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garma\dashProjects\firstDashProj\data\"/>
    </mc:Choice>
  </mc:AlternateContent>
  <xr:revisionPtr revIDLastSave="0" documentId="13_ncr:1_{07AE76AC-7038-4891-837B-E5DBDE06EAA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ALES Q1 2025" sheetId="103" r:id="rId1"/>
    <sheet name="Уточнения" sheetId="6" r:id="rId2"/>
    <sheet name="Правила расчета баллов" sheetId="25" r:id="rId3"/>
  </sheets>
  <externalReferences>
    <externalReference r:id="rId4"/>
  </externalReferences>
  <definedNames>
    <definedName name="Название_партнера">'[1]Наборы CB'!$A$2:$A$19</definedName>
    <definedName name="Проект_раздел">'[1]Наборы CB'!$C$2:$C$16</definedName>
    <definedName name="Регионы">'[1]Наборы CB'!$E$2:$E$88</definedName>
    <definedName name="Тип_мероприятия">'[1]Наборы CB'!$D$2:$D$10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103" l="1"/>
  <c r="F106" i="103"/>
  <c r="F7" i="103" s="1"/>
  <c r="F103" i="103"/>
  <c r="F100" i="103"/>
  <c r="F97" i="103"/>
  <c r="F94" i="103"/>
  <c r="F87" i="103"/>
  <c r="F86" i="103"/>
  <c r="F83" i="103"/>
  <c r="F82" i="103"/>
  <c r="F79" i="103"/>
  <c r="F78" i="103"/>
  <c r="F75" i="103"/>
  <c r="F74" i="103"/>
  <c r="F71" i="103"/>
  <c r="F70" i="103"/>
  <c r="F67" i="103"/>
  <c r="F66" i="103"/>
  <c r="F63" i="103"/>
  <c r="F62" i="103"/>
  <c r="F58" i="103"/>
  <c r="F57" i="103"/>
  <c r="F59" i="103" s="1"/>
  <c r="F56" i="103"/>
  <c r="F53" i="103"/>
  <c r="F50" i="103"/>
  <c r="F46" i="103"/>
  <c r="F45" i="103"/>
  <c r="F44" i="103"/>
  <c r="F41" i="103"/>
  <c r="F38" i="103"/>
  <c r="F35" i="103"/>
  <c r="F31" i="103"/>
  <c r="F30" i="103"/>
  <c r="F29" i="103"/>
  <c r="F32" i="103" s="1"/>
  <c r="F28" i="103"/>
  <c r="F25" i="103"/>
  <c r="F22" i="103"/>
  <c r="F19" i="103"/>
  <c r="F16" i="103"/>
  <c r="F13" i="103"/>
  <c r="B3" i="103"/>
  <c r="F47" i="103" l="1"/>
  <c r="F9" i="103"/>
  <c r="F8" i="103"/>
  <c r="F6" i="103" s="1"/>
</calcChain>
</file>

<file path=xl/sharedStrings.xml><?xml version="1.0" encoding="utf-8"?>
<sst xmlns="http://schemas.openxmlformats.org/spreadsheetml/2006/main" count="545" uniqueCount="329">
  <si>
    <t>Прайм Регион</t>
  </si>
  <si>
    <t>Балл за выполнение</t>
  </si>
  <si>
    <t>% выполнения</t>
  </si>
  <si>
    <t>Dr.Web</t>
  </si>
  <si>
    <t>08071-65</t>
  </si>
  <si>
    <t>Итоговый балл в дистрибьюторский отчет</t>
  </si>
  <si>
    <t>Для зачтения маркетинговых активностей по продвижению должны быть соблюдены следующие условия:</t>
  </si>
  <si>
    <t xml:space="preserve">Каждая проведенная и подтвержденная активность  – 0,5 балла. </t>
  </si>
  <si>
    <t>Активность засчитывается для данного конкретного региона.</t>
  </si>
  <si>
    <t>Сумма баллов для принятия раздела «Дистрибьюция»:</t>
  </si>
  <si>
    <t>АСКОН</t>
  </si>
  <si>
    <t>Комментарий</t>
  </si>
  <si>
    <t>Параметр</t>
  </si>
  <si>
    <t>Действует</t>
  </si>
  <si>
    <t>с</t>
  </si>
  <si>
    <t>по</t>
  </si>
  <si>
    <t>МойОфис</t>
  </si>
  <si>
    <t xml:space="preserve"> - регион Lite – 2 балла</t>
  </si>
  <si>
    <r>
      <t>2)</t>
    </r>
    <r>
      <rPr>
        <sz val="11"/>
        <rFont val="Times New Roman"/>
        <family val="1"/>
        <charset val="204"/>
      </rPr>
      <t xml:space="preserve">      </t>
    </r>
    <r>
      <rPr>
        <sz val="11"/>
        <rFont val="Franklin Gothic Book"/>
        <family val="2"/>
        <charset val="204"/>
      </rPr>
      <t>После проведения маркетинговая активность должна быть зачтена как выполненная (статус согласования в Личном кабинете на сайте https://dist.1c.ru/ (раздел «Активности») должен быть "Мероприятие проведено (Отчет утвержден)" или "Мероприятие проведено (Отчет принят частично)").</t>
    </r>
  </si>
  <si>
    <t>NEW!</t>
  </si>
  <si>
    <t>За каждые следующие 0,35 пункта выполнения плана по «Дистрибьюции» в целом (отдельно либо по Microsoft Cloud, либо по остальным вендорам) количество баллов в каждом регионе увеличивается на 1.</t>
  </si>
  <si>
    <t>ДЕНЬГИ</t>
  </si>
  <si>
    <t>ALT Linux (Базальт СПО)</t>
  </si>
  <si>
    <t>UserGate</t>
  </si>
  <si>
    <t>Kaspersky (только B2B)</t>
  </si>
  <si>
    <r>
      <t xml:space="preserve">Изменение </t>
    </r>
    <r>
      <rPr>
        <sz val="11"/>
        <color theme="9"/>
        <rFont val="Franklin Gothic Book"/>
        <family val="2"/>
        <charset val="204"/>
      </rPr>
      <t>состава плана</t>
    </r>
    <r>
      <rPr>
        <sz val="11"/>
        <color theme="1"/>
        <rFont val="Franklin Gothic Book"/>
        <family val="2"/>
        <charset val="204"/>
      </rPr>
      <t xml:space="preserve"> по разделу "Дистрибьюция". Уточнение </t>
    </r>
    <r>
      <rPr>
        <sz val="11"/>
        <color theme="9"/>
        <rFont val="Franklin Gothic Book"/>
        <family val="2"/>
        <charset val="204"/>
      </rPr>
      <t>по правилам расчета баллов</t>
    </r>
    <r>
      <rPr>
        <sz val="11"/>
        <color theme="1"/>
        <rFont val="Franklin Gothic Book"/>
        <family val="2"/>
        <charset val="204"/>
      </rPr>
      <t xml:space="preserve"> для принятия раздела "Дистрибьюция".</t>
    </r>
  </si>
  <si>
    <t>С 01.01.2022</t>
  </si>
  <si>
    <t xml:space="preserve">К разделу  «Дистрибьюция» относятся программные продукты сторонних вендоров, распространяемые фирмой 1С. </t>
  </si>
  <si>
    <t xml:space="preserve"> - регион Std – 2 балла,</t>
  </si>
  <si>
    <t>2. За выполнение плана по «Дистрибьюции» в целом.</t>
  </si>
  <si>
    <r>
      <t>1)</t>
    </r>
    <r>
      <rPr>
        <sz val="11"/>
        <rFont val="Times New Roman"/>
        <family val="1"/>
        <charset val="204"/>
      </rPr>
      <t xml:space="preserve">      </t>
    </r>
    <r>
      <rPr>
        <sz val="11"/>
        <rFont val="Franklin Gothic Book"/>
        <family val="2"/>
        <charset val="204"/>
      </rPr>
      <t>Проведение активности должно быть предварительно (не позже начала квартала) согласовано через Личный кабинет на сайте https://dist.1c.ru/ (раздел «Активности»).</t>
    </r>
  </si>
  <si>
    <r>
      <t xml:space="preserve">В зачет идет выполнение плана по </t>
    </r>
    <r>
      <rPr>
        <b/>
        <sz val="11"/>
        <rFont val="Franklin Gothic Book"/>
        <family val="2"/>
        <charset val="204"/>
      </rPr>
      <t>Microsoft Cloud</t>
    </r>
    <r>
      <rPr>
        <sz val="11"/>
        <rFont val="Franklin Gothic Book"/>
        <family val="2"/>
        <charset val="204"/>
      </rPr>
      <t xml:space="preserve"> (при достижении </t>
    </r>
    <r>
      <rPr>
        <b/>
        <sz val="11"/>
        <rFont val="Franklin Gothic Book"/>
        <family val="2"/>
        <charset val="204"/>
      </rPr>
      <t>каждого</t>
    </r>
    <r>
      <rPr>
        <sz val="11"/>
        <rFont val="Franklin Gothic Book"/>
        <family val="2"/>
        <charset val="204"/>
      </rPr>
      <t xml:space="preserve"> из результатов: Microsoft </t>
    </r>
    <r>
      <rPr>
        <b/>
        <sz val="11"/>
        <rFont val="Franklin Gothic Book"/>
        <family val="2"/>
        <charset val="204"/>
      </rPr>
      <t>Open</t>
    </r>
    <r>
      <rPr>
        <sz val="11"/>
        <rFont val="Franklin Gothic Book"/>
        <family val="2"/>
        <charset val="204"/>
      </rPr>
      <t xml:space="preserve"> на 0,5 пункта, Microsoft </t>
    </r>
    <r>
      <rPr>
        <b/>
        <sz val="11"/>
        <rFont val="Franklin Gothic Book"/>
        <family val="2"/>
        <charset val="204"/>
      </rPr>
      <t xml:space="preserve">Modern Workplace </t>
    </r>
    <r>
      <rPr>
        <sz val="11"/>
        <rFont val="Franklin Gothic Book"/>
        <family val="2"/>
        <charset val="204"/>
      </rPr>
      <t xml:space="preserve">на 0,75 пункта, Microsoft </t>
    </r>
    <r>
      <rPr>
        <b/>
        <sz val="11"/>
        <rFont val="Franklin Gothic Book"/>
        <family val="2"/>
        <charset val="204"/>
      </rPr>
      <t>Azure</t>
    </r>
    <r>
      <rPr>
        <sz val="11"/>
        <rFont val="Franklin Gothic Book"/>
        <family val="2"/>
        <charset val="204"/>
      </rPr>
      <t xml:space="preserve"> на 0,75 пункта) и остальным вендорам (на </t>
    </r>
    <r>
      <rPr>
        <b/>
        <sz val="11"/>
        <rFont val="Franklin Gothic Book"/>
        <family val="2"/>
        <charset val="204"/>
      </rPr>
      <t>0,6</t>
    </r>
    <r>
      <rPr>
        <sz val="11"/>
        <rFont val="Franklin Gothic Book"/>
        <family val="2"/>
        <charset val="204"/>
      </rPr>
      <t xml:space="preserve"> пункта  в сумме) -  1 балл в отчет по каждому региону при достижении обоих результатов.</t>
    </r>
  </si>
  <si>
    <r>
      <t xml:space="preserve">Выполнение </t>
    </r>
    <r>
      <rPr>
        <b/>
        <sz val="11"/>
        <color rgb="FFFF0000"/>
        <rFont val="Franklin Gothic Book"/>
        <family val="2"/>
        <charset val="204"/>
      </rPr>
      <t>пунктов 1 и 2</t>
    </r>
    <r>
      <rPr>
        <sz val="11"/>
        <color theme="1"/>
        <rFont val="Franklin Gothic Book"/>
        <family val="2"/>
        <charset val="204"/>
      </rPr>
      <t xml:space="preserve"> является обязательным для принятия отчетов по разделу «Дистрибьюция» (Std) и (Lite). </t>
    </r>
  </si>
  <si>
    <t>Киберпротект (Акронис-Инфозащита)</t>
  </si>
  <si>
    <r>
      <t xml:space="preserve">1.      </t>
    </r>
    <r>
      <rPr>
        <b/>
        <sz val="11"/>
        <color theme="1"/>
        <rFont val="Franklin Gothic Book"/>
        <family val="2"/>
        <charset val="204"/>
      </rPr>
      <t>Удален</t>
    </r>
    <r>
      <rPr>
        <sz val="11"/>
        <color theme="1"/>
        <rFont val="Franklin Gothic Book"/>
        <family val="2"/>
        <charset val="204"/>
      </rPr>
      <t xml:space="preserve"> из списка «остальные вендоры» раздел «</t>
    </r>
    <r>
      <rPr>
        <b/>
        <sz val="11"/>
        <color theme="9"/>
        <rFont val="Franklin Gothic Book"/>
        <family val="2"/>
        <charset val="204"/>
      </rPr>
      <t>Смарт-Софт</t>
    </r>
    <r>
      <rPr>
        <sz val="11"/>
        <color theme="1"/>
        <rFont val="Franklin Gothic Book"/>
        <family val="2"/>
        <charset val="204"/>
      </rPr>
      <t xml:space="preserve">», продажи Смарт-Софт </t>
    </r>
    <r>
      <rPr>
        <b/>
        <sz val="11"/>
        <color theme="1"/>
        <rFont val="Franklin Gothic Book"/>
        <family val="2"/>
        <charset val="204"/>
      </rPr>
      <t>перенесены</t>
    </r>
    <r>
      <rPr>
        <sz val="11"/>
        <color theme="1"/>
        <rFont val="Franklin Gothic Book"/>
        <family val="2"/>
        <charset val="204"/>
      </rPr>
      <t xml:space="preserve"> в раздел «</t>
    </r>
    <r>
      <rPr>
        <b/>
        <sz val="11"/>
        <color theme="9"/>
        <rFont val="Franklin Gothic Book"/>
        <family val="2"/>
        <charset val="204"/>
      </rPr>
      <t>Остальной софт</t>
    </r>
    <r>
      <rPr>
        <sz val="11"/>
        <color theme="1"/>
        <rFont val="Franklin Gothic Book"/>
        <family val="2"/>
        <charset val="204"/>
      </rPr>
      <t xml:space="preserve">»
2.     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</t>
    </r>
    <r>
      <rPr>
        <sz val="11"/>
        <rFont val="Franklin Gothic Book"/>
        <family val="2"/>
        <charset val="204"/>
      </rPr>
      <t>«</t>
    </r>
    <r>
      <rPr>
        <b/>
        <sz val="11"/>
        <color theme="9"/>
        <rFont val="Franklin Gothic Book"/>
        <family val="2"/>
        <charset val="204"/>
      </rPr>
      <t>TeamViewer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 xml:space="preserve">0,1 балла </t>
    </r>
    <r>
      <rPr>
        <sz val="11"/>
        <color theme="1"/>
        <rFont val="Franklin Gothic Book"/>
        <family val="2"/>
        <charset val="204"/>
      </rPr>
      <t xml:space="preserve">
3.     </t>
    </r>
    <r>
      <rPr>
        <b/>
        <sz val="11"/>
        <color theme="1"/>
        <rFont val="Franklin Gothic Book"/>
        <family val="2"/>
        <charset val="204"/>
      </rPr>
      <t xml:space="preserve"> Изменен 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theme="9"/>
        <rFont val="Franklin Gothic Book"/>
        <family val="2"/>
        <charset val="204"/>
      </rPr>
      <t>Acronis</t>
    </r>
    <r>
      <rPr>
        <sz val="11"/>
        <color theme="1"/>
        <rFont val="Franklin Gothic Book"/>
        <family val="2"/>
        <charset val="204"/>
      </rPr>
      <t>», с 01.01.2022 в раздел зачитываются все сделки Acronis, а не только зарегистрированные. Разделе переименован в "</t>
    </r>
    <r>
      <rPr>
        <b/>
        <sz val="11"/>
        <color theme="9"/>
        <rFont val="Franklin Gothic Book"/>
        <family val="2"/>
        <charset val="204"/>
      </rPr>
      <t>Киберпротект (Акронис-Инфозащита)</t>
    </r>
    <r>
      <rPr>
        <sz val="11"/>
        <color theme="1"/>
        <rFont val="Franklin Gothic Book"/>
        <family val="2"/>
        <charset val="204"/>
      </rPr>
      <t xml:space="preserve">"
</t>
    </r>
  </si>
  <si>
    <r>
      <t xml:space="preserve">1. Маркетинг по направлению дистрибьюции ПО (обязательно для регионов Std </t>
    </r>
    <r>
      <rPr>
        <b/>
        <sz val="11"/>
        <rFont val="Franklin Gothic Book"/>
        <family val="2"/>
        <charset val="204"/>
      </rPr>
      <t xml:space="preserve">и Lite, </t>
    </r>
    <r>
      <rPr>
        <b/>
        <sz val="11"/>
        <color theme="1"/>
        <rFont val="Franklin Gothic Book"/>
        <family val="2"/>
        <charset val="204"/>
      </rPr>
      <t>пункт зачитывается только при выполнении пункта 2, минимальное количество баллов - 1.)</t>
    </r>
  </si>
  <si>
    <t>Ideco</t>
  </si>
  <si>
    <t>РедСофт</t>
  </si>
  <si>
    <t>Tegu</t>
  </si>
  <si>
    <t>ИКС</t>
  </si>
  <si>
    <t>БАЛЛЫ</t>
  </si>
  <si>
    <r>
      <t xml:space="preserve">Изменение </t>
    </r>
    <r>
      <rPr>
        <sz val="11"/>
        <color theme="9"/>
        <rFont val="Franklin Gothic Book"/>
        <family val="2"/>
        <charset val="204"/>
      </rPr>
      <t>механики планирования</t>
    </r>
    <r>
      <rPr>
        <sz val="11"/>
        <color theme="1"/>
        <rFont val="Franklin Gothic Book"/>
        <family val="2"/>
        <charset val="204"/>
      </rPr>
      <t xml:space="preserve"> по разделу "Дистрибьюция". Уточнение </t>
    </r>
    <r>
      <rPr>
        <sz val="11"/>
        <color theme="9"/>
        <rFont val="Franklin Gothic Book"/>
        <family val="2"/>
        <charset val="204"/>
      </rPr>
      <t>по правилам расчета баллов</t>
    </r>
    <r>
      <rPr>
        <sz val="11"/>
        <color theme="1"/>
        <rFont val="Franklin Gothic Book"/>
        <family val="2"/>
        <charset val="204"/>
      </rPr>
      <t xml:space="preserve"> для принятия раздела "Дистрибьюция".</t>
    </r>
  </si>
  <si>
    <t>ИЗМЕНЕНИЯ В РАЗДЕЛАХ</t>
  </si>
  <si>
    <r>
      <t>1.</t>
    </r>
    <r>
      <rPr>
        <b/>
        <sz val="7"/>
        <color theme="1"/>
        <rFont val="Times New Roman"/>
        <family val="1"/>
        <charset val="204"/>
      </rPr>
      <t xml:space="preserve">   </t>
    </r>
    <r>
      <rPr>
        <b/>
        <sz val="11"/>
        <color theme="1"/>
        <rFont val="Franklin Gothic Book"/>
        <family val="2"/>
        <charset val="204"/>
      </rPr>
      <t>Разделен</t>
    </r>
    <r>
      <rPr>
        <sz val="11"/>
        <color theme="1"/>
        <rFont val="Franklin Gothic Book"/>
        <family val="2"/>
        <charset val="204"/>
      </rPr>
      <t xml:space="preserve"> в списке «остальные вендоры» раздел «</t>
    </r>
    <r>
      <rPr>
        <b/>
        <sz val="11"/>
        <color theme="1"/>
        <rFont val="Franklin Gothic Book"/>
        <family val="2"/>
        <charset val="204"/>
      </rPr>
      <t>Линукс ОС</t>
    </r>
    <r>
      <rPr>
        <sz val="11"/>
        <color theme="1"/>
        <rFont val="Franklin Gothic Book"/>
        <family val="2"/>
        <charset val="204"/>
      </rPr>
      <t>» на 2 автономных раздела "</t>
    </r>
    <r>
      <rPr>
        <b/>
        <sz val="11"/>
        <color rgb="FFF79646"/>
        <rFont val="Franklin Gothic Book"/>
        <family val="2"/>
        <charset val="204"/>
      </rPr>
      <t>Astra Linux</t>
    </r>
    <r>
      <rPr>
        <sz val="11"/>
        <color theme="1"/>
        <rFont val="Franklin Gothic Book"/>
        <family val="2"/>
        <charset val="204"/>
      </rPr>
      <t>" и "</t>
    </r>
    <r>
      <rPr>
        <b/>
        <sz val="11"/>
        <color rgb="FFF79646"/>
        <rFont val="Franklin Gothic Book"/>
        <family val="2"/>
        <charset val="204"/>
      </rPr>
      <t>ALT Linux (Базальт СПО)</t>
    </r>
    <r>
      <rPr>
        <sz val="11"/>
        <color theme="1"/>
        <rFont val="Franklin Gothic Book"/>
        <family val="2"/>
        <charset val="204"/>
      </rPr>
      <t xml:space="preserve">" с весом </t>
    </r>
    <r>
      <rPr>
        <b/>
        <sz val="11"/>
        <color theme="1"/>
        <rFont val="Franklin Gothic Book"/>
        <family val="2"/>
        <charset val="204"/>
      </rPr>
      <t>0,1 балла каждый</t>
    </r>
  </si>
  <si>
    <r>
      <t>2.</t>
    </r>
    <r>
      <rPr>
        <b/>
        <sz val="7"/>
        <color theme="1"/>
        <rFont val="Times New Roman"/>
        <family val="1"/>
        <charset val="204"/>
      </rPr>
      <t xml:space="preserve">   </t>
    </r>
    <r>
      <rPr>
        <b/>
        <sz val="11"/>
        <color theme="1"/>
        <rFont val="Franklin Gothic Book"/>
        <family val="2"/>
        <charset val="204"/>
      </rPr>
      <t>Удалены</t>
    </r>
    <r>
      <rPr>
        <sz val="11"/>
        <color theme="1"/>
        <rFont val="Franklin Gothic Book"/>
        <family val="2"/>
        <charset val="204"/>
      </rPr>
      <t xml:space="preserve"> из списка «остальные вендоры» и перенесены в раздел</t>
    </r>
    <r>
      <rPr>
        <b/>
        <sz val="11"/>
        <color theme="1"/>
        <rFont val="Franklin Gothic Book"/>
        <family val="2"/>
        <charset val="204"/>
      </rPr>
      <t xml:space="preserve"> «</t>
    </r>
    <r>
      <rPr>
        <b/>
        <sz val="11"/>
        <color rgb="FFF79646"/>
        <rFont val="Franklin Gothic Book"/>
        <family val="2"/>
        <charset val="204"/>
      </rPr>
      <t>Остальной софт</t>
    </r>
    <r>
      <rPr>
        <b/>
        <sz val="11"/>
        <color theme="1"/>
        <rFont val="Franklin Gothic Book"/>
        <family val="2"/>
        <charset val="204"/>
      </rPr>
      <t>»</t>
    </r>
    <r>
      <rPr>
        <sz val="11"/>
        <color theme="1"/>
        <rFont val="Franklin Gothic Book"/>
        <family val="2"/>
        <charset val="204"/>
      </rPr>
      <t xml:space="preserve"> с весом 0,1 балла разделы:</t>
    </r>
  </si>
  <si>
    <t>- Microsoft (ESD, FPP, SPLA (продажи Xbox не учитываются)) – весил 0,1 балла</t>
  </si>
  <si>
    <t>- ABBYY (массовые продукты (без учета корпоративных продуктов) – весил 0,05 балла</t>
  </si>
  <si>
    <t>- ESET (лицензии и подписки) – весил 0,1 балла</t>
  </si>
  <si>
    <t>- Adobe– весил 0,05 балла</t>
  </si>
  <si>
    <t>- COREL– весил 0,05 балла</t>
  </si>
  <si>
    <t>- TeamViewer– весил 0,1 балла</t>
  </si>
  <si>
    <t>- Ideco</t>
  </si>
  <si>
    <t>- РедСофт</t>
  </si>
  <si>
    <t>- РОСА</t>
  </si>
  <si>
    <t>- SHUTLE TSplus (ШАТЛ)</t>
  </si>
  <si>
    <t>- Tegu</t>
  </si>
  <si>
    <t>- TrueConf</t>
  </si>
  <si>
    <t>- Смарт-Софт</t>
  </si>
  <si>
    <t>- ИКС</t>
  </si>
  <si>
    <t>- NEW! Замещение</t>
  </si>
  <si>
    <t>- Киберпротект (Акронис-Инфозащита)</t>
  </si>
  <si>
    <t>- АСКОН</t>
  </si>
  <si>
    <t>- UserGate</t>
  </si>
  <si>
    <t>- AstraLinux</t>
  </si>
  <si>
    <t>- ALT Linux (Базальт СПО)</t>
  </si>
  <si>
    <t>- Р7-Офис</t>
  </si>
  <si>
    <t>- NEW! МойОфис</t>
  </si>
  <si>
    <t>Раздел не имеет собственного веса в расчете баллов и кросс-рибейта, не является автономным, создан с целью выравнивания показателей.</t>
  </si>
  <si>
    <t>УТОЧНЕНИЯ ПО РАСЧЕТУ БАЛЛОВ И КРОСС-РИБЕЙТА</t>
  </si>
  <si>
    <r>
      <t xml:space="preserve">Для того, чтобы получить </t>
    </r>
    <r>
      <rPr>
        <b/>
        <sz val="11"/>
        <color theme="1"/>
        <rFont val="Franklin Gothic Book"/>
        <family val="2"/>
        <charset val="204"/>
      </rPr>
      <t>1 балл</t>
    </r>
    <r>
      <rPr>
        <sz val="11"/>
        <color theme="1"/>
        <rFont val="Franklin Gothic Book"/>
        <family val="2"/>
        <charset val="204"/>
      </rPr>
      <t xml:space="preserve"> за "</t>
    </r>
    <r>
      <rPr>
        <b/>
        <sz val="11"/>
        <color theme="1"/>
        <rFont val="Franklin Gothic Book"/>
        <family val="2"/>
        <charset val="204"/>
      </rPr>
      <t>Выполнение плана по "Дистрибьюции</t>
    </r>
    <r>
      <rPr>
        <sz val="11"/>
        <color theme="1"/>
        <rFont val="Franklin Gothic Book"/>
        <family val="2"/>
        <charset val="204"/>
      </rPr>
      <t xml:space="preserve">" в целом", должно быть </t>
    </r>
    <r>
      <rPr>
        <b/>
        <sz val="11"/>
        <color theme="1"/>
        <rFont val="Franklin Gothic Book"/>
        <family val="2"/>
        <charset val="204"/>
      </rPr>
      <t>выполнено КАЖДОЕ из двух условий</t>
    </r>
    <r>
      <rPr>
        <sz val="11"/>
        <color theme="1"/>
        <rFont val="Franklin Gothic Book"/>
        <family val="2"/>
        <charset val="204"/>
      </rPr>
      <t xml:space="preserve"> БЕЗ ИСКЛЮЧЕНИЙ: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</si>
  <si>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Franklin Gothic Book"/>
        <family val="2"/>
        <charset val="204"/>
      </rPr>
      <t xml:space="preserve">план по </t>
    </r>
    <r>
      <rPr>
        <b/>
        <sz val="11"/>
        <color theme="1"/>
        <rFont val="Franklin Gothic Book"/>
        <family val="2"/>
        <charset val="204"/>
      </rPr>
      <t>Microsoft Modern Workplace</t>
    </r>
    <r>
      <rPr>
        <sz val="11"/>
        <color theme="1"/>
        <rFont val="Franklin Gothic Book"/>
        <family val="2"/>
        <charset val="204"/>
      </rPr>
      <t xml:space="preserve"> выполнен на </t>
    </r>
    <r>
      <rPr>
        <b/>
        <sz val="11"/>
        <color theme="1"/>
        <rFont val="Franklin Gothic Book"/>
        <family val="2"/>
        <charset val="204"/>
      </rPr>
      <t>75% и более</t>
    </r>
    <r>
      <rPr>
        <sz val="11"/>
        <color theme="1"/>
        <rFont val="Franklin Gothic Book"/>
        <family val="2"/>
        <charset val="204"/>
      </rPr>
      <t xml:space="preserve">. Допустим зачет из </t>
    </r>
    <r>
      <rPr>
        <b/>
        <sz val="11"/>
        <color theme="1"/>
        <rFont val="Franklin Gothic Book"/>
        <family val="2"/>
        <charset val="204"/>
      </rPr>
      <t>копилки</t>
    </r>
    <r>
      <rPr>
        <sz val="11"/>
        <color theme="1"/>
        <rFont val="Franklin Gothic Book"/>
        <family val="2"/>
        <charset val="204"/>
      </rPr>
      <t xml:space="preserve"> суммы, недостающей до 75% выполнения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</si>
  <si>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Franklin Gothic Book"/>
        <family val="2"/>
        <charset val="204"/>
      </rPr>
      <t xml:space="preserve">план по остальным вендорам (без </t>
    </r>
    <r>
      <rPr>
        <b/>
        <sz val="11"/>
        <color theme="1"/>
        <rFont val="Franklin Gothic Book"/>
        <family val="2"/>
        <charset val="204"/>
      </rPr>
      <t>Microsoft Modern Workplace</t>
    </r>
    <r>
      <rPr>
        <sz val="11"/>
        <color theme="1"/>
        <rFont val="Franklin Gothic Book"/>
        <family val="2"/>
        <charset val="204"/>
      </rPr>
      <t xml:space="preserve">) выполнен </t>
    </r>
    <r>
      <rPr>
        <b/>
        <sz val="11"/>
        <color theme="1"/>
        <rFont val="Franklin Gothic Book"/>
        <family val="2"/>
        <charset val="204"/>
      </rPr>
      <t>на 0,6 пункта и более</t>
    </r>
  </si>
  <si>
    <t>Например:</t>
  </si>
  <si>
    <r>
      <t xml:space="preserve">План по остальным вендорам выполнен на 1,05 балла, план по </t>
    </r>
    <r>
      <rPr>
        <b/>
        <i/>
        <sz val="11"/>
        <color theme="1"/>
        <rFont val="Franklin Gothic Book"/>
        <family val="2"/>
        <charset val="204"/>
      </rPr>
      <t>Microsoft Modern Workplace</t>
    </r>
    <r>
      <rPr>
        <i/>
        <sz val="11"/>
        <color theme="1"/>
        <rFont val="Franklin Gothic Book"/>
        <family val="2"/>
        <charset val="204"/>
      </rPr>
      <t xml:space="preserve"> выполнен на 30%, но в </t>
    </r>
    <r>
      <rPr>
        <b/>
        <i/>
        <sz val="11"/>
        <color theme="1"/>
        <rFont val="Franklin Gothic Book"/>
        <family val="2"/>
        <charset val="204"/>
      </rPr>
      <t>копилке</t>
    </r>
    <r>
      <rPr>
        <i/>
        <sz val="11"/>
        <color theme="1"/>
        <rFont val="Franklin Gothic Book"/>
        <family val="2"/>
        <charset val="204"/>
      </rPr>
      <t xml:space="preserve"> достаточно денег для выполнения плана по </t>
    </r>
    <r>
      <rPr>
        <b/>
        <i/>
        <sz val="11"/>
        <color theme="1"/>
        <rFont val="Franklin Gothic Book"/>
        <family val="2"/>
        <charset val="204"/>
      </rPr>
      <t>Microsoft Modern Workplace</t>
    </r>
    <r>
      <rPr>
        <i/>
        <sz val="11"/>
        <color theme="1"/>
        <rFont val="Franklin Gothic Book"/>
        <family val="2"/>
        <charset val="204"/>
      </rPr>
      <t xml:space="preserve"> на 180%</t>
    </r>
  </si>
  <si>
    <t>В итоговый балл в дистрибьюторский отчет попадает:</t>
  </si>
  <si>
    <r>
      <t xml:space="preserve">1 балл (0,6 балла за </t>
    </r>
    <r>
      <rPr>
        <b/>
        <i/>
        <sz val="11"/>
        <color theme="1"/>
        <rFont val="Franklin Gothic Book"/>
        <family val="2"/>
        <charset val="204"/>
      </rPr>
      <t>остальных вендоров</t>
    </r>
    <r>
      <rPr>
        <i/>
        <sz val="11"/>
        <color theme="1"/>
        <rFont val="Franklin Gothic Book"/>
        <family val="2"/>
        <charset val="204"/>
      </rPr>
      <t xml:space="preserve"> и 75% выполнения по </t>
    </r>
    <r>
      <rPr>
        <b/>
        <i/>
        <sz val="11"/>
        <color theme="1"/>
        <rFont val="Franklin Gothic Book"/>
        <family val="2"/>
        <charset val="204"/>
      </rPr>
      <t>Microsoft Modern Workplace</t>
    </r>
    <r>
      <rPr>
        <i/>
        <sz val="11"/>
        <color theme="1"/>
        <rFont val="Franklin Gothic Book"/>
        <family val="2"/>
        <charset val="204"/>
      </rPr>
      <t xml:space="preserve"> с зачетом из </t>
    </r>
    <r>
      <rPr>
        <b/>
        <i/>
        <sz val="11"/>
        <color theme="1"/>
        <rFont val="Franklin Gothic Book"/>
        <family val="2"/>
        <charset val="204"/>
      </rPr>
      <t>копилки</t>
    </r>
    <r>
      <rPr>
        <i/>
        <sz val="11"/>
        <color theme="1"/>
        <rFont val="Franklin Gothic Book"/>
        <family val="2"/>
        <charset val="204"/>
      </rPr>
      <t>)</t>
    </r>
  </si>
  <si>
    <t>ДЕНЬГИ (КРОСС-РИБЕЙТ)</t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</si>
  <si>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Franklin Gothic Book"/>
        <family val="2"/>
        <charset val="204"/>
      </rPr>
      <t xml:space="preserve">Для того, чтобы получить </t>
    </r>
    <r>
      <rPr>
        <b/>
        <sz val="11"/>
        <color theme="1"/>
        <rFont val="Franklin Gothic Book"/>
        <family val="2"/>
        <charset val="204"/>
      </rPr>
      <t>кросс-рибейт 1%</t>
    </r>
    <r>
      <rPr>
        <sz val="11"/>
        <color theme="1"/>
        <rFont val="Franklin Gothic Book"/>
        <family val="2"/>
        <charset val="204"/>
      </rPr>
      <t xml:space="preserve"> за выполнение плана </t>
    </r>
    <r>
      <rPr>
        <b/>
        <sz val="11"/>
        <color theme="1"/>
        <rFont val="Franklin Gothic Book"/>
        <family val="2"/>
        <charset val="204"/>
      </rPr>
      <t>по Microsoft</t>
    </r>
    <r>
      <rPr>
        <sz val="11"/>
        <color theme="1"/>
        <rFont val="Franklin Gothic Book"/>
        <family val="2"/>
        <charset val="204"/>
      </rPr>
      <t xml:space="preserve">, план по Microsoft Modern Workplace должен быть выполнен на </t>
    </r>
    <r>
      <rPr>
        <b/>
        <sz val="11"/>
        <color theme="1"/>
        <rFont val="Franklin Gothic Book"/>
        <family val="2"/>
        <charset val="204"/>
      </rPr>
      <t>100% и более</t>
    </r>
    <r>
      <rPr>
        <sz val="11"/>
        <color theme="1"/>
        <rFont val="Franklin Gothic Book"/>
        <family val="2"/>
        <charset val="204"/>
      </rPr>
      <t>.</t>
    </r>
  </si>
  <si>
    <r>
      <t>Дополнительное условие</t>
    </r>
    <r>
      <rPr>
        <sz val="11"/>
        <color theme="1"/>
        <rFont val="Franklin Gothic Book"/>
        <family val="2"/>
        <charset val="204"/>
      </rPr>
      <t xml:space="preserve">: только при фактическом выполнении плана по </t>
    </r>
    <r>
      <rPr>
        <b/>
        <sz val="11"/>
        <color theme="1"/>
        <rFont val="Franklin Gothic Book"/>
        <family val="2"/>
        <charset val="204"/>
      </rPr>
      <t>Microsoft Modern Workplace на 75%</t>
    </r>
    <r>
      <rPr>
        <sz val="11"/>
        <color theme="1"/>
        <rFont val="Franklin Gothic Book"/>
        <family val="2"/>
        <charset val="204"/>
      </rPr>
      <t xml:space="preserve"> и более допускается зачет из </t>
    </r>
    <r>
      <rPr>
        <b/>
        <sz val="11"/>
        <color theme="1"/>
        <rFont val="Franklin Gothic Book"/>
        <family val="2"/>
        <charset val="204"/>
      </rPr>
      <t>копилки</t>
    </r>
    <r>
      <rPr>
        <sz val="11"/>
        <color theme="1"/>
        <rFont val="Franklin Gothic Book"/>
        <family val="2"/>
        <charset val="204"/>
      </rPr>
      <t xml:space="preserve"> суммы, недостающей до </t>
    </r>
    <r>
      <rPr>
        <b/>
        <sz val="11"/>
        <color theme="1"/>
        <rFont val="Franklin Gothic Book"/>
        <family val="2"/>
        <charset val="204"/>
      </rPr>
      <t>100%</t>
    </r>
    <r>
      <rPr>
        <sz val="11"/>
        <color theme="1"/>
        <rFont val="Franklin Gothic Book"/>
        <family val="2"/>
        <charset val="204"/>
      </rPr>
      <t xml:space="preserve"> выполнения</t>
    </r>
  </si>
  <si>
    <t>Например 1:</t>
  </si>
  <si>
    <t>Начисляется кросс-рибейт:</t>
  </si>
  <si>
    <r>
      <t xml:space="preserve">1% за </t>
    </r>
    <r>
      <rPr>
        <b/>
        <i/>
        <sz val="11"/>
        <color theme="1"/>
        <rFont val="Franklin Gothic Book"/>
        <family val="2"/>
        <charset val="204"/>
      </rPr>
      <t>остальных вендоров</t>
    </r>
  </si>
  <si>
    <t>Итого кросс-рибейт: 1%</t>
  </si>
  <si>
    <t>Например 2:</t>
  </si>
  <si>
    <r>
      <t xml:space="preserve">План по остальным вендорам выполнен на 1,05 балла, план по </t>
    </r>
    <r>
      <rPr>
        <b/>
        <i/>
        <sz val="11"/>
        <color theme="1"/>
        <rFont val="Franklin Gothic Book"/>
        <family val="2"/>
        <charset val="204"/>
      </rPr>
      <t xml:space="preserve">Microsoft Modern Workplace </t>
    </r>
    <r>
      <rPr>
        <i/>
        <sz val="11"/>
        <color theme="1"/>
        <rFont val="Franklin Gothic Book"/>
        <family val="2"/>
        <charset val="204"/>
      </rPr>
      <t xml:space="preserve">выполнен на 78%, но в </t>
    </r>
    <r>
      <rPr>
        <b/>
        <i/>
        <sz val="11"/>
        <color theme="1"/>
        <rFont val="Franklin Gothic Book"/>
        <family val="2"/>
        <charset val="204"/>
      </rPr>
      <t>копилке</t>
    </r>
    <r>
      <rPr>
        <i/>
        <sz val="11"/>
        <color theme="1"/>
        <rFont val="Franklin Gothic Book"/>
        <family val="2"/>
        <charset val="204"/>
      </rPr>
      <t xml:space="preserve"> достаточно денег для выполнения плана по </t>
    </r>
    <r>
      <rPr>
        <b/>
        <i/>
        <sz val="11"/>
        <color theme="1"/>
        <rFont val="Franklin Gothic Book"/>
        <family val="2"/>
        <charset val="204"/>
      </rPr>
      <t xml:space="preserve">Microsoft Modern Workplace </t>
    </r>
    <r>
      <rPr>
        <i/>
        <sz val="11"/>
        <color theme="1"/>
        <rFont val="Franklin Gothic Book"/>
        <family val="2"/>
        <charset val="204"/>
      </rPr>
      <t>на 180%</t>
    </r>
  </si>
  <si>
    <r>
      <t xml:space="preserve">1% за </t>
    </r>
    <r>
      <rPr>
        <b/>
        <i/>
        <sz val="11"/>
        <color theme="1"/>
        <rFont val="Franklin Gothic Book"/>
        <family val="2"/>
        <charset val="204"/>
      </rPr>
      <t>Microsoft Modern Workplace</t>
    </r>
    <r>
      <rPr>
        <i/>
        <sz val="11"/>
        <color theme="1"/>
        <rFont val="Franklin Gothic Book"/>
        <family val="2"/>
        <charset val="204"/>
      </rPr>
      <t xml:space="preserve">  (с зачетом недостающих 22% из </t>
    </r>
    <r>
      <rPr>
        <b/>
        <i/>
        <sz val="11"/>
        <color theme="1"/>
        <rFont val="Franklin Gothic Book"/>
        <family val="2"/>
        <charset val="204"/>
      </rPr>
      <t>копилки</t>
    </r>
    <r>
      <rPr>
        <i/>
        <sz val="11"/>
        <color theme="1"/>
        <rFont val="Franklin Gothic Book"/>
        <family val="2"/>
        <charset val="204"/>
      </rPr>
      <t>)</t>
    </r>
  </si>
  <si>
    <t>Итого кросс-рибейт: 2%</t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</si>
  <si>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1"/>
        <color theme="1"/>
        <rFont val="Franklin Gothic Book"/>
        <family val="2"/>
        <charset val="204"/>
      </rPr>
      <t xml:space="preserve">Для того, чтобы получить </t>
    </r>
    <r>
      <rPr>
        <b/>
        <sz val="11"/>
        <color theme="1"/>
        <rFont val="Franklin Gothic Book"/>
        <family val="2"/>
        <charset val="204"/>
      </rPr>
      <t>кросс-рибейт до 1%</t>
    </r>
    <r>
      <rPr>
        <sz val="11"/>
        <color theme="1"/>
        <rFont val="Franklin Gothic Book"/>
        <family val="2"/>
        <charset val="204"/>
      </rPr>
      <t xml:space="preserve"> за выполнение плана </t>
    </r>
    <r>
      <rPr>
        <b/>
        <sz val="11"/>
        <color theme="1"/>
        <rFont val="Franklin Gothic Book"/>
        <family val="2"/>
        <charset val="204"/>
      </rPr>
      <t>по остальным вендорам</t>
    </r>
    <r>
      <rPr>
        <sz val="11"/>
        <color theme="1"/>
        <rFont val="Franklin Gothic Book"/>
        <family val="2"/>
        <charset val="204"/>
      </rPr>
      <t xml:space="preserve">, план по остальным вендорам должен быть выполнен на </t>
    </r>
    <r>
      <rPr>
        <b/>
        <sz val="11"/>
        <color theme="1"/>
        <rFont val="Franklin Gothic Book"/>
        <family val="2"/>
        <charset val="204"/>
      </rPr>
      <t>0,6 пункта и более</t>
    </r>
    <r>
      <rPr>
        <sz val="11"/>
        <color theme="1"/>
        <rFont val="Franklin Gothic Book"/>
        <family val="2"/>
        <charset val="204"/>
      </rPr>
      <t>.</t>
    </r>
  </si>
  <si>
    <r>
      <t>Уточнение по расчету кросс-рибейта</t>
    </r>
    <r>
      <rPr>
        <sz val="11"/>
        <color theme="9" tint="-0.249977111117893"/>
        <rFont val="Franklin Gothic Book"/>
        <family val="2"/>
        <charset val="204"/>
      </rPr>
      <t xml:space="preserve"> «1% за Microsoft»</t>
    </r>
    <r>
      <rPr>
        <sz val="11"/>
        <color theme="1"/>
        <rFont val="Franklin Gothic Book"/>
        <family val="2"/>
        <charset val="204"/>
      </rPr>
      <t xml:space="preserve">.
Раздел </t>
    </r>
    <r>
      <rPr>
        <sz val="11"/>
        <color theme="9" tint="-0.249977111117893"/>
        <rFont val="Franklin Gothic Book"/>
        <family val="2"/>
        <charset val="204"/>
      </rPr>
      <t>Microsoft Cloud</t>
    </r>
    <r>
      <rPr>
        <sz val="11"/>
        <color theme="1"/>
        <rFont val="Franklin Gothic Book"/>
        <family val="2"/>
        <charset val="204"/>
      </rPr>
      <t xml:space="preserve">, состоящего из трех подразделов:
- Microsoft </t>
    </r>
    <r>
      <rPr>
        <sz val="11"/>
        <color theme="9" tint="-0.249977111117893"/>
        <rFont val="Franklin Gothic Book"/>
        <family val="2"/>
        <charset val="204"/>
      </rPr>
      <t>Open</t>
    </r>
    <r>
      <rPr>
        <sz val="11"/>
        <color theme="1"/>
        <rFont val="Franklin Gothic Book"/>
        <family val="2"/>
        <charset val="204"/>
      </rPr>
      <t xml:space="preserve">
- Microsoft </t>
    </r>
    <r>
      <rPr>
        <sz val="11"/>
        <color theme="9" tint="-0.249977111117893"/>
        <rFont val="Franklin Gothic Book"/>
        <family val="2"/>
        <charset val="204"/>
      </rPr>
      <t>Modern Workplace</t>
    </r>
    <r>
      <rPr>
        <sz val="11"/>
        <color theme="1"/>
        <rFont val="Franklin Gothic Book"/>
        <family val="2"/>
        <charset val="204"/>
      </rPr>
      <t xml:space="preserve">
- Microsoft </t>
    </r>
    <r>
      <rPr>
        <sz val="11"/>
        <color theme="9" tint="-0.249977111117893"/>
        <rFont val="Franklin Gothic Book"/>
        <family val="2"/>
        <charset val="204"/>
      </rPr>
      <t>Azure</t>
    </r>
  </si>
  <si>
    <r>
      <t xml:space="preserve">Для того, чтобы получить </t>
    </r>
    <r>
      <rPr>
        <b/>
        <sz val="11"/>
        <color theme="1"/>
        <rFont val="Franklin Gothic Book"/>
        <family val="2"/>
        <charset val="204"/>
      </rPr>
      <t>кросс-рибейт 1%</t>
    </r>
    <r>
      <rPr>
        <sz val="11"/>
        <color theme="1"/>
        <rFont val="Franklin Gothic Book"/>
        <family val="2"/>
        <charset val="204"/>
      </rPr>
      <t xml:space="preserve"> за выполение плана по Microsoft, должно быть выполнено</t>
    </r>
    <r>
      <rPr>
        <b/>
        <sz val="11"/>
        <color theme="1"/>
        <rFont val="Franklin Gothic Book"/>
        <family val="2"/>
        <charset val="204"/>
      </rPr>
      <t xml:space="preserve"> КАЖДОЕ из условий</t>
    </r>
    <r>
      <rPr>
        <sz val="11"/>
        <color theme="1"/>
        <rFont val="Franklin Gothic Book"/>
        <family val="2"/>
        <charset val="204"/>
      </rPr>
      <t xml:space="preserve"> БЕЗ ИСКЛЮЧЕНИЙ:
- Microsoft </t>
    </r>
    <r>
      <rPr>
        <sz val="11"/>
        <color theme="9" tint="-0.249977111117893"/>
        <rFont val="Franklin Gothic Book"/>
        <family val="2"/>
        <charset val="204"/>
      </rPr>
      <t>Open</t>
    </r>
    <r>
      <rPr>
        <sz val="11"/>
        <color theme="1"/>
        <rFont val="Franklin Gothic Book"/>
        <family val="2"/>
        <charset val="204"/>
      </rPr>
      <t xml:space="preserve"> выполнен </t>
    </r>
    <r>
      <rPr>
        <sz val="11"/>
        <color theme="9" tint="-0.249977111117893"/>
        <rFont val="Franklin Gothic Book"/>
        <family val="2"/>
        <charset val="204"/>
      </rPr>
      <t xml:space="preserve">на 100% </t>
    </r>
    <r>
      <rPr>
        <sz val="11"/>
        <color theme="1"/>
        <rFont val="Franklin Gothic Book"/>
        <family val="2"/>
        <charset val="204"/>
      </rPr>
      <t xml:space="preserve">и более
- Microsoft </t>
    </r>
    <r>
      <rPr>
        <sz val="11"/>
        <color theme="9" tint="-0.249977111117893"/>
        <rFont val="Franklin Gothic Book"/>
        <family val="2"/>
        <charset val="204"/>
      </rPr>
      <t>Modern Workplace</t>
    </r>
    <r>
      <rPr>
        <sz val="11"/>
        <color theme="1"/>
        <rFont val="Franklin Gothic Book"/>
        <family val="2"/>
        <charset val="204"/>
      </rPr>
      <t xml:space="preserve"> выполнен </t>
    </r>
    <r>
      <rPr>
        <sz val="11"/>
        <color theme="9" tint="-0.249977111117893"/>
        <rFont val="Franklin Gothic Book"/>
        <family val="2"/>
        <charset val="204"/>
      </rPr>
      <t>на 100%</t>
    </r>
    <r>
      <rPr>
        <sz val="11"/>
        <color theme="1"/>
        <rFont val="Franklin Gothic Book"/>
        <family val="2"/>
        <charset val="204"/>
      </rPr>
      <t xml:space="preserve"> и более
- Microsoft </t>
    </r>
    <r>
      <rPr>
        <sz val="11"/>
        <color theme="9" tint="-0.249977111117893"/>
        <rFont val="Franklin Gothic Book"/>
        <family val="2"/>
        <charset val="204"/>
      </rPr>
      <t>Azure</t>
    </r>
    <r>
      <rPr>
        <sz val="11"/>
        <color theme="1"/>
        <rFont val="Franklin Gothic Book"/>
        <family val="2"/>
        <charset val="204"/>
      </rPr>
      <t xml:space="preserve"> выполнен </t>
    </r>
    <r>
      <rPr>
        <sz val="11"/>
        <color theme="9" tint="-0.249977111117893"/>
        <rFont val="Franklin Gothic Book"/>
        <family val="2"/>
        <charset val="204"/>
      </rPr>
      <t>на 100%</t>
    </r>
    <r>
      <rPr>
        <sz val="11"/>
        <color theme="1"/>
        <rFont val="Franklin Gothic Book"/>
        <family val="2"/>
        <charset val="204"/>
      </rPr>
      <t xml:space="preserve"> и более
</t>
    </r>
    <r>
      <rPr>
        <i/>
        <sz val="11"/>
        <color theme="1"/>
        <rFont val="Franklin Gothic Book"/>
        <family val="2"/>
        <charset val="204"/>
      </rPr>
      <t/>
    </r>
  </si>
  <si>
    <r>
      <t>Уточнение</t>
    </r>
    <r>
      <rPr>
        <sz val="11"/>
        <color theme="9" tint="-0.249977111117893"/>
        <rFont val="Franklin Gothic Book"/>
        <family val="2"/>
        <charset val="204"/>
      </rPr>
      <t xml:space="preserve"> по правилам расчета баллов </t>
    </r>
    <r>
      <rPr>
        <sz val="11"/>
        <color theme="1"/>
        <rFont val="Franklin Gothic Book"/>
        <family val="2"/>
        <charset val="204"/>
      </rPr>
      <t xml:space="preserve">для принятия раздела "Дистрибьюция".
Дополнительную информацию см. на </t>
    </r>
    <r>
      <rPr>
        <sz val="11"/>
        <color theme="9" tint="-0.249977111117893"/>
        <rFont val="Franklin Gothic Book"/>
        <family val="2"/>
        <charset val="204"/>
      </rPr>
      <t>вкладке "Правила расчета баллов"</t>
    </r>
  </si>
  <si>
    <r>
      <t xml:space="preserve">Для того, чтобы получить </t>
    </r>
    <r>
      <rPr>
        <b/>
        <sz val="11"/>
        <color theme="1"/>
        <rFont val="Franklin Gothic Book"/>
        <family val="2"/>
        <charset val="204"/>
      </rPr>
      <t>1 балл</t>
    </r>
    <r>
      <rPr>
        <sz val="11"/>
        <color theme="1"/>
        <rFont val="Franklin Gothic Book"/>
        <family val="2"/>
        <charset val="204"/>
      </rPr>
      <t xml:space="preserve"> за "</t>
    </r>
    <r>
      <rPr>
        <b/>
        <sz val="11"/>
        <color theme="1"/>
        <rFont val="Franklin Gothic Book"/>
        <family val="2"/>
        <charset val="204"/>
      </rPr>
      <t>Выполнение плана по "Дистрибьюции" в целом</t>
    </r>
    <r>
      <rPr>
        <sz val="11"/>
        <color theme="1"/>
        <rFont val="Franklin Gothic Book"/>
        <family val="2"/>
        <charset val="204"/>
      </rPr>
      <t>", должно быть выполнено</t>
    </r>
    <r>
      <rPr>
        <b/>
        <sz val="11"/>
        <color theme="1"/>
        <rFont val="Franklin Gothic Book"/>
        <family val="2"/>
        <charset val="204"/>
      </rPr>
      <t xml:space="preserve"> КАЖДОЕ из четырех условий</t>
    </r>
    <r>
      <rPr>
        <sz val="11"/>
        <color theme="1"/>
        <rFont val="Franklin Gothic Book"/>
        <family val="2"/>
        <charset val="204"/>
      </rPr>
      <t xml:space="preserve"> БЕЗ ИСКЛЮЧЕНИЙ:
- Microsoft </t>
    </r>
    <r>
      <rPr>
        <sz val="11"/>
        <color theme="9" tint="-0.249977111117893"/>
        <rFont val="Franklin Gothic Book"/>
        <family val="2"/>
        <charset val="204"/>
      </rPr>
      <t>Open</t>
    </r>
    <r>
      <rPr>
        <sz val="11"/>
        <color theme="1"/>
        <rFont val="Franklin Gothic Book"/>
        <family val="2"/>
        <charset val="204"/>
      </rPr>
      <t xml:space="preserve"> выполнен </t>
    </r>
    <r>
      <rPr>
        <sz val="11"/>
        <color theme="9" tint="-0.249977111117893"/>
        <rFont val="Franklin Gothic Book"/>
        <family val="2"/>
        <charset val="204"/>
      </rPr>
      <t xml:space="preserve">на 50% </t>
    </r>
    <r>
      <rPr>
        <sz val="11"/>
        <color theme="1"/>
        <rFont val="Franklin Gothic Book"/>
        <family val="2"/>
        <charset val="204"/>
      </rPr>
      <t xml:space="preserve">и более
- Microsoft </t>
    </r>
    <r>
      <rPr>
        <sz val="11"/>
        <color theme="9" tint="-0.249977111117893"/>
        <rFont val="Franklin Gothic Book"/>
        <family val="2"/>
        <charset val="204"/>
      </rPr>
      <t>Modern Workplace</t>
    </r>
    <r>
      <rPr>
        <sz val="11"/>
        <color theme="1"/>
        <rFont val="Franklin Gothic Book"/>
        <family val="2"/>
        <charset val="204"/>
      </rPr>
      <t xml:space="preserve"> выполнен </t>
    </r>
    <r>
      <rPr>
        <sz val="11"/>
        <color theme="9" tint="-0.249977111117893"/>
        <rFont val="Franklin Gothic Book"/>
        <family val="2"/>
        <charset val="204"/>
      </rPr>
      <t>на 75%</t>
    </r>
    <r>
      <rPr>
        <sz val="11"/>
        <color theme="1"/>
        <rFont val="Franklin Gothic Book"/>
        <family val="2"/>
        <charset val="204"/>
      </rPr>
      <t xml:space="preserve"> и более
- Microsoft </t>
    </r>
    <r>
      <rPr>
        <sz val="11"/>
        <color theme="9" tint="-0.249977111117893"/>
        <rFont val="Franklin Gothic Book"/>
        <family val="2"/>
        <charset val="204"/>
      </rPr>
      <t>Azure</t>
    </r>
    <r>
      <rPr>
        <sz val="11"/>
        <color theme="1"/>
        <rFont val="Franklin Gothic Book"/>
        <family val="2"/>
        <charset val="204"/>
      </rPr>
      <t xml:space="preserve"> выполнен </t>
    </r>
    <r>
      <rPr>
        <sz val="11"/>
        <color theme="9" tint="-0.249977111117893"/>
        <rFont val="Franklin Gothic Book"/>
        <family val="2"/>
        <charset val="204"/>
      </rPr>
      <t>на 75%</t>
    </r>
    <r>
      <rPr>
        <sz val="11"/>
        <color theme="1"/>
        <rFont val="Franklin Gothic Book"/>
        <family val="2"/>
        <charset val="204"/>
      </rPr>
      <t xml:space="preserve"> и более
- Выполнение по </t>
    </r>
    <r>
      <rPr>
        <sz val="11"/>
        <color theme="9" tint="-0.249977111117893"/>
        <rFont val="Franklin Gothic Book"/>
        <family val="2"/>
        <charset val="204"/>
      </rPr>
      <t>остальным ведорам</t>
    </r>
    <r>
      <rPr>
        <sz val="11"/>
        <color theme="1"/>
        <rFont val="Franklin Gothic Book"/>
        <family val="2"/>
        <charset val="204"/>
      </rPr>
      <t xml:space="preserve"> (без Microsoft Cloud) выполнено </t>
    </r>
    <r>
      <rPr>
        <sz val="11"/>
        <color theme="9" tint="-0.249977111117893"/>
        <rFont val="Franklin Gothic Book"/>
        <family val="2"/>
        <charset val="204"/>
      </rPr>
      <t>на 0,6</t>
    </r>
    <r>
      <rPr>
        <sz val="11"/>
        <color theme="1"/>
        <rFont val="Franklin Gothic Book"/>
        <family val="2"/>
        <charset val="204"/>
      </rPr>
      <t xml:space="preserve"> пункта и более
</t>
    </r>
    <r>
      <rPr>
        <i/>
        <sz val="11"/>
        <color theme="1"/>
        <rFont val="Franklin Gothic Book"/>
        <family val="2"/>
        <charset val="204"/>
      </rPr>
      <t/>
    </r>
  </si>
  <si>
    <t>Итого: 1 балл в дистрибьюторский отчет</t>
  </si>
  <si>
    <r>
      <t>4.</t>
    </r>
    <r>
      <rPr>
        <b/>
        <sz val="7"/>
        <color theme="1"/>
        <rFont val="Times New Roman"/>
        <family val="1"/>
        <charset val="204"/>
      </rPr>
      <t xml:space="preserve">   </t>
    </r>
    <r>
      <rPr>
        <b/>
        <sz val="11"/>
        <color theme="1"/>
        <rFont val="Franklin Gothic Book"/>
        <family val="2"/>
        <charset val="204"/>
      </rPr>
      <t xml:space="preserve">Добавлен </t>
    </r>
    <r>
      <rPr>
        <sz val="11"/>
        <color theme="1"/>
        <rFont val="Franklin Gothic Book"/>
        <family val="2"/>
        <charset val="204"/>
      </rPr>
      <t>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МойОфис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</si>
  <si>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5.</t>
    </r>
    <r>
      <rPr>
        <b/>
        <sz val="7"/>
        <color theme="1"/>
        <rFont val="Times New Roman"/>
        <family val="1"/>
        <charset val="204"/>
      </rPr>
      <t xml:space="preserve">   </t>
    </r>
    <r>
      <rPr>
        <b/>
        <sz val="11"/>
        <color theme="1"/>
        <rFont val="Franklin Gothic Book"/>
        <family val="2"/>
        <charset val="204"/>
      </rPr>
      <t xml:space="preserve">Добавлен </t>
    </r>
    <r>
      <rPr>
        <sz val="11"/>
        <color theme="1"/>
        <rFont val="Franklin Gothic Book"/>
        <family val="2"/>
        <charset val="204"/>
      </rPr>
      <t>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Замещение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0,2 балла</t>
    </r>
    <r>
      <rPr>
        <sz val="11"/>
        <color theme="1"/>
        <rFont val="Franklin Gothic Book"/>
        <family val="2"/>
        <charset val="204"/>
      </rPr>
      <t>. Раздел включает в себя суммарный норматив по направлениям:</t>
    </r>
  </si>
  <si>
    <r>
      <t>6.</t>
    </r>
    <r>
      <rPr>
        <b/>
        <sz val="7"/>
        <color theme="1"/>
        <rFont val="Times New Roman"/>
        <family val="1"/>
        <charset val="204"/>
      </rPr>
      <t xml:space="preserve">   </t>
    </r>
    <r>
      <rPr>
        <b/>
        <sz val="11"/>
        <color theme="1"/>
        <rFont val="Franklin Gothic Book"/>
        <family val="2"/>
        <charset val="204"/>
      </rPr>
      <t xml:space="preserve">Добавлен </t>
    </r>
    <r>
      <rPr>
        <sz val="11"/>
        <color theme="1"/>
        <rFont val="Franklin Gothic Book"/>
        <family val="2"/>
        <charset val="204"/>
      </rPr>
      <t>сводный</t>
    </r>
    <r>
      <rPr>
        <b/>
        <sz val="11"/>
        <color theme="1"/>
        <rFont val="Franklin Gothic Book"/>
        <family val="2"/>
        <charset val="204"/>
      </rPr>
      <t xml:space="preserve"> </t>
    </r>
    <r>
      <rPr>
        <sz val="11"/>
        <color theme="1"/>
        <rFont val="Franklin Gothic Book"/>
        <family val="2"/>
        <charset val="204"/>
      </rPr>
      <t>раздел</t>
    </r>
    <r>
      <rPr>
        <b/>
        <sz val="11"/>
        <color theme="1"/>
        <rFont val="Franklin Gothic Book"/>
        <family val="2"/>
        <charset val="204"/>
      </rPr>
      <t xml:space="preserve"> </t>
    </r>
    <r>
      <rPr>
        <sz val="11"/>
        <color theme="1"/>
        <rFont val="Franklin Gothic Book"/>
        <family val="2"/>
        <charset val="204"/>
      </rPr>
      <t>«</t>
    </r>
    <r>
      <rPr>
        <b/>
        <sz val="11"/>
        <color rgb="FFF79646"/>
        <rFont val="Franklin Gothic Book"/>
        <family val="2"/>
        <charset val="204"/>
      </rPr>
      <t>Сверхнорматив (замещение)</t>
    </r>
    <r>
      <rPr>
        <sz val="11"/>
        <color theme="1"/>
        <rFont val="Franklin Gothic Book"/>
        <family val="2"/>
        <charset val="204"/>
      </rPr>
      <t>» (далее «</t>
    </r>
    <r>
      <rPr>
        <b/>
        <sz val="11"/>
        <color theme="1"/>
        <rFont val="Franklin Gothic Book"/>
        <family val="2"/>
        <charset val="204"/>
      </rPr>
      <t>копилка</t>
    </r>
    <r>
      <rPr>
        <sz val="11"/>
        <color theme="1"/>
        <rFont val="Franklin Gothic Book"/>
        <family val="2"/>
        <charset val="204"/>
      </rPr>
      <t xml:space="preserve">»), в который автоматически переносятся суммы </t>
    </r>
    <r>
      <rPr>
        <b/>
        <sz val="11"/>
        <color theme="1"/>
        <rFont val="Franklin Gothic Book"/>
        <family val="2"/>
        <charset val="204"/>
      </rPr>
      <t>ПЕРЕВЫПОЛНЕНИЯ планов по основным разделам</t>
    </r>
    <r>
      <rPr>
        <sz val="11"/>
        <color theme="1"/>
        <rFont val="Franklin Gothic Book"/>
        <family val="2"/>
        <charset val="204"/>
      </rPr>
      <t>:</t>
    </r>
  </si>
  <si>
    <r>
      <t>3.</t>
    </r>
    <r>
      <rPr>
        <b/>
        <sz val="7"/>
        <color theme="1"/>
        <rFont val="Times New Roman"/>
        <family val="1"/>
        <charset val="204"/>
      </rPr>
      <t xml:space="preserve">   </t>
    </r>
    <r>
      <rPr>
        <b/>
        <sz val="11"/>
        <color theme="1"/>
        <rFont val="Franklin Gothic Book"/>
        <family val="2"/>
        <charset val="204"/>
      </rPr>
      <t>Удалены</t>
    </r>
    <r>
      <rPr>
        <sz val="11"/>
        <color theme="1"/>
        <rFont val="Franklin Gothic Book"/>
        <family val="2"/>
        <charset val="204"/>
      </rPr>
      <t xml:space="preserve"> из раздела</t>
    </r>
    <r>
      <rPr>
        <b/>
        <sz val="11"/>
        <color theme="1"/>
        <rFont val="Franklin Gothic Book"/>
        <family val="2"/>
        <charset val="204"/>
      </rPr>
      <t xml:space="preserve"> «</t>
    </r>
    <r>
      <rPr>
        <b/>
        <sz val="11"/>
        <color rgb="FFF79646"/>
        <rFont val="Franklin Gothic Book"/>
        <family val="2"/>
        <charset val="204"/>
      </rPr>
      <t>Остальной софт</t>
    </r>
    <r>
      <rPr>
        <b/>
        <sz val="11"/>
        <color theme="1"/>
        <rFont val="Franklin Gothic Book"/>
        <family val="2"/>
        <charset val="204"/>
      </rPr>
      <t>»</t>
    </r>
    <r>
      <rPr>
        <sz val="11"/>
        <color theme="1"/>
        <rFont val="Franklin Gothic Book"/>
        <family val="2"/>
        <charset val="204"/>
      </rPr>
      <t xml:space="preserve"> продажи по направлениям:</t>
    </r>
  </si>
  <si>
    <r>
      <t xml:space="preserve">В зачет идут маркетинговые активности как из раздела «Доп. цели» дистрибьюторского плана, так и любые другие собственные активности дистрибьютора по направлению дистрибьюции, </t>
    </r>
    <r>
      <rPr>
        <u/>
        <sz val="11"/>
        <rFont val="Franklin Gothic Book"/>
        <family val="2"/>
        <charset val="204"/>
      </rPr>
      <t>предварительно согласованные через Личный кабинет на сайте https://dist.1c.ru/ (раздел «Активности»).</t>
    </r>
  </si>
  <si>
    <r>
      <t xml:space="preserve">В зачет идет выполнение плана по </t>
    </r>
    <r>
      <rPr>
        <b/>
        <sz val="11"/>
        <rFont val="Franklin Gothic Book"/>
        <family val="2"/>
        <charset val="204"/>
      </rPr>
      <t>Microsoft Cloud</t>
    </r>
    <r>
      <rPr>
        <sz val="11"/>
        <rFont val="Franklin Gothic Book"/>
        <family val="2"/>
        <charset val="204"/>
      </rPr>
      <t xml:space="preserve"> (при достижении результатов по </t>
    </r>
    <r>
      <rPr>
        <b/>
        <sz val="11"/>
        <rFont val="Franklin Gothic Book"/>
        <family val="2"/>
        <charset val="204"/>
      </rPr>
      <t>Microsoft</t>
    </r>
    <r>
      <rPr>
        <sz val="11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  <charset val="204"/>
      </rPr>
      <t xml:space="preserve">Modern Workplace </t>
    </r>
    <r>
      <rPr>
        <sz val="11"/>
        <rFont val="Franklin Gothic Book"/>
        <family val="2"/>
        <charset val="204"/>
      </rPr>
      <t xml:space="preserve">на </t>
    </r>
    <r>
      <rPr>
        <b/>
        <sz val="11"/>
        <rFont val="Franklin Gothic Book"/>
        <family val="2"/>
        <charset val="204"/>
      </rPr>
      <t>0,75 пункта</t>
    </r>
    <r>
      <rPr>
        <sz val="11"/>
        <rFont val="Franklin Gothic Book"/>
        <family val="2"/>
        <charset val="204"/>
      </rPr>
      <t xml:space="preserve">) и </t>
    </r>
    <r>
      <rPr>
        <b/>
        <sz val="11"/>
        <rFont val="Franklin Gothic Book"/>
        <family val="2"/>
        <charset val="204"/>
      </rPr>
      <t>остальным вендорам</t>
    </r>
    <r>
      <rPr>
        <sz val="11"/>
        <rFont val="Franklin Gothic Book"/>
        <family val="2"/>
        <charset val="204"/>
      </rPr>
      <t xml:space="preserve"> (на </t>
    </r>
    <r>
      <rPr>
        <b/>
        <sz val="11"/>
        <rFont val="Franklin Gothic Book"/>
        <family val="2"/>
        <charset val="204"/>
      </rPr>
      <t>0,6</t>
    </r>
    <r>
      <rPr>
        <sz val="11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  <charset val="204"/>
      </rPr>
      <t>пункта</t>
    </r>
    <r>
      <rPr>
        <sz val="11"/>
        <rFont val="Franklin Gothic Book"/>
        <family val="2"/>
        <charset val="204"/>
      </rPr>
      <t xml:space="preserve">  в сумме) -  1 балл в отчет по каждому региону при достижении обоих результатов.</t>
    </r>
  </si>
  <si>
    <r>
      <t>Допустим зачет в раздел «</t>
    </r>
    <r>
      <rPr>
        <b/>
        <sz val="11"/>
        <color theme="1"/>
        <rFont val="Franklin Gothic Book"/>
        <family val="2"/>
        <charset val="204"/>
      </rPr>
      <t>Microsoft Modern Workplace</t>
    </r>
    <r>
      <rPr>
        <sz val="11"/>
        <color theme="1"/>
        <rFont val="Franklin Gothic Book"/>
        <family val="2"/>
        <charset val="204"/>
      </rPr>
      <t>» из раздела «</t>
    </r>
    <r>
      <rPr>
        <b/>
        <sz val="11"/>
        <color theme="1"/>
        <rFont val="Franklin Gothic Book"/>
        <family val="2"/>
        <charset val="204"/>
      </rPr>
      <t>Сверхнорматив (Замещение)</t>
    </r>
    <r>
      <rPr>
        <sz val="11"/>
        <color theme="1"/>
        <rFont val="Franklin Gothic Book"/>
        <family val="2"/>
        <charset val="204"/>
      </rPr>
      <t>» суммы, недостающей до 75% выполнения.</t>
    </r>
  </si>
  <si>
    <t>С 01.04.2022</t>
  </si>
  <si>
    <r>
      <t xml:space="preserve">В зачет идет выполнение плана по нарезанным разделам (вендорам) на </t>
    </r>
    <r>
      <rPr>
        <b/>
        <sz val="11"/>
        <rFont val="Franklin Gothic Book"/>
        <family val="2"/>
        <charset val="204"/>
      </rPr>
      <t>1,4</t>
    </r>
    <r>
      <rPr>
        <sz val="11"/>
        <rFont val="Franklin Gothic Book"/>
        <family val="2"/>
        <charset val="204"/>
      </rPr>
      <t xml:space="preserve"> </t>
    </r>
    <r>
      <rPr>
        <b/>
        <sz val="11"/>
        <rFont val="Franklin Gothic Book"/>
        <family val="2"/>
        <charset val="204"/>
      </rPr>
      <t>пункта</t>
    </r>
    <r>
      <rPr>
        <sz val="11"/>
        <rFont val="Franklin Gothic Book"/>
        <family val="2"/>
        <charset val="204"/>
      </rPr>
      <t xml:space="preserve">  в сумме -  1 балл в отчет по каждому региону.</t>
    </r>
  </si>
  <si>
    <t>С 01.07.2022</t>
  </si>
  <si>
    <r>
      <t xml:space="preserve">Изменение </t>
    </r>
    <r>
      <rPr>
        <sz val="11"/>
        <color theme="9"/>
        <rFont val="Franklin Gothic Book"/>
        <family val="2"/>
        <charset val="204"/>
      </rPr>
      <t>механики планирования</t>
    </r>
    <r>
      <rPr>
        <sz val="11"/>
        <color theme="1"/>
        <rFont val="Franklin Gothic Book"/>
        <family val="2"/>
        <charset val="204"/>
      </rPr>
      <t xml:space="preserve"> по разделу "Дистрибьюция". Уточнение </t>
    </r>
    <r>
      <rPr>
        <sz val="11"/>
        <color theme="9"/>
        <rFont val="Franklin Gothic Book"/>
        <family val="2"/>
        <charset val="204"/>
      </rPr>
      <t xml:space="preserve">по правилам расчета баллов </t>
    </r>
    <r>
      <rPr>
        <sz val="11"/>
        <color theme="1"/>
        <rFont val="Franklin Gothic Book"/>
        <family val="2"/>
        <charset val="204"/>
      </rPr>
      <t xml:space="preserve"> для принятия раздела "Дистрибьюция" и </t>
    </r>
    <r>
      <rPr>
        <sz val="11"/>
        <color theme="9"/>
        <rFont val="Franklin Gothic Book"/>
        <family val="2"/>
        <charset val="204"/>
      </rPr>
      <t>кросс-рибейта</t>
    </r>
    <r>
      <rPr>
        <sz val="11"/>
        <color theme="1"/>
        <rFont val="Franklin Gothic Book"/>
        <family val="2"/>
        <charset val="204"/>
      </rPr>
      <t>.</t>
    </r>
  </si>
  <si>
    <r>
      <rPr>
        <b/>
        <sz val="11"/>
        <color theme="1"/>
        <rFont val="Franklin Gothic Book"/>
        <family val="2"/>
        <charset val="204"/>
      </rPr>
      <t>1. Удален</t>
    </r>
    <r>
      <rPr>
        <sz val="11"/>
        <color theme="1"/>
        <rFont val="Franklin Gothic Book"/>
        <family val="2"/>
        <charset val="204"/>
      </rPr>
      <t xml:space="preserve"> раздел «</t>
    </r>
    <r>
      <rPr>
        <b/>
        <sz val="11"/>
        <color theme="9"/>
        <rFont val="Franklin Gothic Book"/>
        <family val="2"/>
        <charset val="204"/>
      </rPr>
      <t>Замещение</t>
    </r>
    <r>
      <rPr>
        <sz val="11"/>
        <color theme="1"/>
        <rFont val="Franklin Gothic Book"/>
        <family val="2"/>
        <charset val="204"/>
      </rPr>
      <t>»</t>
    </r>
  </si>
  <si>
    <r>
      <rPr>
        <b/>
        <sz val="11"/>
        <color theme="1"/>
        <rFont val="Franklin Gothic Book"/>
        <family val="2"/>
        <charset val="204"/>
      </rPr>
      <t xml:space="preserve">2. 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theme="9"/>
        <rFont val="Franklin Gothic Book"/>
        <family val="2"/>
        <charset val="204"/>
      </rPr>
      <t>Microsoft Modern Workplace (O365, M365 и др.)</t>
    </r>
    <r>
      <rPr>
        <sz val="11"/>
        <color theme="1"/>
        <rFont val="Franklin Gothic Book"/>
        <family val="2"/>
        <charset val="204"/>
      </rPr>
      <t>» переименован в «</t>
    </r>
    <r>
      <rPr>
        <b/>
        <sz val="11"/>
        <color theme="9"/>
        <rFont val="Franklin Gothic Book"/>
        <family val="2"/>
        <charset val="204"/>
      </rPr>
      <t>Microsoft</t>
    </r>
    <r>
      <rPr>
        <sz val="11"/>
        <color theme="1"/>
        <rFont val="Franklin Gothic Book"/>
        <family val="2"/>
        <charset val="204"/>
      </rPr>
      <t xml:space="preserve">» и приобщен к списку «остальные вендоры» с персональным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</si>
  <si>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3.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Ideco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</si>
  <si>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4.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РедСофт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</si>
  <si>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5.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РОСА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</si>
  <si>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6.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SHUTLE TSplus (ШАТЛ)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</si>
  <si>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7.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Tegu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</si>
  <si>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8.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TrueConf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</si>
  <si>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9.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Смарт-Софт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</si>
  <si>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10.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ИКС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</si>
  <si>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11.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Postgres Pro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</si>
  <si>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12.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SkyDNS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</si>
  <si>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13.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 xml:space="preserve">  </t>
    </r>
    <r>
      <rPr>
        <b/>
        <sz val="11"/>
        <color theme="1"/>
        <rFont val="Franklin Gothic Book"/>
        <family val="2"/>
        <charset val="204"/>
      </rPr>
      <t>Добавлен</t>
    </r>
    <r>
      <rPr>
        <sz val="11"/>
        <color theme="1"/>
        <rFont val="Franklin Gothic Book"/>
        <family val="2"/>
        <charset val="204"/>
      </rPr>
      <t xml:space="preserve"> в список «остальные вендоры» раздел «</t>
    </r>
    <r>
      <rPr>
        <b/>
        <sz val="11"/>
        <color rgb="FFF79646"/>
        <rFont val="Franklin Gothic Book"/>
        <family val="2"/>
        <charset val="204"/>
      </rPr>
      <t>Стахановец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</si>
  <si>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t>- Postgres</t>
  </si>
  <si>
    <t>- SkyDNS</t>
  </si>
  <si>
    <t>- Стахановец</t>
  </si>
  <si>
    <r>
      <t>14.</t>
    </r>
    <r>
      <rPr>
        <b/>
        <sz val="7"/>
        <color theme="1"/>
        <rFont val="Times New Roman"/>
        <family val="1"/>
        <charset val="204"/>
      </rPr>
      <t xml:space="preserve">   </t>
    </r>
    <r>
      <rPr>
        <b/>
        <sz val="11"/>
        <color theme="1"/>
        <rFont val="Franklin Gothic Book"/>
        <family val="2"/>
        <charset val="204"/>
      </rPr>
      <t>Удалены</t>
    </r>
    <r>
      <rPr>
        <sz val="11"/>
        <color theme="1"/>
        <rFont val="Franklin Gothic Book"/>
        <family val="2"/>
        <charset val="204"/>
      </rPr>
      <t xml:space="preserve"> из раздела</t>
    </r>
    <r>
      <rPr>
        <b/>
        <sz val="11"/>
        <color theme="1"/>
        <rFont val="Franklin Gothic Book"/>
        <family val="2"/>
        <charset val="204"/>
      </rPr>
      <t xml:space="preserve"> «</t>
    </r>
    <r>
      <rPr>
        <b/>
        <sz val="11"/>
        <color rgb="FFF79646"/>
        <rFont val="Franklin Gothic Book"/>
        <family val="2"/>
        <charset val="204"/>
      </rPr>
      <t>Остальной софт</t>
    </r>
    <r>
      <rPr>
        <b/>
        <sz val="11"/>
        <color theme="1"/>
        <rFont val="Franklin Gothic Book"/>
        <family val="2"/>
        <charset val="204"/>
      </rPr>
      <t>»</t>
    </r>
    <r>
      <rPr>
        <sz val="11"/>
        <color theme="1"/>
        <rFont val="Franklin Gothic Book"/>
        <family val="2"/>
        <charset val="204"/>
      </rPr>
      <t xml:space="preserve"> продажи по направлениям:</t>
    </r>
  </si>
  <si>
    <r>
      <t>15.</t>
    </r>
    <r>
      <rPr>
        <b/>
        <sz val="7"/>
        <color theme="1"/>
        <rFont val="Times New Roman"/>
        <family val="1"/>
        <charset val="204"/>
      </rPr>
      <t>  </t>
    </r>
    <r>
      <rPr>
        <b/>
        <sz val="11"/>
        <color theme="1"/>
        <rFont val="Franklin Gothic Book"/>
        <family val="2"/>
        <charset val="204"/>
      </rPr>
      <t>Удален</t>
    </r>
    <r>
      <rPr>
        <sz val="11"/>
        <color theme="1"/>
        <rFont val="Franklin Gothic Book"/>
        <family val="2"/>
        <charset val="204"/>
      </rPr>
      <t xml:space="preserve"> сводный</t>
    </r>
    <r>
      <rPr>
        <b/>
        <sz val="11"/>
        <color theme="1"/>
        <rFont val="Franklin Gothic Book"/>
        <family val="2"/>
        <charset val="204"/>
      </rPr>
      <t xml:space="preserve"> </t>
    </r>
    <r>
      <rPr>
        <sz val="11"/>
        <color theme="1"/>
        <rFont val="Franklin Gothic Book"/>
        <family val="2"/>
        <charset val="204"/>
      </rPr>
      <t>раздел</t>
    </r>
    <r>
      <rPr>
        <b/>
        <sz val="11"/>
        <color theme="1"/>
        <rFont val="Franklin Gothic Book"/>
        <family val="2"/>
        <charset val="204"/>
      </rPr>
      <t xml:space="preserve"> </t>
    </r>
    <r>
      <rPr>
        <sz val="11"/>
        <color theme="1"/>
        <rFont val="Franklin Gothic Book"/>
        <family val="2"/>
        <charset val="204"/>
      </rPr>
      <t>«</t>
    </r>
    <r>
      <rPr>
        <b/>
        <sz val="11"/>
        <color rgb="FFF79646"/>
        <rFont val="Franklin Gothic Book"/>
        <family val="2"/>
        <charset val="204"/>
      </rPr>
      <t>Сверхнорматив (замещение)</t>
    </r>
    <r>
      <rPr>
        <sz val="11"/>
        <color theme="1"/>
        <rFont val="Franklin Gothic Book"/>
        <family val="2"/>
        <charset val="204"/>
      </rPr>
      <t>» («</t>
    </r>
    <r>
      <rPr>
        <b/>
        <sz val="11"/>
        <color theme="1"/>
        <rFont val="Franklin Gothic Book"/>
        <family val="2"/>
        <charset val="204"/>
      </rPr>
      <t>копилка</t>
    </r>
    <r>
      <rPr>
        <sz val="11"/>
        <color theme="1"/>
        <rFont val="Franklin Gothic Book"/>
        <family val="2"/>
        <charset val="204"/>
      </rPr>
      <t>»)</t>
    </r>
  </si>
  <si>
    <r>
      <rPr>
        <b/>
        <sz val="11"/>
        <color theme="1"/>
        <rFont val="Franklin Gothic Book"/>
        <family val="2"/>
        <charset val="204"/>
      </rPr>
      <t>16. Отменен</t>
    </r>
    <r>
      <rPr>
        <sz val="11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  <charset val="204"/>
      </rPr>
      <t>кросс-рибейт 1%</t>
    </r>
    <r>
      <rPr>
        <sz val="11"/>
        <color theme="1"/>
        <rFont val="Franklin Gothic Book"/>
        <family val="2"/>
        <charset val="204"/>
      </rPr>
      <t xml:space="preserve"> за выполнение плана </t>
    </r>
    <r>
      <rPr>
        <b/>
        <sz val="11"/>
        <color theme="1"/>
        <rFont val="Franklin Gothic Book"/>
        <family val="2"/>
        <charset val="204"/>
      </rPr>
      <t>по</t>
    </r>
    <r>
      <rPr>
        <sz val="11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  <charset val="204"/>
      </rPr>
      <t>Microsoft</t>
    </r>
  </si>
  <si>
    <r>
      <rPr>
        <b/>
        <sz val="11"/>
        <color theme="1"/>
        <rFont val="Franklin Gothic Book"/>
        <family val="2"/>
        <charset val="204"/>
      </rPr>
      <t>17.</t>
    </r>
    <r>
      <rPr>
        <sz val="11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  <charset val="204"/>
      </rPr>
      <t>Отменен</t>
    </r>
    <r>
      <rPr>
        <sz val="11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  <charset val="204"/>
      </rPr>
      <t>кросс-рибейт до 1%</t>
    </r>
    <r>
      <rPr>
        <sz val="11"/>
        <color theme="1"/>
        <rFont val="Franklin Gothic Book"/>
        <family val="2"/>
        <charset val="204"/>
      </rPr>
      <t xml:space="preserve"> за выполнение плана </t>
    </r>
    <r>
      <rPr>
        <b/>
        <sz val="11"/>
        <color theme="1"/>
        <rFont val="Franklin Gothic Book"/>
        <family val="2"/>
        <charset val="204"/>
      </rPr>
      <t>по остальным вендорам</t>
    </r>
  </si>
  <si>
    <r>
      <rPr>
        <b/>
        <sz val="11"/>
        <color theme="1"/>
        <rFont val="Franklin Gothic Book"/>
        <family val="2"/>
        <charset val="204"/>
      </rPr>
      <t>18. Введен</t>
    </r>
    <r>
      <rPr>
        <sz val="11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  <charset val="204"/>
      </rPr>
      <t>кросс-рибейт до 2%</t>
    </r>
    <r>
      <rPr>
        <sz val="11"/>
        <color theme="1"/>
        <rFont val="Franklin Gothic Book"/>
        <family val="2"/>
        <charset val="204"/>
      </rPr>
      <t xml:space="preserve"> за выполнение плана </t>
    </r>
    <r>
      <rPr>
        <b/>
        <sz val="11"/>
        <color theme="1"/>
        <rFont val="Franklin Gothic Book"/>
        <family val="2"/>
        <charset val="204"/>
      </rPr>
      <t>по нарезанным направлениям</t>
    </r>
    <r>
      <rPr>
        <sz val="11"/>
        <color theme="1"/>
        <rFont val="Franklin Gothic Book"/>
        <family val="2"/>
        <charset val="204"/>
      </rPr>
      <t xml:space="preserve"> (вендорам)</t>
    </r>
  </si>
  <si>
    <r>
      <rPr>
        <b/>
        <sz val="11"/>
        <color theme="1"/>
        <rFont val="Franklin Gothic Book"/>
        <family val="2"/>
        <charset val="204"/>
      </rPr>
      <t>19.</t>
    </r>
    <r>
      <rPr>
        <sz val="11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  <charset val="204"/>
      </rPr>
      <t>Изменен</t>
    </r>
    <r>
      <rPr>
        <sz val="11"/>
        <color theme="1"/>
        <rFont val="Franklin Gothic Book"/>
        <family val="2"/>
        <charset val="204"/>
      </rPr>
      <t xml:space="preserve"> порог выполнения для получения </t>
    </r>
    <r>
      <rPr>
        <b/>
        <sz val="11"/>
        <color theme="1"/>
        <rFont val="Franklin Gothic Book"/>
        <family val="2"/>
        <charset val="204"/>
      </rPr>
      <t>1 балла</t>
    </r>
    <r>
      <rPr>
        <sz val="11"/>
        <color theme="1"/>
        <rFont val="Franklin Gothic Book"/>
        <family val="2"/>
        <charset val="204"/>
      </rPr>
      <t xml:space="preserve"> за </t>
    </r>
    <r>
      <rPr>
        <b/>
        <sz val="11"/>
        <color theme="1"/>
        <rFont val="Franklin Gothic Book"/>
        <family val="2"/>
        <charset val="204"/>
      </rPr>
      <t xml:space="preserve">"Выполнение плана по "Дистрибьюции" в целом" </t>
    </r>
    <r>
      <rPr>
        <sz val="11"/>
        <color theme="1"/>
        <rFont val="Franklin Gothic Book"/>
        <family val="2"/>
        <charset val="204"/>
      </rPr>
      <t>(см. УТОЧНЕНИЯ ПО РАСЧЕТУ БАЛЛОВ И КРОСС-РИБЕЙТА)</t>
    </r>
  </si>
  <si>
    <r>
      <t xml:space="preserve">Для того, чтобы получить </t>
    </r>
    <r>
      <rPr>
        <b/>
        <sz val="11"/>
        <color theme="1"/>
        <rFont val="Franklin Gothic Book"/>
        <family val="2"/>
        <charset val="204"/>
      </rPr>
      <t>1 балл</t>
    </r>
    <r>
      <rPr>
        <sz val="11"/>
        <color theme="1"/>
        <rFont val="Franklin Gothic Book"/>
        <family val="2"/>
        <charset val="204"/>
      </rPr>
      <t xml:space="preserve"> за "</t>
    </r>
    <r>
      <rPr>
        <b/>
        <sz val="11"/>
        <color theme="1"/>
        <rFont val="Franklin Gothic Book"/>
        <family val="2"/>
        <charset val="204"/>
      </rPr>
      <t>Выполнение плана по "Дистрибьюции</t>
    </r>
    <r>
      <rPr>
        <sz val="11"/>
        <color theme="1"/>
        <rFont val="Franklin Gothic Book"/>
        <family val="2"/>
        <charset val="204"/>
      </rPr>
      <t xml:space="preserve">" в целом", план </t>
    </r>
    <r>
      <rPr>
        <b/>
        <sz val="11"/>
        <color theme="1"/>
        <rFont val="Franklin Gothic Book"/>
        <family val="2"/>
        <charset val="204"/>
      </rPr>
      <t>по нарезанным направлениям</t>
    </r>
    <r>
      <rPr>
        <sz val="11"/>
        <color theme="1"/>
        <rFont val="Franklin Gothic Book"/>
        <family val="2"/>
        <charset val="204"/>
      </rPr>
      <t xml:space="preserve"> (вендорам) должен быть выполнен </t>
    </r>
    <r>
      <rPr>
        <b/>
        <sz val="11"/>
        <color theme="1"/>
        <rFont val="Franklin Gothic Book"/>
        <family val="2"/>
        <charset val="204"/>
      </rPr>
      <t>на 1,4 пункта и более</t>
    </r>
  </si>
  <si>
    <r>
      <rPr>
        <b/>
        <sz val="11"/>
        <color theme="1"/>
        <rFont val="Franklin Gothic Book"/>
        <family val="2"/>
        <charset val="204"/>
      </rPr>
      <t>Кросс-рибейт до 2%</t>
    </r>
    <r>
      <rPr>
        <sz val="11"/>
        <color theme="1"/>
        <rFont val="Franklin Gothic Book"/>
        <family val="2"/>
        <charset val="204"/>
      </rPr>
      <t xml:space="preserve"> за выполнение плана </t>
    </r>
    <r>
      <rPr>
        <b/>
        <sz val="11"/>
        <color theme="1"/>
        <rFont val="Franklin Gothic Book"/>
        <family val="2"/>
        <charset val="204"/>
      </rPr>
      <t xml:space="preserve">по нарезанным направлениям (вендорам) </t>
    </r>
    <r>
      <rPr>
        <sz val="11"/>
        <color theme="1"/>
        <rFont val="Franklin Gothic Book"/>
        <family val="2"/>
        <charset val="204"/>
      </rPr>
      <t xml:space="preserve">исчисляется по фактическому суммарному выполнению </t>
    </r>
  </si>
  <si>
    <r>
      <t>Изменение</t>
    </r>
    <r>
      <rPr>
        <sz val="11"/>
        <color theme="9"/>
        <rFont val="Franklin Gothic Book"/>
        <family val="2"/>
        <charset val="204"/>
      </rPr>
      <t xml:space="preserve"> состава плана</t>
    </r>
    <r>
      <rPr>
        <sz val="11"/>
        <color theme="1"/>
        <rFont val="Franklin Gothic Book"/>
        <family val="2"/>
        <charset val="204"/>
      </rPr>
      <t xml:space="preserve"> по разделу "Дистрибьюция". Уточнение </t>
    </r>
    <r>
      <rPr>
        <sz val="11"/>
        <color theme="9"/>
        <rFont val="Franklin Gothic Book"/>
        <family val="2"/>
        <charset val="204"/>
      </rPr>
      <t>по правилам расчета</t>
    </r>
    <r>
      <rPr>
        <sz val="11"/>
        <color theme="1"/>
        <rFont val="Franklin Gothic Book"/>
        <family val="2"/>
        <charset val="204"/>
      </rPr>
      <t>.</t>
    </r>
  </si>
  <si>
    <t>ОСТАЛИСЬ БЕЗ ИЗМЕНЕНИЙ РАЗДЕЛЫ</t>
  </si>
  <si>
    <r>
      <t>1.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Microsoft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</si>
  <si>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2.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Postgres Pro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</si>
  <si>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3.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Киберпротект (Акронис-Инфозащита)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</si>
  <si>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4.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Kaspersky (только B2B)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</si>
  <si>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5.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Dr.Web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</si>
  <si>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6.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Tegu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</si>
  <si>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7.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Р7-Офис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</si>
  <si>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8.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МойОфис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</si>
  <si>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9.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UserGate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</si>
  <si>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10.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Ideco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</si>
  <si>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11.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Смарт-Софт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</si>
  <si>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12.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ИКС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</si>
  <si>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13.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SkyDNS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</si>
  <si>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14.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Стахановец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</si>
  <si>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15.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Astra Linux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</si>
  <si>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16.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ALT Linux (Базальт СПО)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</si>
  <si>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17.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РедСофт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</si>
  <si>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t>18.</t>
    </r>
    <r>
      <rPr>
        <b/>
        <sz val="7"/>
        <color theme="1"/>
        <rFont val="Times New Roman"/>
        <family val="1"/>
        <charset val="204"/>
      </rPr>
      <t> </t>
    </r>
    <r>
      <rPr>
        <sz val="7"/>
        <color theme="1"/>
        <rFont val="Times New Roman"/>
        <family val="1"/>
        <charset val="204"/>
      </rPr>
      <t> </t>
    </r>
    <r>
      <rPr>
        <sz val="11"/>
        <color theme="1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АСКОН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</si>
  <si>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rPr>
        <b/>
        <sz val="11"/>
        <color theme="1"/>
        <rFont val="Franklin Gothic Book"/>
        <family val="2"/>
        <charset val="204"/>
      </rPr>
      <t>3. Удален</t>
    </r>
    <r>
      <rPr>
        <sz val="11"/>
        <color theme="1"/>
        <rFont val="Franklin Gothic Book"/>
        <family val="2"/>
        <charset val="204"/>
      </rPr>
      <t xml:space="preserve"> раздел «</t>
    </r>
    <r>
      <rPr>
        <b/>
        <sz val="11"/>
        <color theme="9"/>
        <rFont val="Franklin Gothic Book"/>
        <family val="2"/>
        <charset val="204"/>
      </rPr>
      <t>SHUTLE TSplus (ШАТЛ)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</si>
  <si>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rPr>
        <b/>
        <sz val="11"/>
        <color theme="1"/>
        <rFont val="Franklin Gothic Book"/>
        <family val="2"/>
        <charset val="204"/>
      </rPr>
      <t>1. Удален</t>
    </r>
    <r>
      <rPr>
        <sz val="11"/>
        <color theme="1"/>
        <rFont val="Franklin Gothic Book"/>
        <family val="2"/>
        <charset val="204"/>
      </rPr>
      <t xml:space="preserve"> раздел «</t>
    </r>
    <r>
      <rPr>
        <b/>
        <sz val="11"/>
        <color theme="9"/>
        <rFont val="Franklin Gothic Book"/>
        <family val="2"/>
        <charset val="204"/>
      </rPr>
      <t>РОСА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</si>
  <si>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rPr>
        <b/>
        <sz val="11"/>
        <color theme="1"/>
        <rFont val="Franklin Gothic Book"/>
        <family val="2"/>
        <charset val="204"/>
      </rPr>
      <t>2. Добавлен</t>
    </r>
    <r>
      <rPr>
        <sz val="11"/>
        <color theme="1"/>
        <rFont val="Franklin Gothic Book"/>
        <family val="2"/>
        <charset val="204"/>
      </rPr>
      <t xml:space="preserve"> раздел «</t>
    </r>
    <r>
      <rPr>
        <b/>
        <sz val="11"/>
        <color theme="9"/>
        <rFont val="Franklin Gothic Book"/>
        <family val="2"/>
        <charset val="204"/>
      </rPr>
      <t>ОС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  <r>
      <rPr>
        <sz val="11"/>
        <color theme="1"/>
        <rFont val="Franklin Gothic Book"/>
        <family val="2"/>
        <charset val="204"/>
      </rPr>
      <t xml:space="preserve">, включает в себя решения </t>
    </r>
    <r>
      <rPr>
        <b/>
        <sz val="11"/>
        <color theme="1"/>
        <rFont val="Franklin Gothic Book"/>
        <family val="2"/>
        <charset val="204"/>
      </rPr>
      <t>РОСА, Атлант</t>
    </r>
  </si>
  <si>
    <r>
      <rPr>
        <b/>
        <sz val="11"/>
        <color theme="1"/>
        <rFont val="Franklin Gothic Book"/>
        <family val="2"/>
        <charset val="204"/>
      </rPr>
      <t>4. Добавлен</t>
    </r>
    <r>
      <rPr>
        <sz val="11"/>
        <color theme="1"/>
        <rFont val="Franklin Gothic Book"/>
        <family val="2"/>
        <charset val="204"/>
      </rPr>
      <t xml:space="preserve"> раздел «</t>
    </r>
    <r>
      <rPr>
        <b/>
        <sz val="11"/>
        <color theme="9"/>
        <rFont val="Franklin Gothic Book"/>
        <family val="2"/>
        <charset val="204"/>
      </rPr>
      <t>Удаленное управление и виртуализация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  <r>
      <rPr>
        <sz val="11"/>
        <color theme="1"/>
        <rFont val="Franklin Gothic Book"/>
        <family val="2"/>
        <charset val="204"/>
      </rPr>
      <t xml:space="preserve">, включает в себя решения </t>
    </r>
    <r>
      <rPr>
        <b/>
        <sz val="11"/>
        <color theme="1"/>
        <rFont val="Franklin Gothic Book"/>
        <family val="2"/>
        <charset val="204"/>
      </rPr>
      <t>ШАТЛ</t>
    </r>
    <r>
      <rPr>
        <sz val="11"/>
        <color theme="1"/>
        <rFont val="Franklin Gothic Book"/>
        <family val="2"/>
        <charset val="204"/>
      </rPr>
      <t xml:space="preserve">, </t>
    </r>
    <r>
      <rPr>
        <b/>
        <sz val="11"/>
        <color theme="1"/>
        <rFont val="Franklin Gothic Book"/>
        <family val="2"/>
        <charset val="204"/>
      </rPr>
      <t>Ассистент</t>
    </r>
    <r>
      <rPr>
        <sz val="11"/>
        <color theme="1"/>
        <rFont val="Franklin Gothic Book"/>
        <family val="2"/>
        <charset val="204"/>
      </rPr>
      <t xml:space="preserve">, </t>
    </r>
    <r>
      <rPr>
        <b/>
        <sz val="11"/>
        <color theme="1"/>
        <rFont val="Franklin Gothic Book"/>
        <family val="2"/>
        <charset val="204"/>
      </rPr>
      <t>Getscreen</t>
    </r>
  </si>
  <si>
    <r>
      <rPr>
        <b/>
        <sz val="11"/>
        <color theme="1"/>
        <rFont val="Franklin Gothic Book"/>
        <family val="2"/>
        <charset val="204"/>
      </rPr>
      <t>5. Удален</t>
    </r>
    <r>
      <rPr>
        <sz val="11"/>
        <color theme="1"/>
        <rFont val="Franklin Gothic Book"/>
        <family val="2"/>
        <charset val="204"/>
      </rPr>
      <t xml:space="preserve"> раздел «</t>
    </r>
    <r>
      <rPr>
        <b/>
        <sz val="11"/>
        <color theme="9"/>
        <rFont val="Franklin Gothic Book"/>
        <family val="2"/>
        <charset val="204"/>
      </rPr>
      <t>TrueConf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</si>
  <si>
    <r>
      <rPr>
        <b/>
        <sz val="11"/>
        <color theme="1"/>
        <rFont val="Franklin Gothic Book"/>
        <family val="2"/>
        <charset val="204"/>
      </rPr>
      <t>6. Добавлен</t>
    </r>
    <r>
      <rPr>
        <sz val="11"/>
        <color theme="1"/>
        <rFont val="Franklin Gothic Book"/>
        <family val="2"/>
        <charset val="204"/>
      </rPr>
      <t xml:space="preserve"> раздел «</t>
    </r>
    <r>
      <rPr>
        <b/>
        <sz val="11"/>
        <color theme="9"/>
        <rFont val="Franklin Gothic Book"/>
        <family val="2"/>
        <charset val="204"/>
      </rPr>
      <t>ВКС</t>
    </r>
    <r>
      <rPr>
        <sz val="11"/>
        <color theme="1"/>
        <rFont val="Franklin Gothic Book"/>
        <family val="2"/>
        <charset val="204"/>
      </rPr>
      <t xml:space="preserve">» с весом </t>
    </r>
    <r>
      <rPr>
        <b/>
        <sz val="11"/>
        <color theme="1"/>
        <rFont val="Franklin Gothic Book"/>
        <family val="2"/>
        <charset val="204"/>
      </rPr>
      <t>0,1 балла</t>
    </r>
    <r>
      <rPr>
        <sz val="11"/>
        <color theme="1"/>
        <rFont val="Franklin Gothic Book"/>
        <family val="2"/>
        <charset val="204"/>
      </rPr>
      <t xml:space="preserve">, включает в себя решения </t>
    </r>
    <r>
      <rPr>
        <b/>
        <sz val="11"/>
        <color theme="1"/>
        <rFont val="Franklin Gothic Book"/>
        <family val="2"/>
        <charset val="204"/>
      </rPr>
      <t>TrueConf, Вкурсе, Телемост, Mind</t>
    </r>
  </si>
  <si>
    <r>
      <t>7.</t>
    </r>
    <r>
      <rPr>
        <b/>
        <sz val="7"/>
        <color theme="1"/>
        <rFont val="Times New Roman"/>
        <family val="1"/>
        <charset val="204"/>
      </rPr>
      <t>  </t>
    </r>
    <r>
      <rPr>
        <b/>
        <sz val="11"/>
        <color theme="1"/>
        <rFont val="Franklin Gothic Book"/>
        <family val="2"/>
        <charset val="204"/>
      </rPr>
      <t>Исключены</t>
    </r>
    <r>
      <rPr>
        <sz val="11"/>
        <color theme="1"/>
        <rFont val="Franklin Gothic Book"/>
        <family val="2"/>
        <charset val="204"/>
      </rPr>
      <t xml:space="preserve"> из раздела</t>
    </r>
    <r>
      <rPr>
        <b/>
        <sz val="11"/>
        <color theme="1"/>
        <rFont val="Franklin Gothic Book"/>
        <family val="2"/>
        <charset val="204"/>
      </rPr>
      <t xml:space="preserve"> «</t>
    </r>
    <r>
      <rPr>
        <b/>
        <sz val="11"/>
        <color rgb="FFF79646"/>
        <rFont val="Franklin Gothic Book"/>
        <family val="2"/>
        <charset val="204"/>
      </rPr>
      <t>Остальной софт</t>
    </r>
    <r>
      <rPr>
        <b/>
        <sz val="11"/>
        <color theme="1"/>
        <rFont val="Franklin Gothic Book"/>
        <family val="2"/>
        <charset val="204"/>
      </rPr>
      <t>»</t>
    </r>
    <r>
      <rPr>
        <sz val="11"/>
        <color theme="1"/>
        <rFont val="Franklin Gothic Book"/>
        <family val="2"/>
        <charset val="204"/>
      </rPr>
      <t xml:space="preserve"> продажи по направлениям:</t>
    </r>
  </si>
  <si>
    <t>- Партнерские смежные, совместные, совместимые</t>
  </si>
  <si>
    <t>- ККТ</t>
  </si>
  <si>
    <t>- Лаборатория Касперского B2C)</t>
  </si>
  <si>
    <t>- Microsoft</t>
  </si>
  <si>
    <t>- МойОфис</t>
  </si>
  <si>
    <t>- Mind</t>
  </si>
  <si>
    <t>- Телемост</t>
  </si>
  <si>
    <t>- Вкурсе</t>
  </si>
  <si>
    <t>- Атлант</t>
  </si>
  <si>
    <t>- Astra Linux</t>
  </si>
  <si>
    <t>- ШАТЛ</t>
  </si>
  <si>
    <t>- Ассистент</t>
  </si>
  <si>
    <t>- Getscreen</t>
  </si>
  <si>
    <t>УТОЧНЕНИЯ ПО РАСЧЕТУ ФАКТИЧЕСКИХ ПОКАЗАТЕЛЕЙ</t>
  </si>
  <si>
    <r>
      <t>- в раздел «</t>
    </r>
    <r>
      <rPr>
        <b/>
        <sz val="11"/>
        <color theme="1"/>
        <rFont val="Franklin Gothic Book"/>
        <family val="2"/>
        <charset val="204"/>
      </rPr>
      <t>ОС</t>
    </r>
    <r>
      <rPr>
        <sz val="11"/>
        <color theme="1"/>
        <rFont val="Franklin Gothic Book"/>
        <family val="2"/>
        <charset val="204"/>
      </rPr>
      <t xml:space="preserve">» возможен зачет </t>
    </r>
    <r>
      <rPr>
        <b/>
        <sz val="11"/>
        <color theme="1"/>
        <rFont val="Franklin Gothic Book"/>
        <family val="2"/>
        <charset val="204"/>
      </rPr>
      <t>перевыполнения</t>
    </r>
    <r>
      <rPr>
        <sz val="11"/>
        <color theme="1"/>
        <rFont val="Franklin Gothic Book"/>
        <family val="2"/>
        <charset val="204"/>
      </rPr>
      <t xml:space="preserve"> планов в разделах </t>
    </r>
    <r>
      <rPr>
        <b/>
        <sz val="11"/>
        <color theme="1"/>
        <rFont val="Franklin Gothic Book"/>
        <family val="2"/>
        <charset val="204"/>
      </rPr>
      <t>Astra Linux</t>
    </r>
    <r>
      <rPr>
        <sz val="11"/>
        <color theme="1"/>
        <rFont val="Franklin Gothic Book"/>
        <family val="2"/>
        <charset val="204"/>
      </rPr>
      <t xml:space="preserve">, </t>
    </r>
    <r>
      <rPr>
        <b/>
        <sz val="11"/>
        <color theme="1"/>
        <rFont val="Franklin Gothic Book"/>
        <family val="2"/>
        <charset val="204"/>
      </rPr>
      <t>ALT Linux (Базальт СПО)</t>
    </r>
    <r>
      <rPr>
        <sz val="11"/>
        <color theme="1"/>
        <rFont val="Franklin Gothic Book"/>
        <family val="2"/>
        <charset val="204"/>
      </rPr>
      <t xml:space="preserve"> и </t>
    </r>
    <r>
      <rPr>
        <b/>
        <sz val="11"/>
        <color theme="1"/>
        <rFont val="Franklin Gothic Book"/>
        <family val="2"/>
        <charset val="204"/>
      </rPr>
      <t>РедСофт</t>
    </r>
  </si>
  <si>
    <r>
      <t>- в раздел «</t>
    </r>
    <r>
      <rPr>
        <b/>
        <sz val="11"/>
        <color theme="1"/>
        <rFont val="Franklin Gothic Book"/>
        <family val="2"/>
        <charset val="204"/>
      </rPr>
      <t>Tegu</t>
    </r>
    <r>
      <rPr>
        <sz val="11"/>
        <color theme="1"/>
        <rFont val="Franklin Gothic Book"/>
        <family val="2"/>
        <charset val="204"/>
      </rPr>
      <t xml:space="preserve">» возможен зачет </t>
    </r>
    <r>
      <rPr>
        <b/>
        <sz val="11"/>
        <color theme="1"/>
        <rFont val="Franklin Gothic Book"/>
        <family val="2"/>
        <charset val="204"/>
      </rPr>
      <t>перевыполнения</t>
    </r>
    <r>
      <rPr>
        <sz val="11"/>
        <color theme="1"/>
        <rFont val="Franklin Gothic Book"/>
        <family val="2"/>
        <charset val="204"/>
      </rPr>
      <t xml:space="preserve"> планов в разделах </t>
    </r>
    <r>
      <rPr>
        <b/>
        <sz val="11"/>
        <color theme="1"/>
        <rFont val="Franklin Gothic Book"/>
        <family val="2"/>
        <charset val="204"/>
      </rPr>
      <t>МойОфис</t>
    </r>
    <r>
      <rPr>
        <sz val="11"/>
        <color theme="1"/>
        <rFont val="Franklin Gothic Book"/>
        <family val="2"/>
        <charset val="204"/>
      </rPr>
      <t xml:space="preserve">, </t>
    </r>
    <r>
      <rPr>
        <b/>
        <sz val="11"/>
        <color theme="1"/>
        <rFont val="Franklin Gothic Book"/>
        <family val="2"/>
        <charset val="204"/>
      </rPr>
      <t>Р7-Офис</t>
    </r>
    <r>
      <rPr>
        <sz val="11"/>
        <color theme="1"/>
        <rFont val="Franklin Gothic Book"/>
        <family val="2"/>
        <charset val="204"/>
      </rPr>
      <t xml:space="preserve">, </t>
    </r>
    <r>
      <rPr>
        <b/>
        <sz val="11"/>
        <color theme="1"/>
        <rFont val="Franklin Gothic Book"/>
        <family val="2"/>
        <charset val="204"/>
      </rPr>
      <t>UserGate</t>
    </r>
    <r>
      <rPr>
        <sz val="11"/>
        <color theme="1"/>
        <rFont val="Franklin Gothic Book"/>
        <family val="2"/>
        <charset val="204"/>
      </rPr>
      <t xml:space="preserve"> и </t>
    </r>
    <r>
      <rPr>
        <b/>
        <sz val="11"/>
        <color theme="1"/>
        <rFont val="Franklin Gothic Book"/>
        <family val="2"/>
        <charset val="204"/>
      </rPr>
      <t>Ideco</t>
    </r>
  </si>
  <si>
    <t>- ПО иностранных производителей</t>
  </si>
  <si>
    <r>
      <t>1.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Microsoft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</si>
  <si>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2.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Postgres Pro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</si>
  <si>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3.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Киберпротект (Акронис-Инфозащита)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</si>
  <si>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4.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Dr.Web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</si>
  <si>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5.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Tegu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</si>
  <si>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6.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Р7-Офис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</si>
  <si>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7.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МойОфис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</si>
  <si>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8.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UserGate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</si>
  <si>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9.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Ideco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</si>
  <si>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10.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ИКС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</si>
  <si>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11.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ОС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</si>
  <si>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12.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ALT Linux (Базальт СПО)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</si>
  <si>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13.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РедСофт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</si>
  <si>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14.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АСКОН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</si>
  <si>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15.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Удаленное управление и виртуализация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</si>
  <si>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16.</t>
    </r>
    <r>
      <rPr>
        <b/>
        <sz val="7"/>
        <color rgb="FF000000"/>
        <rFont val="Times New Roman"/>
        <family val="1"/>
        <charset val="204"/>
      </rPr>
      <t> </t>
    </r>
    <r>
      <rPr>
        <sz val="7"/>
        <color rgb="FF000000"/>
        <rFont val="Times New Roman"/>
        <family val="1"/>
        <charset val="204"/>
      </rPr>
      <t> </t>
    </r>
    <r>
      <rPr>
        <sz val="11"/>
        <color rgb="FF000000"/>
        <rFont val="Franklin Gothic Book"/>
        <family val="2"/>
        <charset val="204"/>
      </rPr>
      <t>Раздел «</t>
    </r>
    <r>
      <rPr>
        <b/>
        <sz val="11"/>
        <color rgb="FFF79646"/>
        <rFont val="Franklin Gothic Book"/>
        <family val="2"/>
        <charset val="204"/>
      </rPr>
      <t>ВКС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</si>
  <si>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1.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Удален</t>
    </r>
    <r>
      <rPr>
        <sz val="11"/>
        <color rgb="FF000000"/>
        <rFont val="Franklin Gothic Book"/>
        <family val="2"/>
        <charset val="204"/>
      </rPr>
      <t xml:space="preserve"> раздел «</t>
    </r>
    <r>
      <rPr>
        <b/>
        <sz val="11"/>
        <color rgb="FFF79646"/>
        <rFont val="Franklin Gothic Book"/>
        <family val="2"/>
        <charset val="204"/>
      </rPr>
      <t>Стахановец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</si>
  <si>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2.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Удален</t>
    </r>
    <r>
      <rPr>
        <sz val="11"/>
        <color rgb="FF000000"/>
        <rFont val="Franklin Gothic Book"/>
        <family val="2"/>
        <charset val="204"/>
      </rPr>
      <t xml:space="preserve"> раздел «</t>
    </r>
    <r>
      <rPr>
        <b/>
        <sz val="11"/>
        <color rgb="FFF79646"/>
        <rFont val="Franklin Gothic Book"/>
        <family val="2"/>
        <charset val="204"/>
      </rPr>
      <t>Смарт-Софт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</si>
  <si>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3.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Удален</t>
    </r>
    <r>
      <rPr>
        <sz val="11"/>
        <color rgb="FF000000"/>
        <rFont val="Franklin Gothic Book"/>
        <family val="2"/>
        <charset val="204"/>
      </rPr>
      <t xml:space="preserve"> раздел «</t>
    </r>
    <r>
      <rPr>
        <b/>
        <sz val="11"/>
        <color rgb="FFF79646"/>
        <rFont val="Franklin Gothic Book"/>
        <family val="2"/>
        <charset val="204"/>
      </rPr>
      <t>SkyDNS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</si>
  <si>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4.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Удален</t>
    </r>
    <r>
      <rPr>
        <sz val="11"/>
        <color rgb="FF000000"/>
        <rFont val="Franklin Gothic Book"/>
        <family val="2"/>
        <charset val="204"/>
      </rPr>
      <t xml:space="preserve"> раздел «</t>
    </r>
    <r>
      <rPr>
        <b/>
        <sz val="11"/>
        <color rgb="FFF79646"/>
        <rFont val="Franklin Gothic Book"/>
        <family val="2"/>
        <charset val="204"/>
      </rPr>
      <t>Astra Linux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</si>
  <si>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5.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Добавлен</t>
    </r>
    <r>
      <rPr>
        <sz val="11"/>
        <color rgb="FF000000"/>
        <rFont val="Franklin Gothic Book"/>
        <family val="2"/>
        <charset val="204"/>
      </rPr>
      <t xml:space="preserve"> раздел «</t>
    </r>
    <r>
      <rPr>
        <b/>
        <sz val="11"/>
        <color rgb="FFF79646"/>
        <rFont val="Franklin Gothic Book"/>
        <family val="2"/>
        <charset val="204"/>
      </rPr>
      <t>Сетевая безопасность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  <r>
      <rPr>
        <sz val="11"/>
        <color rgb="FF000000"/>
        <rFont val="Franklin Gothic Book"/>
        <family val="2"/>
        <charset val="204"/>
      </rPr>
      <t xml:space="preserve">, включает в себя продажи </t>
    </r>
    <r>
      <rPr>
        <b/>
        <sz val="11"/>
        <color rgb="FF000000"/>
        <rFont val="Franklin Gothic Book"/>
        <family val="2"/>
        <charset val="204"/>
      </rPr>
      <t>Смарт-Софт</t>
    </r>
    <r>
      <rPr>
        <sz val="11"/>
        <color rgb="FF000000"/>
        <rFont val="Franklin Gothic Book"/>
        <family val="2"/>
        <charset val="204"/>
      </rPr>
      <t xml:space="preserve">, </t>
    </r>
    <r>
      <rPr>
        <b/>
        <sz val="11"/>
        <color rgb="FF000000"/>
        <rFont val="Franklin Gothic Book"/>
        <family val="2"/>
        <charset val="204"/>
      </rPr>
      <t>SkyDNS</t>
    </r>
  </si>
  <si>
    <r>
      <t>6.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Добавлен</t>
    </r>
    <r>
      <rPr>
        <sz val="11"/>
        <color rgb="FF000000"/>
        <rFont val="Franklin Gothic Book"/>
        <family val="2"/>
        <charset val="204"/>
      </rPr>
      <t xml:space="preserve"> раздел «</t>
    </r>
    <r>
      <rPr>
        <b/>
        <sz val="11"/>
        <color rgb="FFF79646"/>
        <rFont val="Franklin Gothic Book"/>
        <family val="2"/>
        <charset val="204"/>
      </rPr>
      <t>Контент ИИ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 балла</t>
    </r>
  </si>
  <si>
    <r>
      <t>7.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Добавлен</t>
    </r>
    <r>
      <rPr>
        <sz val="11"/>
        <color rgb="FF000000"/>
        <rFont val="Franklin Gothic Book"/>
        <family val="2"/>
        <charset val="204"/>
      </rPr>
      <t xml:space="preserve"> раздел «</t>
    </r>
    <r>
      <rPr>
        <b/>
        <sz val="11"/>
        <color rgb="FFF79646"/>
        <rFont val="Franklin Gothic Book"/>
        <family val="2"/>
        <charset val="204"/>
      </rPr>
      <t>ГК "Астра"</t>
    </r>
    <r>
      <rPr>
        <sz val="11"/>
        <color rgb="FF000000"/>
        <rFont val="Franklin Gothic Book"/>
        <family val="2"/>
        <charset val="204"/>
      </rPr>
      <t xml:space="preserve">» с весом </t>
    </r>
    <r>
      <rPr>
        <b/>
        <sz val="11"/>
        <color rgb="FF000000"/>
        <rFont val="Franklin Gothic Book"/>
        <family val="2"/>
        <charset val="204"/>
      </rPr>
      <t>0,15 балла</t>
    </r>
    <r>
      <rPr>
        <sz val="11"/>
        <color rgb="FF000000"/>
        <rFont val="Franklin Gothic Book"/>
        <family val="2"/>
        <charset val="204"/>
      </rPr>
      <t xml:space="preserve">, включает в себя продажи </t>
    </r>
    <r>
      <rPr>
        <b/>
        <sz val="11"/>
        <color rgb="FF000000"/>
        <rFont val="Franklin Gothic Book"/>
        <family val="2"/>
        <charset val="204"/>
      </rPr>
      <t>ОС AstraLinux (включая ТП и допсервисы), ALD Pro, Astra Server, Брест, ISP, VDI, Termidesk, DCI, VM, Bill, Tantor, RuBackup, RuPost, WP и других продуктов группы компаний</t>
    </r>
  </si>
  <si>
    <r>
      <t>8.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Изменен вес</t>
    </r>
    <r>
      <rPr>
        <sz val="11"/>
        <color rgb="FF000000"/>
        <rFont val="Franklin Gothic Book"/>
        <family val="2"/>
        <charset val="204"/>
      </rPr>
      <t xml:space="preserve"> раздела «</t>
    </r>
    <r>
      <rPr>
        <b/>
        <sz val="11"/>
        <color rgb="FFF79646"/>
        <rFont val="Franklin Gothic Book"/>
        <family val="2"/>
        <charset val="204"/>
      </rPr>
      <t>Kaspersky (только B2B)</t>
    </r>
    <r>
      <rPr>
        <sz val="11"/>
        <color rgb="FF000000"/>
        <rFont val="Franklin Gothic Book"/>
        <family val="2"/>
        <charset val="204"/>
      </rPr>
      <t xml:space="preserve">» с 0,1 балла до </t>
    </r>
    <r>
      <rPr>
        <b/>
        <sz val="11"/>
        <color rgb="FF000000"/>
        <rFont val="Franklin Gothic Book"/>
        <family val="2"/>
        <charset val="204"/>
      </rPr>
      <t>0,15 балла</t>
    </r>
  </si>
  <si>
    <r>
      <t>9.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Добавлены</t>
    </r>
    <r>
      <rPr>
        <sz val="11"/>
        <color rgb="FF000000"/>
        <rFont val="Franklin Gothic Book"/>
        <family val="2"/>
        <charset val="204"/>
      </rPr>
      <t xml:space="preserve"> в раздел</t>
    </r>
    <r>
      <rPr>
        <b/>
        <sz val="11"/>
        <color rgb="FF000000"/>
        <rFont val="Franklin Gothic Book"/>
        <family val="2"/>
        <charset val="204"/>
      </rPr>
      <t xml:space="preserve"> «</t>
    </r>
    <r>
      <rPr>
        <b/>
        <sz val="11"/>
        <color rgb="FFF79646"/>
        <rFont val="Franklin Gothic Book"/>
        <family val="2"/>
        <charset val="204"/>
      </rPr>
      <t>Остальной софт</t>
    </r>
    <r>
      <rPr>
        <b/>
        <sz val="11"/>
        <color rgb="FF000000"/>
        <rFont val="Franklin Gothic Book"/>
        <family val="2"/>
        <charset val="204"/>
      </rPr>
      <t>»</t>
    </r>
    <r>
      <rPr>
        <sz val="11"/>
        <color rgb="FF000000"/>
        <rFont val="Franklin Gothic Book"/>
        <family val="2"/>
        <charset val="204"/>
      </rPr>
      <t xml:space="preserve"> продажи по направлению:</t>
    </r>
  </si>
  <si>
    <r>
      <t>    </t>
    </r>
    <r>
      <rPr>
        <sz val="11"/>
        <color rgb="FF000000"/>
        <rFont val="Franklin Gothic Book"/>
        <family val="2"/>
        <charset val="204"/>
      </rPr>
      <t>- Стахановец</t>
    </r>
  </si>
  <si>
    <r>
      <t>10.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Исключены</t>
    </r>
    <r>
      <rPr>
        <sz val="11"/>
        <color rgb="FF000000"/>
        <rFont val="Franklin Gothic Book"/>
        <family val="2"/>
        <charset val="204"/>
      </rPr>
      <t xml:space="preserve"> из раздела</t>
    </r>
    <r>
      <rPr>
        <b/>
        <sz val="11"/>
        <color rgb="FF000000"/>
        <rFont val="Franklin Gothic Book"/>
        <family val="2"/>
        <charset val="204"/>
      </rPr>
      <t xml:space="preserve"> «</t>
    </r>
    <r>
      <rPr>
        <b/>
        <sz val="11"/>
        <color rgb="FFF79646"/>
        <rFont val="Franklin Gothic Book"/>
        <family val="2"/>
        <charset val="204"/>
      </rPr>
      <t>Остальной софт</t>
    </r>
    <r>
      <rPr>
        <b/>
        <sz val="11"/>
        <color rgb="FF000000"/>
        <rFont val="Franklin Gothic Book"/>
        <family val="2"/>
        <charset val="204"/>
      </rPr>
      <t>»</t>
    </r>
    <r>
      <rPr>
        <sz val="11"/>
        <color rgb="FF000000"/>
        <rFont val="Franklin Gothic Book"/>
        <family val="2"/>
        <charset val="204"/>
      </rPr>
      <t xml:space="preserve"> продажи по направлению:</t>
    </r>
  </si>
  <si>
    <r>
      <t>      </t>
    </r>
    <r>
      <rPr>
        <sz val="11"/>
        <color rgb="FF000000"/>
        <rFont val="Franklin Gothic Book"/>
        <family val="2"/>
        <charset val="204"/>
      </rPr>
      <t>- Контент ИИ</t>
    </r>
  </si>
  <si>
    <r>
      <t>      </t>
    </r>
    <r>
      <rPr>
        <sz val="11"/>
        <color rgb="FF000000"/>
        <rFont val="Franklin Gothic Book"/>
        <family val="2"/>
        <charset val="204"/>
      </rPr>
      <t>- ГК "Астра"</t>
    </r>
  </si>
  <si>
    <r>
      <t>1.</t>
    </r>
    <r>
      <rPr>
        <b/>
        <sz val="7"/>
        <color rgb="FF000000"/>
        <rFont val="Times New Roman"/>
        <family val="1"/>
        <charset val="204"/>
      </rPr>
      <t>  </t>
    </r>
    <r>
      <rPr>
        <b/>
        <sz val="11"/>
        <color rgb="FF000000"/>
        <rFont val="Franklin Gothic Book"/>
        <family val="2"/>
        <charset val="204"/>
      </rPr>
      <t>Исключены</t>
    </r>
    <r>
      <rPr>
        <sz val="11"/>
        <color rgb="FF000000"/>
        <rFont val="Franklin Gothic Book"/>
        <family val="2"/>
        <charset val="204"/>
      </rPr>
      <t xml:space="preserve"> из раздела</t>
    </r>
    <r>
      <rPr>
        <b/>
        <sz val="11"/>
        <color rgb="FF000000"/>
        <rFont val="Franklin Gothic Book"/>
        <family val="2"/>
        <charset val="204"/>
      </rPr>
      <t xml:space="preserve"> «</t>
    </r>
    <r>
      <rPr>
        <b/>
        <sz val="11"/>
        <color rgb="FFF79646"/>
        <rFont val="Franklin Gothic Book"/>
        <family val="2"/>
        <charset val="204"/>
      </rPr>
      <t>Остальной софт</t>
    </r>
    <r>
      <rPr>
        <b/>
        <sz val="11"/>
        <color rgb="FF000000"/>
        <rFont val="Franklin Gothic Book"/>
        <family val="2"/>
        <charset val="204"/>
      </rPr>
      <t>»</t>
    </r>
    <r>
      <rPr>
        <sz val="11"/>
        <color rgb="FF000000"/>
        <rFont val="Franklin Gothic Book"/>
        <family val="2"/>
        <charset val="204"/>
      </rPr>
      <t xml:space="preserve"> продажи по направлениям:</t>
    </r>
  </si>
  <si>
    <t>- Лаборатория Касперского B2C</t>
  </si>
  <si>
    <r>
      <t xml:space="preserve">- </t>
    </r>
    <r>
      <rPr>
        <sz val="11"/>
        <color rgb="FFFF0000"/>
        <rFont val="Franklin Gothic Book"/>
        <family val="2"/>
        <charset val="204"/>
      </rPr>
      <t>ГК "Астра"</t>
    </r>
  </si>
  <si>
    <t>- Контент ИИ</t>
  </si>
  <si>
    <r>
      <t>2.</t>
    </r>
    <r>
      <rPr>
        <b/>
        <sz val="7"/>
        <color rgb="FF000000"/>
        <rFont val="Times New Roman"/>
        <family val="1"/>
        <charset val="204"/>
      </rPr>
      <t>  </t>
    </r>
    <r>
      <rPr>
        <sz val="11"/>
        <color rgb="FF000000"/>
        <rFont val="Franklin Gothic Book"/>
        <family val="2"/>
        <charset val="204"/>
      </rPr>
      <t>В раздел «</t>
    </r>
    <r>
      <rPr>
        <b/>
        <sz val="11"/>
        <color theme="1"/>
        <rFont val="Franklin Gothic Book"/>
        <family val="2"/>
        <charset val="204"/>
      </rPr>
      <t>ОС</t>
    </r>
    <r>
      <rPr>
        <sz val="11"/>
        <color rgb="FF000000"/>
        <rFont val="Franklin Gothic Book"/>
        <family val="2"/>
        <charset val="204"/>
      </rPr>
      <t xml:space="preserve">» возможен </t>
    </r>
    <r>
      <rPr>
        <b/>
        <sz val="11"/>
        <color rgb="FF000000"/>
        <rFont val="Franklin Gothic Book"/>
        <family val="2"/>
        <charset val="204"/>
      </rPr>
      <t>зачет перевыполнения</t>
    </r>
    <r>
      <rPr>
        <sz val="11"/>
        <color rgb="FF000000"/>
        <rFont val="Franklin Gothic Book"/>
        <family val="2"/>
        <charset val="204"/>
      </rPr>
      <t xml:space="preserve"> планов в разделах </t>
    </r>
    <r>
      <rPr>
        <b/>
        <sz val="11"/>
        <color rgb="FFFF0000"/>
        <rFont val="Franklin Gothic Book"/>
        <family val="2"/>
        <charset val="204"/>
      </rPr>
      <t>ГК "Астра"</t>
    </r>
    <r>
      <rPr>
        <sz val="11"/>
        <color theme="1"/>
        <rFont val="Franklin Gothic Book"/>
        <family val="2"/>
        <charset val="204"/>
      </rPr>
      <t xml:space="preserve"> </t>
    </r>
    <r>
      <rPr>
        <sz val="11"/>
        <color rgb="FF000000"/>
        <rFont val="Franklin Gothic Book"/>
        <family val="2"/>
        <charset val="204"/>
      </rPr>
      <t xml:space="preserve">, </t>
    </r>
    <r>
      <rPr>
        <b/>
        <sz val="11"/>
        <color rgb="FF000000"/>
        <rFont val="Franklin Gothic Book"/>
        <family val="2"/>
        <charset val="204"/>
      </rPr>
      <t>ALT Linux (Базальт СПО)</t>
    </r>
    <r>
      <rPr>
        <sz val="11"/>
        <color rgb="FF000000"/>
        <rFont val="Franklin Gothic Book"/>
        <family val="2"/>
        <charset val="204"/>
      </rPr>
      <t xml:space="preserve"> и </t>
    </r>
    <r>
      <rPr>
        <b/>
        <sz val="11"/>
        <color rgb="FF000000"/>
        <rFont val="Franklin Gothic Book"/>
        <family val="2"/>
        <charset val="204"/>
      </rPr>
      <t>РедСофт</t>
    </r>
  </si>
  <si>
    <r>
      <t>3.</t>
    </r>
    <r>
      <rPr>
        <b/>
        <sz val="7"/>
        <color rgb="FF000000"/>
        <rFont val="Times New Roman"/>
        <family val="1"/>
        <charset val="204"/>
      </rPr>
      <t>  </t>
    </r>
    <r>
      <rPr>
        <sz val="11"/>
        <color rgb="FF000000"/>
        <rFont val="Franklin Gothic Book"/>
        <family val="2"/>
        <charset val="204"/>
      </rPr>
      <t>В раздел «</t>
    </r>
    <r>
      <rPr>
        <b/>
        <sz val="11"/>
        <color rgb="FF000000"/>
        <rFont val="Franklin Gothic Book"/>
        <family val="2"/>
        <charset val="204"/>
      </rPr>
      <t>Tegu</t>
    </r>
    <r>
      <rPr>
        <sz val="11"/>
        <color rgb="FF000000"/>
        <rFont val="Franklin Gothic Book"/>
        <family val="2"/>
        <charset val="204"/>
      </rPr>
      <t xml:space="preserve">» возможен </t>
    </r>
    <r>
      <rPr>
        <b/>
        <sz val="11"/>
        <color rgb="FF000000"/>
        <rFont val="Franklin Gothic Book"/>
        <family val="2"/>
        <charset val="204"/>
      </rPr>
      <t>зачет перевыполнения</t>
    </r>
    <r>
      <rPr>
        <sz val="11"/>
        <color rgb="FF000000"/>
        <rFont val="Franklin Gothic Book"/>
        <family val="2"/>
        <charset val="204"/>
      </rPr>
      <t xml:space="preserve"> планов в разделах </t>
    </r>
    <r>
      <rPr>
        <b/>
        <sz val="11"/>
        <color rgb="FF000000"/>
        <rFont val="Franklin Gothic Book"/>
        <family val="2"/>
        <charset val="204"/>
      </rPr>
      <t>МойОфис</t>
    </r>
    <r>
      <rPr>
        <sz val="11"/>
        <color rgb="FF000000"/>
        <rFont val="Franklin Gothic Book"/>
        <family val="2"/>
        <charset val="204"/>
      </rPr>
      <t xml:space="preserve">, </t>
    </r>
    <r>
      <rPr>
        <b/>
        <sz val="11"/>
        <color rgb="FF000000"/>
        <rFont val="Franklin Gothic Book"/>
        <family val="2"/>
        <charset val="204"/>
      </rPr>
      <t>Р7-Офис</t>
    </r>
    <r>
      <rPr>
        <sz val="11"/>
        <color rgb="FF000000"/>
        <rFont val="Franklin Gothic Book"/>
        <family val="2"/>
        <charset val="204"/>
      </rPr>
      <t xml:space="preserve">, </t>
    </r>
    <r>
      <rPr>
        <b/>
        <sz val="11"/>
        <color rgb="FF000000"/>
        <rFont val="Franklin Gothic Book"/>
        <family val="2"/>
        <charset val="204"/>
      </rPr>
      <t>UserGate</t>
    </r>
    <r>
      <rPr>
        <sz val="11"/>
        <color rgb="FF000000"/>
        <rFont val="Franklin Gothic Book"/>
        <family val="2"/>
        <charset val="204"/>
      </rPr>
      <t xml:space="preserve"> и </t>
    </r>
    <r>
      <rPr>
        <b/>
        <sz val="11"/>
        <color rgb="FF000000"/>
        <rFont val="Franklin Gothic Book"/>
        <family val="2"/>
        <charset val="204"/>
      </rPr>
      <t>Ideco</t>
    </r>
  </si>
  <si>
    <r>
      <t>11.</t>
    </r>
    <r>
      <rPr>
        <b/>
        <sz val="7"/>
        <color rgb="FF000000"/>
        <rFont val="Times New Roman"/>
        <family val="1"/>
        <charset val="204"/>
      </rPr>
      <t>  </t>
    </r>
    <r>
      <rPr>
        <sz val="11"/>
        <color rgb="FF000000"/>
        <rFont val="Franklin Gothic Book"/>
        <family val="2"/>
        <charset val="204"/>
      </rPr>
      <t>В раздел «</t>
    </r>
    <r>
      <rPr>
        <b/>
        <sz val="11"/>
        <color theme="9"/>
        <rFont val="Franklin Gothic Book"/>
        <family val="2"/>
        <charset val="204"/>
      </rPr>
      <t>ОС</t>
    </r>
    <r>
      <rPr>
        <sz val="11"/>
        <color rgb="FF000000"/>
        <rFont val="Franklin Gothic Book"/>
        <family val="2"/>
        <charset val="204"/>
      </rPr>
      <t xml:space="preserve">» возможен </t>
    </r>
    <r>
      <rPr>
        <b/>
        <sz val="11"/>
        <color rgb="FF000000"/>
        <rFont val="Franklin Gothic Book"/>
        <family val="2"/>
        <charset val="204"/>
      </rPr>
      <t>зачет перевыполнения</t>
    </r>
    <r>
      <rPr>
        <sz val="11"/>
        <color rgb="FF000000"/>
        <rFont val="Franklin Gothic Book"/>
        <family val="2"/>
        <charset val="204"/>
      </rPr>
      <t xml:space="preserve"> планов в разделах </t>
    </r>
    <r>
      <rPr>
        <b/>
        <sz val="11"/>
        <color rgb="FFFF0000"/>
        <rFont val="Franklin Gothic Book"/>
        <family val="2"/>
        <charset val="204"/>
      </rPr>
      <t>ГК "Астра"</t>
    </r>
    <r>
      <rPr>
        <sz val="11"/>
        <color theme="1"/>
        <rFont val="Franklin Gothic Book"/>
        <family val="2"/>
        <charset val="204"/>
      </rPr>
      <t xml:space="preserve"> </t>
    </r>
    <r>
      <rPr>
        <sz val="11"/>
        <color rgb="FF000000"/>
        <rFont val="Franklin Gothic Book"/>
        <family val="2"/>
        <charset val="204"/>
      </rPr>
      <t xml:space="preserve">, </t>
    </r>
    <r>
      <rPr>
        <b/>
        <sz val="11"/>
        <color rgb="FF000000"/>
        <rFont val="Franklin Gothic Book"/>
        <family val="2"/>
        <charset val="204"/>
      </rPr>
      <t>ALT Linux (Базальт СПО)</t>
    </r>
    <r>
      <rPr>
        <sz val="11"/>
        <color rgb="FF000000"/>
        <rFont val="Franklin Gothic Book"/>
        <family val="2"/>
        <charset val="204"/>
      </rPr>
      <t xml:space="preserve"> и </t>
    </r>
    <r>
      <rPr>
        <b/>
        <sz val="11"/>
        <color rgb="FF000000"/>
        <rFont val="Franklin Gothic Book"/>
        <family val="2"/>
        <charset val="204"/>
      </rPr>
      <t>РедСофт</t>
    </r>
  </si>
  <si>
    <t>ОСТАЛЬНЫЕ, РАНЕЕ ДЕЙСТВОВАВШИЕ УСЛОВИЯ, НЕ ИЗМЕНИЛИСЬ:</t>
  </si>
  <si>
    <t>Остальной софт</t>
  </si>
  <si>
    <t>Контент ИИ</t>
  </si>
  <si>
    <t>Р7</t>
  </si>
  <si>
    <t>ФОКУС</t>
  </si>
  <si>
    <t>Валюта плана: RUR</t>
  </si>
  <si>
    <t>% выполнения (общий)</t>
  </si>
  <si>
    <t>% выполнения (средний)</t>
  </si>
  <si>
    <t>С 01.07.2023</t>
  </si>
  <si>
    <t>Цели по развитию устанавливаются на квартал индивидуально для каждого дистрибьютора.</t>
  </si>
  <si>
    <r>
      <t>К разделу  «Дистрибьюция» относятся программные продукты сторонних вендоров</t>
    </r>
    <r>
      <rPr>
        <b/>
        <sz val="11"/>
        <rFont val="Franklin Gothic Book"/>
        <family val="2"/>
        <charset val="204"/>
      </rPr>
      <t>,</t>
    </r>
    <r>
      <rPr>
        <b/>
        <sz val="11"/>
        <color rgb="FFFF0000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  <charset val="204"/>
      </rPr>
      <t xml:space="preserve">распространяемые фирмой 1С. </t>
    </r>
  </si>
  <si>
    <t>1. Развитие направления дистрибьюции ПО (пункт зачитывается только при выполнении пункта 2)</t>
  </si>
  <si>
    <t xml:space="preserve">В зачет идет выполнение 100% обязательных целей раздела «План по развитию» - 1 балл в отчет по каждому региону. </t>
  </si>
  <si>
    <t>Сетевая безопасность</t>
  </si>
  <si>
    <t>Группа</t>
  </si>
  <si>
    <t>Производитель</t>
  </si>
  <si>
    <t>Системное ПО</t>
  </si>
  <si>
    <t>Удаленное управление и виртуализация</t>
  </si>
  <si>
    <t>ВКС</t>
  </si>
  <si>
    <t>Смарт-Софт, SkyDNS</t>
  </si>
  <si>
    <t>Количество выполненных разделов</t>
  </si>
  <si>
    <t>-</t>
  </si>
  <si>
    <t>Код партнера | Дистрибьютор</t>
  </si>
  <si>
    <t>ИТОГО ПО ГРУППЕ:</t>
  </si>
  <si>
    <t>Итоговый балл в дистрибьюторский отчет (продажи)</t>
  </si>
  <si>
    <t>Итоговый балл в дистрибьюторский отчет (развитие)</t>
  </si>
  <si>
    <r>
      <t xml:space="preserve">Кросс-рибейт </t>
    </r>
    <r>
      <rPr>
        <b/>
        <sz val="11"/>
        <color theme="9" tint="-0.249977111117893"/>
        <rFont val="Tahoma"/>
        <family val="2"/>
        <charset val="204"/>
      </rPr>
      <t>до 2%</t>
    </r>
  </si>
  <si>
    <r>
      <rPr>
        <b/>
        <sz val="9"/>
        <color theme="1"/>
        <rFont val="Tahoma"/>
        <family val="2"/>
        <charset val="204"/>
      </rPr>
      <t>Развесовка (пункты)</t>
    </r>
    <r>
      <rPr>
        <b/>
        <sz val="11"/>
        <color theme="1"/>
        <rFont val="Tahoma"/>
        <family val="2"/>
        <charset val="204"/>
      </rPr>
      <t xml:space="preserve"> </t>
    </r>
  </si>
  <si>
    <t>Подтвержденная роль ответственного за маркетинг дистрибьюции</t>
  </si>
  <si>
    <t>Выполнение</t>
  </si>
  <si>
    <t>- «Microsoft» с весом 0,1 балла</t>
  </si>
  <si>
    <t>- «Postgres Pro» с весом 0,1 балла</t>
  </si>
  <si>
    <t>- «Kaspersky (только B2B)» с весом 0,15 балла</t>
  </si>
  <si>
    <t>- «Р7-Офис» с весом 0,1 балла</t>
  </si>
  <si>
    <t>- «МойОфис» с весом 0,1 балла</t>
  </si>
  <si>
    <t>- «Сетевая безопасность» (включает: Смарт-Софт, SkyDNS) с весом 0,1 балла</t>
  </si>
  <si>
    <t>- «UserGate» с весом 0,1 балла</t>
  </si>
  <si>
    <t>- «Ideco» с весом 0,1 балла</t>
  </si>
  <si>
    <t>- «ИКС» с весом 0,1 балла</t>
  </si>
  <si>
    <t>- «Контент ИИ» с весом 0,1 балла</t>
  </si>
  <si>
    <t>- «ОС (включает: РОСА, Атлант)» с весом 0,1 балла</t>
  </si>
  <si>
    <t>- «ГК «Астра»» с весом 0,15 балла</t>
  </si>
  <si>
    <t>- «ALT Linux (Базальт СПО)» с весом 0,1 балла</t>
  </si>
  <si>
    <t>- «РедСофт» с весом 0,1 балла</t>
  </si>
  <si>
    <t>- «АСКОН» с весом 0,1 балла</t>
  </si>
  <si>
    <t>1. Удалены разделы:</t>
  </si>
  <si>
    <t>2. Добавлены группы ПО и метрики расчета итоговых показателей по каждой группе:</t>
  </si>
  <si>
    <t>Группа «ФОКУС» с весом 0,8 балла, включает разделы:</t>
  </si>
  <si>
    <t>- «Postgres Pro»</t>
  </si>
  <si>
    <t>- «Kaspersky (только B2B)»</t>
  </si>
  <si>
    <t>- «Р7»</t>
  </si>
  <si>
    <t>- «ГК «Астра»»</t>
  </si>
  <si>
    <t>- «АСКОН»</t>
  </si>
  <si>
    <t>- «Контент ИИ»</t>
  </si>
  <si>
    <t>- % выполнения (общий). Отношение суммы фактов по каждому разделу, входящему в группу, к сумме планов по каждому разделу, входящему в группу.</t>
  </si>
  <si>
    <t>- % выполнения (средний). Среднее арифметическое отношений фактов к планам по каждому разделу группы.</t>
  </si>
  <si>
    <t>- Количество выполненных разделов. Количество выполненных на 100% и более разделов из общего количества разделов группы.</t>
  </si>
  <si>
    <t>Группа «Сетевая безопасность» с весом 0,3 балла, включает разделы:</t>
  </si>
  <si>
    <t>- «UserGate»</t>
  </si>
  <si>
    <t>- «Ideco»</t>
  </si>
  <si>
    <t>- «ИКС»</t>
  </si>
  <si>
    <t>- «Смарт-Софт, SkyDNS»</t>
  </si>
  <si>
    <t>Группа «Системное ПО» с весом 0,3 балла, включает разделы:</t>
  </si>
  <si>
    <t>- «ALT Linux (Базальт СПО)»</t>
  </si>
  <si>
    <t>- «РедСофт»</t>
  </si>
  <si>
    <t>- «РОСА, Атлант, Основа»</t>
  </si>
  <si>
    <t>Метрики зачета по группе "ФОКУС" (норматив для каждой метрики устанавливается на каждый квартал):</t>
  </si>
  <si>
    <t>Метрики зачета по группе "Сетевая безопасность" (норматив для каждой метрики устанавливается на каждый квартал):</t>
  </si>
  <si>
    <t>Метрики зачета по группе "Системное ПО" (норматив для каждой метрики устанавливается на каждый квартал):</t>
  </si>
  <si>
    <t>3. Расширен список ПО, входящего в группы, и изменены веса групп:</t>
  </si>
  <si>
    <t>- Основа (ОС)</t>
  </si>
  <si>
    <t>- VideoMost</t>
  </si>
  <si>
    <t>- Webinar</t>
  </si>
  <si>
    <t>Остальные, ранее действовавшие условия, не изменились. Исключены из раздела «Остальной софт» продажи по направлениям:</t>
  </si>
  <si>
    <t>- ГК «Астра»</t>
  </si>
  <si>
    <t>4. Исключены из раздела «Остальной софт» продажи по направлениям:</t>
  </si>
  <si>
    <t>5. В раздел «РОСА, Атлант, Основа» возможен зачет перевыполнения планов в разделах «ГК «Астра»», «ALT Linux (Базальт СПО)» и «РедСофт»</t>
  </si>
  <si>
    <t>6. В раздел «Tegu» возможен зачет перевыполнения планов в разделах «МойОфис», «Р7», «UserGate» и «Ideco»</t>
  </si>
  <si>
    <t>7. План "Маркетинг по направлению Дистрибьюции ПО" заменен на план "Развитие направления Дистрибьюции ПО". Введены качественные показатели развития, являющиеся обязательными к выполнению. Пояснения к показателям, параметрам зачета, послаблениям даются в сопроводительной записке, рассылаемой вместе с планами на квартал.</t>
  </si>
  <si>
    <r>
      <t xml:space="preserve">Изменение </t>
    </r>
    <r>
      <rPr>
        <sz val="11"/>
        <color theme="9" tint="-0.249977111117893"/>
        <rFont val="Franklin Gothic Book"/>
        <family val="2"/>
        <charset val="204"/>
      </rPr>
      <t>состава планов</t>
    </r>
    <r>
      <rPr>
        <sz val="11"/>
        <color theme="1"/>
        <rFont val="Franklin Gothic Book"/>
        <family val="2"/>
        <charset val="204"/>
      </rPr>
      <t xml:space="preserve"> по разделу "Дистрибьюция". Уточнение по правилам расчета.</t>
    </r>
  </si>
  <si>
    <r>
      <t>- В группу «</t>
    </r>
    <r>
      <rPr>
        <b/>
        <sz val="11"/>
        <color theme="1"/>
        <rFont val="Franklin Gothic Book"/>
        <family val="2"/>
        <charset val="204"/>
      </rPr>
      <t>Удаленное управление и виртуализация</t>
    </r>
    <r>
      <rPr>
        <sz val="11"/>
        <color theme="1"/>
        <rFont val="Franklin Gothic Book"/>
        <family val="2"/>
        <charset val="204"/>
      </rPr>
      <t xml:space="preserve">» добавлено ПО AnyDesk, теперь группа включает следующий раздел: «SHUTLE TSplus (ШАТЛ), Ассистент, Getscreen, AnyDesk». </t>
    </r>
    <r>
      <rPr>
        <b/>
        <sz val="11"/>
        <color theme="1"/>
        <rFont val="Franklin Gothic Book"/>
        <family val="2"/>
        <charset val="204"/>
      </rPr>
      <t>Вес группы 0,15 балла.</t>
    </r>
  </si>
  <si>
    <r>
      <t>- В группу «</t>
    </r>
    <r>
      <rPr>
        <b/>
        <sz val="11"/>
        <color theme="1"/>
        <rFont val="Franklin Gothic Book"/>
        <family val="2"/>
        <charset val="204"/>
      </rPr>
      <t>ВКС</t>
    </r>
    <r>
      <rPr>
        <sz val="11"/>
        <color theme="1"/>
        <rFont val="Franklin Gothic Book"/>
        <family val="2"/>
        <charset val="204"/>
      </rPr>
      <t xml:space="preserve">» добавлено ПО VideoMost и Webinar, теперь группа включает следующий раздел: «TrueConf, Вкурсе, Телемост, Mind, VideoMost, Webinar». </t>
    </r>
    <r>
      <rPr>
        <b/>
        <sz val="11"/>
        <color theme="1"/>
        <rFont val="Franklin Gothic Book"/>
        <family val="2"/>
        <charset val="204"/>
      </rPr>
      <t>Вес группы 0,15 балла.</t>
    </r>
  </si>
  <si>
    <r>
      <t>1.       Раздел «</t>
    </r>
    <r>
      <rPr>
        <b/>
        <sz val="11"/>
        <color theme="9" tint="-0.249977111117893"/>
        <rFont val="Franklin Gothic Book"/>
        <family val="2"/>
        <charset val="204"/>
      </rPr>
      <t>Киберпротект (Акронис-Инфозащита)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0,1 балла</t>
    </r>
  </si>
  <si>
    <r>
      <t>2.       Раздел «</t>
    </r>
    <r>
      <rPr>
        <b/>
        <sz val="11"/>
        <color theme="9" tint="-0.249977111117893"/>
        <rFont val="Franklin Gothic Book"/>
        <family val="2"/>
        <charset val="204"/>
      </rPr>
      <t>Dr.Web</t>
    </r>
    <r>
      <rPr>
        <sz val="11"/>
        <color theme="1"/>
        <rFont val="Franklin Gothic Book"/>
        <family val="2"/>
        <charset val="204"/>
      </rPr>
      <t xml:space="preserve">» </t>
    </r>
    <r>
      <rPr>
        <b/>
        <sz val="11"/>
        <color theme="1"/>
        <rFont val="Franklin Gothic Book"/>
        <family val="2"/>
        <charset val="204"/>
      </rPr>
      <t>с весом 0,1 балла</t>
    </r>
  </si>
  <si>
    <r>
      <t>3.       Раздел «</t>
    </r>
    <r>
      <rPr>
        <b/>
        <sz val="11"/>
        <color theme="9" tint="-0.249977111117893"/>
        <rFont val="Franklin Gothic Book"/>
        <family val="2"/>
        <charset val="204"/>
      </rPr>
      <t>Tegu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0,1 балла</t>
    </r>
  </si>
  <si>
    <r>
      <t>4.       Раздел «</t>
    </r>
    <r>
      <rPr>
        <b/>
        <sz val="11"/>
        <color theme="9" tint="-0.249977111117893"/>
        <rFont val="Franklin Gothic Book"/>
        <family val="2"/>
        <charset val="204"/>
      </rPr>
      <t>МойОфис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0,1 балла</t>
    </r>
  </si>
  <si>
    <t>Подтвержденная роль ответственного за развитие дистрибьюции</t>
  </si>
  <si>
    <t>Работа с партнерами</t>
  </si>
  <si>
    <t>Целевые мероприятия</t>
  </si>
  <si>
    <t>Работа с проектами</t>
  </si>
  <si>
    <t>ПЛАН ПО ПРОДАЖАМ</t>
  </si>
  <si>
    <t>А. Федоренко</t>
  </si>
  <si>
    <t>+1 проект на любой стадии в проработку</t>
  </si>
  <si>
    <t>ПЛАН ПО РАЗВИТИЮ</t>
  </si>
  <si>
    <t>Обучение и сертификация</t>
  </si>
  <si>
    <t>ГК «Астра» (без учета Tantor SE 1C)</t>
  </si>
  <si>
    <t>Postgres Pro, Tantor SE 1C</t>
  </si>
  <si>
    <t>Обновить/предоставить Ряговской Т. информацию об  имеющихся сертификатах сотрудников (по стороннему ПО)</t>
  </si>
  <si>
    <t>Баллы (сумма)</t>
  </si>
  <si>
    <t>РОСА, Атлант, ОСнова</t>
  </si>
  <si>
    <t>TrueConf, Вкурсе, Телемост, Mind, VideoMost, Webinar, VirtualRoom (Mirapolis)</t>
  </si>
  <si>
    <r>
      <t xml:space="preserve">SHUTLE TSplus (ШАТЛ), Ассистент, Getscreen, AnyDesk, RuDesktop, </t>
    </r>
    <r>
      <rPr>
        <sz val="10"/>
        <color rgb="FFFF0000"/>
        <rFont val="Tahoma"/>
        <family val="2"/>
        <charset val="204"/>
      </rPr>
      <t>RMS</t>
    </r>
    <r>
      <rPr>
        <sz val="10"/>
        <rFont val="Tahoma"/>
        <family val="2"/>
        <charset val="204"/>
      </rPr>
      <t xml:space="preserve">, </t>
    </r>
    <r>
      <rPr>
        <sz val="10"/>
        <color rgb="FFFF0000"/>
        <rFont val="Tahoma"/>
        <family val="2"/>
        <charset val="204"/>
      </rPr>
      <t>Radmin</t>
    </r>
  </si>
  <si>
    <t>И. Колоскова</t>
  </si>
  <si>
    <t>Работа с партнерами после мероприятий Y23-Y24</t>
  </si>
  <si>
    <t>ОСТАЛИСЬ БЕЗ ИЗМЕНЕНИЙ РАЗДЕЛЫ/ГРУППЫ</t>
  </si>
  <si>
    <r>
      <t>1.       Группа «</t>
    </r>
    <r>
      <rPr>
        <b/>
        <sz val="11"/>
        <color theme="9" tint="-0.249977111117893"/>
        <rFont val="Franklin Gothic Book"/>
        <family val="2"/>
        <charset val="204"/>
      </rPr>
      <t>ФОКУС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0,8 балла</t>
    </r>
  </si>
  <si>
    <r>
      <t>2.       Группа «</t>
    </r>
    <r>
      <rPr>
        <b/>
        <sz val="11"/>
        <color theme="9" tint="-0.249977111117893"/>
        <rFont val="Franklin Gothic Book"/>
        <family val="2"/>
        <charset val="204"/>
      </rPr>
      <t>Сетевая безопасность</t>
    </r>
    <r>
      <rPr>
        <sz val="11"/>
        <color theme="1"/>
        <rFont val="Franklin Gothic Book"/>
        <family val="2"/>
        <charset val="204"/>
      </rPr>
      <t xml:space="preserve">» </t>
    </r>
    <r>
      <rPr>
        <b/>
        <sz val="11"/>
        <color theme="1"/>
        <rFont val="Franklin Gothic Book"/>
        <family val="2"/>
        <charset val="204"/>
      </rPr>
      <t>с весом 0,3 балла</t>
    </r>
  </si>
  <si>
    <r>
      <t>3.       Группа «</t>
    </r>
    <r>
      <rPr>
        <b/>
        <sz val="11"/>
        <color theme="9" tint="-0.249977111117893"/>
        <rFont val="Franklin Gothic Book"/>
        <family val="2"/>
        <charset val="204"/>
      </rPr>
      <t>Системное ПО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0,3 балла</t>
    </r>
  </si>
  <si>
    <r>
      <t>4.       Группа «</t>
    </r>
    <r>
      <rPr>
        <b/>
        <sz val="11"/>
        <color theme="9" tint="-0.249977111117893"/>
        <rFont val="Franklin Gothic Book"/>
        <family val="2"/>
        <charset val="204"/>
      </rPr>
      <t>ВКС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0,15 балла</t>
    </r>
  </si>
  <si>
    <r>
      <t>6.       Раздел «</t>
    </r>
    <r>
      <rPr>
        <b/>
        <sz val="11"/>
        <color theme="9" tint="-0.249977111117893"/>
        <rFont val="Franklin Gothic Book"/>
        <family val="2"/>
        <charset val="204"/>
      </rPr>
      <t>Киберпротект (Акронис-Инфозащита)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0,1 балла</t>
    </r>
  </si>
  <si>
    <r>
      <t>7.       Раздел «</t>
    </r>
    <r>
      <rPr>
        <b/>
        <sz val="11"/>
        <color theme="9" tint="-0.249977111117893"/>
        <rFont val="Franklin Gothic Book"/>
        <family val="2"/>
        <charset val="204"/>
      </rPr>
      <t>Dr.Web</t>
    </r>
    <r>
      <rPr>
        <sz val="11"/>
        <color theme="1"/>
        <rFont val="Franklin Gothic Book"/>
        <family val="2"/>
        <charset val="204"/>
      </rPr>
      <t xml:space="preserve">» </t>
    </r>
    <r>
      <rPr>
        <b/>
        <sz val="11"/>
        <color theme="1"/>
        <rFont val="Franklin Gothic Book"/>
        <family val="2"/>
        <charset val="204"/>
      </rPr>
      <t>с весом 0,1 балла</t>
    </r>
  </si>
  <si>
    <r>
      <t>8.       Раздел «</t>
    </r>
    <r>
      <rPr>
        <b/>
        <sz val="11"/>
        <color theme="9" tint="-0.249977111117893"/>
        <rFont val="Franklin Gothic Book"/>
        <family val="2"/>
        <charset val="204"/>
      </rPr>
      <t>Tegu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0,1 балла</t>
    </r>
  </si>
  <si>
    <r>
      <t>9.       Раздел «</t>
    </r>
    <r>
      <rPr>
        <b/>
        <sz val="11"/>
        <color theme="9" tint="-0.249977111117893"/>
        <rFont val="Franklin Gothic Book"/>
        <family val="2"/>
        <charset val="204"/>
      </rPr>
      <t>МойОфис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0,1 балла</t>
    </r>
  </si>
  <si>
    <r>
      <t>1.       Группа «</t>
    </r>
    <r>
      <rPr>
        <b/>
        <sz val="11"/>
        <color theme="9" tint="-0.249977111117893"/>
        <rFont val="Franklin Gothic Book"/>
        <family val="2"/>
        <charset val="204"/>
      </rPr>
      <t>Удаленное управление и виртуализация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0,15 балла</t>
    </r>
    <r>
      <rPr>
        <sz val="11"/>
        <color theme="1"/>
        <rFont val="Franklin Gothic Book"/>
        <family val="2"/>
        <charset val="204"/>
      </rPr>
      <t>. В группу добавлено ПО RMS, Radmin. Актуальный состав группы: SHUTLE TSplus (ШАТЛ), Ассистент, Getscreen, AnyDesk, RuDesktop, RMS, Radmin</t>
    </r>
  </si>
  <si>
    <r>
      <t>2.       Раздел «</t>
    </r>
    <r>
      <rPr>
        <b/>
        <sz val="11"/>
        <color theme="9" tint="-0.249977111117893"/>
        <rFont val="Franklin Gothic Book"/>
        <family val="2"/>
        <charset val="204"/>
      </rPr>
      <t>Остальной софт</t>
    </r>
    <r>
      <rPr>
        <sz val="11"/>
        <color theme="1"/>
        <rFont val="Franklin Gothic Book"/>
        <family val="2"/>
        <charset val="204"/>
      </rPr>
      <t>»</t>
    </r>
    <r>
      <rPr>
        <b/>
        <sz val="11"/>
        <color theme="1"/>
        <rFont val="Franklin Gothic Book"/>
        <family val="2"/>
        <charset val="204"/>
      </rPr>
      <t xml:space="preserve"> с весом 0,1 балла</t>
    </r>
    <r>
      <rPr>
        <sz val="11"/>
        <color theme="1"/>
        <rFont val="Franklin Gothic Book"/>
        <family val="2"/>
        <charset val="204"/>
      </rPr>
      <t>. Из раздела исключены продажи RMS, Radmin</t>
    </r>
  </si>
  <si>
    <t>МЕТРИКИ И ПРАВИЛА РАСЧЕТА ОСТАЮТСЯ БЕЗ ИЗМЕНЕНИЙ ДО СООТВЕТСТВУЮЩЕГО ОПОВЕЩЕНИЯ.</t>
  </si>
  <si>
    <r>
      <rPr>
        <b/>
        <sz val="11"/>
        <rFont val="Tahoma"/>
        <family val="2"/>
        <charset val="204"/>
      </rPr>
      <t xml:space="preserve">Обеспечение явки целевых партнеров на целевые мероприятия </t>
    </r>
    <r>
      <rPr>
        <sz val="11"/>
        <rFont val="Tahoma"/>
        <family val="2"/>
        <charset val="204"/>
      </rPr>
      <t>(списки рассылаются с информацией о мероприятии не позднее, чем за 2 недели до онлайн-мероприятия, и не позднее, чем за 3 недели до очного мероприятия)</t>
    </r>
    <r>
      <rPr>
        <b/>
        <sz val="11"/>
        <rFont val="Tahoma"/>
        <family val="2"/>
        <charset val="204"/>
      </rPr>
      <t xml:space="preserve">
</t>
    </r>
  </si>
  <si>
    <t>Период планирования: 1 квартал 2025 года</t>
  </si>
  <si>
    <t>План Y25Q1</t>
  </si>
  <si>
    <t>Факт Y25Q1</t>
  </si>
  <si>
    <t>Факт на 13.02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</si>
</sst>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(* #,##0.00_);_(* \(#,##0.00\);_(* &quot;-&quot;??_);_(@_)"/>
  </numFmts>
  <fonts count="6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Book"/>
      <family val="2"/>
      <charset val="204"/>
    </font>
    <font>
      <b/>
      <sz val="11"/>
      <color theme="1"/>
      <name val="Franklin Gothic Book"/>
      <family val="2"/>
      <charset val="204"/>
    </font>
    <font>
      <b/>
      <sz val="11"/>
      <color rgb="FFFF0000"/>
      <name val="Franklin Gothic Book"/>
      <family val="2"/>
      <charset val="204"/>
    </font>
    <font>
      <sz val="11"/>
      <name val="Franklin Gothic Book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Franklin Gothic Book"/>
      <family val="2"/>
      <charset val="204"/>
    </font>
    <font>
      <b/>
      <sz val="11"/>
      <color rgb="FF000000"/>
      <name val="Franklin Gothic Book"/>
      <family val="2"/>
      <charset val="204"/>
    </font>
    <font>
      <b/>
      <sz val="11"/>
      <name val="Franklin Gothic Book"/>
      <family val="2"/>
      <charset val="204"/>
    </font>
    <font>
      <b/>
      <sz val="11"/>
      <color theme="9" tint="-0.249977111117893"/>
      <name val="Franklin Gothic Book"/>
      <family val="2"/>
      <charset val="204"/>
    </font>
    <font>
      <u/>
      <sz val="11"/>
      <name val="Franklin Gothic Book"/>
      <family val="2"/>
      <charset val="204"/>
    </font>
    <font>
      <sz val="11"/>
      <name val="Times New Roman"/>
      <family val="1"/>
      <charset val="204"/>
    </font>
    <font>
      <b/>
      <sz val="11"/>
      <color theme="9"/>
      <name val="Franklin Gothic Book"/>
      <family val="2"/>
      <charset val="204"/>
    </font>
    <font>
      <sz val="11"/>
      <color theme="9"/>
      <name val="Franklin Gothic Book"/>
      <family val="2"/>
      <charset val="204"/>
    </font>
    <font>
      <b/>
      <u/>
      <sz val="11"/>
      <color theme="1"/>
      <name val="Franklin Gothic Book"/>
      <family val="2"/>
      <charset val="204"/>
    </font>
    <font>
      <b/>
      <sz val="7"/>
      <color theme="1"/>
      <name val="Times New Roman"/>
      <family val="1"/>
      <charset val="204"/>
    </font>
    <font>
      <b/>
      <sz val="11"/>
      <color rgb="FFF79646"/>
      <name val="Franklin Gothic Book"/>
      <family val="2"/>
      <charset val="204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  <charset val="204"/>
    </font>
    <font>
      <i/>
      <sz val="11"/>
      <color theme="1"/>
      <name val="Franklin Gothic Book"/>
      <family val="2"/>
      <charset val="204"/>
    </font>
    <font>
      <b/>
      <i/>
      <sz val="11"/>
      <color theme="1"/>
      <name val="Franklin Gothic Book"/>
      <family val="2"/>
      <charset val="204"/>
    </font>
    <font>
      <sz val="11"/>
      <color theme="9" tint="-0.249977111117893"/>
      <name val="Franklin Gothic Book"/>
      <family val="2"/>
      <charset val="204"/>
    </font>
    <font>
      <sz val="11"/>
      <color rgb="FFFF0000"/>
      <name val="Franklin Gothic Book"/>
      <family val="2"/>
      <charset val="204"/>
    </font>
    <font>
      <b/>
      <u/>
      <sz val="11"/>
      <color rgb="FF000000"/>
      <name val="Franklin Gothic Book"/>
      <family val="2"/>
      <charset val="204"/>
    </font>
    <font>
      <b/>
      <sz val="7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/>
      <sz val="11"/>
      <name val="Franklin Gothic Book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3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b/>
      <sz val="11"/>
      <color theme="1"/>
      <name val="Tahoma"/>
      <family val="2"/>
      <charset val="204"/>
    </font>
    <font>
      <sz val="13"/>
      <color theme="1"/>
      <name val="Tahoma"/>
      <family val="2"/>
      <charset val="204"/>
    </font>
    <font>
      <b/>
      <sz val="11"/>
      <color theme="9" tint="-0.249977111117893"/>
      <name val="Tahoma"/>
      <family val="2"/>
      <charset val="204"/>
    </font>
    <font>
      <sz val="11"/>
      <color theme="9" tint="-0.249977111117893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b/>
      <sz val="10"/>
      <name val="Tahoma"/>
      <family val="2"/>
      <charset val="204"/>
    </font>
    <font>
      <sz val="10"/>
      <name val="Tahoma"/>
      <family val="2"/>
      <charset val="204"/>
    </font>
    <font>
      <b/>
      <sz val="9"/>
      <color theme="1"/>
      <name val="Tahoma"/>
      <family val="2"/>
      <charset val="204"/>
    </font>
    <font>
      <b/>
      <sz val="10.5"/>
      <name val="Tahoma"/>
      <family val="2"/>
      <charset val="204"/>
    </font>
    <font>
      <b/>
      <sz val="10.1"/>
      <name val="Tahoma"/>
      <family val="2"/>
      <charset val="204"/>
    </font>
    <font>
      <sz val="10"/>
      <color rgb="FFFF0000"/>
      <name val="Tahoma"/>
      <family val="2"/>
      <charset val="204"/>
    </font>
    <font>
      <b/>
      <u/>
      <sz val="11"/>
      <color theme="1"/>
      <name val="Franklin Gothic Book"/>
      <family val="2"/>
      <charset val="204"/>
    </font>
    <font>
      <sz val="11"/>
      <color theme="1"/>
      <name val="Franklin Gothic Book"/>
      <family val="2"/>
      <charset val="204"/>
    </font>
    <font>
      <b/>
      <sz val="11"/>
      <color rgb="FF000000"/>
      <name val="Franklin Gothic Book"/>
      <family val="2"/>
      <charset val="204"/>
    </font>
    <font>
      <b/>
      <i/>
      <sz val="11"/>
      <color theme="1"/>
      <name val="Franklin Gothic Book"/>
      <family val="2"/>
      <charset val="204"/>
    </font>
    <font>
      <b/>
      <sz val="11"/>
      <color rgb="FFFF0000"/>
      <name val="Franklin Gothic Book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lightUp">
        <fgColor theme="0" tint="-0.499984740745262"/>
        <bgColor theme="0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7" tint="0.59999389629810485"/>
      </patternFill>
    </fill>
    <fill>
      <patternFill patternType="solid">
        <fgColor theme="0"/>
        <bgColor theme="0" tint="-4.9989318521683403E-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6">
    <xf numFmtId="0" fontId="0" fillId="0" borderId="0"/>
    <xf numFmtId="0" fontId="13" fillId="0" borderId="0"/>
    <xf numFmtId="0" fontId="12" fillId="0" borderId="0"/>
    <xf numFmtId="0" fontId="14" fillId="0" borderId="0"/>
    <xf numFmtId="9" fontId="14" fillId="0" borderId="0" applyFont="0" applyFill="0" applyBorder="0" applyAlignment="0" applyProtection="0"/>
    <xf numFmtId="0" fontId="11" fillId="0" borderId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6" fillId="0" borderId="0"/>
    <xf numFmtId="0" fontId="23" fillId="0" borderId="0"/>
    <xf numFmtId="9" fontId="6" fillId="0" borderId="0" applyFont="0" applyFill="0" applyBorder="0" applyAlignment="0" applyProtection="0"/>
    <xf numFmtId="0" fontId="5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</cellStyleXfs>
  <cellXfs count="270">
    <xf numFmtId="0" fontId="0" fillId="0" borderId="0" xfId="0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19" fillId="3" borderId="0" xfId="0" applyFont="1" applyFill="1"/>
    <xf numFmtId="0" fontId="19" fillId="3" borderId="0" xfId="0" applyFont="1" applyFill="1" applyAlignment="1">
      <alignment wrapText="1"/>
    </xf>
    <xf numFmtId="0" fontId="7" fillId="3" borderId="7" xfId="0" applyFont="1" applyFill="1" applyBorder="1" applyAlignment="1">
      <alignment wrapText="1"/>
    </xf>
    <xf numFmtId="0" fontId="20" fillId="3" borderId="7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vertical="center" wrapText="1"/>
    </xf>
    <xf numFmtId="0" fontId="20" fillId="3" borderId="7" xfId="0" applyFont="1" applyFill="1" applyBorder="1" applyAlignment="1">
      <alignment vertical="center"/>
    </xf>
    <xf numFmtId="0" fontId="7" fillId="3" borderId="10" xfId="0" applyFont="1" applyFill="1" applyBorder="1" applyAlignment="1">
      <alignment wrapText="1"/>
    </xf>
    <xf numFmtId="0" fontId="20" fillId="3" borderId="7" xfId="0" applyFont="1" applyFill="1" applyBorder="1" applyAlignment="1">
      <alignment vertical="top" wrapText="1"/>
    </xf>
    <xf numFmtId="0" fontId="7" fillId="5" borderId="6" xfId="0" applyFont="1" applyFill="1" applyBorder="1"/>
    <xf numFmtId="0" fontId="7" fillId="5" borderId="8" xfId="0" applyFont="1" applyFill="1" applyBorder="1"/>
    <xf numFmtId="0" fontId="19" fillId="3" borderId="1" xfId="0" quotePrefix="1" applyFont="1" applyFill="1" applyBorder="1" applyAlignment="1">
      <alignment horizontal="left" vertical="top" wrapText="1"/>
    </xf>
    <xf numFmtId="0" fontId="20" fillId="3" borderId="0" xfId="0" applyFont="1" applyFill="1"/>
    <xf numFmtId="0" fontId="19" fillId="3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center" vertical="top"/>
    </xf>
    <xf numFmtId="0" fontId="22" fillId="3" borderId="7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horizontal="left" vertical="center" wrapText="1"/>
    </xf>
    <xf numFmtId="14" fontId="19" fillId="3" borderId="1" xfId="0" applyNumberFormat="1" applyFont="1" applyFill="1" applyBorder="1" applyAlignment="1">
      <alignment horizontal="left" vertical="top"/>
    </xf>
    <xf numFmtId="0" fontId="20" fillId="4" borderId="0" xfId="0" applyFont="1" applyFill="1"/>
    <xf numFmtId="0" fontId="20" fillId="4" borderId="12" xfId="0" applyFont="1" applyFill="1" applyBorder="1" applyAlignment="1">
      <alignment horizontal="center" vertical="top"/>
    </xf>
    <xf numFmtId="0" fontId="21" fillId="3" borderId="1" xfId="0" applyFont="1" applyFill="1" applyBorder="1" applyAlignment="1">
      <alignment horizontal="left" vertical="top"/>
    </xf>
    <xf numFmtId="0" fontId="21" fillId="3" borderId="7" xfId="0" applyFont="1" applyFill="1" applyBorder="1" applyAlignment="1">
      <alignment vertical="center"/>
    </xf>
    <xf numFmtId="0" fontId="21" fillId="3" borderId="7" xfId="0" applyFont="1" applyFill="1" applyBorder="1"/>
    <xf numFmtId="0" fontId="32" fillId="3" borderId="5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19" fillId="3" borderId="13" xfId="0" applyFont="1" applyFill="1" applyBorder="1" applyAlignment="1">
      <alignment horizontal="left" vertical="center" wrapText="1"/>
    </xf>
    <xf numFmtId="0" fontId="19" fillId="3" borderId="13" xfId="0" applyFont="1" applyFill="1" applyBorder="1" applyAlignment="1">
      <alignment vertical="center" wrapText="1"/>
    </xf>
    <xf numFmtId="0" fontId="32" fillId="3" borderId="13" xfId="0" applyFont="1" applyFill="1" applyBorder="1" applyAlignment="1">
      <alignment vertical="center" wrapText="1"/>
    </xf>
    <xf numFmtId="0" fontId="35" fillId="3" borderId="13" xfId="0" applyFont="1" applyFill="1" applyBorder="1" applyAlignment="1">
      <alignment horizontal="left" vertical="center" wrapText="1"/>
    </xf>
    <xf numFmtId="0" fontId="37" fillId="3" borderId="13" xfId="0" applyFont="1" applyFill="1" applyBorder="1" applyAlignment="1">
      <alignment vertical="center" wrapText="1"/>
    </xf>
    <xf numFmtId="0" fontId="37" fillId="3" borderId="16" xfId="0" applyFont="1" applyFill="1" applyBorder="1" applyAlignment="1">
      <alignment vertical="center" wrapText="1"/>
    </xf>
    <xf numFmtId="0" fontId="19" fillId="3" borderId="13" xfId="0" quotePrefix="1" applyFont="1" applyFill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/>
    </xf>
    <xf numFmtId="0" fontId="19" fillId="3" borderId="13" xfId="0" applyFont="1" applyFill="1" applyBorder="1" applyAlignment="1">
      <alignment vertical="top" wrapText="1"/>
    </xf>
    <xf numFmtId="0" fontId="19" fillId="3" borderId="13" xfId="0" applyFont="1" applyFill="1" applyBorder="1"/>
    <xf numFmtId="0" fontId="19" fillId="3" borderId="16" xfId="0" applyFont="1" applyFill="1" applyBorder="1"/>
    <xf numFmtId="0" fontId="19" fillId="3" borderId="13" xfId="0" quotePrefix="1" applyFont="1" applyFill="1" applyBorder="1"/>
    <xf numFmtId="0" fontId="40" fillId="3" borderId="13" xfId="0" quotePrefix="1" applyFont="1" applyFill="1" applyBorder="1" applyAlignment="1">
      <alignment horizontal="left" vertical="center" wrapText="1"/>
    </xf>
    <xf numFmtId="0" fontId="41" fillId="6" borderId="5" xfId="0" applyFont="1" applyFill="1" applyBorder="1" applyAlignment="1">
      <alignment vertical="center" wrapText="1"/>
    </xf>
    <xf numFmtId="0" fontId="25" fillId="6" borderId="13" xfId="0" applyFont="1" applyFill="1" applyBorder="1" applyAlignment="1">
      <alignment vertical="center" wrapText="1"/>
    </xf>
    <xf numFmtId="0" fontId="24" fillId="6" borderId="13" xfId="0" applyFont="1" applyFill="1" applyBorder="1" applyAlignment="1">
      <alignment vertical="center" wrapText="1"/>
    </xf>
    <xf numFmtId="0" fontId="41" fillId="6" borderId="13" xfId="0" applyFont="1" applyFill="1" applyBorder="1" applyAlignment="1">
      <alignment vertical="center" wrapText="1"/>
    </xf>
    <xf numFmtId="0" fontId="25" fillId="6" borderId="13" xfId="0" applyFont="1" applyFill="1" applyBorder="1" applyAlignment="1">
      <alignment vertical="center"/>
    </xf>
    <xf numFmtId="0" fontId="42" fillId="6" borderId="13" xfId="0" applyFont="1" applyFill="1" applyBorder="1" applyAlignment="1">
      <alignment vertical="center"/>
    </xf>
    <xf numFmtId="0" fontId="42" fillId="6" borderId="13" xfId="0" applyFont="1" applyFill="1" applyBorder="1" applyAlignment="1">
      <alignment vertical="center" wrapText="1"/>
    </xf>
    <xf numFmtId="0" fontId="40" fillId="6" borderId="13" xfId="0" applyFont="1" applyFill="1" applyBorder="1" applyAlignment="1">
      <alignment vertical="center" wrapText="1"/>
    </xf>
    <xf numFmtId="0" fontId="25" fillId="6" borderId="16" xfId="0" applyFont="1" applyFill="1" applyBorder="1" applyAlignment="1">
      <alignment vertical="center" wrapText="1"/>
    </xf>
    <xf numFmtId="0" fontId="44" fillId="3" borderId="7" xfId="0" applyFont="1" applyFill="1" applyBorder="1" applyAlignment="1">
      <alignment vertical="center" wrapText="1"/>
    </xf>
    <xf numFmtId="3" fontId="46" fillId="3" borderId="0" xfId="11" applyNumberFormat="1" applyFont="1" applyFill="1"/>
    <xf numFmtId="3" fontId="47" fillId="3" borderId="0" xfId="11" applyNumberFormat="1" applyFont="1" applyFill="1"/>
    <xf numFmtId="2" fontId="47" fillId="3" borderId="0" xfId="11" applyNumberFormat="1" applyFont="1" applyFill="1"/>
    <xf numFmtId="3" fontId="47" fillId="3" borderId="0" xfId="11" applyNumberFormat="1" applyFont="1" applyFill="1" applyAlignment="1">
      <alignment horizontal="right"/>
    </xf>
    <xf numFmtId="3" fontId="48" fillId="3" borderId="0" xfId="11" applyNumberFormat="1" applyFont="1" applyFill="1"/>
    <xf numFmtId="3" fontId="46" fillId="3" borderId="18" xfId="11" applyNumberFormat="1" applyFont="1" applyFill="1" applyBorder="1"/>
    <xf numFmtId="3" fontId="48" fillId="3" borderId="0" xfId="11" applyNumberFormat="1" applyFont="1" applyFill="1" applyAlignment="1">
      <alignment horizontal="right"/>
    </xf>
    <xf numFmtId="2" fontId="48" fillId="3" borderId="0" xfId="11" applyNumberFormat="1" applyFont="1" applyFill="1"/>
    <xf numFmtId="4" fontId="47" fillId="3" borderId="0" xfId="11" applyNumberFormat="1" applyFont="1" applyFill="1"/>
    <xf numFmtId="4" fontId="47" fillId="3" borderId="0" xfId="11" applyNumberFormat="1" applyFont="1" applyFill="1" applyAlignment="1">
      <alignment horizontal="right"/>
    </xf>
    <xf numFmtId="0" fontId="19" fillId="3" borderId="6" xfId="0" applyFont="1" applyFill="1" applyBorder="1"/>
    <xf numFmtId="0" fontId="19" fillId="3" borderId="8" xfId="0" applyFont="1" applyFill="1" applyBorder="1"/>
    <xf numFmtId="0" fontId="60" fillId="3" borderId="5" xfId="0" applyFont="1" applyFill="1" applyBorder="1" applyAlignment="1">
      <alignment wrapText="1"/>
    </xf>
    <xf numFmtId="0" fontId="61" fillId="3" borderId="13" xfId="0" applyFont="1" applyFill="1" applyBorder="1" applyAlignment="1">
      <alignment horizontal="left" vertical="center" indent="5"/>
    </xf>
    <xf numFmtId="0" fontId="60" fillId="3" borderId="13" xfId="0" applyFont="1" applyFill="1" applyBorder="1" applyAlignment="1">
      <alignment wrapText="1"/>
    </xf>
    <xf numFmtId="0" fontId="62" fillId="3" borderId="13" xfId="0" applyFont="1" applyFill="1" applyBorder="1" applyAlignment="1">
      <alignment vertical="center" wrapText="1"/>
    </xf>
    <xf numFmtId="0" fontId="63" fillId="3" borderId="13" xfId="0" applyFont="1" applyFill="1" applyBorder="1" applyAlignment="1">
      <alignment horizontal="left" vertical="center" indent="5"/>
    </xf>
    <xf numFmtId="0" fontId="61" fillId="3" borderId="13" xfId="0" applyFont="1" applyFill="1" applyBorder="1" applyAlignment="1">
      <alignment wrapText="1"/>
    </xf>
    <xf numFmtId="0" fontId="61" fillId="3" borderId="13" xfId="0" applyFont="1" applyFill="1" applyBorder="1" applyAlignment="1">
      <alignment vertical="center"/>
    </xf>
    <xf numFmtId="0" fontId="61" fillId="3" borderId="13" xfId="0" applyFont="1" applyFill="1" applyBorder="1" applyAlignment="1">
      <alignment horizontal="left" vertical="center" indent="2"/>
    </xf>
    <xf numFmtId="0" fontId="19" fillId="3" borderId="13" xfId="0" applyFont="1" applyFill="1" applyBorder="1" applyAlignment="1">
      <alignment wrapText="1"/>
    </xf>
    <xf numFmtId="0" fontId="19" fillId="3" borderId="16" xfId="0" applyFont="1" applyFill="1" applyBorder="1" applyAlignment="1">
      <alignment wrapText="1"/>
    </xf>
    <xf numFmtId="0" fontId="64" fillId="3" borderId="2" xfId="0" applyFont="1" applyFill="1" applyBorder="1"/>
    <xf numFmtId="0" fontId="61" fillId="3" borderId="13" xfId="0" quotePrefix="1" applyFont="1" applyFill="1" applyBorder="1" applyAlignment="1">
      <alignment horizontal="left" vertical="center" indent="5"/>
    </xf>
    <xf numFmtId="0" fontId="61" fillId="3" borderId="13" xfId="0" quotePrefix="1" applyFont="1" applyFill="1" applyBorder="1" applyAlignment="1">
      <alignment horizontal="left" vertical="center" indent="10"/>
    </xf>
    <xf numFmtId="0" fontId="61" fillId="3" borderId="13" xfId="0" quotePrefix="1" applyFont="1" applyFill="1" applyBorder="1" applyAlignment="1">
      <alignment horizontal="left" vertical="center" wrapText="1" indent="5"/>
    </xf>
    <xf numFmtId="0" fontId="61" fillId="3" borderId="13" xfId="0" quotePrefix="1" applyFont="1" applyFill="1" applyBorder="1" applyAlignment="1">
      <alignment horizontal="left" vertical="center" indent="7"/>
    </xf>
    <xf numFmtId="3" fontId="48" fillId="3" borderId="18" xfId="11" applyNumberFormat="1" applyFont="1" applyFill="1" applyBorder="1"/>
    <xf numFmtId="3" fontId="48" fillId="3" borderId="18" xfId="11" applyNumberFormat="1" applyFont="1" applyFill="1" applyBorder="1" applyAlignment="1">
      <alignment horizontal="right"/>
    </xf>
    <xf numFmtId="2" fontId="48" fillId="3" borderId="18" xfId="11" applyNumberFormat="1" applyFont="1" applyFill="1" applyBorder="1"/>
    <xf numFmtId="3" fontId="48" fillId="3" borderId="22" xfId="11" applyNumberFormat="1" applyFont="1" applyFill="1" applyBorder="1"/>
    <xf numFmtId="3" fontId="48" fillId="3" borderId="22" xfId="11" applyNumberFormat="1" applyFont="1" applyFill="1" applyBorder="1" applyAlignment="1">
      <alignment horizontal="right"/>
    </xf>
    <xf numFmtId="2" fontId="48" fillId="3" borderId="22" xfId="11" applyNumberFormat="1" applyFont="1" applyFill="1" applyBorder="1"/>
    <xf numFmtId="3" fontId="47" fillId="3" borderId="18" xfId="11" applyNumberFormat="1" applyFont="1" applyFill="1" applyBorder="1"/>
    <xf numFmtId="3" fontId="47" fillId="3" borderId="18" xfId="11" applyNumberFormat="1" applyFont="1" applyFill="1" applyBorder="1" applyAlignment="1">
      <alignment horizontal="right"/>
    </xf>
    <xf numFmtId="2" fontId="47" fillId="3" borderId="18" xfId="11" applyNumberFormat="1" applyFont="1" applyFill="1" applyBorder="1"/>
    <xf numFmtId="3" fontId="53" fillId="3" borderId="0" xfId="11" applyNumberFormat="1" applyFont="1" applyFill="1"/>
    <xf numFmtId="3" fontId="53" fillId="3" borderId="0" xfId="11" applyNumberFormat="1" applyFont="1" applyFill="1" applyAlignment="1">
      <alignment horizontal="right"/>
    </xf>
    <xf numFmtId="2" fontId="53" fillId="3" borderId="0" xfId="11" applyNumberFormat="1" applyFont="1" applyFill="1"/>
    <xf numFmtId="3" fontId="52" fillId="3" borderId="0" xfId="11" applyNumberFormat="1" applyFont="1" applyFill="1"/>
    <xf numFmtId="3" fontId="52" fillId="3" borderId="0" xfId="11" applyNumberFormat="1" applyFont="1" applyFill="1" applyAlignment="1">
      <alignment horizontal="right"/>
    </xf>
    <xf numFmtId="2" fontId="52" fillId="3" borderId="0" xfId="11" applyNumberFormat="1" applyFont="1" applyFill="1"/>
    <xf numFmtId="3" fontId="53" fillId="3" borderId="0" xfId="11" applyNumberFormat="1" applyFont="1" applyFill="1" applyAlignment="1">
      <alignment vertical="top"/>
    </xf>
    <xf numFmtId="3" fontId="53" fillId="3" borderId="0" xfId="11" applyNumberFormat="1" applyFont="1" applyFill="1" applyAlignment="1">
      <alignment horizontal="right" vertical="top"/>
    </xf>
    <xf numFmtId="2" fontId="53" fillId="3" borderId="0" xfId="11" applyNumberFormat="1" applyFont="1" applyFill="1" applyAlignment="1">
      <alignment vertical="top"/>
    </xf>
    <xf numFmtId="3" fontId="52" fillId="3" borderId="18" xfId="11" applyNumberFormat="1" applyFont="1" applyFill="1" applyBorder="1"/>
    <xf numFmtId="3" fontId="52" fillId="3" borderId="18" xfId="11" applyNumberFormat="1" applyFont="1" applyFill="1" applyBorder="1" applyAlignment="1">
      <alignment horizontal="right"/>
    </xf>
    <xf numFmtId="2" fontId="52" fillId="3" borderId="18" xfId="11" applyNumberFormat="1" applyFont="1" applyFill="1" applyBorder="1"/>
    <xf numFmtId="3" fontId="53" fillId="3" borderId="0" xfId="11" applyNumberFormat="1" applyFont="1" applyFill="1" applyAlignment="1">
      <alignment horizontal="left"/>
    </xf>
    <xf numFmtId="2" fontId="53" fillId="3" borderId="0" xfId="11" applyNumberFormat="1" applyFont="1" applyFill="1" applyAlignment="1">
      <alignment horizontal="left"/>
    </xf>
    <xf numFmtId="3" fontId="49" fillId="3" borderId="0" xfId="11" applyNumberFormat="1" applyFont="1" applyFill="1"/>
    <xf numFmtId="4" fontId="48" fillId="3" borderId="18" xfId="11" applyNumberFormat="1" applyFont="1" applyFill="1" applyBorder="1" applyAlignment="1">
      <alignment horizontal="left"/>
    </xf>
    <xf numFmtId="0" fontId="19" fillId="3" borderId="13" xfId="0" applyFont="1" applyFill="1" applyBorder="1" applyAlignment="1">
      <alignment horizontal="left" vertical="center" indent="5"/>
    </xf>
    <xf numFmtId="0" fontId="19" fillId="3" borderId="13" xfId="0" quotePrefix="1" applyFont="1" applyFill="1" applyBorder="1" applyAlignment="1">
      <alignment horizontal="left" vertical="center" wrapText="1" indent="5"/>
    </xf>
    <xf numFmtId="0" fontId="19" fillId="3" borderId="13" xfId="0" applyFont="1" applyFill="1" applyBorder="1" applyAlignment="1">
      <alignment horizontal="left" vertical="top" wrapText="1" indent="5"/>
    </xf>
    <xf numFmtId="0" fontId="32" fillId="3" borderId="27" xfId="0" applyFont="1" applyFill="1" applyBorder="1" applyAlignment="1">
      <alignment wrapText="1"/>
    </xf>
    <xf numFmtId="0" fontId="19" fillId="3" borderId="27" xfId="0" applyFont="1" applyFill="1" applyBorder="1"/>
    <xf numFmtId="14" fontId="19" fillId="3" borderId="27" xfId="0" applyNumberFormat="1" applyFont="1" applyFill="1" applyBorder="1"/>
    <xf numFmtId="0" fontId="64" fillId="3" borderId="27" xfId="0" applyFont="1" applyFill="1" applyBorder="1"/>
    <xf numFmtId="0" fontId="19" fillId="3" borderId="6" xfId="0" applyFont="1" applyFill="1" applyBorder="1" applyAlignment="1">
      <alignment wrapText="1"/>
    </xf>
    <xf numFmtId="0" fontId="19" fillId="3" borderId="28" xfId="0" applyFont="1" applyFill="1" applyBorder="1" applyAlignment="1">
      <alignment wrapText="1"/>
    </xf>
    <xf numFmtId="0" fontId="19" fillId="3" borderId="8" xfId="0" applyFont="1" applyFill="1" applyBorder="1" applyAlignment="1">
      <alignment wrapText="1"/>
    </xf>
    <xf numFmtId="0" fontId="32" fillId="3" borderId="13" xfId="0" applyFont="1" applyFill="1" applyBorder="1" applyAlignment="1">
      <alignment wrapText="1"/>
    </xf>
    <xf numFmtId="0" fontId="25" fillId="3" borderId="13" xfId="0" applyFont="1" applyFill="1" applyBorder="1" applyAlignment="1">
      <alignment vertical="center" wrapText="1"/>
    </xf>
    <xf numFmtId="3" fontId="50" fillId="7" borderId="6" xfId="11" applyNumberFormat="1" applyFont="1" applyFill="1" applyBorder="1" applyAlignment="1">
      <alignment vertical="center" wrapText="1"/>
    </xf>
    <xf numFmtId="3" fontId="50" fillId="7" borderId="0" xfId="11" applyNumberFormat="1" applyFont="1" applyFill="1" applyAlignment="1">
      <alignment vertical="center" wrapText="1"/>
    </xf>
    <xf numFmtId="3" fontId="50" fillId="7" borderId="7" xfId="11" applyNumberFormat="1" applyFont="1" applyFill="1" applyBorder="1" applyAlignment="1">
      <alignment horizontal="right" vertical="center" wrapText="1"/>
    </xf>
    <xf numFmtId="3" fontId="51" fillId="7" borderId="6" xfId="11" applyNumberFormat="1" applyFont="1" applyFill="1" applyBorder="1" applyAlignment="1">
      <alignment vertical="center" wrapText="1"/>
    </xf>
    <xf numFmtId="3" fontId="51" fillId="7" borderId="0" xfId="11" applyNumberFormat="1" applyFont="1" applyFill="1" applyAlignment="1">
      <alignment vertical="center" wrapText="1"/>
    </xf>
    <xf numFmtId="3" fontId="51" fillId="7" borderId="7" xfId="11" applyNumberFormat="1" applyFont="1" applyFill="1" applyBorder="1" applyAlignment="1">
      <alignment horizontal="right" vertical="center" wrapText="1"/>
    </xf>
    <xf numFmtId="3" fontId="50" fillId="7" borderId="19" xfId="11" applyNumberFormat="1" applyFont="1" applyFill="1" applyBorder="1" applyAlignment="1">
      <alignment vertical="center" wrapText="1"/>
    </xf>
    <xf numFmtId="3" fontId="50" fillId="7" borderId="15" xfId="11" applyNumberFormat="1" applyFont="1" applyFill="1" applyBorder="1" applyAlignment="1">
      <alignment vertical="center" wrapText="1"/>
    </xf>
    <xf numFmtId="3" fontId="50" fillId="7" borderId="20" xfId="11" applyNumberFormat="1" applyFont="1" applyFill="1" applyBorder="1" applyAlignment="1">
      <alignment horizontal="right" vertical="center" wrapText="1"/>
    </xf>
    <xf numFmtId="3" fontId="50" fillId="7" borderId="22" xfId="11" applyNumberFormat="1" applyFont="1" applyFill="1" applyBorder="1" applyAlignment="1">
      <alignment vertical="center"/>
    </xf>
    <xf numFmtId="3" fontId="50" fillId="7" borderId="22" xfId="11" applyNumberFormat="1" applyFont="1" applyFill="1" applyBorder="1" applyAlignment="1">
      <alignment vertical="center" wrapText="1"/>
    </xf>
    <xf numFmtId="3" fontId="50" fillId="7" borderId="21" xfId="11" applyNumberFormat="1" applyFont="1" applyFill="1" applyBorder="1" applyAlignment="1">
      <alignment horizontal="right" vertical="center" wrapText="1"/>
    </xf>
    <xf numFmtId="2" fontId="48" fillId="2" borderId="23" xfId="11" applyNumberFormat="1" applyFont="1" applyFill="1" applyBorder="1" applyAlignment="1">
      <alignment horizontal="left" vertical="top" wrapText="1"/>
    </xf>
    <xf numFmtId="2" fontId="48" fillId="2" borderId="21" xfId="11" applyNumberFormat="1" applyFont="1" applyFill="1" applyBorder="1" applyAlignment="1">
      <alignment horizontal="left" vertical="top" wrapText="1"/>
    </xf>
    <xf numFmtId="10" fontId="48" fillId="2" borderId="23" xfId="35" applyNumberFormat="1" applyFont="1" applyFill="1" applyBorder="1" applyAlignment="1" applyProtection="1">
      <alignment horizontal="left"/>
    </xf>
    <xf numFmtId="10" fontId="48" fillId="2" borderId="21" xfId="35" applyNumberFormat="1" applyFont="1" applyFill="1" applyBorder="1" applyAlignment="1" applyProtection="1">
      <alignment horizontal="left"/>
    </xf>
    <xf numFmtId="2" fontId="52" fillId="8" borderId="1" xfId="11" applyNumberFormat="1" applyFont="1" applyFill="1" applyBorder="1" applyAlignment="1">
      <alignment horizontal="left" wrapText="1"/>
    </xf>
    <xf numFmtId="9" fontId="52" fillId="8" borderId="1" xfId="35" applyFont="1" applyFill="1" applyBorder="1" applyAlignment="1" applyProtection="1">
      <alignment horizontal="left" wrapText="1"/>
    </xf>
    <xf numFmtId="2" fontId="57" fillId="8" borderId="1" xfId="11" applyNumberFormat="1" applyFont="1" applyFill="1" applyBorder="1" applyAlignment="1">
      <alignment horizontal="left" wrapText="1"/>
    </xf>
    <xf numFmtId="1" fontId="52" fillId="8" borderId="1" xfId="11" applyNumberFormat="1" applyFont="1" applyFill="1" applyBorder="1" applyAlignment="1">
      <alignment horizontal="left" wrapText="1"/>
    </xf>
    <xf numFmtId="3" fontId="57" fillId="8" borderId="1" xfId="11" applyNumberFormat="1" applyFont="1" applyFill="1" applyBorder="1" applyAlignment="1">
      <alignment horizontal="left" wrapText="1"/>
    </xf>
    <xf numFmtId="3" fontId="50" fillId="7" borderId="22" xfId="11" applyNumberFormat="1" applyFont="1" applyFill="1" applyBorder="1" applyAlignment="1">
      <alignment horizontal="right" vertical="center" wrapText="1"/>
    </xf>
    <xf numFmtId="2" fontId="48" fillId="2" borderId="22" xfId="11" applyNumberFormat="1" applyFont="1" applyFill="1" applyBorder="1" applyAlignment="1">
      <alignment horizontal="left" vertical="top" wrapText="1"/>
    </xf>
    <xf numFmtId="10" fontId="48" fillId="2" borderId="22" xfId="35" applyNumberFormat="1" applyFont="1" applyFill="1" applyBorder="1" applyAlignment="1" applyProtection="1">
      <alignment horizontal="left"/>
    </xf>
    <xf numFmtId="4" fontId="46" fillId="3" borderId="18" xfId="11" applyNumberFormat="1" applyFont="1" applyFill="1" applyBorder="1" applyAlignment="1">
      <alignment horizontal="left"/>
    </xf>
    <xf numFmtId="3" fontId="52" fillId="8" borderId="1" xfId="11" applyNumberFormat="1" applyFont="1" applyFill="1" applyBorder="1" applyAlignment="1">
      <alignment horizontal="left" wrapText="1"/>
    </xf>
    <xf numFmtId="3" fontId="52" fillId="7" borderId="1" xfId="11" applyNumberFormat="1" applyFont="1" applyFill="1" applyBorder="1" applyAlignment="1">
      <alignment horizontal="left" vertical="center" wrapText="1"/>
    </xf>
    <xf numFmtId="2" fontId="52" fillId="7" borderId="1" xfId="11" applyNumberFormat="1" applyFont="1" applyFill="1" applyBorder="1" applyAlignment="1">
      <alignment horizontal="left" vertical="center"/>
    </xf>
    <xf numFmtId="3" fontId="53" fillId="7" borderId="1" xfId="11" applyNumberFormat="1" applyFont="1" applyFill="1" applyBorder="1" applyAlignment="1">
      <alignment horizontal="left" vertical="center" wrapText="1"/>
    </xf>
    <xf numFmtId="4" fontId="53" fillId="7" borderId="8" xfId="11" applyNumberFormat="1" applyFont="1" applyFill="1" applyBorder="1" applyAlignment="1">
      <alignment horizontal="right" wrapText="1"/>
    </xf>
    <xf numFmtId="4" fontId="53" fillId="7" borderId="10" xfId="11" applyNumberFormat="1" applyFont="1" applyFill="1" applyBorder="1" applyAlignment="1">
      <alignment horizontal="right" wrapText="1"/>
    </xf>
    <xf numFmtId="4" fontId="53" fillId="7" borderId="11" xfId="11" applyNumberFormat="1" applyFont="1" applyFill="1" applyBorder="1" applyAlignment="1">
      <alignment horizontal="right" wrapText="1"/>
    </xf>
    <xf numFmtId="4" fontId="53" fillId="7" borderId="12" xfId="11" applyNumberFormat="1" applyFont="1" applyFill="1" applyBorder="1" applyAlignment="1">
      <alignment horizontal="right" wrapText="1"/>
    </xf>
    <xf numFmtId="2" fontId="53" fillId="8" borderId="11" xfId="11" applyNumberFormat="1" applyFont="1" applyFill="1" applyBorder="1" applyAlignment="1">
      <alignment horizontal="left" wrapText="1"/>
    </xf>
    <xf numFmtId="2" fontId="53" fillId="8" borderId="12" xfId="11" applyNumberFormat="1" applyFont="1" applyFill="1" applyBorder="1" applyAlignment="1">
      <alignment horizontal="left" wrapText="1"/>
    </xf>
    <xf numFmtId="10" fontId="48" fillId="2" borderId="19" xfId="35" applyNumberFormat="1" applyFont="1" applyFill="1" applyBorder="1" applyAlignment="1" applyProtection="1">
      <alignment horizontal="left"/>
    </xf>
    <xf numFmtId="10" fontId="48" fillId="2" borderId="20" xfId="35" applyNumberFormat="1" applyFont="1" applyFill="1" applyBorder="1" applyAlignment="1" applyProtection="1">
      <alignment horizontal="left"/>
    </xf>
    <xf numFmtId="4" fontId="53" fillId="7" borderId="1" xfId="11" applyNumberFormat="1" applyFont="1" applyFill="1" applyBorder="1" applyAlignment="1">
      <alignment horizontal="right" vertical="center" wrapText="1"/>
    </xf>
    <xf numFmtId="4" fontId="53" fillId="7" borderId="25" xfId="11" applyNumberFormat="1" applyFont="1" applyFill="1" applyBorder="1" applyAlignment="1">
      <alignment horizontal="right" vertical="center" wrapText="1"/>
    </xf>
    <xf numFmtId="4" fontId="53" fillId="7" borderId="26" xfId="11" applyNumberFormat="1" applyFont="1" applyFill="1" applyBorder="1" applyAlignment="1">
      <alignment horizontal="right" vertical="center" wrapText="1"/>
    </xf>
    <xf numFmtId="2" fontId="48" fillId="2" borderId="19" xfId="11" applyNumberFormat="1" applyFont="1" applyFill="1" applyBorder="1" applyAlignment="1">
      <alignment horizontal="left" vertical="top" wrapText="1"/>
    </xf>
    <xf numFmtId="2" fontId="48" fillId="2" borderId="20" xfId="11" applyNumberFormat="1" applyFont="1" applyFill="1" applyBorder="1" applyAlignment="1">
      <alignment horizontal="left" vertical="top" wrapText="1"/>
    </xf>
    <xf numFmtId="4" fontId="53" fillId="7" borderId="16" xfId="11" applyNumberFormat="1" applyFont="1" applyFill="1" applyBorder="1" applyAlignment="1">
      <alignment horizontal="right" vertical="center" wrapText="1"/>
    </xf>
    <xf numFmtId="9" fontId="53" fillId="8" borderId="1" xfId="11" applyNumberFormat="1" applyFont="1" applyFill="1" applyBorder="1" applyAlignment="1">
      <alignment horizontal="left" vertical="center" wrapText="1"/>
    </xf>
    <xf numFmtId="2" fontId="47" fillId="2" borderId="11" xfId="11" applyNumberFormat="1" applyFont="1" applyFill="1" applyBorder="1" applyAlignment="1">
      <alignment horizontal="left"/>
    </xf>
    <xf numFmtId="2" fontId="47" fillId="2" borderId="12" xfId="11" applyNumberFormat="1" applyFont="1" applyFill="1" applyBorder="1" applyAlignment="1">
      <alignment horizontal="left"/>
    </xf>
    <xf numFmtId="2" fontId="47" fillId="2" borderId="11" xfId="11" applyNumberFormat="1" applyFont="1" applyFill="1" applyBorder="1" applyAlignment="1">
      <alignment horizontal="left" vertical="top" wrapText="1"/>
    </xf>
    <xf numFmtId="2" fontId="47" fillId="2" borderId="12" xfId="11" applyNumberFormat="1" applyFont="1" applyFill="1" applyBorder="1" applyAlignment="1">
      <alignment horizontal="left" vertical="top" wrapText="1"/>
    </xf>
    <xf numFmtId="3" fontId="48" fillId="3" borderId="17" xfId="11" applyNumberFormat="1" applyFont="1" applyFill="1" applyBorder="1" applyAlignment="1">
      <alignment horizontal="left" vertical="center" wrapText="1"/>
    </xf>
    <xf numFmtId="3" fontId="48" fillId="3" borderId="18" xfId="11" applyNumberFormat="1" applyFont="1" applyFill="1" applyBorder="1" applyAlignment="1">
      <alignment horizontal="left" vertical="center" wrapText="1"/>
    </xf>
    <xf numFmtId="3" fontId="48" fillId="3" borderId="17" xfId="11" applyNumberFormat="1" applyFont="1" applyFill="1" applyBorder="1" applyAlignment="1">
      <alignment horizontal="center" vertical="center" wrapText="1"/>
    </xf>
    <xf numFmtId="3" fontId="48" fillId="3" borderId="18" xfId="11" applyNumberFormat="1" applyFont="1" applyFill="1" applyBorder="1" applyAlignment="1">
      <alignment horizontal="center" vertical="center" wrapText="1"/>
    </xf>
    <xf numFmtId="2" fontId="48" fillId="2" borderId="8" xfId="11" applyNumberFormat="1" applyFont="1" applyFill="1" applyBorder="1" applyAlignment="1">
      <alignment horizontal="left"/>
    </xf>
    <xf numFmtId="2" fontId="48" fillId="2" borderId="10" xfId="11" applyNumberFormat="1" applyFont="1" applyFill="1" applyBorder="1" applyAlignment="1">
      <alignment horizontal="left"/>
    </xf>
    <xf numFmtId="2" fontId="48" fillId="2" borderId="8" xfId="11" applyNumberFormat="1" applyFont="1" applyFill="1" applyBorder="1" applyAlignment="1">
      <alignment horizontal="left" vertical="top" wrapText="1"/>
    </xf>
    <xf numFmtId="2" fontId="48" fillId="2" borderId="10" xfId="11" applyNumberFormat="1" applyFont="1" applyFill="1" applyBorder="1" applyAlignment="1">
      <alignment horizontal="left" vertical="top" wrapText="1"/>
    </xf>
    <xf numFmtId="3" fontId="47" fillId="3" borderId="17" xfId="11" applyNumberFormat="1" applyFont="1" applyFill="1" applyBorder="1" applyAlignment="1">
      <alignment horizontal="left" vertical="center"/>
    </xf>
    <xf numFmtId="3" fontId="47" fillId="3" borderId="18" xfId="11" applyNumberFormat="1" applyFont="1" applyFill="1" applyBorder="1" applyAlignment="1">
      <alignment horizontal="left" vertical="center"/>
    </xf>
    <xf numFmtId="0" fontId="47" fillId="3" borderId="17" xfId="11" applyFont="1" applyFill="1" applyBorder="1" applyAlignment="1">
      <alignment horizontal="left" vertical="center" wrapText="1"/>
    </xf>
    <xf numFmtId="0" fontId="47" fillId="3" borderId="18" xfId="11" applyFont="1" applyFill="1" applyBorder="1" applyAlignment="1">
      <alignment horizontal="left" vertical="center" wrapText="1"/>
    </xf>
    <xf numFmtId="9" fontId="52" fillId="8" borderId="1" xfId="11" applyNumberFormat="1" applyFont="1" applyFill="1" applyBorder="1" applyAlignment="1">
      <alignment horizontal="left" vertical="center" wrapText="1"/>
    </xf>
    <xf numFmtId="3" fontId="52" fillId="8" borderId="1" xfId="11" applyNumberFormat="1" applyFont="1" applyFill="1" applyBorder="1" applyAlignment="1">
      <alignment horizontal="left" wrapText="1"/>
    </xf>
    <xf numFmtId="2" fontId="52" fillId="8" borderId="11" xfId="11" applyNumberFormat="1" applyFont="1" applyFill="1" applyBorder="1" applyAlignment="1">
      <alignment horizontal="left" wrapText="1"/>
    </xf>
    <xf numFmtId="2" fontId="52" fillId="8" borderId="12" xfId="11" applyNumberFormat="1" applyFont="1" applyFill="1" applyBorder="1" applyAlignment="1">
      <alignment horizontal="left" wrapText="1"/>
    </xf>
    <xf numFmtId="1" fontId="48" fillId="8" borderId="1" xfId="35" applyNumberFormat="1" applyFont="1" applyFill="1" applyBorder="1" applyAlignment="1" applyProtection="1">
      <alignment horizontal="left" vertical="center"/>
    </xf>
    <xf numFmtId="9" fontId="52" fillId="8" borderId="1" xfId="35" applyFont="1" applyFill="1" applyBorder="1" applyAlignment="1" applyProtection="1">
      <alignment horizontal="left" vertical="center" wrapText="1"/>
    </xf>
    <xf numFmtId="2" fontId="48" fillId="8" borderId="1" xfId="13" applyNumberFormat="1" applyFont="1" applyFill="1" applyBorder="1" applyAlignment="1" applyProtection="1">
      <alignment horizontal="left" vertical="center"/>
    </xf>
    <xf numFmtId="3" fontId="53" fillId="8" borderId="11" xfId="11" applyNumberFormat="1" applyFont="1" applyFill="1" applyBorder="1" applyAlignment="1">
      <alignment horizontal="left" wrapText="1"/>
    </xf>
    <xf numFmtId="3" fontId="53" fillId="8" borderId="12" xfId="11" applyNumberFormat="1" applyFont="1" applyFill="1" applyBorder="1" applyAlignment="1">
      <alignment horizontal="left" wrapText="1"/>
    </xf>
    <xf numFmtId="4" fontId="53" fillId="7" borderId="24" xfId="11" applyNumberFormat="1" applyFont="1" applyFill="1" applyBorder="1" applyAlignment="1">
      <alignment horizontal="right" vertical="center" wrapText="1"/>
    </xf>
    <xf numFmtId="9" fontId="47" fillId="8" borderId="1" xfId="35" applyFont="1" applyFill="1" applyBorder="1" applyAlignment="1" applyProtection="1">
      <alignment horizontal="left" vertical="center"/>
    </xf>
    <xf numFmtId="4" fontId="47" fillId="7" borderId="1" xfId="11" applyNumberFormat="1" applyFont="1" applyFill="1" applyBorder="1" applyAlignment="1">
      <alignment horizontal="right" vertical="center"/>
    </xf>
    <xf numFmtId="4" fontId="47" fillId="2" borderId="1" xfId="0" applyNumberFormat="1" applyFont="1" applyFill="1" applyBorder="1" applyAlignment="1">
      <alignment horizontal="right" vertical="center"/>
    </xf>
    <xf numFmtId="3" fontId="54" fillId="8" borderId="1" xfId="11" applyNumberFormat="1" applyFont="1" applyFill="1" applyBorder="1" applyAlignment="1">
      <alignment horizontal="left" wrapText="1"/>
    </xf>
    <xf numFmtId="9" fontId="48" fillId="8" borderId="1" xfId="35" applyFont="1" applyFill="1" applyBorder="1" applyAlignment="1" applyProtection="1">
      <alignment horizontal="left" vertical="center"/>
    </xf>
    <xf numFmtId="3" fontId="48" fillId="3" borderId="1" xfId="11" applyNumberFormat="1" applyFont="1" applyFill="1" applyBorder="1" applyAlignment="1">
      <alignment horizontal="left" vertical="center" wrapText="1"/>
    </xf>
    <xf numFmtId="2" fontId="48" fillId="8" borderId="24" xfId="13" applyNumberFormat="1" applyFont="1" applyFill="1" applyBorder="1" applyAlignment="1" applyProtection="1">
      <alignment horizontal="left" vertical="center"/>
    </xf>
    <xf numFmtId="3" fontId="52" fillId="8" borderId="11" xfId="11" applyNumberFormat="1" applyFont="1" applyFill="1" applyBorder="1" applyAlignment="1">
      <alignment horizontal="left" wrapText="1"/>
    </xf>
    <xf numFmtId="3" fontId="52" fillId="8" borderId="12" xfId="11" applyNumberFormat="1" applyFont="1" applyFill="1" applyBorder="1" applyAlignment="1">
      <alignment horizontal="left" wrapText="1"/>
    </xf>
    <xf numFmtId="4" fontId="53" fillId="9" borderId="8" xfId="11" applyNumberFormat="1" applyFont="1" applyFill="1" applyBorder="1" applyAlignment="1">
      <alignment horizontal="right" vertical="center" wrapText="1"/>
    </xf>
    <xf numFmtId="4" fontId="53" fillId="9" borderId="10" xfId="11" applyNumberFormat="1" applyFont="1" applyFill="1" applyBorder="1" applyAlignment="1">
      <alignment horizontal="right" vertical="center" wrapText="1"/>
    </xf>
    <xf numFmtId="9" fontId="53" fillId="8" borderId="1" xfId="35" applyFont="1" applyFill="1" applyBorder="1" applyAlignment="1" applyProtection="1">
      <alignment horizontal="left" vertical="center" wrapText="1"/>
    </xf>
    <xf numFmtId="3" fontId="55" fillId="7" borderId="1" xfId="11" applyNumberFormat="1" applyFont="1" applyFill="1" applyBorder="1" applyAlignment="1">
      <alignment horizontal="left" vertical="center" wrapText="1"/>
    </xf>
    <xf numFmtId="4" fontId="53" fillId="3" borderId="1" xfId="11" applyNumberFormat="1" applyFont="1" applyFill="1" applyBorder="1" applyAlignment="1">
      <alignment horizontal="right" vertical="center" wrapText="1"/>
    </xf>
    <xf numFmtId="9" fontId="48" fillId="8" borderId="1" xfId="11" applyNumberFormat="1" applyFont="1" applyFill="1" applyBorder="1" applyAlignment="1">
      <alignment horizontal="left" vertical="center"/>
    </xf>
    <xf numFmtId="2" fontId="48" fillId="8" borderId="1" xfId="11" applyNumberFormat="1" applyFont="1" applyFill="1" applyBorder="1" applyAlignment="1">
      <alignment horizontal="left" vertical="center"/>
    </xf>
    <xf numFmtId="3" fontId="58" fillId="7" borderId="1" xfId="11" applyNumberFormat="1" applyFont="1" applyFill="1" applyBorder="1" applyAlignment="1">
      <alignment horizontal="left" vertical="center" wrapText="1"/>
    </xf>
    <xf numFmtId="2" fontId="52" fillId="3" borderId="1" xfId="11" applyNumberFormat="1" applyFont="1" applyFill="1" applyBorder="1" applyAlignment="1">
      <alignment horizontal="left" vertical="center"/>
    </xf>
    <xf numFmtId="4" fontId="53" fillId="10" borderId="11" xfId="11" applyNumberFormat="1" applyFont="1" applyFill="1" applyBorder="1" applyAlignment="1">
      <alignment horizontal="right" vertical="center" wrapText="1"/>
    </xf>
    <xf numFmtId="4" fontId="53" fillId="10" borderId="12" xfId="11" applyNumberFormat="1" applyFont="1" applyFill="1" applyBorder="1" applyAlignment="1">
      <alignment horizontal="right" vertical="center" wrapText="1"/>
    </xf>
    <xf numFmtId="4" fontId="47" fillId="2" borderId="24" xfId="0" applyNumberFormat="1" applyFont="1" applyFill="1" applyBorder="1" applyAlignment="1">
      <alignment horizontal="right" vertical="center"/>
    </xf>
    <xf numFmtId="4" fontId="53" fillId="11" borderId="11" xfId="11" applyNumberFormat="1" applyFont="1" applyFill="1" applyBorder="1" applyAlignment="1">
      <alignment horizontal="right" vertical="center" wrapText="1"/>
    </xf>
    <xf numFmtId="4" fontId="53" fillId="11" borderId="12" xfId="11" applyNumberFormat="1" applyFont="1" applyFill="1" applyBorder="1" applyAlignment="1">
      <alignment horizontal="right" vertical="center" wrapText="1"/>
    </xf>
    <xf numFmtId="3" fontId="52" fillId="8" borderId="2" xfId="11" applyNumberFormat="1" applyFont="1" applyFill="1" applyBorder="1" applyAlignment="1">
      <alignment horizontal="left" wrapText="1"/>
    </xf>
    <xf numFmtId="3" fontId="52" fillId="8" borderId="4" xfId="11" applyNumberFormat="1" applyFont="1" applyFill="1" applyBorder="1" applyAlignment="1">
      <alignment horizontal="left" wrapText="1"/>
    </xf>
    <xf numFmtId="3" fontId="53" fillId="3" borderId="2" xfId="11" applyNumberFormat="1" applyFont="1" applyFill="1" applyBorder="1" applyAlignment="1">
      <alignment horizontal="left" vertical="top" wrapText="1"/>
    </xf>
    <xf numFmtId="3" fontId="53" fillId="3" borderId="3" xfId="11" applyNumberFormat="1" applyFont="1" applyFill="1" applyBorder="1" applyAlignment="1">
      <alignment horizontal="left" vertical="top" wrapText="1"/>
    </xf>
    <xf numFmtId="3" fontId="53" fillId="3" borderId="4" xfId="11" applyNumberFormat="1" applyFont="1" applyFill="1" applyBorder="1" applyAlignment="1">
      <alignment horizontal="left" vertical="top" wrapText="1"/>
    </xf>
    <xf numFmtId="3" fontId="53" fillId="3" borderId="6" xfId="11" applyNumberFormat="1" applyFont="1" applyFill="1" applyBorder="1" applyAlignment="1">
      <alignment horizontal="left" vertical="top" wrapText="1"/>
    </xf>
    <xf numFmtId="3" fontId="53" fillId="3" borderId="0" xfId="11" applyNumberFormat="1" applyFont="1" applyFill="1" applyAlignment="1">
      <alignment horizontal="left" vertical="top" wrapText="1"/>
    </xf>
    <xf numFmtId="3" fontId="53" fillId="3" borderId="7" xfId="11" applyNumberFormat="1" applyFont="1" applyFill="1" applyBorder="1" applyAlignment="1">
      <alignment horizontal="left" vertical="top" wrapText="1"/>
    </xf>
    <xf numFmtId="3" fontId="53" fillId="3" borderId="8" xfId="11" applyNumberFormat="1" applyFont="1" applyFill="1" applyBorder="1" applyAlignment="1">
      <alignment horizontal="left" vertical="top" wrapText="1"/>
    </xf>
    <xf numFmtId="3" fontId="53" fillId="3" borderId="9" xfId="11" applyNumberFormat="1" applyFont="1" applyFill="1" applyBorder="1" applyAlignment="1">
      <alignment horizontal="left" vertical="top" wrapText="1"/>
    </xf>
    <xf numFmtId="3" fontId="53" fillId="3" borderId="10" xfId="11" applyNumberFormat="1" applyFont="1" applyFill="1" applyBorder="1" applyAlignment="1">
      <alignment horizontal="left" vertical="top" wrapText="1"/>
    </xf>
    <xf numFmtId="3" fontId="53" fillId="7" borderId="16" xfId="11" applyNumberFormat="1" applyFont="1" applyFill="1" applyBorder="1" applyAlignment="1">
      <alignment horizontal="right" wrapText="1"/>
    </xf>
    <xf numFmtId="3" fontId="53" fillId="7" borderId="1" xfId="11" applyNumberFormat="1" applyFont="1" applyFill="1" applyBorder="1" applyAlignment="1">
      <alignment horizontal="right" wrapText="1"/>
    </xf>
    <xf numFmtId="2" fontId="48" fillId="8" borderId="5" xfId="11" applyNumberFormat="1" applyFont="1" applyFill="1" applyBorder="1" applyAlignment="1">
      <alignment horizontal="left" vertical="center"/>
    </xf>
    <xf numFmtId="3" fontId="47" fillId="3" borderId="8" xfId="11" applyNumberFormat="1" applyFont="1" applyFill="1" applyBorder="1" applyAlignment="1">
      <alignment horizontal="right"/>
    </xf>
    <xf numFmtId="3" fontId="47" fillId="3" borderId="10" xfId="11" applyNumberFormat="1" applyFont="1" applyFill="1" applyBorder="1" applyAlignment="1">
      <alignment horizontal="right"/>
    </xf>
    <xf numFmtId="3" fontId="53" fillId="7" borderId="5" xfId="11" applyNumberFormat="1" applyFont="1" applyFill="1" applyBorder="1" applyAlignment="1">
      <alignment horizontal="left" vertical="center" wrapText="1"/>
    </xf>
    <xf numFmtId="3" fontId="53" fillId="7" borderId="13" xfId="11" applyNumberFormat="1" applyFont="1" applyFill="1" applyBorder="1" applyAlignment="1">
      <alignment horizontal="left" vertical="center" wrapText="1"/>
    </xf>
    <xf numFmtId="3" fontId="53" fillId="7" borderId="16" xfId="11" applyNumberFormat="1" applyFont="1" applyFill="1" applyBorder="1" applyAlignment="1">
      <alignment horizontal="left" vertical="center" wrapText="1"/>
    </xf>
    <xf numFmtId="3" fontId="52" fillId="3" borderId="11" xfId="11" applyNumberFormat="1" applyFont="1" applyFill="1" applyBorder="1" applyAlignment="1">
      <alignment horizontal="left"/>
    </xf>
    <xf numFmtId="3" fontId="52" fillId="3" borderId="12" xfId="11" applyNumberFormat="1" applyFont="1" applyFill="1" applyBorder="1" applyAlignment="1">
      <alignment horizontal="left"/>
    </xf>
    <xf numFmtId="3" fontId="52" fillId="7" borderId="1" xfId="11" applyNumberFormat="1" applyFont="1" applyFill="1" applyBorder="1" applyAlignment="1">
      <alignment horizontal="left" wrapText="1"/>
    </xf>
    <xf numFmtId="3" fontId="53" fillId="3" borderId="8" xfId="11" applyNumberFormat="1" applyFont="1" applyFill="1" applyBorder="1" applyAlignment="1">
      <alignment horizontal="right"/>
    </xf>
    <xf numFmtId="3" fontId="53" fillId="3" borderId="10" xfId="11" applyNumberFormat="1" applyFont="1" applyFill="1" applyBorder="1" applyAlignment="1">
      <alignment horizontal="right"/>
    </xf>
    <xf numFmtId="3" fontId="53" fillId="7" borderId="1" xfId="11" applyNumberFormat="1" applyFont="1" applyFill="1" applyBorder="1" applyAlignment="1">
      <alignment horizontal="right" vertical="top" wrapText="1"/>
    </xf>
    <xf numFmtId="3" fontId="53" fillId="3" borderId="11" xfId="11" applyNumberFormat="1" applyFont="1" applyFill="1" applyBorder="1" applyAlignment="1">
      <alignment horizontal="left" vertical="top" wrapText="1"/>
    </xf>
    <xf numFmtId="3" fontId="53" fillId="3" borderId="12" xfId="11" applyNumberFormat="1" applyFont="1" applyFill="1" applyBorder="1" applyAlignment="1">
      <alignment horizontal="left" vertical="top"/>
    </xf>
    <xf numFmtId="3" fontId="53" fillId="3" borderId="25" xfId="11" applyNumberFormat="1" applyFont="1" applyFill="1" applyBorder="1" applyAlignment="1">
      <alignment horizontal="left" vertical="top" wrapText="1"/>
    </xf>
    <xf numFmtId="3" fontId="53" fillId="3" borderId="26" xfId="11" applyNumberFormat="1" applyFont="1" applyFill="1" applyBorder="1" applyAlignment="1">
      <alignment horizontal="left" vertical="top" wrapText="1"/>
    </xf>
    <xf numFmtId="3" fontId="53" fillId="3" borderId="11" xfId="11" applyNumberFormat="1" applyFont="1" applyFill="1" applyBorder="1" applyAlignment="1">
      <alignment horizontal="right" vertical="top" wrapText="1"/>
    </xf>
    <xf numFmtId="3" fontId="53" fillId="3" borderId="12" xfId="11" applyNumberFormat="1" applyFont="1" applyFill="1" applyBorder="1" applyAlignment="1">
      <alignment horizontal="right" vertical="top"/>
    </xf>
    <xf numFmtId="3" fontId="52" fillId="3" borderId="11" xfId="11" applyNumberFormat="1" applyFont="1" applyFill="1" applyBorder="1" applyAlignment="1">
      <alignment horizontal="left" vertical="top" wrapText="1"/>
    </xf>
    <xf numFmtId="3" fontId="52" fillId="3" borderId="12" xfId="11" applyNumberFormat="1" applyFont="1" applyFill="1" applyBorder="1" applyAlignment="1">
      <alignment horizontal="left" vertical="top" wrapText="1"/>
    </xf>
    <xf numFmtId="3" fontId="47" fillId="3" borderId="11" xfId="11" applyNumberFormat="1" applyFont="1" applyFill="1" applyBorder="1" applyAlignment="1">
      <alignment horizontal="right" vertical="top" wrapText="1"/>
    </xf>
    <xf numFmtId="3" fontId="47" fillId="3" borderId="12" xfId="11" applyNumberFormat="1" applyFont="1" applyFill="1" applyBorder="1" applyAlignment="1">
      <alignment horizontal="right" vertical="top"/>
    </xf>
    <xf numFmtId="3" fontId="53" fillId="7" borderId="1" xfId="11" applyNumberFormat="1" applyFont="1" applyFill="1" applyBorder="1" applyAlignment="1">
      <alignment horizontal="left" wrapText="1"/>
    </xf>
    <xf numFmtId="3" fontId="53" fillId="3" borderId="11" xfId="11" applyNumberFormat="1" applyFont="1" applyFill="1" applyBorder="1" applyAlignment="1">
      <alignment horizontal="right"/>
    </xf>
    <xf numFmtId="3" fontId="53" fillId="3" borderId="12" xfId="11" applyNumberFormat="1" applyFont="1" applyFill="1" applyBorder="1" applyAlignment="1">
      <alignment horizontal="right"/>
    </xf>
    <xf numFmtId="3" fontId="52" fillId="7" borderId="14" xfId="11" applyNumberFormat="1" applyFont="1" applyFill="1" applyBorder="1" applyAlignment="1">
      <alignment horizontal="left" wrapText="1"/>
    </xf>
    <xf numFmtId="3" fontId="52" fillId="3" borderId="19" xfId="11" applyNumberFormat="1" applyFont="1" applyFill="1" applyBorder="1" applyAlignment="1">
      <alignment horizontal="left"/>
    </xf>
    <xf numFmtId="3" fontId="52" fillId="3" borderId="20" xfId="11" applyNumberFormat="1" applyFont="1" applyFill="1" applyBorder="1" applyAlignment="1">
      <alignment horizontal="left"/>
    </xf>
    <xf numFmtId="0" fontId="21" fillId="3" borderId="5" xfId="0" applyFont="1" applyFill="1" applyBorder="1" applyAlignment="1">
      <alignment horizontal="left" vertical="top"/>
    </xf>
    <xf numFmtId="0" fontId="21" fillId="3" borderId="13" xfId="0" applyFont="1" applyFill="1" applyBorder="1" applyAlignment="1">
      <alignment horizontal="left" vertical="top"/>
    </xf>
    <xf numFmtId="0" fontId="21" fillId="3" borderId="16" xfId="0" applyFont="1" applyFill="1" applyBorder="1" applyAlignment="1">
      <alignment horizontal="left" vertical="top"/>
    </xf>
    <xf numFmtId="0" fontId="20" fillId="4" borderId="12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top" wrapText="1"/>
    </xf>
    <xf numFmtId="14" fontId="19" fillId="3" borderId="1" xfId="0" applyNumberFormat="1" applyFont="1" applyFill="1" applyBorder="1" applyAlignment="1">
      <alignment horizontal="left" vertical="top" wrapText="1"/>
    </xf>
    <xf numFmtId="14" fontId="19" fillId="3" borderId="5" xfId="0" applyNumberFormat="1" applyFont="1" applyFill="1" applyBorder="1" applyAlignment="1">
      <alignment horizontal="left" vertical="top"/>
    </xf>
    <xf numFmtId="14" fontId="19" fillId="3" borderId="13" xfId="0" applyNumberFormat="1" applyFont="1" applyFill="1" applyBorder="1" applyAlignment="1">
      <alignment horizontal="left" vertical="top"/>
    </xf>
    <xf numFmtId="14" fontId="19" fillId="3" borderId="16" xfId="0" applyNumberFormat="1" applyFont="1" applyFill="1" applyBorder="1" applyAlignment="1">
      <alignment horizontal="left" vertical="top"/>
    </xf>
    <xf numFmtId="0" fontId="19" fillId="3" borderId="5" xfId="0" applyFont="1" applyFill="1" applyBorder="1" applyAlignment="1">
      <alignment horizontal="left" vertical="top" wrapText="1"/>
    </xf>
    <xf numFmtId="0" fontId="19" fillId="3" borderId="13" xfId="0" applyFont="1" applyFill="1" applyBorder="1" applyAlignment="1">
      <alignment horizontal="left" vertical="top" wrapText="1"/>
    </xf>
    <xf numFmtId="0" fontId="19" fillId="3" borderId="16" xfId="0" applyFont="1" applyFill="1" applyBorder="1" applyAlignment="1">
      <alignment horizontal="left" vertical="top" wrapText="1"/>
    </xf>
    <xf numFmtId="0" fontId="19" fillId="3" borderId="11" xfId="0" applyFont="1" applyFill="1" applyBorder="1" applyAlignment="1">
      <alignment horizontal="left" vertical="top" wrapText="1"/>
    </xf>
    <xf numFmtId="14" fontId="19" fillId="3" borderId="5" xfId="0" applyNumberFormat="1" applyFont="1" applyFill="1" applyBorder="1" applyAlignment="1">
      <alignment horizontal="left" vertical="top" wrapText="1"/>
    </xf>
    <xf numFmtId="0" fontId="19" fillId="3" borderId="2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horizontal="left" vertical="top" wrapText="1"/>
    </xf>
    <xf numFmtId="0" fontId="21" fillId="3" borderId="2" xfId="0" applyFont="1" applyFill="1" applyBorder="1" applyAlignment="1">
      <alignment horizontal="left" wrapText="1"/>
    </xf>
    <xf numFmtId="0" fontId="21" fillId="3" borderId="4" xfId="0" applyFont="1" applyFill="1" applyBorder="1" applyAlignment="1">
      <alignment horizontal="left" wrapText="1"/>
    </xf>
  </cellXfs>
  <cellStyles count="36">
    <cellStyle name="Excel Built-in Normal" xfId="20" xr:uid="{00000000-0005-0000-0000-000000000000}"/>
    <cellStyle name="Гиперссылка" xfId="8" builtinId="8" hidden="1"/>
    <cellStyle name="Обычный" xfId="0" builtinId="0"/>
    <cellStyle name="Обычный 10" xfId="22" xr:uid="{00000000-0005-0000-0000-000003000000}"/>
    <cellStyle name="Обычный 11" xfId="29" xr:uid="{00000000-0005-0000-0000-000004000000}"/>
    <cellStyle name="Обычный 2" xfId="1" xr:uid="{00000000-0005-0000-0000-000005000000}"/>
    <cellStyle name="Обычный 2 2" xfId="5" xr:uid="{00000000-0005-0000-0000-000006000000}"/>
    <cellStyle name="Обычный 3" xfId="2" xr:uid="{00000000-0005-0000-0000-000007000000}"/>
    <cellStyle name="Обычный 3 2" xfId="6" xr:uid="{00000000-0005-0000-0000-000008000000}"/>
    <cellStyle name="Обычный 4" xfId="3" xr:uid="{00000000-0005-0000-0000-000009000000}"/>
    <cellStyle name="Обычный 4 2" xfId="12" xr:uid="{00000000-0005-0000-0000-00000A000000}"/>
    <cellStyle name="Обычный 4 3" xfId="18" xr:uid="{00000000-0005-0000-0000-00000B000000}"/>
    <cellStyle name="Обычный 4 3 2" xfId="27" xr:uid="{00000000-0005-0000-0000-00000C000000}"/>
    <cellStyle name="Обычный 4 3 2 2" xfId="32" xr:uid="{00000000-0005-0000-0000-00000D000000}"/>
    <cellStyle name="Обычный 4 4" xfId="26" xr:uid="{00000000-0005-0000-0000-00000E000000}"/>
    <cellStyle name="Обычный 5" xfId="7" xr:uid="{00000000-0005-0000-0000-00000F000000}"/>
    <cellStyle name="Обычный 6" xfId="10" xr:uid="{00000000-0005-0000-0000-000010000000}"/>
    <cellStyle name="Обычный 7" xfId="11" xr:uid="{00000000-0005-0000-0000-000011000000}"/>
    <cellStyle name="Обычный 8" xfId="15" xr:uid="{00000000-0005-0000-0000-000012000000}"/>
    <cellStyle name="Обычный 9" xfId="19" xr:uid="{00000000-0005-0000-0000-000013000000}"/>
    <cellStyle name="Обычный 9 2" xfId="28" xr:uid="{00000000-0005-0000-0000-000014000000}"/>
    <cellStyle name="Обычный 9 2 2" xfId="34" xr:uid="{00000000-0005-0000-0000-000015000000}"/>
    <cellStyle name="Открывавшаяся гиперссылка" xfId="9" builtinId="9" hidden="1"/>
    <cellStyle name="Процентный" xfId="35" builtinId="5"/>
    <cellStyle name="Процентный 2" xfId="4" xr:uid="{00000000-0005-0000-0000-000018000000}"/>
    <cellStyle name="Процентный 2 2" xfId="14" xr:uid="{00000000-0005-0000-0000-000019000000}"/>
    <cellStyle name="Процентный 2 3" xfId="17" xr:uid="{00000000-0005-0000-0000-00001A000000}"/>
    <cellStyle name="Процентный 2 4" xfId="25" xr:uid="{00000000-0005-0000-0000-00001B000000}"/>
    <cellStyle name="Процентный 3" xfId="13" xr:uid="{00000000-0005-0000-0000-00001C000000}"/>
    <cellStyle name="Процентный 4" xfId="16" xr:uid="{00000000-0005-0000-0000-00001D000000}"/>
    <cellStyle name="Процентный 5" xfId="21" xr:uid="{00000000-0005-0000-0000-00001E000000}"/>
    <cellStyle name="Процентный 6" xfId="24" xr:uid="{00000000-0005-0000-0000-00001F000000}"/>
    <cellStyle name="Процентный 7" xfId="31" xr:uid="{00000000-0005-0000-0000-000020000000}"/>
    <cellStyle name="Финансовый 2" xfId="23" xr:uid="{00000000-0005-0000-0000-000021000000}"/>
    <cellStyle name="Финансовый 3" xfId="30" xr:uid="{00000000-0005-0000-0000-000022000000}"/>
    <cellStyle name="Финансовый 3 2" xfId="33" xr:uid="{00000000-0005-0000-0000-000023000000}"/>
  </cellStyles>
  <dxfs count="14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colors>
    <mruColors>
      <color rgb="FFFF8D8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zhskaya_A/Desktop/&#1055;&#1056;&#1048;&#1041;&#1045;&#1056;&#1045;&#1052;%20&#1069;&#1058;&#1054;%20&#1043;&#1054;&#1042;&#1053;&#1054;!/&#1052;&#1072;&#1088;&#1082;&#1077;&#1090;&#1080;&#1085;&#1075;%20&#1074;%20&#1044;&#1054;%20(&#1087;&#1088;&#1086;&#1094;&#1077;&#1089;&#1089;%20&#1089;%20&#1079;&#1072;&#1103;&#1074;&#1082;&#1072;&#1084;&#1080;)/&#1047;&#1040;&#1071;&#1042;&#1050;&#1048;/&#1047;&#1072;&#1103;&#1074;&#1082;&#1072;%20Q1Y17%20&#1056;&#1072;&#1088;&#1091;&#1089;-&#1057;&#1086;&#1092;&#1090;%201&#1057;-ABBYY%20Compa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СДистрибьюция"/>
      <sheetName val="Наборы CB"/>
    </sheetNames>
    <sheetDataSet>
      <sheetData sheetId="0"/>
      <sheetData sheetId="1">
        <row r="2">
          <cell r="A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>
            <v>0</v>
          </cell>
          <cell r="C11">
            <v>0</v>
          </cell>
          <cell r="E11">
            <v>0</v>
          </cell>
        </row>
        <row r="12">
          <cell r="A12">
            <v>0</v>
          </cell>
          <cell r="C12">
            <v>0</v>
          </cell>
          <cell r="E12">
            <v>0</v>
          </cell>
        </row>
        <row r="13">
          <cell r="A13">
            <v>0</v>
          </cell>
          <cell r="C13">
            <v>0</v>
          </cell>
          <cell r="E13">
            <v>0</v>
          </cell>
        </row>
        <row r="14">
          <cell r="A14">
            <v>0</v>
          </cell>
          <cell r="C14">
            <v>0</v>
          </cell>
          <cell r="E14">
            <v>0</v>
          </cell>
        </row>
        <row r="15">
          <cell r="A15">
            <v>0</v>
          </cell>
          <cell r="C15">
            <v>0</v>
          </cell>
          <cell r="E15">
            <v>0</v>
          </cell>
        </row>
        <row r="16">
          <cell r="A16">
            <v>0</v>
          </cell>
          <cell r="C16">
            <v>0</v>
          </cell>
          <cell r="E16">
            <v>0</v>
          </cell>
        </row>
        <row r="17">
          <cell r="A17">
            <v>0</v>
          </cell>
          <cell r="E17">
            <v>0</v>
          </cell>
        </row>
        <row r="18">
          <cell r="A18">
            <v>0</v>
          </cell>
          <cell r="E18">
            <v>0</v>
          </cell>
        </row>
        <row r="19">
          <cell r="A19">
            <v>0</v>
          </cell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  <pageSetUpPr fitToPage="1"/>
  </sheetPr>
  <dimension ref="A1:AT106"/>
  <sheetViews>
    <sheetView tabSelected="1" zoomScale="80" zoomScaleNormal="80" workbookViewId="0">
      <pane xSplit="5" ySplit="9" topLeftCell="F18" activePane="bottomRight" state="frozen"/>
      <selection sqref="A1:XFD1048576"/>
      <selection pane="topRight" sqref="A1:XFD1048576"/>
      <selection pane="bottomLeft" sqref="A1:XFD1048576"/>
      <selection pane="bottomRight" activeCell="J34" sqref="J34"/>
    </sheetView>
  </sheetViews>
  <sheetFormatPr defaultColWidth="9.28515625" defaultRowHeight="14.25" x14ac:dyDescent="0.2"/>
  <cols>
    <col min="1" max="1" width="23.42578125" style="52" customWidth="1"/>
    <col min="2" max="2" width="11.42578125" style="52" customWidth="1"/>
    <col min="3" max="3" width="37.5703125" style="52" customWidth="1"/>
    <col min="4" max="4" width="44.7109375" style="52" customWidth="1"/>
    <col min="5" max="5" width="9" style="52" customWidth="1"/>
    <col min="6" max="6" width="21" style="53" customWidth="1"/>
    <col min="7" max="7" width="111.85546875" style="55" customWidth="1"/>
    <col min="8" max="10" width="13.5703125" style="52" customWidth="1"/>
    <col min="11" max="12" width="19.7109375" style="54" customWidth="1"/>
    <col min="13" max="13" width="9.7109375" style="54" customWidth="1"/>
    <col min="14" max="15" width="19.7109375" style="52" customWidth="1"/>
    <col min="16" max="16" width="9.7109375" style="52" customWidth="1"/>
    <col min="17" max="18" width="19.7109375" style="52" customWidth="1"/>
    <col min="19" max="19" width="9.7109375" style="52" customWidth="1"/>
    <col min="20" max="21" width="19.7109375" style="53" customWidth="1"/>
    <col min="22" max="22" width="9.7109375" style="53" customWidth="1"/>
    <col min="23" max="25" width="15.5703125" style="53" customWidth="1"/>
    <col min="26" max="27" width="19.7109375" style="53" customWidth="1"/>
    <col min="28" max="28" width="9.7109375" style="53" customWidth="1"/>
    <col min="29" max="30" width="19.7109375" style="52" customWidth="1"/>
    <col min="31" max="31" width="9.7109375" style="52" customWidth="1"/>
    <col min="32" max="33" width="19.7109375" style="52" customWidth="1"/>
    <col min="34" max="34" width="9.7109375" style="52" customWidth="1"/>
    <col min="35" max="36" width="19.7109375" style="52" customWidth="1"/>
    <col min="37" max="37" width="9.7109375" style="52" customWidth="1"/>
    <col min="38" max="39" width="19.7109375" style="52" customWidth="1"/>
    <col min="40" max="40" width="9.7109375" style="52" customWidth="1"/>
    <col min="41" max="42" width="19.7109375" style="52" customWidth="1"/>
    <col min="43" max="43" width="9.7109375" style="52" customWidth="1"/>
    <col min="44" max="45" width="19.7109375" style="54" customWidth="1"/>
    <col min="46" max="46" width="9.7109375" style="54" customWidth="1"/>
    <col min="47" max="48" width="19.7109375" style="52" customWidth="1"/>
    <col min="49" max="49" width="9.7109375" style="52" customWidth="1"/>
    <col min="50" max="51" width="19.7109375" style="52" customWidth="1"/>
    <col min="52" max="52" width="9.7109375" style="52" customWidth="1"/>
    <col min="53" max="54" width="19.7109375" style="52" customWidth="1"/>
    <col min="55" max="55" width="9.7109375" style="52" customWidth="1"/>
    <col min="56" max="16384" width="9.28515625" style="52"/>
  </cols>
  <sheetData>
    <row r="1" spans="1:46" ht="16.5" x14ac:dyDescent="0.25">
      <c r="A1" s="51" t="s">
        <v>325</v>
      </c>
    </row>
    <row r="2" spans="1:46" s="101" customFormat="1" ht="16.5" x14ac:dyDescent="0.25">
      <c r="A2" s="51" t="s">
        <v>213</v>
      </c>
    </row>
    <row r="3" spans="1:46" s="84" customFormat="1" ht="17.25" thickBot="1" x14ac:dyDescent="0.3">
      <c r="A3" s="56" t="s">
        <v>306</v>
      </c>
      <c r="B3" s="139">
        <f>B11+B33+B48+B60+B64+B68+B72+B76+B80+B84</f>
        <v>2.2000000000000002</v>
      </c>
      <c r="C3" s="102"/>
      <c r="D3" s="102"/>
      <c r="E3" s="102"/>
      <c r="F3" s="86"/>
      <c r="G3" s="78"/>
      <c r="K3" s="85"/>
      <c r="L3" s="85"/>
      <c r="M3" s="85"/>
      <c r="T3" s="86"/>
      <c r="U3" s="86"/>
      <c r="V3" s="86"/>
      <c r="W3" s="86"/>
      <c r="X3" s="86"/>
      <c r="Y3" s="86"/>
      <c r="Z3" s="86"/>
      <c r="AA3" s="86"/>
      <c r="AB3" s="86"/>
      <c r="AR3" s="85"/>
      <c r="AS3" s="85"/>
      <c r="AT3" s="85"/>
    </row>
    <row r="4" spans="1:46" ht="23.25" customHeight="1" x14ac:dyDescent="0.2">
      <c r="A4" s="163" t="s">
        <v>222</v>
      </c>
      <c r="B4" s="163" t="s">
        <v>235</v>
      </c>
      <c r="C4" s="165" t="s">
        <v>223</v>
      </c>
      <c r="D4" s="165" t="s">
        <v>230</v>
      </c>
      <c r="E4" s="165"/>
      <c r="F4" s="171" t="s">
        <v>4</v>
      </c>
      <c r="G4" s="173" t="s">
        <v>0</v>
      </c>
    </row>
    <row r="5" spans="1:46" s="84" customFormat="1" ht="23.25" customHeight="1" thickBot="1" x14ac:dyDescent="0.25">
      <c r="A5" s="164"/>
      <c r="B5" s="164"/>
      <c r="C5" s="166"/>
      <c r="D5" s="166"/>
      <c r="E5" s="166"/>
      <c r="F5" s="172"/>
      <c r="G5" s="174"/>
      <c r="H5" s="78" t="s">
        <v>328</v>
      </c>
      <c r="K5" s="85"/>
      <c r="L5" s="85"/>
      <c r="M5" s="85"/>
      <c r="T5" s="86"/>
      <c r="U5" s="86"/>
      <c r="V5" s="86"/>
      <c r="W5" s="86"/>
      <c r="X5" s="86"/>
      <c r="Y5" s="86"/>
      <c r="Z5" s="86"/>
      <c r="AA5" s="86"/>
      <c r="AB5" s="86"/>
      <c r="AR5" s="85"/>
      <c r="AS5" s="85"/>
      <c r="AT5" s="85"/>
    </row>
    <row r="6" spans="1:46" s="55" customFormat="1" x14ac:dyDescent="0.2">
      <c r="A6" s="115"/>
      <c r="B6" s="116"/>
      <c r="C6" s="117" t="s">
        <v>40</v>
      </c>
      <c r="D6" s="169" t="s">
        <v>5</v>
      </c>
      <c r="E6" s="170"/>
      <c r="F6" s="167">
        <f t="shared" ref="F6" si="0">IFERROR(IF(AND(F7&gt;=1,F8&gt;=1,F7&lt;&gt;"****",F8&lt;&gt;"****"),2,0),0)</f>
        <v>0</v>
      </c>
      <c r="G6" s="168"/>
      <c r="K6" s="57"/>
      <c r="L6" s="57"/>
      <c r="M6" s="57"/>
      <c r="T6" s="58"/>
      <c r="U6" s="58"/>
      <c r="V6" s="58"/>
      <c r="W6" s="58"/>
      <c r="X6" s="58"/>
      <c r="Y6" s="58"/>
      <c r="Z6" s="58"/>
      <c r="AA6" s="58"/>
      <c r="AB6" s="58"/>
      <c r="AR6" s="57"/>
      <c r="AS6" s="57"/>
      <c r="AT6" s="57"/>
    </row>
    <row r="7" spans="1:46" x14ac:dyDescent="0.2">
      <c r="A7" s="118"/>
      <c r="B7" s="119"/>
      <c r="C7" s="120"/>
      <c r="D7" s="161" t="s">
        <v>233</v>
      </c>
      <c r="E7" s="162"/>
      <c r="F7" s="159">
        <f>IFERROR(IF(OR(ISBLANK(F89),ISBLANK(F90),ISBLANK(F92),ISBLANK(F93),ISBLANK(F95),ISBLANK(F96),ISBLANK(F98),ISBLANK(F99),ISBLANK(F101),ISBLANK(F102),ISBLANK(F104),ISBLANK(F105)),"****",IF(AND(F91&gt;=1,F94&gt;=1,F97&gt;=1,F100&gt;=1,F103&gt;=1,F106&gt;=1),1,0)),0)</f>
        <v>0</v>
      </c>
      <c r="G7" s="160"/>
    </row>
    <row r="8" spans="1:46" x14ac:dyDescent="0.2">
      <c r="A8" s="118"/>
      <c r="B8" s="119"/>
      <c r="C8" s="120"/>
      <c r="D8" s="161" t="s">
        <v>232</v>
      </c>
      <c r="E8" s="162"/>
      <c r="F8" s="159">
        <f t="shared" ref="F8" si="1">IFERROR(IF((F32+F47+F59+F63+F67+F71+F75+F79+F83+F87)&gt;=1.4,1,0),"****")</f>
        <v>1</v>
      </c>
      <c r="G8" s="160"/>
    </row>
    <row r="9" spans="1:46" s="78" customFormat="1" ht="18.75" customHeight="1" thickBot="1" x14ac:dyDescent="0.25">
      <c r="A9" s="121"/>
      <c r="B9" s="122"/>
      <c r="C9" s="123" t="s">
        <v>21</v>
      </c>
      <c r="D9" s="155" t="s">
        <v>234</v>
      </c>
      <c r="E9" s="156"/>
      <c r="F9" s="150">
        <f t="shared" ref="F9" si="2">IFERROR((IF(((F32+F47+F59+F63+F67+F71+F75+F79+F83+F87)/100)&gt;0.02,0.02,((F32+F47+F59+F63+F67+F71+F75+F79+F83+F87)/100))),"****")</f>
        <v>1.4000000000000004E-2</v>
      </c>
      <c r="G9" s="151"/>
      <c r="K9" s="79"/>
      <c r="L9" s="79"/>
      <c r="M9" s="79"/>
      <c r="T9" s="80"/>
      <c r="U9" s="80"/>
      <c r="V9" s="80"/>
      <c r="W9" s="80"/>
      <c r="X9" s="80"/>
      <c r="Y9" s="80"/>
      <c r="Z9" s="80"/>
      <c r="AA9" s="80"/>
      <c r="AB9" s="80"/>
      <c r="AR9" s="79"/>
      <c r="AS9" s="79"/>
      <c r="AT9" s="79"/>
    </row>
    <row r="10" spans="1:46" s="81" customFormat="1" ht="15" thickBot="1" x14ac:dyDescent="0.25">
      <c r="A10" s="124" t="s">
        <v>298</v>
      </c>
      <c r="B10" s="125"/>
      <c r="C10" s="126"/>
      <c r="D10" s="127"/>
      <c r="E10" s="128"/>
      <c r="F10" s="129"/>
      <c r="G10" s="130"/>
      <c r="K10" s="82"/>
      <c r="L10" s="82"/>
      <c r="M10" s="82"/>
      <c r="T10" s="83"/>
      <c r="U10" s="83"/>
      <c r="V10" s="83"/>
      <c r="W10" s="83"/>
      <c r="X10" s="83"/>
      <c r="Y10" s="83"/>
      <c r="Z10" s="83"/>
      <c r="AA10" s="83"/>
      <c r="AB10" s="83"/>
      <c r="AR10" s="82"/>
      <c r="AS10" s="82"/>
      <c r="AT10" s="82"/>
    </row>
    <row r="11" spans="1:46" s="59" customFormat="1" x14ac:dyDescent="0.2">
      <c r="A11" s="141" t="s">
        <v>212</v>
      </c>
      <c r="B11" s="142">
        <v>0.8</v>
      </c>
      <c r="C11" s="143" t="s">
        <v>304</v>
      </c>
      <c r="D11" s="144" t="s">
        <v>326</v>
      </c>
      <c r="E11" s="145"/>
      <c r="F11" s="157">
        <v>200000</v>
      </c>
      <c r="G11" s="157"/>
      <c r="K11" s="60"/>
      <c r="L11" s="60"/>
      <c r="M11" s="60"/>
      <c r="AR11" s="60"/>
      <c r="AS11" s="60"/>
      <c r="AT11" s="60"/>
    </row>
    <row r="12" spans="1:46" s="59" customFormat="1" x14ac:dyDescent="0.2">
      <c r="A12" s="141"/>
      <c r="B12" s="142"/>
      <c r="C12" s="143"/>
      <c r="D12" s="146" t="s">
        <v>327</v>
      </c>
      <c r="E12" s="147"/>
      <c r="F12" s="152">
        <v>200001</v>
      </c>
      <c r="G12" s="152"/>
      <c r="K12" s="60"/>
      <c r="L12" s="60"/>
      <c r="M12" s="60"/>
      <c r="AR12" s="60"/>
      <c r="AS12" s="60"/>
      <c r="AT12" s="60"/>
    </row>
    <row r="13" spans="1:46" x14ac:dyDescent="0.2">
      <c r="A13" s="141"/>
      <c r="B13" s="142"/>
      <c r="C13" s="143"/>
      <c r="D13" s="148" t="s">
        <v>2</v>
      </c>
      <c r="E13" s="149"/>
      <c r="F13" s="158">
        <f t="shared" ref="F13" si="3">IFERROR(IF(OR(ISBLANK(F11),ISBLANK(F12),AND(F11=0,F12=0),F11&lt;=0),"****",F12/F11),"***")</f>
        <v>1.000005</v>
      </c>
      <c r="G13" s="158"/>
    </row>
    <row r="14" spans="1:46" s="59" customFormat="1" x14ac:dyDescent="0.2">
      <c r="A14" s="141"/>
      <c r="B14" s="142"/>
      <c r="C14" s="143" t="s">
        <v>24</v>
      </c>
      <c r="D14" s="146" t="s">
        <v>326</v>
      </c>
      <c r="E14" s="147"/>
      <c r="F14" s="152">
        <v>1700000</v>
      </c>
      <c r="G14" s="152"/>
      <c r="K14" s="60"/>
      <c r="L14" s="60"/>
      <c r="M14" s="60"/>
      <c r="AR14" s="60"/>
      <c r="AS14" s="60"/>
      <c r="AT14" s="60"/>
    </row>
    <row r="15" spans="1:46" s="59" customFormat="1" x14ac:dyDescent="0.2">
      <c r="A15" s="141"/>
      <c r="B15" s="142"/>
      <c r="C15" s="143"/>
      <c r="D15" s="146" t="s">
        <v>327</v>
      </c>
      <c r="E15" s="147"/>
      <c r="F15" s="153">
        <v>500000</v>
      </c>
      <c r="G15" s="154"/>
      <c r="K15" s="60"/>
      <c r="L15" s="60"/>
      <c r="M15" s="60"/>
      <c r="AR15" s="60"/>
      <c r="AS15" s="60"/>
      <c r="AT15" s="60"/>
    </row>
    <row r="16" spans="1:46" x14ac:dyDescent="0.2">
      <c r="A16" s="141"/>
      <c r="B16" s="142"/>
      <c r="C16" s="143"/>
      <c r="D16" s="148" t="s">
        <v>2</v>
      </c>
      <c r="E16" s="149"/>
      <c r="F16" s="158">
        <f t="shared" ref="F16" si="4">IFERROR(IF(OR(ISBLANK(F14),ISBLANK(F15),AND(F14=0,F15=0),F14&lt;=0),"****",F15/F14),"***")</f>
        <v>0.29411764705882354</v>
      </c>
      <c r="G16" s="158"/>
    </row>
    <row r="17" spans="1:46" s="59" customFormat="1" x14ac:dyDescent="0.2">
      <c r="A17" s="141"/>
      <c r="B17" s="142"/>
      <c r="C17" s="143" t="s">
        <v>211</v>
      </c>
      <c r="D17" s="146" t="s">
        <v>326</v>
      </c>
      <c r="E17" s="147"/>
      <c r="F17" s="152">
        <v>100000</v>
      </c>
      <c r="G17" s="152"/>
      <c r="K17" s="60"/>
      <c r="L17" s="60"/>
      <c r="M17" s="60"/>
      <c r="AR17" s="60"/>
      <c r="AS17" s="60"/>
      <c r="AT17" s="60"/>
    </row>
    <row r="18" spans="1:46" s="59" customFormat="1" x14ac:dyDescent="0.2">
      <c r="A18" s="141"/>
      <c r="B18" s="142"/>
      <c r="C18" s="143"/>
      <c r="D18" s="146" t="s">
        <v>327</v>
      </c>
      <c r="E18" s="147"/>
      <c r="F18" s="152">
        <v>100001</v>
      </c>
      <c r="G18" s="152"/>
      <c r="K18" s="60"/>
      <c r="L18" s="60"/>
      <c r="M18" s="60"/>
      <c r="AR18" s="60"/>
      <c r="AS18" s="60"/>
      <c r="AT18" s="60"/>
    </row>
    <row r="19" spans="1:46" x14ac:dyDescent="0.2">
      <c r="A19" s="141"/>
      <c r="B19" s="142"/>
      <c r="C19" s="143"/>
      <c r="D19" s="148" t="s">
        <v>2</v>
      </c>
      <c r="E19" s="149"/>
      <c r="F19" s="158">
        <f t="shared" ref="F19" si="5">IFERROR(IF(OR(ISBLANK(F17),ISBLANK(F18),AND(F17=0,F18=0),F17&lt;=0),"****",F18/F17),"***")</f>
        <v>1.0000100000000001</v>
      </c>
      <c r="G19" s="158"/>
    </row>
    <row r="20" spans="1:46" s="59" customFormat="1" x14ac:dyDescent="0.2">
      <c r="A20" s="141"/>
      <c r="B20" s="142"/>
      <c r="C20" s="143" t="s">
        <v>303</v>
      </c>
      <c r="D20" s="146" t="s">
        <v>326</v>
      </c>
      <c r="E20" s="147"/>
      <c r="F20" s="152">
        <v>1000000</v>
      </c>
      <c r="G20" s="152"/>
      <c r="K20" s="60"/>
      <c r="L20" s="60"/>
      <c r="M20" s="60"/>
      <c r="AR20" s="60"/>
      <c r="AS20" s="60"/>
      <c r="AT20" s="60"/>
    </row>
    <row r="21" spans="1:46" s="59" customFormat="1" x14ac:dyDescent="0.2">
      <c r="A21" s="141"/>
      <c r="B21" s="142"/>
      <c r="C21" s="143"/>
      <c r="D21" s="146" t="s">
        <v>327</v>
      </c>
      <c r="E21" s="147"/>
      <c r="F21" s="152">
        <v>1001000</v>
      </c>
      <c r="G21" s="152"/>
      <c r="K21" s="60"/>
      <c r="L21" s="60"/>
      <c r="M21" s="60"/>
      <c r="AR21" s="60"/>
      <c r="AS21" s="60"/>
      <c r="AT21" s="60"/>
    </row>
    <row r="22" spans="1:46" x14ac:dyDescent="0.2">
      <c r="A22" s="141"/>
      <c r="B22" s="142"/>
      <c r="C22" s="143"/>
      <c r="D22" s="148" t="s">
        <v>2</v>
      </c>
      <c r="E22" s="149"/>
      <c r="F22" s="158">
        <f t="shared" ref="F22" si="6">IFERROR(IF(OR(ISBLANK(F20),ISBLANK(F21),AND(F20=0,F21=0),F20&lt;=0),"****",F21/F20),"***")</f>
        <v>1.0009999999999999</v>
      </c>
      <c r="G22" s="158"/>
    </row>
    <row r="23" spans="1:46" s="59" customFormat="1" x14ac:dyDescent="0.2">
      <c r="A23" s="141"/>
      <c r="B23" s="142"/>
      <c r="C23" s="143" t="s">
        <v>10</v>
      </c>
      <c r="D23" s="146" t="s">
        <v>326</v>
      </c>
      <c r="E23" s="147"/>
      <c r="F23" s="152">
        <v>100000</v>
      </c>
      <c r="G23" s="152"/>
      <c r="K23" s="60"/>
      <c r="L23" s="60"/>
      <c r="M23" s="60"/>
      <c r="AR23" s="60"/>
      <c r="AS23" s="60"/>
      <c r="AT23" s="60"/>
    </row>
    <row r="24" spans="1:46" s="59" customFormat="1" x14ac:dyDescent="0.2">
      <c r="A24" s="141"/>
      <c r="B24" s="142"/>
      <c r="C24" s="143"/>
      <c r="D24" s="146" t="s">
        <v>327</v>
      </c>
      <c r="E24" s="147"/>
      <c r="F24" s="152">
        <v>150000</v>
      </c>
      <c r="G24" s="152"/>
      <c r="K24" s="60"/>
      <c r="L24" s="60"/>
      <c r="M24" s="60"/>
      <c r="AR24" s="60"/>
      <c r="AS24" s="60"/>
      <c r="AT24" s="60"/>
    </row>
    <row r="25" spans="1:46" x14ac:dyDescent="0.2">
      <c r="A25" s="141"/>
      <c r="B25" s="142"/>
      <c r="C25" s="143"/>
      <c r="D25" s="148" t="s">
        <v>2</v>
      </c>
      <c r="E25" s="149"/>
      <c r="F25" s="158">
        <f t="shared" ref="F25" si="7">IFERROR(IF(OR(ISBLANK(F23),ISBLANK(F24),AND(F23=0,F24=0),F23&lt;=0),"****",F24/F23),"***")</f>
        <v>1.5</v>
      </c>
      <c r="G25" s="158"/>
    </row>
    <row r="26" spans="1:46" s="59" customFormat="1" x14ac:dyDescent="0.2">
      <c r="A26" s="141"/>
      <c r="B26" s="142"/>
      <c r="C26" s="143" t="s">
        <v>210</v>
      </c>
      <c r="D26" s="146" t="s">
        <v>326</v>
      </c>
      <c r="E26" s="147"/>
      <c r="F26" s="152">
        <v>150000</v>
      </c>
      <c r="G26" s="152"/>
      <c r="K26" s="60"/>
      <c r="L26" s="60"/>
      <c r="M26" s="60"/>
      <c r="AR26" s="60"/>
      <c r="AS26" s="60"/>
      <c r="AT26" s="60"/>
    </row>
    <row r="27" spans="1:46" s="59" customFormat="1" x14ac:dyDescent="0.2">
      <c r="A27" s="141"/>
      <c r="B27" s="142"/>
      <c r="C27" s="143"/>
      <c r="D27" s="146" t="s">
        <v>327</v>
      </c>
      <c r="E27" s="147"/>
      <c r="F27" s="152">
        <v>175000</v>
      </c>
      <c r="G27" s="152"/>
      <c r="K27" s="60"/>
      <c r="L27" s="60"/>
      <c r="M27" s="60"/>
      <c r="AR27" s="60"/>
      <c r="AS27" s="60"/>
      <c r="AT27" s="60"/>
    </row>
    <row r="28" spans="1:46" x14ac:dyDescent="0.2">
      <c r="A28" s="141"/>
      <c r="B28" s="142"/>
      <c r="C28" s="143"/>
      <c r="D28" s="148" t="s">
        <v>2</v>
      </c>
      <c r="E28" s="149"/>
      <c r="F28" s="158">
        <f t="shared" ref="F28" si="8">IFERROR(IF(OR(ISBLANK(F26),ISBLANK(F27),AND(F26=0,F27=0),F26&lt;=0),"****",F27/F26),"***")</f>
        <v>1.1666666666666667</v>
      </c>
      <c r="G28" s="158"/>
    </row>
    <row r="29" spans="1:46" s="55" customFormat="1" x14ac:dyDescent="0.2">
      <c r="A29" s="141"/>
      <c r="B29" s="142"/>
      <c r="C29" s="176" t="s">
        <v>231</v>
      </c>
      <c r="D29" s="131" t="s">
        <v>214</v>
      </c>
      <c r="E29" s="132">
        <v>0.85</v>
      </c>
      <c r="F29" s="175">
        <f t="shared" ref="F29" si="9">IFERROR(IF(OR(ISBLANK(F11),ISBLANK(F12),ISBLANK(F14),ISBLANK(F15),ISBLANK(F17),ISBLANK(F18),ISBLANK(F20),ISBLANK(F21),ISBLANK(F23),ISBLANK(F24),ISBLANK(F26),ISBLANK(F27),AND(F11=0,F12=0,F14=0,F15=0,F17=0,F18=0,F20=0,F21=0,F23=0,F24=0,F26=0,F27=0),),"****",(F12+F15+F18+F21+F24+F27)/(F11+F14+F17+F20+F23+F26)),"***")</f>
        <v>0.65415446153846157</v>
      </c>
      <c r="G29" s="175"/>
      <c r="K29" s="57"/>
      <c r="L29" s="57"/>
      <c r="M29" s="57"/>
      <c r="T29" s="58"/>
      <c r="U29" s="58"/>
      <c r="V29" s="58"/>
      <c r="W29" s="58"/>
      <c r="X29" s="58"/>
      <c r="Y29" s="58"/>
      <c r="Z29" s="58"/>
      <c r="AA29" s="58"/>
      <c r="AB29" s="58"/>
      <c r="AR29" s="57"/>
      <c r="AS29" s="57"/>
      <c r="AT29" s="57"/>
    </row>
    <row r="30" spans="1:46" s="55" customFormat="1" x14ac:dyDescent="0.2">
      <c r="A30" s="141"/>
      <c r="B30" s="142"/>
      <c r="C30" s="176"/>
      <c r="D30" s="131" t="s">
        <v>215</v>
      </c>
      <c r="E30" s="132">
        <v>0.75</v>
      </c>
      <c r="F30" s="180">
        <f t="shared" ref="F30" si="10">IFERROR(AVERAGE(F12/F11,F15/F14,F18/F17,F21/F20,F24/F23,F27/F26),"***")</f>
        <v>0.99363321895424839</v>
      </c>
      <c r="G30" s="180"/>
      <c r="K30" s="57"/>
      <c r="L30" s="57"/>
      <c r="M30" s="57"/>
      <c r="T30" s="58"/>
      <c r="U30" s="58"/>
      <c r="V30" s="58"/>
      <c r="W30" s="58"/>
      <c r="X30" s="58"/>
      <c r="Y30" s="58"/>
      <c r="Z30" s="58"/>
      <c r="AA30" s="58"/>
      <c r="AB30" s="58"/>
      <c r="AR30" s="57"/>
      <c r="AS30" s="57"/>
      <c r="AT30" s="57"/>
    </row>
    <row r="31" spans="1:46" s="55" customFormat="1" x14ac:dyDescent="0.2">
      <c r="A31" s="141"/>
      <c r="B31" s="142"/>
      <c r="C31" s="176"/>
      <c r="D31" s="133" t="s">
        <v>228</v>
      </c>
      <c r="E31" s="134">
        <v>4</v>
      </c>
      <c r="F31" s="179">
        <f t="shared" ref="F31" si="11">IFERROR((IF(F12/F11&gt;=1,1,0)+IF(F15/F14&gt;=1,1,0)+IF(F18/F17&gt;=1,1,0)+IF(F21/F20&gt;=1,1,0)+IF(F24/F23&gt;=1,1,0)+IF(F27/F26&gt;=1,1,0)),"***")</f>
        <v>5</v>
      </c>
      <c r="G31" s="179"/>
      <c r="K31" s="57"/>
      <c r="L31" s="57"/>
      <c r="M31" s="57"/>
      <c r="T31" s="58"/>
      <c r="U31" s="58"/>
      <c r="V31" s="58"/>
      <c r="W31" s="58"/>
      <c r="X31" s="58"/>
      <c r="Y31" s="58"/>
      <c r="Z31" s="58"/>
      <c r="AA31" s="58"/>
      <c r="AB31" s="58"/>
      <c r="AR31" s="57"/>
      <c r="AS31" s="57"/>
      <c r="AT31" s="57"/>
    </row>
    <row r="32" spans="1:46" s="55" customFormat="1" x14ac:dyDescent="0.2">
      <c r="A32" s="141"/>
      <c r="B32" s="142"/>
      <c r="C32" s="176"/>
      <c r="D32" s="177" t="s">
        <v>1</v>
      </c>
      <c r="E32" s="178"/>
      <c r="F32" s="181">
        <f t="shared" ref="F32" si="12">IFERROR(IF(OR(ISBLANK(F11),ISBLANK(F12),ISBLANK(F14),ISBLANK(F15),ISBLANK(F17),ISBLANK(F18),ISBLANK(F20),ISBLANK(F21),ISBLANK(F23),ISBLANK(F24),ISBLANK(F26),ISBLANK(F27),AND(F11=0,F14=0,F17=0,F20=0,F23=0,F26=0),OR(F12&lt;0,F14&lt;0,F17&lt;0,F20&lt;0,F23&lt;0,F26&lt;0)),"****",IF(AND(F29&gt;=$E$29,F30&gt;=$E$30,F31&gt;=$E$31),$B$11,0)),"****")</f>
        <v>0</v>
      </c>
      <c r="G32" s="181"/>
      <c r="K32" s="57"/>
      <c r="L32" s="57"/>
      <c r="M32" s="57"/>
      <c r="T32" s="58"/>
      <c r="U32" s="58"/>
      <c r="V32" s="58"/>
      <c r="W32" s="58"/>
      <c r="X32" s="58"/>
      <c r="Y32" s="58"/>
      <c r="Z32" s="58"/>
      <c r="AA32" s="58"/>
      <c r="AB32" s="58"/>
      <c r="AR32" s="57"/>
      <c r="AS32" s="57"/>
      <c r="AT32" s="57"/>
    </row>
    <row r="33" spans="1:46" s="59" customFormat="1" x14ac:dyDescent="0.2">
      <c r="A33" s="141" t="s">
        <v>221</v>
      </c>
      <c r="B33" s="142">
        <v>0.3</v>
      </c>
      <c r="C33" s="143" t="s">
        <v>23</v>
      </c>
      <c r="D33" s="146" t="s">
        <v>326</v>
      </c>
      <c r="E33" s="147"/>
      <c r="F33" s="184">
        <v>300000</v>
      </c>
      <c r="G33" s="184"/>
      <c r="K33" s="60"/>
      <c r="L33" s="60"/>
      <c r="M33" s="60"/>
      <c r="AR33" s="60"/>
      <c r="AS33" s="60"/>
      <c r="AT33" s="60"/>
    </row>
    <row r="34" spans="1:46" s="59" customFormat="1" x14ac:dyDescent="0.2">
      <c r="A34" s="141"/>
      <c r="B34" s="142"/>
      <c r="C34" s="143"/>
      <c r="D34" s="146" t="s">
        <v>327</v>
      </c>
      <c r="E34" s="147"/>
      <c r="F34" s="152">
        <v>350000</v>
      </c>
      <c r="G34" s="152"/>
      <c r="K34" s="60"/>
      <c r="L34" s="60"/>
      <c r="M34" s="60"/>
      <c r="AR34" s="60"/>
      <c r="AS34" s="60"/>
      <c r="AT34" s="60"/>
    </row>
    <row r="35" spans="1:46" x14ac:dyDescent="0.2">
      <c r="A35" s="141"/>
      <c r="B35" s="142"/>
      <c r="C35" s="143"/>
      <c r="D35" s="182" t="s">
        <v>2</v>
      </c>
      <c r="E35" s="183"/>
      <c r="F35" s="185">
        <f t="shared" ref="F35" si="13">IFERROR(IF(OR(ISBLANK(F33),ISBLANK(F34),AND(F33=0,F34=0),F33&lt;=0),"****",F34/F33),"***")</f>
        <v>1.1666666666666667</v>
      </c>
      <c r="G35" s="185"/>
    </row>
    <row r="36" spans="1:46" s="59" customFormat="1" x14ac:dyDescent="0.2">
      <c r="A36" s="141"/>
      <c r="B36" s="142"/>
      <c r="C36" s="143" t="s">
        <v>36</v>
      </c>
      <c r="D36" s="146" t="s">
        <v>326</v>
      </c>
      <c r="E36" s="147"/>
      <c r="F36" s="184">
        <v>300000</v>
      </c>
      <c r="G36" s="184"/>
      <c r="K36" s="60"/>
      <c r="L36" s="60"/>
      <c r="M36" s="60"/>
      <c r="AR36" s="60"/>
      <c r="AS36" s="60"/>
      <c r="AT36" s="60"/>
    </row>
    <row r="37" spans="1:46" s="59" customFormat="1" x14ac:dyDescent="0.2">
      <c r="A37" s="141"/>
      <c r="B37" s="142"/>
      <c r="C37" s="143"/>
      <c r="D37" s="146" t="s">
        <v>327</v>
      </c>
      <c r="E37" s="147"/>
      <c r="F37" s="186">
        <v>400000</v>
      </c>
      <c r="G37" s="186"/>
      <c r="K37" s="60"/>
      <c r="L37" s="60"/>
      <c r="M37" s="60"/>
      <c r="AR37" s="60"/>
      <c r="AS37" s="60"/>
      <c r="AT37" s="60"/>
    </row>
    <row r="38" spans="1:46" x14ac:dyDescent="0.2">
      <c r="A38" s="141"/>
      <c r="B38" s="142"/>
      <c r="C38" s="143"/>
      <c r="D38" s="182" t="s">
        <v>2</v>
      </c>
      <c r="E38" s="183"/>
      <c r="F38" s="185">
        <f t="shared" ref="F38" si="14">IFERROR(IF(OR(ISBLANK(F36),ISBLANK(F37),AND(F36=0,F37=0),F36&lt;=0),"****",F37/F36),"***")</f>
        <v>1.3333333333333333</v>
      </c>
      <c r="G38" s="185"/>
    </row>
    <row r="39" spans="1:46" s="59" customFormat="1" x14ac:dyDescent="0.2">
      <c r="A39" s="141"/>
      <c r="B39" s="142"/>
      <c r="C39" s="143" t="s">
        <v>39</v>
      </c>
      <c r="D39" s="146" t="s">
        <v>326</v>
      </c>
      <c r="E39" s="147"/>
      <c r="F39" s="187">
        <v>50000</v>
      </c>
      <c r="G39" s="187"/>
      <c r="K39" s="60"/>
      <c r="L39" s="60"/>
      <c r="M39" s="60"/>
      <c r="AR39" s="60"/>
      <c r="AS39" s="60"/>
      <c r="AT39" s="60"/>
    </row>
    <row r="40" spans="1:46" s="59" customFormat="1" x14ac:dyDescent="0.2">
      <c r="A40" s="141"/>
      <c r="B40" s="142"/>
      <c r="C40" s="143"/>
      <c r="D40" s="146" t="s">
        <v>327</v>
      </c>
      <c r="E40" s="147"/>
      <c r="F40" s="186">
        <v>150000</v>
      </c>
      <c r="G40" s="186"/>
      <c r="K40" s="60"/>
      <c r="L40" s="60"/>
      <c r="M40" s="60"/>
      <c r="AR40" s="60"/>
      <c r="AS40" s="60"/>
      <c r="AT40" s="60"/>
    </row>
    <row r="41" spans="1:46" x14ac:dyDescent="0.2">
      <c r="A41" s="141"/>
      <c r="B41" s="142"/>
      <c r="C41" s="143"/>
      <c r="D41" s="182" t="s">
        <v>2</v>
      </c>
      <c r="E41" s="183"/>
      <c r="F41" s="185">
        <f t="shared" ref="F41" si="15">IFERROR(IF(OR(ISBLANK(F39),ISBLANK(F40),AND(F39=0,F40=0),F39&lt;=0),"****",F40/F39),"***")</f>
        <v>3</v>
      </c>
      <c r="G41" s="185"/>
    </row>
    <row r="42" spans="1:46" s="59" customFormat="1" x14ac:dyDescent="0.2">
      <c r="A42" s="141"/>
      <c r="B42" s="142"/>
      <c r="C42" s="143" t="s">
        <v>227</v>
      </c>
      <c r="D42" s="146" t="s">
        <v>326</v>
      </c>
      <c r="E42" s="147"/>
      <c r="F42" s="187">
        <v>50000</v>
      </c>
      <c r="G42" s="187"/>
      <c r="K42" s="60"/>
      <c r="L42" s="60"/>
      <c r="M42" s="60"/>
      <c r="AR42" s="60"/>
      <c r="AS42" s="60"/>
      <c r="AT42" s="60"/>
    </row>
    <row r="43" spans="1:46" s="59" customFormat="1" x14ac:dyDescent="0.2">
      <c r="A43" s="141"/>
      <c r="B43" s="142"/>
      <c r="C43" s="143"/>
      <c r="D43" s="146" t="s">
        <v>327</v>
      </c>
      <c r="E43" s="147"/>
      <c r="F43" s="186">
        <v>25000</v>
      </c>
      <c r="G43" s="186"/>
      <c r="K43" s="60"/>
      <c r="L43" s="60"/>
      <c r="M43" s="60"/>
      <c r="AR43" s="60"/>
      <c r="AS43" s="60"/>
      <c r="AT43" s="60"/>
    </row>
    <row r="44" spans="1:46" x14ac:dyDescent="0.2">
      <c r="A44" s="141"/>
      <c r="B44" s="142"/>
      <c r="C44" s="143"/>
      <c r="D44" s="182" t="s">
        <v>2</v>
      </c>
      <c r="E44" s="183"/>
      <c r="F44" s="185">
        <f t="shared" ref="F44" si="16">IFERROR(IF(OR(ISBLANK(F42),ISBLANK(F43),AND(F42=0,F43=0),F42&lt;=0),"****",F43/F42),"***")</f>
        <v>0.5</v>
      </c>
      <c r="G44" s="185"/>
    </row>
    <row r="45" spans="1:46" s="55" customFormat="1" x14ac:dyDescent="0.2">
      <c r="A45" s="141"/>
      <c r="B45" s="142"/>
      <c r="C45" s="188" t="s">
        <v>231</v>
      </c>
      <c r="D45" s="140" t="s">
        <v>214</v>
      </c>
      <c r="E45" s="132">
        <v>0.85</v>
      </c>
      <c r="F45" s="189">
        <f t="shared" ref="F45" si="17">IFERROR(IF(OR(ISBLANK(F33),ISBLANK(F34),ISBLANK(F36),ISBLANK(F37),ISBLANK(F39),ISBLANK(F40),ISBLANK(F42),ISBLANK(F43),AND(F33=0,F34=0,F36=0,F37=0,F39=0,F40=0,F42=0,F43=0),),"****",(F34+F37+F40+F43)/(F33+F36+F39+F42)),"***")</f>
        <v>1.3214285714285714</v>
      </c>
      <c r="G45" s="189"/>
      <c r="K45" s="57"/>
      <c r="L45" s="57"/>
      <c r="M45" s="57"/>
      <c r="T45" s="58"/>
      <c r="U45" s="58"/>
      <c r="V45" s="58"/>
      <c r="W45" s="58"/>
      <c r="X45" s="58"/>
      <c r="Y45" s="58"/>
      <c r="Z45" s="58"/>
      <c r="AA45" s="58"/>
      <c r="AB45" s="58"/>
      <c r="AR45" s="57"/>
      <c r="AS45" s="57"/>
      <c r="AT45" s="57"/>
    </row>
    <row r="46" spans="1:46" s="55" customFormat="1" x14ac:dyDescent="0.2">
      <c r="A46" s="141"/>
      <c r="B46" s="142"/>
      <c r="C46" s="188"/>
      <c r="D46" s="135" t="s">
        <v>228</v>
      </c>
      <c r="E46" s="140">
        <v>3</v>
      </c>
      <c r="F46" s="179">
        <f t="shared" ref="F46" si="18">IFERROR((IF(F34/F33&gt;=1,1,0)+IF(F37/F36&gt;=1,1,0)+IF(F40/F39&gt;=1,1,0)+IF(F43/F42&gt;=1,1,0)),"***")</f>
        <v>3</v>
      </c>
      <c r="G46" s="179"/>
      <c r="K46" s="57"/>
      <c r="L46" s="57"/>
      <c r="M46" s="57"/>
      <c r="T46" s="58"/>
      <c r="U46" s="58"/>
      <c r="V46" s="58"/>
      <c r="W46" s="58"/>
      <c r="X46" s="58"/>
      <c r="Y46" s="58"/>
      <c r="Z46" s="58"/>
      <c r="AA46" s="58"/>
      <c r="AB46" s="58"/>
      <c r="AR46" s="57"/>
      <c r="AS46" s="57"/>
      <c r="AT46" s="57"/>
    </row>
    <row r="47" spans="1:46" s="55" customFormat="1" x14ac:dyDescent="0.2">
      <c r="A47" s="141"/>
      <c r="B47" s="142"/>
      <c r="C47" s="188"/>
      <c r="D47" s="192" t="s">
        <v>1</v>
      </c>
      <c r="E47" s="193"/>
      <c r="F47" s="191">
        <f t="shared" ref="F47" si="19">IFERROR(IF(OR(ISBLANK(F33),ISBLANK(F34),ISBLANK(F36),ISBLANK(F37),ISBLANK(F39),ISBLANK(F40),ISBLANK(F42),ISBLANK(F43),AND(F33=0,F36=0,F39=0,F42=0),OR(F34&lt;0,F37&lt;0,F40&lt;0,F43&lt;0)),"****",IF(AND(F45&gt;=$E$45,F46&gt;=$E$46),$B$33,0)),"****")</f>
        <v>0.3</v>
      </c>
      <c r="G47" s="191"/>
      <c r="K47" s="57"/>
      <c r="L47" s="57"/>
      <c r="M47" s="57"/>
      <c r="T47" s="58"/>
      <c r="U47" s="58"/>
      <c r="V47" s="58"/>
      <c r="W47" s="58"/>
      <c r="X47" s="58"/>
      <c r="Y47" s="58"/>
      <c r="Z47" s="58"/>
      <c r="AA47" s="58"/>
      <c r="AB47" s="58"/>
      <c r="AR47" s="57"/>
      <c r="AS47" s="57"/>
      <c r="AT47" s="57"/>
    </row>
    <row r="48" spans="1:46" s="59" customFormat="1" x14ac:dyDescent="0.2">
      <c r="A48" s="190" t="s">
        <v>224</v>
      </c>
      <c r="B48" s="142">
        <v>0.3</v>
      </c>
      <c r="C48" s="143" t="s">
        <v>22</v>
      </c>
      <c r="D48" s="146" t="s">
        <v>326</v>
      </c>
      <c r="E48" s="147"/>
      <c r="F48" s="194">
        <v>150000</v>
      </c>
      <c r="G48" s="195"/>
      <c r="K48" s="60"/>
      <c r="L48" s="60"/>
      <c r="M48" s="60"/>
      <c r="AR48" s="60"/>
      <c r="AS48" s="60"/>
      <c r="AT48" s="60"/>
    </row>
    <row r="49" spans="1:46" s="59" customFormat="1" x14ac:dyDescent="0.2">
      <c r="A49" s="190"/>
      <c r="B49" s="142"/>
      <c r="C49" s="143"/>
      <c r="D49" s="146" t="s">
        <v>327</v>
      </c>
      <c r="E49" s="147"/>
      <c r="F49" s="152">
        <v>150000</v>
      </c>
      <c r="G49" s="152"/>
      <c r="K49" s="60"/>
      <c r="L49" s="60"/>
      <c r="M49" s="60"/>
      <c r="AR49" s="60"/>
      <c r="AS49" s="60"/>
      <c r="AT49" s="60"/>
    </row>
    <row r="50" spans="1:46" x14ac:dyDescent="0.2">
      <c r="A50" s="190"/>
      <c r="B50" s="142"/>
      <c r="C50" s="143"/>
      <c r="D50" s="182" t="s">
        <v>2</v>
      </c>
      <c r="E50" s="183"/>
      <c r="F50" s="196">
        <f t="shared" ref="F50" si="20">IFERROR(IF(OR(ISBLANK(F48),ISBLANK(F49),AND(F48=0,F49=0),F48&lt;=0),"****",F49/F48),"***")</f>
        <v>1</v>
      </c>
      <c r="G50" s="196"/>
    </row>
    <row r="51" spans="1:46" s="59" customFormat="1" x14ac:dyDescent="0.2">
      <c r="A51" s="190"/>
      <c r="B51" s="142"/>
      <c r="C51" s="143" t="s">
        <v>37</v>
      </c>
      <c r="D51" s="146" t="s">
        <v>326</v>
      </c>
      <c r="E51" s="147"/>
      <c r="F51" s="152">
        <v>50000</v>
      </c>
      <c r="G51" s="152"/>
      <c r="K51" s="60"/>
      <c r="L51" s="60"/>
      <c r="M51" s="60"/>
      <c r="AR51" s="60"/>
      <c r="AS51" s="60"/>
      <c r="AT51" s="60"/>
    </row>
    <row r="52" spans="1:46" s="59" customFormat="1" x14ac:dyDescent="0.2">
      <c r="A52" s="190"/>
      <c r="B52" s="142"/>
      <c r="C52" s="143"/>
      <c r="D52" s="146" t="s">
        <v>327</v>
      </c>
      <c r="E52" s="147"/>
      <c r="F52" s="152">
        <v>100000</v>
      </c>
      <c r="G52" s="152"/>
      <c r="K52" s="60"/>
      <c r="L52" s="60"/>
      <c r="M52" s="60"/>
      <c r="AR52" s="60"/>
      <c r="AS52" s="60"/>
      <c r="AT52" s="60"/>
    </row>
    <row r="53" spans="1:46" x14ac:dyDescent="0.2">
      <c r="A53" s="190"/>
      <c r="B53" s="142"/>
      <c r="C53" s="143"/>
      <c r="D53" s="182" t="s">
        <v>2</v>
      </c>
      <c r="E53" s="183"/>
      <c r="F53" s="196">
        <f t="shared" ref="F53" si="21">IFERROR(IF(OR(ISBLANK(F51),ISBLANK(F52),AND(F51=0,F52=0),F51&lt;=0),"****",F52/F51),"***")</f>
        <v>2</v>
      </c>
      <c r="G53" s="196"/>
    </row>
    <row r="54" spans="1:46" s="59" customFormat="1" x14ac:dyDescent="0.2">
      <c r="A54" s="190"/>
      <c r="B54" s="142"/>
      <c r="C54" s="143" t="s">
        <v>307</v>
      </c>
      <c r="D54" s="146" t="s">
        <v>326</v>
      </c>
      <c r="E54" s="147"/>
      <c r="F54" s="152">
        <v>250000</v>
      </c>
      <c r="G54" s="152"/>
      <c r="K54" s="60"/>
      <c r="L54" s="60"/>
      <c r="M54" s="60"/>
      <c r="AR54" s="60"/>
      <c r="AS54" s="60"/>
      <c r="AT54" s="60"/>
    </row>
    <row r="55" spans="1:46" s="59" customFormat="1" x14ac:dyDescent="0.2">
      <c r="A55" s="190"/>
      <c r="B55" s="142"/>
      <c r="C55" s="143"/>
      <c r="D55" s="146" t="s">
        <v>327</v>
      </c>
      <c r="E55" s="147"/>
      <c r="F55" s="152">
        <v>200000</v>
      </c>
      <c r="G55" s="152"/>
      <c r="K55" s="60"/>
      <c r="L55" s="60"/>
      <c r="M55" s="60"/>
      <c r="AR55" s="60"/>
      <c r="AS55" s="60"/>
      <c r="AT55" s="60"/>
    </row>
    <row r="56" spans="1:46" x14ac:dyDescent="0.2">
      <c r="A56" s="190"/>
      <c r="B56" s="142"/>
      <c r="C56" s="143"/>
      <c r="D56" s="182" t="s">
        <v>2</v>
      </c>
      <c r="E56" s="183"/>
      <c r="F56" s="196">
        <f t="shared" ref="F56" si="22">IFERROR(IF(OR(ISBLANK(F54),ISBLANK(F55),AND(F54=0,F55=0),F54&lt;=0),"****",F55/F54),"***")</f>
        <v>0.8</v>
      </c>
      <c r="G56" s="196"/>
    </row>
    <row r="57" spans="1:46" s="55" customFormat="1" x14ac:dyDescent="0.2">
      <c r="A57" s="190"/>
      <c r="B57" s="142"/>
      <c r="C57" s="176" t="s">
        <v>231</v>
      </c>
      <c r="D57" s="140" t="s">
        <v>214</v>
      </c>
      <c r="E57" s="132">
        <v>0.85</v>
      </c>
      <c r="F57" s="189">
        <f t="shared" ref="F57" si="23">IFERROR(IF(OR(ISBLANK(F48),ISBLANK(F49),ISBLANK(F51),ISBLANK(F52),ISBLANK(F54),ISBLANK(F55),AND(F48=0,F49=0,F51=0,F52=0,F54=0,F55=0),),"****",(F49+F52+F55)/(F48+F51+F54)),"***")</f>
        <v>1</v>
      </c>
      <c r="G57" s="189"/>
      <c r="K57" s="57"/>
      <c r="L57" s="57"/>
      <c r="M57" s="57"/>
      <c r="T57" s="58"/>
      <c r="U57" s="58"/>
      <c r="V57" s="58"/>
      <c r="W57" s="58"/>
      <c r="X57" s="58"/>
      <c r="Y57" s="58"/>
      <c r="Z57" s="58"/>
      <c r="AA57" s="58"/>
      <c r="AB57" s="58"/>
      <c r="AR57" s="57"/>
      <c r="AS57" s="57"/>
      <c r="AT57" s="57"/>
    </row>
    <row r="58" spans="1:46" s="55" customFormat="1" x14ac:dyDescent="0.2">
      <c r="A58" s="190"/>
      <c r="B58" s="142"/>
      <c r="C58" s="176"/>
      <c r="D58" s="140" t="s">
        <v>228</v>
      </c>
      <c r="E58" s="140">
        <v>2</v>
      </c>
      <c r="F58" s="179">
        <f t="shared" ref="F58" si="24">IFERROR((IF(F49/F48&gt;=1,1,0)+IF(F52/F51&gt;=1,1,0)+IF(F55/F54&gt;=1,1,0)),"***")</f>
        <v>2</v>
      </c>
      <c r="G58" s="179"/>
      <c r="K58" s="57"/>
      <c r="L58" s="57"/>
      <c r="M58" s="57"/>
      <c r="T58" s="58"/>
      <c r="U58" s="58"/>
      <c r="V58" s="58"/>
      <c r="W58" s="58"/>
      <c r="X58" s="58"/>
      <c r="Y58" s="58"/>
      <c r="Z58" s="58"/>
      <c r="AA58" s="58"/>
      <c r="AB58" s="58"/>
      <c r="AR58" s="57"/>
      <c r="AS58" s="57"/>
      <c r="AT58" s="57"/>
    </row>
    <row r="59" spans="1:46" s="55" customFormat="1" x14ac:dyDescent="0.2">
      <c r="A59" s="190"/>
      <c r="B59" s="142"/>
      <c r="C59" s="176"/>
      <c r="D59" s="192" t="s">
        <v>1</v>
      </c>
      <c r="E59" s="193"/>
      <c r="F59" s="181">
        <f t="shared" ref="F59" si="25">IFERROR(IF(OR(ISBLANK(F48),ISBLANK(F49),ISBLANK(F51),ISBLANK(F52),ISBLANK(F54),ISBLANK(F55),AND(F48=0,F49=0,F51=0,F52=0,F54=0,F55=0),OR(F49&lt;0,F52&lt;0,F55&lt;0)),"****",IF(AND(F57&gt;=$E$57,F58&gt;=$E$58),$B$48,0)),"****")</f>
        <v>0.3</v>
      </c>
      <c r="G59" s="181"/>
      <c r="K59" s="57"/>
      <c r="L59" s="57"/>
      <c r="M59" s="57"/>
      <c r="T59" s="58"/>
      <c r="U59" s="58"/>
      <c r="V59" s="58"/>
      <c r="W59" s="58"/>
      <c r="X59" s="58"/>
      <c r="Y59" s="58"/>
      <c r="Z59" s="58"/>
      <c r="AA59" s="58"/>
      <c r="AB59" s="58"/>
      <c r="AR59" s="57"/>
      <c r="AS59" s="57"/>
      <c r="AT59" s="57"/>
    </row>
    <row r="60" spans="1:46" s="59" customFormat="1" x14ac:dyDescent="0.2">
      <c r="A60" s="201" t="s">
        <v>225</v>
      </c>
      <c r="B60" s="202">
        <v>0.15</v>
      </c>
      <c r="C60" s="197" t="s">
        <v>309</v>
      </c>
      <c r="D60" s="146" t="s">
        <v>326</v>
      </c>
      <c r="E60" s="147"/>
      <c r="F60" s="152">
        <v>250000</v>
      </c>
      <c r="G60" s="152"/>
      <c r="K60" s="60"/>
      <c r="L60" s="60"/>
      <c r="M60" s="60"/>
      <c r="AR60" s="60"/>
      <c r="AS60" s="60"/>
      <c r="AT60" s="60"/>
    </row>
    <row r="61" spans="1:46" s="59" customFormat="1" x14ac:dyDescent="0.2">
      <c r="A61" s="201"/>
      <c r="B61" s="202"/>
      <c r="C61" s="197"/>
      <c r="D61" s="146" t="s">
        <v>327</v>
      </c>
      <c r="E61" s="147"/>
      <c r="F61" s="198">
        <v>300000</v>
      </c>
      <c r="G61" s="198"/>
      <c r="K61" s="60"/>
      <c r="L61" s="60"/>
      <c r="M61" s="60"/>
      <c r="AR61" s="60"/>
      <c r="AS61" s="60"/>
      <c r="AT61" s="60"/>
    </row>
    <row r="62" spans="1:46" s="55" customFormat="1" x14ac:dyDescent="0.2">
      <c r="A62" s="201"/>
      <c r="B62" s="202"/>
      <c r="C62" s="197"/>
      <c r="D62" s="192" t="s">
        <v>2</v>
      </c>
      <c r="E62" s="193"/>
      <c r="F62" s="199">
        <f t="shared" ref="F62" si="26">IFERROR(IF(OR(ISBLANK(F60),ISBLANK(F61),AND(F60=0,F61=0),F60&lt;=0),"****",F61/F60),"***")</f>
        <v>1.2</v>
      </c>
      <c r="G62" s="199"/>
      <c r="K62" s="57"/>
      <c r="L62" s="57"/>
      <c r="M62" s="57"/>
      <c r="T62" s="58"/>
      <c r="U62" s="58"/>
      <c r="V62" s="58"/>
      <c r="W62" s="58"/>
      <c r="X62" s="58"/>
      <c r="Y62" s="58"/>
      <c r="Z62" s="58"/>
      <c r="AA62" s="58"/>
      <c r="AB62" s="58"/>
      <c r="AR62" s="57"/>
      <c r="AS62" s="57"/>
      <c r="AT62" s="57"/>
    </row>
    <row r="63" spans="1:46" s="55" customFormat="1" x14ac:dyDescent="0.2">
      <c r="A63" s="201"/>
      <c r="B63" s="202"/>
      <c r="C63" s="197"/>
      <c r="D63" s="192" t="s">
        <v>1</v>
      </c>
      <c r="E63" s="193"/>
      <c r="F63" s="200">
        <f t="shared" ref="F63" si="27">IFERROR(IF(OR(ISBLANK(F60),ISBLANK(F61),AND(F60=0,F61=0),F60&lt;=0),"***",IF(F61-F60&gt;=0,$B$60,0)),"***")</f>
        <v>0.15</v>
      </c>
      <c r="G63" s="200"/>
      <c r="K63" s="57"/>
      <c r="L63" s="57"/>
      <c r="M63" s="57"/>
      <c r="T63" s="58"/>
      <c r="U63" s="58"/>
      <c r="V63" s="58"/>
      <c r="W63" s="58"/>
      <c r="X63" s="58"/>
      <c r="Y63" s="58"/>
      <c r="Z63" s="58"/>
      <c r="AA63" s="58"/>
      <c r="AB63" s="58"/>
      <c r="AR63" s="57"/>
      <c r="AS63" s="57"/>
      <c r="AT63" s="57"/>
    </row>
    <row r="64" spans="1:46" s="59" customFormat="1" x14ac:dyDescent="0.2">
      <c r="A64" s="141" t="s">
        <v>226</v>
      </c>
      <c r="B64" s="202">
        <v>0.15</v>
      </c>
      <c r="C64" s="197" t="s">
        <v>308</v>
      </c>
      <c r="D64" s="146" t="s">
        <v>326</v>
      </c>
      <c r="E64" s="147"/>
      <c r="F64" s="152">
        <v>250000</v>
      </c>
      <c r="G64" s="152"/>
      <c r="K64" s="60"/>
      <c r="L64" s="60"/>
      <c r="M64" s="60"/>
      <c r="AR64" s="60"/>
      <c r="AS64" s="60"/>
      <c r="AT64" s="60"/>
    </row>
    <row r="65" spans="1:46" s="59" customFormat="1" x14ac:dyDescent="0.2">
      <c r="A65" s="141"/>
      <c r="B65" s="202"/>
      <c r="C65" s="197"/>
      <c r="D65" s="146" t="s">
        <v>327</v>
      </c>
      <c r="E65" s="147"/>
      <c r="F65" s="198">
        <v>300000</v>
      </c>
      <c r="G65" s="198"/>
      <c r="K65" s="60"/>
      <c r="L65" s="60"/>
      <c r="M65" s="60"/>
      <c r="AR65" s="60"/>
      <c r="AS65" s="60"/>
      <c r="AT65" s="60"/>
    </row>
    <row r="66" spans="1:46" s="55" customFormat="1" x14ac:dyDescent="0.2">
      <c r="A66" s="141"/>
      <c r="B66" s="202"/>
      <c r="C66" s="197"/>
      <c r="D66" s="192" t="s">
        <v>2</v>
      </c>
      <c r="E66" s="193"/>
      <c r="F66" s="199">
        <f t="shared" ref="F66" si="28">IFERROR(IF(OR(ISBLANK(F64),ISBLANK(F65),AND(F64=0,F65=0),F64&lt;=0),"****",F65/F64),"***")</f>
        <v>1.2</v>
      </c>
      <c r="G66" s="199"/>
      <c r="K66" s="57"/>
      <c r="L66" s="57"/>
      <c r="M66" s="57"/>
      <c r="T66" s="58"/>
      <c r="U66" s="58"/>
      <c r="V66" s="58"/>
      <c r="W66" s="58"/>
      <c r="X66" s="58"/>
      <c r="Y66" s="58"/>
      <c r="Z66" s="58"/>
      <c r="AA66" s="58"/>
      <c r="AB66" s="58"/>
      <c r="AR66" s="57"/>
      <c r="AS66" s="57"/>
      <c r="AT66" s="57"/>
    </row>
    <row r="67" spans="1:46" s="55" customFormat="1" x14ac:dyDescent="0.2">
      <c r="A67" s="141"/>
      <c r="B67" s="202"/>
      <c r="C67" s="197"/>
      <c r="D67" s="192" t="s">
        <v>1</v>
      </c>
      <c r="E67" s="193"/>
      <c r="F67" s="200">
        <f t="shared" ref="F67" si="29">IFERROR(IF(OR(ISBLANK(F64),ISBLANK(F65),AND(F64=0,F65=0),F64&lt;=0),"***",IF(F65-F64&gt;=0,$B$64,0)),"***")</f>
        <v>0.15</v>
      </c>
      <c r="G67" s="200"/>
      <c r="K67" s="57"/>
      <c r="L67" s="57"/>
      <c r="M67" s="57"/>
      <c r="T67" s="58"/>
      <c r="U67" s="58"/>
      <c r="V67" s="58"/>
      <c r="W67" s="58"/>
      <c r="X67" s="58"/>
      <c r="Y67" s="58"/>
      <c r="Z67" s="58"/>
      <c r="AA67" s="58"/>
      <c r="AB67" s="58"/>
      <c r="AR67" s="57"/>
      <c r="AS67" s="57"/>
      <c r="AT67" s="57"/>
    </row>
    <row r="68" spans="1:46" s="59" customFormat="1" x14ac:dyDescent="0.2">
      <c r="A68" s="141" t="s">
        <v>229</v>
      </c>
      <c r="B68" s="142">
        <v>0.1</v>
      </c>
      <c r="C68" s="143" t="s">
        <v>33</v>
      </c>
      <c r="D68" s="146" t="s">
        <v>326</v>
      </c>
      <c r="E68" s="147"/>
      <c r="F68" s="203">
        <v>330000</v>
      </c>
      <c r="G68" s="204"/>
      <c r="K68" s="60"/>
      <c r="L68" s="60"/>
      <c r="M68" s="60"/>
      <c r="AR68" s="60"/>
      <c r="AS68" s="60"/>
      <c r="AT68" s="60"/>
    </row>
    <row r="69" spans="1:46" s="59" customFormat="1" x14ac:dyDescent="0.2">
      <c r="A69" s="141"/>
      <c r="B69" s="142"/>
      <c r="C69" s="143"/>
      <c r="D69" s="146" t="s">
        <v>327</v>
      </c>
      <c r="E69" s="147"/>
      <c r="F69" s="152">
        <v>350000</v>
      </c>
      <c r="G69" s="152"/>
      <c r="K69" s="60"/>
      <c r="L69" s="60"/>
      <c r="M69" s="60"/>
      <c r="AR69" s="60"/>
      <c r="AS69" s="60"/>
      <c r="AT69" s="60"/>
    </row>
    <row r="70" spans="1:46" s="55" customFormat="1" x14ac:dyDescent="0.2">
      <c r="A70" s="141"/>
      <c r="B70" s="142"/>
      <c r="C70" s="143"/>
      <c r="D70" s="192" t="s">
        <v>2</v>
      </c>
      <c r="E70" s="193"/>
      <c r="F70" s="199">
        <f t="shared" ref="F70" si="30">IFERROR(IF(OR(ISBLANK(F68),ISBLANK(F69),AND(F68=0,F69=0),F68&lt;=0),"****",F69/F68),"***")</f>
        <v>1.0606060606060606</v>
      </c>
      <c r="G70" s="199"/>
      <c r="K70" s="57"/>
      <c r="L70" s="57"/>
      <c r="M70" s="57"/>
      <c r="T70" s="58"/>
      <c r="U70" s="58"/>
      <c r="V70" s="58"/>
      <c r="W70" s="58"/>
      <c r="X70" s="58"/>
      <c r="Y70" s="58"/>
      <c r="Z70" s="58"/>
      <c r="AA70" s="58"/>
      <c r="AB70" s="58"/>
      <c r="AR70" s="57"/>
      <c r="AS70" s="57"/>
      <c r="AT70" s="57"/>
    </row>
    <row r="71" spans="1:46" s="55" customFormat="1" x14ac:dyDescent="0.2">
      <c r="A71" s="141"/>
      <c r="B71" s="142"/>
      <c r="C71" s="143"/>
      <c r="D71" s="192" t="s">
        <v>1</v>
      </c>
      <c r="E71" s="193"/>
      <c r="F71" s="200">
        <f t="shared" ref="F71" si="31">IFERROR(IF(OR(ISBLANK(F68),ISBLANK(F69),AND(F68=0,F69=0),F68&lt;=0),"***",IF(F69-F68&gt;=0,$B$68,0)),"***")</f>
        <v>0.1</v>
      </c>
      <c r="G71" s="200"/>
      <c r="K71" s="57"/>
      <c r="L71" s="57"/>
      <c r="M71" s="57"/>
      <c r="T71" s="58"/>
      <c r="U71" s="58"/>
      <c r="V71" s="58"/>
      <c r="W71" s="58"/>
      <c r="X71" s="58"/>
      <c r="Y71" s="58"/>
      <c r="Z71" s="58"/>
      <c r="AA71" s="58"/>
      <c r="AB71" s="58"/>
      <c r="AR71" s="57"/>
      <c r="AS71" s="57"/>
      <c r="AT71" s="57"/>
    </row>
    <row r="72" spans="1:46" s="59" customFormat="1" x14ac:dyDescent="0.2">
      <c r="A72" s="141" t="s">
        <v>229</v>
      </c>
      <c r="B72" s="142">
        <v>0.1</v>
      </c>
      <c r="C72" s="143" t="s">
        <v>3</v>
      </c>
      <c r="D72" s="146" t="s">
        <v>326</v>
      </c>
      <c r="E72" s="147"/>
      <c r="F72" s="205">
        <v>300000</v>
      </c>
      <c r="G72" s="205"/>
      <c r="K72" s="60"/>
      <c r="L72" s="60"/>
      <c r="M72" s="60"/>
      <c r="AR72" s="60"/>
      <c r="AS72" s="60"/>
      <c r="AT72" s="60"/>
    </row>
    <row r="73" spans="1:46" s="59" customFormat="1" x14ac:dyDescent="0.2">
      <c r="A73" s="141"/>
      <c r="B73" s="142"/>
      <c r="C73" s="143"/>
      <c r="D73" s="146" t="s">
        <v>327</v>
      </c>
      <c r="E73" s="147"/>
      <c r="F73" s="198">
        <v>400000</v>
      </c>
      <c r="G73" s="198"/>
      <c r="K73" s="60"/>
      <c r="L73" s="60"/>
      <c r="M73" s="60"/>
      <c r="AR73" s="60"/>
      <c r="AS73" s="60"/>
      <c r="AT73" s="60"/>
    </row>
    <row r="74" spans="1:46" s="55" customFormat="1" x14ac:dyDescent="0.2">
      <c r="A74" s="141"/>
      <c r="B74" s="142"/>
      <c r="C74" s="143"/>
      <c r="D74" s="192" t="s">
        <v>2</v>
      </c>
      <c r="E74" s="193"/>
      <c r="F74" s="199">
        <f t="shared" ref="F74" si="32">IFERROR(IF(OR(ISBLANK(F72),ISBLANK(F73),AND(F72=0,F73=0),F72&lt;=0),"****",F73/F72),"***")</f>
        <v>1.3333333333333333</v>
      </c>
      <c r="G74" s="199"/>
      <c r="K74" s="57"/>
      <c r="L74" s="57"/>
      <c r="M74" s="57"/>
      <c r="T74" s="58"/>
      <c r="U74" s="58"/>
      <c r="V74" s="58"/>
      <c r="W74" s="58"/>
      <c r="X74" s="58"/>
      <c r="Y74" s="58"/>
      <c r="Z74" s="58"/>
      <c r="AA74" s="58"/>
      <c r="AB74" s="58"/>
      <c r="AR74" s="57"/>
      <c r="AS74" s="57"/>
      <c r="AT74" s="57"/>
    </row>
    <row r="75" spans="1:46" s="55" customFormat="1" x14ac:dyDescent="0.2">
      <c r="A75" s="141"/>
      <c r="B75" s="142"/>
      <c r="C75" s="143"/>
      <c r="D75" s="192" t="s">
        <v>1</v>
      </c>
      <c r="E75" s="193"/>
      <c r="F75" s="200">
        <f t="shared" ref="F75" si="33">IFERROR(IF(OR(ISBLANK(F72),ISBLANK(F73),AND(F72=0,F73=0),F72&lt;=0),"***",IF(F73-F72&gt;=0,$B$72,0)),"***")</f>
        <v>0.1</v>
      </c>
      <c r="G75" s="200"/>
      <c r="K75" s="57"/>
      <c r="L75" s="57"/>
      <c r="M75" s="57"/>
      <c r="T75" s="58"/>
      <c r="U75" s="58"/>
      <c r="V75" s="58"/>
      <c r="W75" s="58"/>
      <c r="X75" s="58"/>
      <c r="Y75" s="58"/>
      <c r="Z75" s="58"/>
      <c r="AA75" s="58"/>
      <c r="AB75" s="58"/>
      <c r="AR75" s="57"/>
      <c r="AS75" s="57"/>
      <c r="AT75" s="57"/>
    </row>
    <row r="76" spans="1:46" s="59" customFormat="1" x14ac:dyDescent="0.2">
      <c r="A76" s="141" t="s">
        <v>229</v>
      </c>
      <c r="B76" s="202">
        <v>0.1</v>
      </c>
      <c r="C76" s="143" t="s">
        <v>38</v>
      </c>
      <c r="D76" s="146" t="s">
        <v>326</v>
      </c>
      <c r="E76" s="147"/>
      <c r="F76" s="153">
        <v>600000</v>
      </c>
      <c r="G76" s="154"/>
      <c r="K76" s="60"/>
      <c r="L76" s="60"/>
      <c r="M76" s="60"/>
      <c r="AR76" s="60"/>
      <c r="AS76" s="60"/>
      <c r="AT76" s="60"/>
    </row>
    <row r="77" spans="1:46" s="59" customFormat="1" x14ac:dyDescent="0.2">
      <c r="A77" s="141"/>
      <c r="B77" s="202"/>
      <c r="C77" s="143"/>
      <c r="D77" s="146" t="s">
        <v>327</v>
      </c>
      <c r="E77" s="147"/>
      <c r="F77" s="198">
        <v>700000</v>
      </c>
      <c r="G77" s="198"/>
      <c r="K77" s="60"/>
      <c r="L77" s="60"/>
      <c r="M77" s="60"/>
      <c r="AR77" s="60"/>
      <c r="AS77" s="60"/>
      <c r="AT77" s="60"/>
    </row>
    <row r="78" spans="1:46" s="55" customFormat="1" x14ac:dyDescent="0.2">
      <c r="A78" s="141"/>
      <c r="B78" s="202"/>
      <c r="C78" s="143"/>
      <c r="D78" s="192" t="s">
        <v>2</v>
      </c>
      <c r="E78" s="193"/>
      <c r="F78" s="199">
        <f t="shared" ref="F78" si="34">IFERROR(IF(OR(ISBLANK(F76),ISBLANK(F77),AND(F76=0,F77=0),F76&lt;=0),"****",F77/F76),"***")</f>
        <v>1.1666666666666667</v>
      </c>
      <c r="G78" s="199"/>
      <c r="K78" s="57"/>
      <c r="L78" s="57"/>
      <c r="M78" s="57"/>
      <c r="T78" s="58"/>
      <c r="U78" s="58"/>
      <c r="V78" s="58"/>
      <c r="W78" s="58"/>
      <c r="X78" s="58"/>
      <c r="Y78" s="58"/>
      <c r="Z78" s="58"/>
      <c r="AA78" s="58"/>
      <c r="AB78" s="58"/>
      <c r="AR78" s="57"/>
      <c r="AS78" s="57"/>
      <c r="AT78" s="57"/>
    </row>
    <row r="79" spans="1:46" s="55" customFormat="1" x14ac:dyDescent="0.2">
      <c r="A79" s="141"/>
      <c r="B79" s="202"/>
      <c r="C79" s="143"/>
      <c r="D79" s="192" t="s">
        <v>1</v>
      </c>
      <c r="E79" s="193"/>
      <c r="F79" s="200">
        <f t="shared" ref="F79" si="35">IFERROR(IF(OR(ISBLANK(F76),ISBLANK(F77),AND(F76=0,F77=0),F76&lt;=0),"***",IF(F77-F76&gt;=0,$B$76,0)),"***")</f>
        <v>0.1</v>
      </c>
      <c r="G79" s="200"/>
      <c r="K79" s="57"/>
      <c r="L79" s="57"/>
      <c r="M79" s="57"/>
      <c r="T79" s="58"/>
      <c r="U79" s="58"/>
      <c r="V79" s="58"/>
      <c r="W79" s="58"/>
      <c r="X79" s="58"/>
      <c r="Y79" s="58"/>
      <c r="Z79" s="58"/>
      <c r="AA79" s="58"/>
      <c r="AB79" s="58"/>
      <c r="AR79" s="57"/>
      <c r="AS79" s="57"/>
      <c r="AT79" s="57"/>
    </row>
    <row r="80" spans="1:46" s="59" customFormat="1" x14ac:dyDescent="0.2">
      <c r="A80" s="141" t="s">
        <v>229</v>
      </c>
      <c r="B80" s="202">
        <v>0.1</v>
      </c>
      <c r="C80" s="143" t="s">
        <v>16</v>
      </c>
      <c r="D80" s="146" t="s">
        <v>326</v>
      </c>
      <c r="E80" s="147"/>
      <c r="F80" s="152">
        <v>50000</v>
      </c>
      <c r="G80" s="152"/>
      <c r="K80" s="60"/>
      <c r="L80" s="60"/>
      <c r="M80" s="60"/>
      <c r="AR80" s="60"/>
      <c r="AS80" s="60"/>
      <c r="AT80" s="60"/>
    </row>
    <row r="81" spans="1:46" s="59" customFormat="1" x14ac:dyDescent="0.2">
      <c r="A81" s="141"/>
      <c r="B81" s="202"/>
      <c r="C81" s="143"/>
      <c r="D81" s="146" t="s">
        <v>327</v>
      </c>
      <c r="E81" s="147"/>
      <c r="F81" s="152">
        <v>100000</v>
      </c>
      <c r="G81" s="152"/>
      <c r="K81" s="60"/>
      <c r="L81" s="60"/>
      <c r="M81" s="60"/>
      <c r="AR81" s="60"/>
      <c r="AS81" s="60"/>
      <c r="AT81" s="60"/>
    </row>
    <row r="82" spans="1:46" s="55" customFormat="1" x14ac:dyDescent="0.2">
      <c r="A82" s="141"/>
      <c r="B82" s="202"/>
      <c r="C82" s="143"/>
      <c r="D82" s="192" t="s">
        <v>2</v>
      </c>
      <c r="E82" s="193"/>
      <c r="F82" s="199">
        <f t="shared" ref="F82" si="36">IFERROR(IF(OR(ISBLANK(F80),ISBLANK(F81),AND(F80=0,F81=0),F80&lt;=0),"****",F81/F80),"***")</f>
        <v>2</v>
      </c>
      <c r="G82" s="199"/>
      <c r="K82" s="57"/>
      <c r="L82" s="57"/>
      <c r="M82" s="57"/>
      <c r="T82" s="58"/>
      <c r="U82" s="58"/>
      <c r="V82" s="58"/>
      <c r="W82" s="58"/>
      <c r="X82" s="58"/>
      <c r="Y82" s="58"/>
      <c r="Z82" s="58"/>
      <c r="AA82" s="58"/>
      <c r="AB82" s="58"/>
      <c r="AR82" s="57"/>
      <c r="AS82" s="57"/>
      <c r="AT82" s="57"/>
    </row>
    <row r="83" spans="1:46" s="55" customFormat="1" x14ac:dyDescent="0.2">
      <c r="A83" s="141"/>
      <c r="B83" s="202"/>
      <c r="C83" s="143"/>
      <c r="D83" s="192" t="s">
        <v>1</v>
      </c>
      <c r="E83" s="193"/>
      <c r="F83" s="200">
        <f t="shared" ref="F83" si="37">IFERROR(IF(OR(ISBLANK(F80),ISBLANK(F81),AND(F80=0,F81=0),F80&lt;=0),"***",IF(F81-F80&gt;=0,$B$80,0)),"***")</f>
        <v>0.1</v>
      </c>
      <c r="G83" s="200"/>
      <c r="K83" s="57"/>
      <c r="L83" s="57"/>
      <c r="M83" s="57"/>
      <c r="T83" s="58"/>
      <c r="U83" s="58"/>
      <c r="V83" s="58"/>
      <c r="W83" s="58"/>
      <c r="X83" s="58"/>
      <c r="Y83" s="58"/>
      <c r="Z83" s="58"/>
      <c r="AA83" s="58"/>
      <c r="AB83" s="58"/>
      <c r="AR83" s="57"/>
      <c r="AS83" s="57"/>
      <c r="AT83" s="57"/>
    </row>
    <row r="84" spans="1:46" s="59" customFormat="1" x14ac:dyDescent="0.2">
      <c r="A84" s="141" t="s">
        <v>229</v>
      </c>
      <c r="B84" s="202">
        <v>0.1</v>
      </c>
      <c r="C84" s="224" t="s">
        <v>209</v>
      </c>
      <c r="D84" s="146" t="s">
        <v>326</v>
      </c>
      <c r="E84" s="147"/>
      <c r="F84" s="206">
        <v>1720000</v>
      </c>
      <c r="G84" s="207"/>
      <c r="K84" s="60"/>
      <c r="L84" s="60"/>
      <c r="M84" s="60"/>
      <c r="AR84" s="60"/>
      <c r="AS84" s="60"/>
      <c r="AT84" s="60"/>
    </row>
    <row r="85" spans="1:46" s="59" customFormat="1" x14ac:dyDescent="0.2">
      <c r="A85" s="141"/>
      <c r="B85" s="202"/>
      <c r="C85" s="225"/>
      <c r="D85" s="146" t="s">
        <v>327</v>
      </c>
      <c r="E85" s="147"/>
      <c r="F85" s="198">
        <v>2885000</v>
      </c>
      <c r="G85" s="198"/>
      <c r="K85" s="60"/>
      <c r="L85" s="60"/>
      <c r="M85" s="60"/>
      <c r="AR85" s="60"/>
      <c r="AS85" s="60"/>
      <c r="AT85" s="60"/>
    </row>
    <row r="86" spans="1:46" s="55" customFormat="1" x14ac:dyDescent="0.2">
      <c r="A86" s="141"/>
      <c r="B86" s="202"/>
      <c r="C86" s="225"/>
      <c r="D86" s="192" t="s">
        <v>2</v>
      </c>
      <c r="E86" s="193"/>
      <c r="F86" s="199">
        <f t="shared" ref="F86" si="38">IFERROR(IF(OR(ISBLANK(F84),ISBLANK(F85),AND(F84=0,F85=0),F84&lt;=0),"****",F85/F84),"***")</f>
        <v>1.6773255813953489</v>
      </c>
      <c r="G86" s="199"/>
      <c r="K86" s="57"/>
      <c r="L86" s="57"/>
      <c r="M86" s="57"/>
      <c r="T86" s="58"/>
      <c r="U86" s="58"/>
      <c r="V86" s="58"/>
      <c r="W86" s="58"/>
      <c r="X86" s="58"/>
      <c r="Y86" s="58"/>
      <c r="Z86" s="58"/>
      <c r="AA86" s="58"/>
      <c r="AB86" s="58"/>
      <c r="AR86" s="57"/>
      <c r="AS86" s="57"/>
      <c r="AT86" s="57"/>
    </row>
    <row r="87" spans="1:46" s="55" customFormat="1" ht="15" thickBot="1" x14ac:dyDescent="0.25">
      <c r="A87" s="141"/>
      <c r="B87" s="202"/>
      <c r="C87" s="226"/>
      <c r="D87" s="208" t="s">
        <v>1</v>
      </c>
      <c r="E87" s="209"/>
      <c r="F87" s="221">
        <f t="shared" ref="F87" si="39">IFERROR(IF(OR(ISBLANK(F84),ISBLANK(F85),AND(F84=0,F85=0),F84&lt;=0),"***",IF(F85-F84&gt;=0,$B$84,0)),"***")</f>
        <v>0.1</v>
      </c>
      <c r="G87" s="221"/>
      <c r="K87" s="57"/>
      <c r="L87" s="57"/>
      <c r="M87" s="57"/>
      <c r="T87" s="58"/>
      <c r="U87" s="58"/>
      <c r="V87" s="58"/>
      <c r="W87" s="58"/>
      <c r="X87" s="58"/>
      <c r="Y87" s="58"/>
      <c r="Z87" s="58"/>
      <c r="AA87" s="58"/>
      <c r="AB87" s="58"/>
      <c r="AR87" s="57"/>
      <c r="AS87" s="57"/>
      <c r="AT87" s="57"/>
    </row>
    <row r="88" spans="1:46" s="81" customFormat="1" ht="15" thickBot="1" x14ac:dyDescent="0.25">
      <c r="A88" s="124" t="s">
        <v>301</v>
      </c>
      <c r="B88" s="125"/>
      <c r="C88" s="136"/>
      <c r="D88" s="137"/>
      <c r="E88" s="137"/>
      <c r="F88" s="138"/>
      <c r="G88" s="138"/>
      <c r="K88" s="82"/>
      <c r="L88" s="82"/>
      <c r="M88" s="82"/>
      <c r="T88" s="83"/>
      <c r="U88" s="83"/>
      <c r="V88" s="83"/>
      <c r="W88" s="83"/>
      <c r="X88" s="83"/>
      <c r="Y88" s="83"/>
      <c r="Z88" s="83"/>
      <c r="AA88" s="83"/>
      <c r="AB88" s="83"/>
      <c r="AR88" s="82"/>
      <c r="AS88" s="82"/>
      <c r="AT88" s="82"/>
    </row>
    <row r="89" spans="1:46" s="87" customFormat="1" ht="14.25" customHeight="1" x14ac:dyDescent="0.2">
      <c r="A89" s="210" t="s">
        <v>236</v>
      </c>
      <c r="B89" s="211"/>
      <c r="C89" s="212"/>
      <c r="D89" s="219" t="s">
        <v>326</v>
      </c>
      <c r="E89" s="219"/>
      <c r="F89" s="222" t="s">
        <v>299</v>
      </c>
      <c r="G89" s="223"/>
      <c r="K89" s="88"/>
      <c r="L89" s="88"/>
      <c r="M89" s="88"/>
      <c r="T89" s="89"/>
      <c r="U89" s="89"/>
      <c r="V89" s="89"/>
      <c r="W89" s="89"/>
      <c r="X89" s="89"/>
      <c r="Y89" s="89"/>
      <c r="Z89" s="89"/>
      <c r="AA89" s="89"/>
      <c r="AB89" s="89"/>
      <c r="AR89" s="88"/>
      <c r="AS89" s="88"/>
      <c r="AT89" s="88"/>
    </row>
    <row r="90" spans="1:46" s="87" customFormat="1" x14ac:dyDescent="0.2">
      <c r="A90" s="213"/>
      <c r="B90" s="214"/>
      <c r="C90" s="215"/>
      <c r="D90" s="220" t="s">
        <v>327</v>
      </c>
      <c r="E90" s="220"/>
      <c r="F90" s="230" t="s">
        <v>299</v>
      </c>
      <c r="G90" s="231"/>
      <c r="K90" s="88"/>
      <c r="L90" s="88"/>
      <c r="M90" s="88"/>
      <c r="T90" s="89"/>
      <c r="U90" s="89"/>
      <c r="V90" s="89"/>
      <c r="W90" s="89"/>
      <c r="X90" s="89"/>
      <c r="Y90" s="89"/>
      <c r="Z90" s="89"/>
      <c r="AA90" s="89"/>
      <c r="AB90" s="89"/>
      <c r="AR90" s="88"/>
      <c r="AS90" s="88"/>
      <c r="AT90" s="88"/>
    </row>
    <row r="91" spans="1:46" s="90" customFormat="1" x14ac:dyDescent="0.2">
      <c r="A91" s="216"/>
      <c r="B91" s="217"/>
      <c r="C91" s="218"/>
      <c r="D91" s="229" t="s">
        <v>237</v>
      </c>
      <c r="E91" s="229"/>
      <c r="F91" s="227">
        <f>IFERROR(IF(OR(ISBLANK(F89),ISBLANK(F90),AND(F89=0,F90=0)),"****",IF(F89=F90,1,0)),"***")</f>
        <v>1</v>
      </c>
      <c r="G91" s="228"/>
      <c r="K91" s="91"/>
      <c r="L91" s="91"/>
      <c r="M91" s="91"/>
      <c r="T91" s="92"/>
      <c r="U91" s="92"/>
      <c r="V91" s="92"/>
      <c r="W91" s="92"/>
      <c r="X91" s="92"/>
      <c r="Y91" s="92"/>
      <c r="Z91" s="92"/>
      <c r="AA91" s="92"/>
      <c r="AB91" s="92"/>
      <c r="AR91" s="91"/>
      <c r="AS91" s="91"/>
      <c r="AT91" s="91"/>
    </row>
    <row r="92" spans="1:46" s="93" customFormat="1" ht="14.25" customHeight="1" x14ac:dyDescent="0.25">
      <c r="A92" s="210" t="s">
        <v>294</v>
      </c>
      <c r="B92" s="211"/>
      <c r="C92" s="212"/>
      <c r="D92" s="232" t="s">
        <v>326</v>
      </c>
      <c r="E92" s="232"/>
      <c r="F92" s="241" t="s">
        <v>310</v>
      </c>
      <c r="G92" s="242"/>
      <c r="K92" s="94"/>
      <c r="L92" s="94"/>
      <c r="M92" s="94"/>
      <c r="T92" s="95"/>
      <c r="U92" s="95"/>
      <c r="V92" s="95"/>
      <c r="W92" s="95"/>
      <c r="X92" s="95"/>
      <c r="Y92" s="95"/>
      <c r="Z92" s="95"/>
      <c r="AA92" s="95"/>
      <c r="AB92" s="95"/>
      <c r="AR92" s="94"/>
      <c r="AS92" s="94"/>
      <c r="AT92" s="94"/>
    </row>
    <row r="93" spans="1:46" s="87" customFormat="1" x14ac:dyDescent="0.2">
      <c r="A93" s="213"/>
      <c r="B93" s="214"/>
      <c r="C93" s="215"/>
      <c r="D93" s="220" t="s">
        <v>327</v>
      </c>
      <c r="E93" s="220"/>
      <c r="F93" s="237" t="s">
        <v>310</v>
      </c>
      <c r="G93" s="238"/>
      <c r="K93" s="88"/>
      <c r="L93" s="88"/>
      <c r="M93" s="88"/>
      <c r="T93" s="89"/>
      <c r="U93" s="89"/>
      <c r="V93" s="89"/>
      <c r="W93" s="89"/>
      <c r="X93" s="89"/>
      <c r="Y93" s="89"/>
      <c r="Z93" s="89"/>
      <c r="AA93" s="89"/>
      <c r="AB93" s="89"/>
      <c r="AR93" s="88"/>
      <c r="AS93" s="88"/>
      <c r="AT93" s="88"/>
    </row>
    <row r="94" spans="1:46" s="90" customFormat="1" x14ac:dyDescent="0.2">
      <c r="A94" s="216"/>
      <c r="B94" s="217"/>
      <c r="C94" s="218"/>
      <c r="D94" s="229" t="s">
        <v>237</v>
      </c>
      <c r="E94" s="229"/>
      <c r="F94" s="227">
        <f t="shared" ref="F94" si="40">IFERROR(IF(OR(ISBLANK(F92),ISBLANK(F93),AND(F92=0,F93=0)),"****",IF(F92=F93,1,0)),"***")</f>
        <v>1</v>
      </c>
      <c r="G94" s="228"/>
      <c r="K94" s="91"/>
      <c r="L94" s="91"/>
      <c r="M94" s="91"/>
      <c r="T94" s="92"/>
      <c r="U94" s="92"/>
      <c r="V94" s="92"/>
      <c r="W94" s="92"/>
      <c r="X94" s="92"/>
      <c r="Y94" s="92"/>
      <c r="Z94" s="92"/>
      <c r="AA94" s="92"/>
      <c r="AB94" s="92"/>
      <c r="AR94" s="91"/>
      <c r="AS94" s="91"/>
      <c r="AT94" s="91"/>
    </row>
    <row r="95" spans="1:46" s="87" customFormat="1" ht="14.25" customHeight="1" x14ac:dyDescent="0.2">
      <c r="A95" s="210" t="s">
        <v>296</v>
      </c>
      <c r="B95" s="211"/>
      <c r="C95" s="212"/>
      <c r="D95" s="232" t="s">
        <v>326</v>
      </c>
      <c r="E95" s="232"/>
      <c r="F95" s="233" t="s">
        <v>324</v>
      </c>
      <c r="G95" s="234"/>
      <c r="K95" s="88"/>
      <c r="L95" s="88"/>
      <c r="M95" s="88"/>
      <c r="T95" s="89"/>
      <c r="U95" s="89"/>
      <c r="V95" s="89"/>
      <c r="W95" s="89"/>
      <c r="X95" s="89"/>
      <c r="Y95" s="89"/>
      <c r="Z95" s="89"/>
      <c r="AA95" s="89"/>
      <c r="AB95" s="89"/>
      <c r="AR95" s="88"/>
      <c r="AS95" s="88"/>
      <c r="AT95" s="88"/>
    </row>
    <row r="96" spans="1:46" s="87" customFormat="1" x14ac:dyDescent="0.2">
      <c r="A96" s="213"/>
      <c r="B96" s="214"/>
      <c r="C96" s="215"/>
      <c r="D96" s="220" t="s">
        <v>327</v>
      </c>
      <c r="E96" s="220"/>
      <c r="F96" s="235">
        <v>5</v>
      </c>
      <c r="G96" s="236"/>
      <c r="K96" s="88"/>
      <c r="L96" s="88"/>
      <c r="M96" s="88"/>
      <c r="T96" s="89"/>
      <c r="U96" s="89"/>
      <c r="V96" s="89"/>
      <c r="W96" s="89"/>
      <c r="X96" s="89"/>
      <c r="Y96" s="89"/>
      <c r="Z96" s="89"/>
      <c r="AA96" s="89"/>
      <c r="AB96" s="89"/>
      <c r="AR96" s="88"/>
      <c r="AS96" s="88"/>
      <c r="AT96" s="88"/>
    </row>
    <row r="97" spans="1:46" s="90" customFormat="1" x14ac:dyDescent="0.2">
      <c r="A97" s="216"/>
      <c r="B97" s="217"/>
      <c r="C97" s="218"/>
      <c r="D97" s="229" t="s">
        <v>237</v>
      </c>
      <c r="E97" s="229"/>
      <c r="F97" s="227">
        <f>IFERROR(IF(OR(ISBLANK(F95),ISBLANK(F96),AND(F95=0,F96=0)),"****",IF(F95=F96,1,0)),"***")</f>
        <v>0</v>
      </c>
      <c r="G97" s="228"/>
      <c r="K97" s="91"/>
      <c r="L97" s="91"/>
      <c r="M97" s="91"/>
      <c r="T97" s="92"/>
      <c r="U97" s="92"/>
      <c r="V97" s="92"/>
      <c r="W97" s="92"/>
      <c r="X97" s="92"/>
      <c r="Y97" s="92"/>
      <c r="Z97" s="92"/>
      <c r="AA97" s="92"/>
      <c r="AB97" s="92"/>
      <c r="AR97" s="91"/>
      <c r="AS97" s="91"/>
      <c r="AT97" s="91"/>
    </row>
    <row r="98" spans="1:46" s="99" customFormat="1" ht="14.25" customHeight="1" x14ac:dyDescent="0.2">
      <c r="A98" s="210" t="s">
        <v>295</v>
      </c>
      <c r="B98" s="211"/>
      <c r="C98" s="212"/>
      <c r="D98" s="232" t="s">
        <v>326</v>
      </c>
      <c r="E98" s="232"/>
      <c r="F98" s="239" t="s">
        <v>311</v>
      </c>
      <c r="G98" s="240"/>
      <c r="T98" s="100"/>
      <c r="U98" s="100"/>
      <c r="V98" s="100"/>
      <c r="W98" s="100"/>
      <c r="X98" s="100"/>
      <c r="Y98" s="100"/>
      <c r="Z98" s="100"/>
      <c r="AA98" s="100"/>
      <c r="AB98" s="100"/>
    </row>
    <row r="99" spans="1:46" s="87" customFormat="1" x14ac:dyDescent="0.2">
      <c r="A99" s="213"/>
      <c r="B99" s="214"/>
      <c r="C99" s="215"/>
      <c r="D99" s="220" t="s">
        <v>327</v>
      </c>
      <c r="E99" s="220"/>
      <c r="F99" s="237">
        <v>5</v>
      </c>
      <c r="G99" s="238"/>
      <c r="K99" s="88"/>
      <c r="L99" s="88"/>
      <c r="M99" s="88"/>
      <c r="T99" s="89"/>
      <c r="U99" s="89"/>
      <c r="V99" s="89"/>
      <c r="W99" s="89"/>
      <c r="X99" s="89"/>
      <c r="Y99" s="89"/>
      <c r="Z99" s="89"/>
      <c r="AA99" s="89"/>
      <c r="AB99" s="89"/>
      <c r="AR99" s="88"/>
      <c r="AS99" s="88"/>
      <c r="AT99" s="88"/>
    </row>
    <row r="100" spans="1:46" s="90" customFormat="1" x14ac:dyDescent="0.2">
      <c r="A100" s="216"/>
      <c r="B100" s="217"/>
      <c r="C100" s="218"/>
      <c r="D100" s="229" t="s">
        <v>237</v>
      </c>
      <c r="E100" s="229"/>
      <c r="F100" s="227">
        <f t="shared" ref="F100" si="41">IFERROR(IF(OR(ISBLANK(F98),ISBLANK(F99),AND(F98=0,F99=0)),"****",IF(F98=F99,1,0)),"***")</f>
        <v>0</v>
      </c>
      <c r="G100" s="228"/>
      <c r="K100" s="91"/>
      <c r="L100" s="91"/>
      <c r="M100" s="91"/>
      <c r="T100" s="92"/>
      <c r="U100" s="92"/>
      <c r="V100" s="92"/>
      <c r="W100" s="92"/>
      <c r="X100" s="92"/>
      <c r="Y100" s="92"/>
      <c r="Z100" s="92"/>
      <c r="AA100" s="92"/>
      <c r="AB100" s="92"/>
      <c r="AR100" s="91"/>
      <c r="AS100" s="91"/>
      <c r="AT100" s="91"/>
    </row>
    <row r="101" spans="1:46" s="99" customFormat="1" ht="14.25" customHeight="1" x14ac:dyDescent="0.2">
      <c r="A101" s="210" t="s">
        <v>297</v>
      </c>
      <c r="B101" s="211"/>
      <c r="C101" s="212"/>
      <c r="D101" s="243" t="s">
        <v>326</v>
      </c>
      <c r="E101" s="243"/>
      <c r="F101" s="233" t="s">
        <v>300</v>
      </c>
      <c r="G101" s="234"/>
      <c r="T101" s="100"/>
      <c r="U101" s="100"/>
      <c r="V101" s="100"/>
      <c r="W101" s="100"/>
      <c r="X101" s="100"/>
      <c r="Y101" s="100"/>
      <c r="Z101" s="100"/>
      <c r="AA101" s="100"/>
      <c r="AB101" s="100"/>
    </row>
    <row r="102" spans="1:46" s="87" customFormat="1" x14ac:dyDescent="0.2">
      <c r="A102" s="213"/>
      <c r="B102" s="214"/>
      <c r="C102" s="215"/>
      <c r="D102" s="220" t="s">
        <v>327</v>
      </c>
      <c r="E102" s="220"/>
      <c r="F102" s="244">
        <v>5</v>
      </c>
      <c r="G102" s="245"/>
      <c r="K102" s="88"/>
      <c r="L102" s="88"/>
      <c r="M102" s="88"/>
      <c r="T102" s="89"/>
      <c r="U102" s="89"/>
      <c r="V102" s="89"/>
      <c r="W102" s="89"/>
      <c r="X102" s="89"/>
      <c r="Y102" s="89"/>
      <c r="Z102" s="89"/>
      <c r="AA102" s="89"/>
      <c r="AB102" s="89"/>
      <c r="AR102" s="88"/>
      <c r="AS102" s="88"/>
      <c r="AT102" s="88"/>
    </row>
    <row r="103" spans="1:46" s="90" customFormat="1" x14ac:dyDescent="0.2">
      <c r="A103" s="216"/>
      <c r="B103" s="217"/>
      <c r="C103" s="218"/>
      <c r="D103" s="229" t="s">
        <v>237</v>
      </c>
      <c r="E103" s="229"/>
      <c r="F103" s="227">
        <f t="shared" ref="F103" si="42">IFERROR(IF(OR(ISBLANK(F101),ISBLANK(F102),AND(F101=0,F102=0)),"****",IF(F101=F102,1,0)),"***")</f>
        <v>0</v>
      </c>
      <c r="G103" s="228"/>
      <c r="K103" s="91"/>
      <c r="L103" s="91"/>
      <c r="M103" s="91"/>
      <c r="T103" s="92"/>
      <c r="U103" s="92"/>
      <c r="V103" s="92"/>
      <c r="W103" s="92"/>
      <c r="X103" s="92"/>
      <c r="Y103" s="92"/>
      <c r="Z103" s="92"/>
      <c r="AA103" s="92"/>
      <c r="AB103" s="92"/>
      <c r="AR103" s="91"/>
      <c r="AS103" s="91"/>
      <c r="AT103" s="91"/>
    </row>
    <row r="104" spans="1:46" s="87" customFormat="1" ht="14.25" customHeight="1" x14ac:dyDescent="0.2">
      <c r="A104" s="210" t="s">
        <v>302</v>
      </c>
      <c r="B104" s="211"/>
      <c r="C104" s="212"/>
      <c r="D104" s="220" t="s">
        <v>326</v>
      </c>
      <c r="E104" s="220"/>
      <c r="F104" s="233" t="s">
        <v>305</v>
      </c>
      <c r="G104" s="234"/>
      <c r="K104" s="88"/>
      <c r="L104" s="88"/>
      <c r="M104" s="88"/>
      <c r="T104" s="89"/>
      <c r="U104" s="89"/>
      <c r="V104" s="89"/>
      <c r="W104" s="89"/>
      <c r="X104" s="89"/>
      <c r="Y104" s="89"/>
      <c r="Z104" s="89"/>
      <c r="AA104" s="89"/>
      <c r="AB104" s="89"/>
      <c r="AR104" s="88"/>
      <c r="AS104" s="88"/>
      <c r="AT104" s="88"/>
    </row>
    <row r="105" spans="1:46" s="87" customFormat="1" x14ac:dyDescent="0.2">
      <c r="A105" s="213"/>
      <c r="B105" s="214"/>
      <c r="C105" s="215"/>
      <c r="D105" s="220" t="s">
        <v>327</v>
      </c>
      <c r="E105" s="220"/>
      <c r="F105" s="237">
        <v>5</v>
      </c>
      <c r="G105" s="238"/>
      <c r="K105" s="88"/>
      <c r="L105" s="88"/>
      <c r="M105" s="88"/>
      <c r="T105" s="89"/>
      <c r="U105" s="89"/>
      <c r="V105" s="89"/>
      <c r="W105" s="89"/>
      <c r="X105" s="89"/>
      <c r="Y105" s="89"/>
      <c r="Z105" s="89"/>
      <c r="AA105" s="89"/>
      <c r="AB105" s="89"/>
      <c r="AR105" s="88"/>
      <c r="AS105" s="88"/>
      <c r="AT105" s="88"/>
    </row>
    <row r="106" spans="1:46" s="96" customFormat="1" ht="15" thickBot="1" x14ac:dyDescent="0.25">
      <c r="A106" s="216"/>
      <c r="B106" s="217"/>
      <c r="C106" s="218"/>
      <c r="D106" s="246" t="s">
        <v>237</v>
      </c>
      <c r="E106" s="246"/>
      <c r="F106" s="247">
        <f t="shared" ref="F106" si="43">IFERROR(IF(OR(ISBLANK(F104),ISBLANK(F105),AND(F104=0,F105=0)),"****",IF(F104=F105,1,0)),"***")</f>
        <v>0</v>
      </c>
      <c r="G106" s="248"/>
      <c r="K106" s="97"/>
      <c r="L106" s="97"/>
      <c r="M106" s="97"/>
      <c r="T106" s="98"/>
      <c r="U106" s="98"/>
      <c r="V106" s="98"/>
      <c r="W106" s="98"/>
      <c r="X106" s="98"/>
      <c r="Y106" s="98"/>
      <c r="Z106" s="98"/>
      <c r="AA106" s="98"/>
      <c r="AB106" s="98"/>
      <c r="AR106" s="97"/>
      <c r="AS106" s="97"/>
      <c r="AT106" s="97"/>
    </row>
  </sheetData>
  <sheetProtection selectLockedCells="1"/>
  <mergeCells count="246">
    <mergeCell ref="A101:C103"/>
    <mergeCell ref="D101:E101"/>
    <mergeCell ref="D102:E102"/>
    <mergeCell ref="F100:G100"/>
    <mergeCell ref="F101:G101"/>
    <mergeCell ref="A104:C106"/>
    <mergeCell ref="D104:E104"/>
    <mergeCell ref="F103:G103"/>
    <mergeCell ref="D103:E103"/>
    <mergeCell ref="F102:G102"/>
    <mergeCell ref="D106:E106"/>
    <mergeCell ref="F105:G105"/>
    <mergeCell ref="D105:E105"/>
    <mergeCell ref="F104:G104"/>
    <mergeCell ref="F106:G106"/>
    <mergeCell ref="A95:C97"/>
    <mergeCell ref="D95:E95"/>
    <mergeCell ref="D96:E96"/>
    <mergeCell ref="F94:G94"/>
    <mergeCell ref="F95:G95"/>
    <mergeCell ref="A98:C100"/>
    <mergeCell ref="D98:E98"/>
    <mergeCell ref="F97:G97"/>
    <mergeCell ref="D97:E97"/>
    <mergeCell ref="F96:G96"/>
    <mergeCell ref="D100:E100"/>
    <mergeCell ref="F99:G99"/>
    <mergeCell ref="D99:E99"/>
    <mergeCell ref="F98:G98"/>
    <mergeCell ref="A92:C94"/>
    <mergeCell ref="D92:E92"/>
    <mergeCell ref="D94:E94"/>
    <mergeCell ref="F93:G93"/>
    <mergeCell ref="D93:E93"/>
    <mergeCell ref="F92:G92"/>
    <mergeCell ref="D85:E85"/>
    <mergeCell ref="F84:G84"/>
    <mergeCell ref="D87:E87"/>
    <mergeCell ref="F86:G86"/>
    <mergeCell ref="D86:E86"/>
    <mergeCell ref="F85:G85"/>
    <mergeCell ref="A89:C91"/>
    <mergeCell ref="D89:E89"/>
    <mergeCell ref="D90:E90"/>
    <mergeCell ref="F87:G87"/>
    <mergeCell ref="F89:G89"/>
    <mergeCell ref="A84:A87"/>
    <mergeCell ref="B84:B87"/>
    <mergeCell ref="C84:C87"/>
    <mergeCell ref="D84:E84"/>
    <mergeCell ref="F91:G91"/>
    <mergeCell ref="D91:E91"/>
    <mergeCell ref="F90:G90"/>
    <mergeCell ref="A80:A83"/>
    <mergeCell ref="B80:B83"/>
    <mergeCell ref="C80:C83"/>
    <mergeCell ref="D80:E80"/>
    <mergeCell ref="F79:G79"/>
    <mergeCell ref="D82:E82"/>
    <mergeCell ref="F81:G81"/>
    <mergeCell ref="D81:E81"/>
    <mergeCell ref="F80:G80"/>
    <mergeCell ref="F83:G83"/>
    <mergeCell ref="D83:E83"/>
    <mergeCell ref="F82:G82"/>
    <mergeCell ref="A76:A79"/>
    <mergeCell ref="B76:B79"/>
    <mergeCell ref="C76:C79"/>
    <mergeCell ref="D76:E76"/>
    <mergeCell ref="D78:E78"/>
    <mergeCell ref="F77:G77"/>
    <mergeCell ref="D77:E77"/>
    <mergeCell ref="F76:G76"/>
    <mergeCell ref="D79:E79"/>
    <mergeCell ref="F78:G78"/>
    <mergeCell ref="D73:E73"/>
    <mergeCell ref="F72:G72"/>
    <mergeCell ref="D72:E72"/>
    <mergeCell ref="D75:E75"/>
    <mergeCell ref="F74:G74"/>
    <mergeCell ref="D74:E74"/>
    <mergeCell ref="F73:G73"/>
    <mergeCell ref="F75:G75"/>
    <mergeCell ref="A60:A63"/>
    <mergeCell ref="B60:B63"/>
    <mergeCell ref="C60:C63"/>
    <mergeCell ref="D60:E60"/>
    <mergeCell ref="A68:A71"/>
    <mergeCell ref="B68:B71"/>
    <mergeCell ref="C68:C71"/>
    <mergeCell ref="D68:E68"/>
    <mergeCell ref="F67:G67"/>
    <mergeCell ref="D67:E67"/>
    <mergeCell ref="F66:G66"/>
    <mergeCell ref="D69:E69"/>
    <mergeCell ref="F68:G68"/>
    <mergeCell ref="D71:E71"/>
    <mergeCell ref="F70:G70"/>
    <mergeCell ref="D70:E70"/>
    <mergeCell ref="F69:G69"/>
    <mergeCell ref="F71:G71"/>
    <mergeCell ref="A64:A67"/>
    <mergeCell ref="B64:B67"/>
    <mergeCell ref="A72:A75"/>
    <mergeCell ref="B72:B75"/>
    <mergeCell ref="C72:C75"/>
    <mergeCell ref="C64:C67"/>
    <mergeCell ref="D64:E64"/>
    <mergeCell ref="F64:G64"/>
    <mergeCell ref="F59:G59"/>
    <mergeCell ref="C57:C59"/>
    <mergeCell ref="D62:E62"/>
    <mergeCell ref="D59:E59"/>
    <mergeCell ref="F61:G61"/>
    <mergeCell ref="D61:E61"/>
    <mergeCell ref="F60:G60"/>
    <mergeCell ref="D63:E63"/>
    <mergeCell ref="F62:G62"/>
    <mergeCell ref="F63:G63"/>
    <mergeCell ref="D66:E66"/>
    <mergeCell ref="F65:G65"/>
    <mergeCell ref="D65:E65"/>
    <mergeCell ref="D53:E53"/>
    <mergeCell ref="F52:G52"/>
    <mergeCell ref="D55:E55"/>
    <mergeCell ref="F54:G54"/>
    <mergeCell ref="D56:E56"/>
    <mergeCell ref="F55:G55"/>
    <mergeCell ref="F56:G56"/>
    <mergeCell ref="F58:G58"/>
    <mergeCell ref="F57:G57"/>
    <mergeCell ref="C45:C47"/>
    <mergeCell ref="F44:G44"/>
    <mergeCell ref="D44:E44"/>
    <mergeCell ref="F43:G43"/>
    <mergeCell ref="F45:G45"/>
    <mergeCell ref="A48:A59"/>
    <mergeCell ref="B48:B59"/>
    <mergeCell ref="C48:C50"/>
    <mergeCell ref="D48:E48"/>
    <mergeCell ref="F47:G47"/>
    <mergeCell ref="D47:E47"/>
    <mergeCell ref="F46:G46"/>
    <mergeCell ref="D49:E49"/>
    <mergeCell ref="F48:G48"/>
    <mergeCell ref="C51:C53"/>
    <mergeCell ref="D51:E51"/>
    <mergeCell ref="F50:G50"/>
    <mergeCell ref="D50:E50"/>
    <mergeCell ref="F49:G49"/>
    <mergeCell ref="D52:E52"/>
    <mergeCell ref="F51:G51"/>
    <mergeCell ref="C54:C56"/>
    <mergeCell ref="D54:E54"/>
    <mergeCell ref="F53:G53"/>
    <mergeCell ref="D39:E39"/>
    <mergeCell ref="F38:G38"/>
    <mergeCell ref="F40:G40"/>
    <mergeCell ref="C42:C44"/>
    <mergeCell ref="D42:E42"/>
    <mergeCell ref="F41:G41"/>
    <mergeCell ref="D41:E41"/>
    <mergeCell ref="D43:E43"/>
    <mergeCell ref="F42:G42"/>
    <mergeCell ref="F29:G29"/>
    <mergeCell ref="C29:C32"/>
    <mergeCell ref="D32:E32"/>
    <mergeCell ref="F31:G31"/>
    <mergeCell ref="F30:G30"/>
    <mergeCell ref="A33:A47"/>
    <mergeCell ref="B33:B47"/>
    <mergeCell ref="C33:C35"/>
    <mergeCell ref="D33:E33"/>
    <mergeCell ref="F32:G32"/>
    <mergeCell ref="D35:E35"/>
    <mergeCell ref="F34:G34"/>
    <mergeCell ref="D34:E34"/>
    <mergeCell ref="F33:G33"/>
    <mergeCell ref="C36:C38"/>
    <mergeCell ref="D36:E36"/>
    <mergeCell ref="F35:G35"/>
    <mergeCell ref="D38:E38"/>
    <mergeCell ref="F37:G37"/>
    <mergeCell ref="D37:E37"/>
    <mergeCell ref="F36:G36"/>
    <mergeCell ref="D40:E40"/>
    <mergeCell ref="F39:G39"/>
    <mergeCell ref="C39:C41"/>
    <mergeCell ref="F23:G23"/>
    <mergeCell ref="C26:C28"/>
    <mergeCell ref="D26:E26"/>
    <mergeCell ref="F25:G25"/>
    <mergeCell ref="D25:E25"/>
    <mergeCell ref="F24:G24"/>
    <mergeCell ref="D28:E28"/>
    <mergeCell ref="F27:G27"/>
    <mergeCell ref="D27:E27"/>
    <mergeCell ref="F26:G26"/>
    <mergeCell ref="F28:G28"/>
    <mergeCell ref="D24:E24"/>
    <mergeCell ref="C17:C19"/>
    <mergeCell ref="D17:E17"/>
    <mergeCell ref="F16:G16"/>
    <mergeCell ref="F18:G18"/>
    <mergeCell ref="F20:G20"/>
    <mergeCell ref="F19:G19"/>
    <mergeCell ref="D22:E22"/>
    <mergeCell ref="F21:G21"/>
    <mergeCell ref="D21:E21"/>
    <mergeCell ref="F22:G22"/>
    <mergeCell ref="F8:G8"/>
    <mergeCell ref="D8:E8"/>
    <mergeCell ref="F7:G7"/>
    <mergeCell ref="A4:A5"/>
    <mergeCell ref="B4:B5"/>
    <mergeCell ref="C4:C5"/>
    <mergeCell ref="D4:E5"/>
    <mergeCell ref="D7:E7"/>
    <mergeCell ref="F6:G6"/>
    <mergeCell ref="D6:E6"/>
    <mergeCell ref="F4:F5"/>
    <mergeCell ref="G4:G5"/>
    <mergeCell ref="A11:A32"/>
    <mergeCell ref="B11:B32"/>
    <mergeCell ref="C11:C13"/>
    <mergeCell ref="D11:E11"/>
    <mergeCell ref="D15:E15"/>
    <mergeCell ref="D19:E19"/>
    <mergeCell ref="F9:G9"/>
    <mergeCell ref="F14:G14"/>
    <mergeCell ref="F15:G15"/>
    <mergeCell ref="C20:C22"/>
    <mergeCell ref="D9:E9"/>
    <mergeCell ref="D20:E20"/>
    <mergeCell ref="C23:C25"/>
    <mergeCell ref="D23:E23"/>
    <mergeCell ref="D13:E13"/>
    <mergeCell ref="F12:G12"/>
    <mergeCell ref="D12:E12"/>
    <mergeCell ref="F11:G11"/>
    <mergeCell ref="C14:C16"/>
    <mergeCell ref="D14:E14"/>
    <mergeCell ref="F13:G13"/>
    <mergeCell ref="D16:E16"/>
    <mergeCell ref="D18:E18"/>
    <mergeCell ref="F17:G17"/>
  </mergeCells>
  <conditionalFormatting sqref="F6:G6">
    <cfRule type="cellIs" dxfId="13" priority="24" operator="equal">
      <formula>2</formula>
    </cfRule>
  </conditionalFormatting>
  <conditionalFormatting sqref="F7:G7 F91:G91 F94:G94 F97:G97 F100:G100 F103:G103 F106:G106">
    <cfRule type="cellIs" dxfId="12" priority="23" operator="equal">
      <formula>1</formula>
    </cfRule>
  </conditionalFormatting>
  <conditionalFormatting sqref="F8:G8">
    <cfRule type="cellIs" dxfId="11" priority="22" operator="equal">
      <formula>1</formula>
    </cfRule>
  </conditionalFormatting>
  <conditionalFormatting sqref="F9:G10 F88:G88">
    <cfRule type="cellIs" dxfId="10" priority="21" operator="between">
      <formula>1.4</formula>
      <formula>2.2</formula>
    </cfRule>
  </conditionalFormatting>
  <conditionalFormatting sqref="F32:G32">
    <cfRule type="cellIs" dxfId="9" priority="20" operator="equal">
      <formula>$B$11</formula>
    </cfRule>
  </conditionalFormatting>
  <conditionalFormatting sqref="F47:G47">
    <cfRule type="cellIs" dxfId="8" priority="19" operator="equal">
      <formula>$B$33</formula>
    </cfRule>
  </conditionalFormatting>
  <conditionalFormatting sqref="F59:G59">
    <cfRule type="cellIs" dxfId="7" priority="18" operator="equal">
      <formula>$B$48</formula>
    </cfRule>
  </conditionalFormatting>
  <conditionalFormatting sqref="F63:G63">
    <cfRule type="cellIs" dxfId="6" priority="17" operator="equal">
      <formula>$B$60</formula>
    </cfRule>
  </conditionalFormatting>
  <conditionalFormatting sqref="F67:G67">
    <cfRule type="cellIs" dxfId="5" priority="16" operator="equal">
      <formula>$B$64</formula>
    </cfRule>
  </conditionalFormatting>
  <conditionalFormatting sqref="F71:G71">
    <cfRule type="cellIs" dxfId="4" priority="15" operator="equal">
      <formula>$B$68</formula>
    </cfRule>
  </conditionalFormatting>
  <conditionalFormatting sqref="F75:G75">
    <cfRule type="cellIs" dxfId="3" priority="14" operator="equal">
      <formula>$B$72</formula>
    </cfRule>
  </conditionalFormatting>
  <conditionalFormatting sqref="F79:G79">
    <cfRule type="cellIs" dxfId="2" priority="13" operator="equal">
      <formula>$B$76</formula>
    </cfRule>
  </conditionalFormatting>
  <conditionalFormatting sqref="F83:G83">
    <cfRule type="cellIs" dxfId="1" priority="12" operator="equal">
      <formula>$B$80</formula>
    </cfRule>
  </conditionalFormatting>
  <conditionalFormatting sqref="F87:G87">
    <cfRule type="cellIs" dxfId="0" priority="11" operator="equal">
      <formula>$B$84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8">
    <tabColor rgb="FFFF0000"/>
    <pageSetUpPr fitToPage="1"/>
  </sheetPr>
  <dimension ref="A1:E349"/>
  <sheetViews>
    <sheetView zoomScale="70" zoomScaleNormal="70" workbookViewId="0">
      <pane xSplit="4" ySplit="2" topLeftCell="E315" activePane="bottomRight" state="frozen"/>
      <selection activeCell="A2" sqref="A2"/>
      <selection pane="topRight" activeCell="A2" sqref="A2"/>
      <selection pane="bottomLeft" activeCell="A2" sqref="A2"/>
      <selection pane="bottomRight" activeCell="E348" sqref="E348"/>
    </sheetView>
  </sheetViews>
  <sheetFormatPr defaultColWidth="9.28515625" defaultRowHeight="15" customHeight="1" x14ac:dyDescent="0.3"/>
  <cols>
    <col min="1" max="1" width="9.28515625" style="3"/>
    <col min="2" max="3" width="14.7109375" style="3" customWidth="1"/>
    <col min="4" max="4" width="52.42578125" style="4" customWidth="1"/>
    <col min="5" max="5" width="174" style="4" customWidth="1"/>
    <col min="6" max="16384" width="9.28515625" style="3"/>
  </cols>
  <sheetData>
    <row r="1" spans="1:5" s="14" customFormat="1" ht="15" customHeight="1" x14ac:dyDescent="0.3">
      <c r="A1" s="20"/>
      <c r="B1" s="252" t="s">
        <v>13</v>
      </c>
      <c r="C1" s="253"/>
      <c r="D1" s="254" t="s">
        <v>12</v>
      </c>
      <c r="E1" s="255" t="s">
        <v>11</v>
      </c>
    </row>
    <row r="2" spans="1:5" s="14" customFormat="1" ht="15" customHeight="1" x14ac:dyDescent="0.3">
      <c r="A2" s="20"/>
      <c r="B2" s="21" t="s">
        <v>14</v>
      </c>
      <c r="C2" s="16" t="s">
        <v>15</v>
      </c>
      <c r="D2" s="254"/>
      <c r="E2" s="255"/>
    </row>
    <row r="3" spans="1:5" ht="89.25" customHeight="1" x14ac:dyDescent="0.3">
      <c r="A3" s="22"/>
      <c r="B3" s="19">
        <v>43831</v>
      </c>
      <c r="C3" s="19"/>
      <c r="D3" s="15" t="s">
        <v>88</v>
      </c>
      <c r="E3" s="13" t="s">
        <v>89</v>
      </c>
    </row>
    <row r="4" spans="1:5" ht="89.25" customHeight="1" x14ac:dyDescent="0.3">
      <c r="A4" s="22"/>
      <c r="B4" s="19">
        <v>43831</v>
      </c>
      <c r="C4" s="19"/>
      <c r="D4" s="15" t="s">
        <v>90</v>
      </c>
      <c r="E4" s="13" t="s">
        <v>91</v>
      </c>
    </row>
    <row r="5" spans="1:5" ht="78.75" x14ac:dyDescent="0.3">
      <c r="A5" s="22"/>
      <c r="B5" s="19">
        <v>44562</v>
      </c>
      <c r="C5" s="19"/>
      <c r="D5" s="15" t="s">
        <v>25</v>
      </c>
      <c r="E5" s="13" t="s">
        <v>34</v>
      </c>
    </row>
    <row r="6" spans="1:5" ht="15.75" x14ac:dyDescent="0.3">
      <c r="A6" s="249"/>
      <c r="B6" s="257">
        <v>44652</v>
      </c>
      <c r="C6" s="257">
        <v>44742</v>
      </c>
      <c r="D6" s="256" t="s">
        <v>41</v>
      </c>
      <c r="E6" s="25" t="s">
        <v>42</v>
      </c>
    </row>
    <row r="7" spans="1:5" ht="15.75" x14ac:dyDescent="0.3">
      <c r="A7" s="250"/>
      <c r="B7" s="257"/>
      <c r="C7" s="256"/>
      <c r="D7" s="256"/>
      <c r="E7" s="26"/>
    </row>
    <row r="8" spans="1:5" ht="15.75" x14ac:dyDescent="0.3">
      <c r="A8" s="250"/>
      <c r="B8" s="257"/>
      <c r="C8" s="256"/>
      <c r="D8" s="256"/>
      <c r="E8" s="27" t="s">
        <v>43</v>
      </c>
    </row>
    <row r="9" spans="1:5" ht="15.75" x14ac:dyDescent="0.3">
      <c r="A9" s="250"/>
      <c r="B9" s="257"/>
      <c r="C9" s="256"/>
      <c r="D9" s="256"/>
      <c r="E9" s="27" t="s">
        <v>44</v>
      </c>
    </row>
    <row r="10" spans="1:5" ht="15.75" x14ac:dyDescent="0.3">
      <c r="A10" s="250"/>
      <c r="B10" s="257"/>
      <c r="C10" s="256"/>
      <c r="D10" s="256"/>
      <c r="E10" s="28" t="s">
        <v>45</v>
      </c>
    </row>
    <row r="11" spans="1:5" ht="15.75" x14ac:dyDescent="0.3">
      <c r="A11" s="250"/>
      <c r="B11" s="257"/>
      <c r="C11" s="256"/>
      <c r="D11" s="256"/>
      <c r="E11" s="28" t="s">
        <v>46</v>
      </c>
    </row>
    <row r="12" spans="1:5" ht="15.75" x14ac:dyDescent="0.3">
      <c r="A12" s="250"/>
      <c r="B12" s="257"/>
      <c r="C12" s="256"/>
      <c r="D12" s="256"/>
      <c r="E12" s="28" t="s">
        <v>47</v>
      </c>
    </row>
    <row r="13" spans="1:5" ht="15.75" x14ac:dyDescent="0.3">
      <c r="A13" s="250"/>
      <c r="B13" s="257"/>
      <c r="C13" s="256"/>
      <c r="D13" s="256"/>
      <c r="E13" s="28" t="s">
        <v>48</v>
      </c>
    </row>
    <row r="14" spans="1:5" ht="15.75" x14ac:dyDescent="0.3">
      <c r="A14" s="250"/>
      <c r="B14" s="257"/>
      <c r="C14" s="256"/>
      <c r="D14" s="256"/>
      <c r="E14" s="28" t="s">
        <v>49</v>
      </c>
    </row>
    <row r="15" spans="1:5" ht="15.75" x14ac:dyDescent="0.3">
      <c r="A15" s="250"/>
      <c r="B15" s="257"/>
      <c r="C15" s="256"/>
      <c r="D15" s="256"/>
      <c r="E15" s="28" t="s">
        <v>50</v>
      </c>
    </row>
    <row r="16" spans="1:5" ht="15.75" x14ac:dyDescent="0.3">
      <c r="A16" s="250"/>
      <c r="B16" s="257"/>
      <c r="C16" s="256"/>
      <c r="D16" s="256"/>
      <c r="E16" s="27" t="s">
        <v>96</v>
      </c>
    </row>
    <row r="17" spans="1:5" ht="15.75" x14ac:dyDescent="0.3">
      <c r="A17" s="250"/>
      <c r="B17" s="257"/>
      <c r="C17" s="256"/>
      <c r="D17" s="256"/>
      <c r="E17" s="28" t="s">
        <v>51</v>
      </c>
    </row>
    <row r="18" spans="1:5" ht="15.75" x14ac:dyDescent="0.3">
      <c r="A18" s="250"/>
      <c r="B18" s="257"/>
      <c r="C18" s="256"/>
      <c r="D18" s="256"/>
      <c r="E18" s="28" t="s">
        <v>52</v>
      </c>
    </row>
    <row r="19" spans="1:5" ht="15.75" x14ac:dyDescent="0.3">
      <c r="A19" s="250"/>
      <c r="B19" s="257"/>
      <c r="C19" s="256"/>
      <c r="D19" s="256"/>
      <c r="E19" s="34" t="s">
        <v>53</v>
      </c>
    </row>
    <row r="20" spans="1:5" ht="15.75" x14ac:dyDescent="0.3">
      <c r="A20" s="250"/>
      <c r="B20" s="257"/>
      <c r="C20" s="256"/>
      <c r="D20" s="256"/>
      <c r="E20" s="28" t="s">
        <v>54</v>
      </c>
    </row>
    <row r="21" spans="1:5" ht="15.75" x14ac:dyDescent="0.3">
      <c r="A21" s="250"/>
      <c r="B21" s="257"/>
      <c r="C21" s="256"/>
      <c r="D21" s="256"/>
      <c r="E21" s="34" t="s">
        <v>55</v>
      </c>
    </row>
    <row r="22" spans="1:5" ht="15.75" x14ac:dyDescent="0.3">
      <c r="A22" s="250"/>
      <c r="B22" s="257"/>
      <c r="C22" s="256"/>
      <c r="D22" s="256"/>
      <c r="E22" s="34" t="s">
        <v>56</v>
      </c>
    </row>
    <row r="23" spans="1:5" ht="15.75" x14ac:dyDescent="0.3">
      <c r="A23" s="250"/>
      <c r="B23" s="257"/>
      <c r="C23" s="256"/>
      <c r="D23" s="256"/>
      <c r="E23" s="34" t="s">
        <v>57</v>
      </c>
    </row>
    <row r="24" spans="1:5" ht="15.75" x14ac:dyDescent="0.3">
      <c r="A24" s="250"/>
      <c r="B24" s="257"/>
      <c r="C24" s="256"/>
      <c r="D24" s="256"/>
      <c r="E24" s="34" t="s">
        <v>58</v>
      </c>
    </row>
    <row r="25" spans="1:5" ht="15.75" x14ac:dyDescent="0.3">
      <c r="A25" s="250"/>
      <c r="B25" s="257"/>
      <c r="C25" s="256"/>
      <c r="D25" s="256"/>
      <c r="E25" s="27" t="s">
        <v>93</v>
      </c>
    </row>
    <row r="26" spans="1:5" ht="15.75" x14ac:dyDescent="0.3">
      <c r="A26" s="250"/>
      <c r="B26" s="257"/>
      <c r="C26" s="256"/>
      <c r="D26" s="256"/>
      <c r="E26" s="27" t="s">
        <v>94</v>
      </c>
    </row>
    <row r="27" spans="1:5" ht="15.75" x14ac:dyDescent="0.3">
      <c r="A27" s="250"/>
      <c r="B27" s="257"/>
      <c r="C27" s="256"/>
      <c r="D27" s="256"/>
      <c r="E27" s="34" t="s">
        <v>51</v>
      </c>
    </row>
    <row r="28" spans="1:5" ht="15.75" x14ac:dyDescent="0.3">
      <c r="A28" s="250"/>
      <c r="B28" s="257"/>
      <c r="C28" s="256"/>
      <c r="D28" s="256"/>
      <c r="E28" s="34" t="s">
        <v>52</v>
      </c>
    </row>
    <row r="29" spans="1:5" ht="15.75" x14ac:dyDescent="0.3">
      <c r="A29" s="250"/>
      <c r="B29" s="257"/>
      <c r="C29" s="256"/>
      <c r="D29" s="256"/>
      <c r="E29" s="34" t="s">
        <v>53</v>
      </c>
    </row>
    <row r="30" spans="1:5" ht="15.75" x14ac:dyDescent="0.3">
      <c r="A30" s="250"/>
      <c r="B30" s="257"/>
      <c r="C30" s="256"/>
      <c r="D30" s="256"/>
      <c r="E30" s="28" t="s">
        <v>54</v>
      </c>
    </row>
    <row r="31" spans="1:5" ht="15.75" x14ac:dyDescent="0.3">
      <c r="A31" s="250"/>
      <c r="B31" s="257"/>
      <c r="C31" s="256"/>
      <c r="D31" s="256"/>
      <c r="E31" s="34" t="s">
        <v>55</v>
      </c>
    </row>
    <row r="32" spans="1:5" ht="15.75" x14ac:dyDescent="0.3">
      <c r="A32" s="250"/>
      <c r="B32" s="257"/>
      <c r="C32" s="256"/>
      <c r="D32" s="256"/>
      <c r="E32" s="34" t="s">
        <v>56</v>
      </c>
    </row>
    <row r="33" spans="1:5" ht="15.75" x14ac:dyDescent="0.3">
      <c r="A33" s="250"/>
      <c r="B33" s="257"/>
      <c r="C33" s="256"/>
      <c r="D33" s="256"/>
      <c r="E33" s="28" t="s">
        <v>57</v>
      </c>
    </row>
    <row r="34" spans="1:5" ht="15.75" x14ac:dyDescent="0.3">
      <c r="A34" s="250"/>
      <c r="B34" s="257"/>
      <c r="C34" s="256"/>
      <c r="D34" s="256"/>
      <c r="E34" s="28" t="s">
        <v>58</v>
      </c>
    </row>
    <row r="35" spans="1:5" ht="31.5" x14ac:dyDescent="0.3">
      <c r="A35" s="250"/>
      <c r="B35" s="257"/>
      <c r="C35" s="256"/>
      <c r="D35" s="256"/>
      <c r="E35" s="27" t="s">
        <v>95</v>
      </c>
    </row>
    <row r="36" spans="1:5" ht="15.75" x14ac:dyDescent="0.3">
      <c r="A36" s="250"/>
      <c r="B36" s="257"/>
      <c r="C36" s="256"/>
      <c r="D36" s="256"/>
      <c r="E36" s="28" t="s">
        <v>59</v>
      </c>
    </row>
    <row r="37" spans="1:5" ht="15.75" x14ac:dyDescent="0.3">
      <c r="A37" s="250"/>
      <c r="B37" s="257"/>
      <c r="C37" s="256"/>
      <c r="D37" s="256"/>
      <c r="E37" s="28" t="s">
        <v>60</v>
      </c>
    </row>
    <row r="38" spans="1:5" ht="15.75" x14ac:dyDescent="0.3">
      <c r="A38" s="250"/>
      <c r="B38" s="257"/>
      <c r="C38" s="256"/>
      <c r="D38" s="256"/>
      <c r="E38" s="28" t="s">
        <v>61</v>
      </c>
    </row>
    <row r="39" spans="1:5" ht="15.75" x14ac:dyDescent="0.3">
      <c r="A39" s="250"/>
      <c r="B39" s="257"/>
      <c r="C39" s="256"/>
      <c r="D39" s="256"/>
      <c r="E39" s="28" t="s">
        <v>62</v>
      </c>
    </row>
    <row r="40" spans="1:5" ht="15.75" x14ac:dyDescent="0.3">
      <c r="A40" s="250"/>
      <c r="B40" s="257"/>
      <c r="C40" s="256"/>
      <c r="D40" s="256"/>
      <c r="E40" s="28" t="s">
        <v>63</v>
      </c>
    </row>
    <row r="41" spans="1:5" ht="15.75" x14ac:dyDescent="0.3">
      <c r="A41" s="250"/>
      <c r="B41" s="257"/>
      <c r="C41" s="256"/>
      <c r="D41" s="256"/>
      <c r="E41" s="28" t="s">
        <v>64</v>
      </c>
    </row>
    <row r="42" spans="1:5" ht="15.75" x14ac:dyDescent="0.3">
      <c r="A42" s="250"/>
      <c r="B42" s="257"/>
      <c r="C42" s="256"/>
      <c r="D42" s="256"/>
      <c r="E42" s="28" t="s">
        <v>65</v>
      </c>
    </row>
    <row r="43" spans="1:5" ht="15.75" x14ac:dyDescent="0.3">
      <c r="A43" s="250"/>
      <c r="B43" s="257"/>
      <c r="C43" s="256"/>
      <c r="D43" s="256"/>
      <c r="E43" s="28" t="s">
        <v>66</v>
      </c>
    </row>
    <row r="44" spans="1:5" ht="15.75" x14ac:dyDescent="0.3">
      <c r="A44" s="250"/>
      <c r="B44" s="257"/>
      <c r="C44" s="256"/>
      <c r="D44" s="256"/>
      <c r="E44" s="28" t="s">
        <v>67</v>
      </c>
    </row>
    <row r="45" spans="1:5" ht="15.75" x14ac:dyDescent="0.3">
      <c r="A45" s="250"/>
      <c r="B45" s="257"/>
      <c r="C45" s="256"/>
      <c r="D45" s="256"/>
      <c r="E45" s="29"/>
    </row>
    <row r="46" spans="1:5" ht="15.75" x14ac:dyDescent="0.3">
      <c r="A46" s="250"/>
      <c r="B46" s="257"/>
      <c r="C46" s="256"/>
      <c r="D46" s="256"/>
      <c r="E46" s="30" t="s">
        <v>68</v>
      </c>
    </row>
    <row r="47" spans="1:5" ht="15.75" x14ac:dyDescent="0.3">
      <c r="A47" s="250"/>
      <c r="B47" s="257"/>
      <c r="C47" s="256"/>
      <c r="D47" s="256"/>
      <c r="E47" s="29"/>
    </row>
    <row r="48" spans="1:5" ht="15.75" x14ac:dyDescent="0.3">
      <c r="A48" s="250"/>
      <c r="B48" s="257"/>
      <c r="C48" s="256"/>
      <c r="D48" s="256"/>
      <c r="E48" s="26" t="s">
        <v>40</v>
      </c>
    </row>
    <row r="49" spans="1:5" ht="15.75" x14ac:dyDescent="0.3">
      <c r="A49" s="250"/>
      <c r="B49" s="257"/>
      <c r="C49" s="256"/>
      <c r="D49" s="256"/>
      <c r="E49" s="29" t="s">
        <v>69</v>
      </c>
    </row>
    <row r="50" spans="1:5" ht="15.75" x14ac:dyDescent="0.3">
      <c r="A50" s="250"/>
      <c r="B50" s="257"/>
      <c r="C50" s="256"/>
      <c r="D50" s="256"/>
      <c r="E50" s="31" t="s">
        <v>70</v>
      </c>
    </row>
    <row r="51" spans="1:5" ht="15.75" x14ac:dyDescent="0.3">
      <c r="A51" s="250"/>
      <c r="B51" s="257"/>
      <c r="C51" s="256"/>
      <c r="D51" s="256"/>
      <c r="E51" s="31" t="s">
        <v>71</v>
      </c>
    </row>
    <row r="52" spans="1:5" ht="15.75" x14ac:dyDescent="0.3">
      <c r="A52" s="250"/>
      <c r="B52" s="257"/>
      <c r="C52" s="256"/>
      <c r="D52" s="256"/>
      <c r="E52" s="29"/>
    </row>
    <row r="53" spans="1:5" ht="15.75" x14ac:dyDescent="0.3">
      <c r="A53" s="250"/>
      <c r="B53" s="257"/>
      <c r="C53" s="256"/>
      <c r="D53" s="256"/>
      <c r="E53" s="32" t="s">
        <v>72</v>
      </c>
    </row>
    <row r="54" spans="1:5" ht="31.5" x14ac:dyDescent="0.3">
      <c r="A54" s="250"/>
      <c r="B54" s="257"/>
      <c r="C54" s="256"/>
      <c r="D54" s="256"/>
      <c r="E54" s="32" t="s">
        <v>73</v>
      </c>
    </row>
    <row r="55" spans="1:5" ht="15.75" x14ac:dyDescent="0.3">
      <c r="A55" s="250"/>
      <c r="B55" s="257"/>
      <c r="C55" s="256"/>
      <c r="D55" s="256"/>
      <c r="E55" s="32" t="s">
        <v>74</v>
      </c>
    </row>
    <row r="56" spans="1:5" ht="15.75" x14ac:dyDescent="0.3">
      <c r="A56" s="250"/>
      <c r="B56" s="257"/>
      <c r="C56" s="256"/>
      <c r="D56" s="256"/>
      <c r="E56" s="32" t="s">
        <v>75</v>
      </c>
    </row>
    <row r="57" spans="1:5" ht="15.75" x14ac:dyDescent="0.3">
      <c r="A57" s="250"/>
      <c r="B57" s="257"/>
      <c r="C57" s="256"/>
      <c r="D57" s="256"/>
      <c r="E57" s="32" t="s">
        <v>92</v>
      </c>
    </row>
    <row r="58" spans="1:5" ht="15.75" x14ac:dyDescent="0.3">
      <c r="A58" s="250"/>
      <c r="B58" s="257"/>
      <c r="C58" s="256"/>
      <c r="D58" s="256"/>
      <c r="E58" s="29"/>
    </row>
    <row r="59" spans="1:5" ht="15.75" x14ac:dyDescent="0.3">
      <c r="A59" s="250"/>
      <c r="B59" s="257"/>
      <c r="C59" s="256"/>
      <c r="D59" s="256"/>
      <c r="E59" s="29"/>
    </row>
    <row r="60" spans="1:5" ht="15.75" x14ac:dyDescent="0.3">
      <c r="A60" s="250"/>
      <c r="B60" s="257"/>
      <c r="C60" s="256"/>
      <c r="D60" s="256"/>
      <c r="E60" s="26" t="s">
        <v>76</v>
      </c>
    </row>
    <row r="61" spans="1:5" ht="31.5" x14ac:dyDescent="0.3">
      <c r="A61" s="250"/>
      <c r="B61" s="257"/>
      <c r="C61" s="256"/>
      <c r="D61" s="256"/>
      <c r="E61" s="31" t="s">
        <v>87</v>
      </c>
    </row>
    <row r="62" spans="1:5" ht="15.75" x14ac:dyDescent="0.3">
      <c r="A62" s="250"/>
      <c r="B62" s="257"/>
      <c r="C62" s="256"/>
      <c r="D62" s="256"/>
      <c r="E62" s="31" t="s">
        <v>77</v>
      </c>
    </row>
    <row r="63" spans="1:5" ht="31.5" x14ac:dyDescent="0.3">
      <c r="A63" s="250"/>
      <c r="B63" s="257"/>
      <c r="C63" s="256"/>
      <c r="D63" s="256"/>
      <c r="E63" s="27" t="s">
        <v>78</v>
      </c>
    </row>
    <row r="64" spans="1:5" ht="15.75" x14ac:dyDescent="0.3">
      <c r="A64" s="250"/>
      <c r="B64" s="257"/>
      <c r="C64" s="256"/>
      <c r="D64" s="256"/>
      <c r="E64" s="32"/>
    </row>
    <row r="65" spans="1:5" ht="15.75" x14ac:dyDescent="0.3">
      <c r="A65" s="250"/>
      <c r="B65" s="257"/>
      <c r="C65" s="256"/>
      <c r="D65" s="256"/>
      <c r="E65" s="32" t="s">
        <v>79</v>
      </c>
    </row>
    <row r="66" spans="1:5" ht="31.5" x14ac:dyDescent="0.3">
      <c r="A66" s="250"/>
      <c r="B66" s="257"/>
      <c r="C66" s="256"/>
      <c r="D66" s="256"/>
      <c r="E66" s="32" t="s">
        <v>73</v>
      </c>
    </row>
    <row r="67" spans="1:5" ht="15.75" x14ac:dyDescent="0.3">
      <c r="A67" s="250"/>
      <c r="B67" s="257"/>
      <c r="C67" s="256"/>
      <c r="D67" s="256"/>
      <c r="E67" s="32" t="s">
        <v>80</v>
      </c>
    </row>
    <row r="68" spans="1:5" ht="15.75" x14ac:dyDescent="0.3">
      <c r="A68" s="250"/>
      <c r="B68" s="257"/>
      <c r="C68" s="256"/>
      <c r="D68" s="256"/>
      <c r="E68" s="32" t="s">
        <v>81</v>
      </c>
    </row>
    <row r="69" spans="1:5" ht="15.75" x14ac:dyDescent="0.3">
      <c r="A69" s="250"/>
      <c r="B69" s="257"/>
      <c r="C69" s="256"/>
      <c r="D69" s="256"/>
      <c r="E69" s="32" t="s">
        <v>82</v>
      </c>
    </row>
    <row r="70" spans="1:5" ht="15.75" x14ac:dyDescent="0.3">
      <c r="A70" s="250"/>
      <c r="B70" s="257"/>
      <c r="C70" s="256"/>
      <c r="D70" s="256"/>
      <c r="E70" s="32"/>
    </row>
    <row r="71" spans="1:5" ht="15.75" x14ac:dyDescent="0.3">
      <c r="A71" s="250"/>
      <c r="B71" s="257"/>
      <c r="C71" s="256"/>
      <c r="D71" s="256"/>
      <c r="E71" s="32" t="s">
        <v>83</v>
      </c>
    </row>
    <row r="72" spans="1:5" ht="31.5" x14ac:dyDescent="0.3">
      <c r="A72" s="250"/>
      <c r="B72" s="257"/>
      <c r="C72" s="256"/>
      <c r="D72" s="256"/>
      <c r="E72" s="32" t="s">
        <v>84</v>
      </c>
    </row>
    <row r="73" spans="1:5" ht="15.75" x14ac:dyDescent="0.3">
      <c r="A73" s="250"/>
      <c r="B73" s="257"/>
      <c r="C73" s="256"/>
      <c r="D73" s="256"/>
      <c r="E73" s="32" t="s">
        <v>80</v>
      </c>
    </row>
    <row r="74" spans="1:5" ht="15.75" x14ac:dyDescent="0.3">
      <c r="A74" s="250"/>
      <c r="B74" s="257"/>
      <c r="C74" s="256"/>
      <c r="D74" s="256"/>
      <c r="E74" s="32" t="s">
        <v>81</v>
      </c>
    </row>
    <row r="75" spans="1:5" ht="15.75" x14ac:dyDescent="0.3">
      <c r="A75" s="250"/>
      <c r="B75" s="257"/>
      <c r="C75" s="256"/>
      <c r="D75" s="256"/>
      <c r="E75" s="32" t="s">
        <v>85</v>
      </c>
    </row>
    <row r="76" spans="1:5" ht="15.75" x14ac:dyDescent="0.3">
      <c r="A76" s="251"/>
      <c r="B76" s="257"/>
      <c r="C76" s="256"/>
      <c r="D76" s="256"/>
      <c r="E76" s="33" t="s">
        <v>86</v>
      </c>
    </row>
    <row r="77" spans="1:5" ht="15.75" x14ac:dyDescent="0.3">
      <c r="A77" s="249"/>
      <c r="B77" s="257">
        <v>44743</v>
      </c>
      <c r="C77" s="257">
        <v>44834</v>
      </c>
      <c r="D77" s="264" t="s">
        <v>103</v>
      </c>
      <c r="E77" s="25" t="s">
        <v>42</v>
      </c>
    </row>
    <row r="78" spans="1:5" ht="15.75" x14ac:dyDescent="0.3">
      <c r="A78" s="250"/>
      <c r="B78" s="257"/>
      <c r="C78" s="256"/>
      <c r="D78" s="264"/>
      <c r="E78" s="26"/>
    </row>
    <row r="79" spans="1:5" ht="15.75" x14ac:dyDescent="0.3">
      <c r="A79" s="250"/>
      <c r="B79" s="257"/>
      <c r="C79" s="256"/>
      <c r="D79" s="264"/>
      <c r="E79" s="37" t="s">
        <v>104</v>
      </c>
    </row>
    <row r="80" spans="1:5" ht="15.75" x14ac:dyDescent="0.3">
      <c r="A80" s="250"/>
      <c r="B80" s="257"/>
      <c r="C80" s="256"/>
      <c r="D80" s="264"/>
      <c r="E80" s="37" t="s">
        <v>105</v>
      </c>
    </row>
    <row r="81" spans="1:5" ht="15.75" x14ac:dyDescent="0.3">
      <c r="A81" s="250"/>
      <c r="B81" s="257"/>
      <c r="C81" s="256"/>
      <c r="D81" s="264"/>
      <c r="E81" s="27" t="s">
        <v>106</v>
      </c>
    </row>
    <row r="82" spans="1:5" ht="15.75" x14ac:dyDescent="0.3">
      <c r="A82" s="250"/>
      <c r="B82" s="257"/>
      <c r="C82" s="256"/>
      <c r="D82" s="264"/>
      <c r="E82" s="27" t="s">
        <v>107</v>
      </c>
    </row>
    <row r="83" spans="1:5" ht="15.75" x14ac:dyDescent="0.3">
      <c r="A83" s="250"/>
      <c r="B83" s="257"/>
      <c r="C83" s="256"/>
      <c r="D83" s="264"/>
      <c r="E83" s="27" t="s">
        <v>108</v>
      </c>
    </row>
    <row r="84" spans="1:5" ht="15.75" x14ac:dyDescent="0.3">
      <c r="A84" s="250"/>
      <c r="B84" s="257"/>
      <c r="C84" s="256"/>
      <c r="D84" s="264"/>
      <c r="E84" s="27" t="s">
        <v>109</v>
      </c>
    </row>
    <row r="85" spans="1:5" ht="15.75" x14ac:dyDescent="0.3">
      <c r="A85" s="250"/>
      <c r="B85" s="257"/>
      <c r="C85" s="256"/>
      <c r="D85" s="264"/>
      <c r="E85" s="27" t="s">
        <v>110</v>
      </c>
    </row>
    <row r="86" spans="1:5" ht="15.75" x14ac:dyDescent="0.3">
      <c r="A86" s="250"/>
      <c r="B86" s="257"/>
      <c r="C86" s="256"/>
      <c r="D86" s="264"/>
      <c r="E86" s="27" t="s">
        <v>111</v>
      </c>
    </row>
    <row r="87" spans="1:5" ht="15.75" x14ac:dyDescent="0.3">
      <c r="A87" s="250"/>
      <c r="B87" s="257"/>
      <c r="C87" s="256"/>
      <c r="D87" s="264"/>
      <c r="E87" s="27" t="s">
        <v>112</v>
      </c>
    </row>
    <row r="88" spans="1:5" ht="15.75" x14ac:dyDescent="0.3">
      <c r="A88" s="250"/>
      <c r="B88" s="257"/>
      <c r="C88" s="256"/>
      <c r="D88" s="264"/>
      <c r="E88" s="27" t="s">
        <v>113</v>
      </c>
    </row>
    <row r="89" spans="1:5" ht="15.75" x14ac:dyDescent="0.3">
      <c r="A89" s="250"/>
      <c r="B89" s="257"/>
      <c r="C89" s="256"/>
      <c r="D89" s="264"/>
      <c r="E89" s="27" t="s">
        <v>114</v>
      </c>
    </row>
    <row r="90" spans="1:5" ht="15.75" x14ac:dyDescent="0.3">
      <c r="A90" s="250"/>
      <c r="B90" s="257"/>
      <c r="C90" s="256"/>
      <c r="D90" s="264"/>
      <c r="E90" s="27" t="s">
        <v>115</v>
      </c>
    </row>
    <row r="91" spans="1:5" ht="15.75" x14ac:dyDescent="0.3">
      <c r="A91" s="250"/>
      <c r="B91" s="257"/>
      <c r="C91" s="256"/>
      <c r="D91" s="264"/>
      <c r="E91" s="27" t="s">
        <v>116</v>
      </c>
    </row>
    <row r="92" spans="1:5" ht="15.75" x14ac:dyDescent="0.3">
      <c r="A92" s="250"/>
      <c r="B92" s="257"/>
      <c r="C92" s="256"/>
      <c r="D92" s="264"/>
      <c r="E92" s="27" t="s">
        <v>120</v>
      </c>
    </row>
    <row r="93" spans="1:5" ht="15.75" x14ac:dyDescent="0.3">
      <c r="A93" s="250"/>
      <c r="B93" s="257"/>
      <c r="C93" s="256"/>
      <c r="D93" s="264"/>
      <c r="E93" s="34" t="s">
        <v>117</v>
      </c>
    </row>
    <row r="94" spans="1:5" ht="15.75" x14ac:dyDescent="0.3">
      <c r="A94" s="250"/>
      <c r="B94" s="257"/>
      <c r="C94" s="256"/>
      <c r="D94" s="264"/>
      <c r="E94" s="34" t="s">
        <v>118</v>
      </c>
    </row>
    <row r="95" spans="1:5" ht="15.75" x14ac:dyDescent="0.3">
      <c r="A95" s="250"/>
      <c r="B95" s="257"/>
      <c r="C95" s="256"/>
      <c r="D95" s="264"/>
      <c r="E95" s="34" t="s">
        <v>119</v>
      </c>
    </row>
    <row r="96" spans="1:5" ht="15.75" x14ac:dyDescent="0.3">
      <c r="A96" s="250"/>
      <c r="B96" s="257"/>
      <c r="C96" s="256"/>
      <c r="D96" s="264"/>
      <c r="E96" s="27" t="s">
        <v>121</v>
      </c>
    </row>
    <row r="97" spans="1:5" ht="15.75" x14ac:dyDescent="0.3">
      <c r="A97" s="250"/>
      <c r="B97" s="257"/>
      <c r="C97" s="256"/>
      <c r="D97" s="264"/>
      <c r="E97" s="28" t="s">
        <v>122</v>
      </c>
    </row>
    <row r="98" spans="1:5" ht="15.75" x14ac:dyDescent="0.3">
      <c r="A98" s="250"/>
      <c r="B98" s="257"/>
      <c r="C98" s="256"/>
      <c r="D98" s="264"/>
      <c r="E98" s="28" t="s">
        <v>123</v>
      </c>
    </row>
    <row r="99" spans="1:5" ht="15.75" x14ac:dyDescent="0.3">
      <c r="A99" s="250"/>
      <c r="B99" s="257"/>
      <c r="C99" s="256"/>
      <c r="D99" s="264"/>
      <c r="E99" s="28" t="s">
        <v>124</v>
      </c>
    </row>
    <row r="100" spans="1:5" ht="15.75" x14ac:dyDescent="0.3">
      <c r="A100" s="250"/>
      <c r="B100" s="257"/>
      <c r="C100" s="256"/>
      <c r="D100" s="264"/>
      <c r="E100" s="28" t="s">
        <v>125</v>
      </c>
    </row>
    <row r="101" spans="1:5" ht="15.75" x14ac:dyDescent="0.3">
      <c r="A101" s="250"/>
      <c r="B101" s="257"/>
      <c r="C101" s="256"/>
      <c r="D101" s="264"/>
      <c r="E101" s="29"/>
    </row>
    <row r="102" spans="1:5" ht="15.75" x14ac:dyDescent="0.3">
      <c r="A102" s="250"/>
      <c r="B102" s="257"/>
      <c r="C102" s="256"/>
      <c r="D102" s="264"/>
      <c r="E102" s="30" t="s">
        <v>68</v>
      </c>
    </row>
    <row r="103" spans="1:5" ht="15.75" x14ac:dyDescent="0.3">
      <c r="A103" s="250"/>
      <c r="B103" s="257"/>
      <c r="C103" s="256"/>
      <c r="D103" s="264"/>
      <c r="E103" s="29"/>
    </row>
    <row r="104" spans="1:5" ht="15.75" x14ac:dyDescent="0.3">
      <c r="A104" s="250"/>
      <c r="B104" s="257"/>
      <c r="C104" s="256"/>
      <c r="D104" s="264"/>
      <c r="E104" s="26" t="s">
        <v>40</v>
      </c>
    </row>
    <row r="105" spans="1:5" ht="31.15" customHeight="1" x14ac:dyDescent="0.3">
      <c r="A105" s="250"/>
      <c r="B105" s="257"/>
      <c r="C105" s="256"/>
      <c r="D105" s="264"/>
      <c r="E105" s="36" t="s">
        <v>126</v>
      </c>
    </row>
    <row r="106" spans="1:5" ht="15.75" x14ac:dyDescent="0.3">
      <c r="A106" s="250"/>
      <c r="B106" s="257"/>
      <c r="C106" s="256"/>
      <c r="D106" s="264"/>
      <c r="E106" s="29"/>
    </row>
    <row r="107" spans="1:5" ht="15.75" x14ac:dyDescent="0.3">
      <c r="A107" s="250"/>
      <c r="B107" s="257"/>
      <c r="C107" s="256"/>
      <c r="D107" s="264"/>
      <c r="E107" s="26" t="s">
        <v>76</v>
      </c>
    </row>
    <row r="108" spans="1:5" ht="15.75" x14ac:dyDescent="0.3">
      <c r="A108" s="250"/>
      <c r="B108" s="257"/>
      <c r="C108" s="256"/>
      <c r="D108" s="264"/>
      <c r="E108" s="28" t="s">
        <v>127</v>
      </c>
    </row>
    <row r="109" spans="1:5" ht="15.75" x14ac:dyDescent="0.3">
      <c r="A109" s="250"/>
      <c r="B109" s="257"/>
      <c r="C109" s="256"/>
      <c r="D109" s="264"/>
      <c r="E109" s="38"/>
    </row>
    <row r="110" spans="1:5" ht="15.75" x14ac:dyDescent="0.3">
      <c r="A110" s="249"/>
      <c r="B110" s="257">
        <v>44835</v>
      </c>
      <c r="C110" s="257">
        <v>45016</v>
      </c>
      <c r="D110" s="264" t="s">
        <v>128</v>
      </c>
      <c r="E110" s="25" t="s">
        <v>129</v>
      </c>
    </row>
    <row r="111" spans="1:5" ht="15.75" x14ac:dyDescent="0.3">
      <c r="A111" s="250"/>
      <c r="B111" s="257"/>
      <c r="C111" s="256"/>
      <c r="D111" s="264"/>
      <c r="E111" s="27" t="s">
        <v>130</v>
      </c>
    </row>
    <row r="112" spans="1:5" ht="15.75" x14ac:dyDescent="0.3">
      <c r="A112" s="250"/>
      <c r="B112" s="257"/>
      <c r="C112" s="256"/>
      <c r="D112" s="264"/>
      <c r="E112" s="27" t="s">
        <v>131</v>
      </c>
    </row>
    <row r="113" spans="1:5" ht="15.75" x14ac:dyDescent="0.3">
      <c r="A113" s="250"/>
      <c r="B113" s="257"/>
      <c r="C113" s="256"/>
      <c r="D113" s="264"/>
      <c r="E113" s="27" t="s">
        <v>132</v>
      </c>
    </row>
    <row r="114" spans="1:5" ht="15.75" x14ac:dyDescent="0.3">
      <c r="A114" s="250"/>
      <c r="B114" s="257"/>
      <c r="C114" s="256"/>
      <c r="D114" s="264"/>
      <c r="E114" s="27" t="s">
        <v>133</v>
      </c>
    </row>
    <row r="115" spans="1:5" ht="15.75" x14ac:dyDescent="0.3">
      <c r="A115" s="250"/>
      <c r="B115" s="257"/>
      <c r="C115" s="256"/>
      <c r="D115" s="264"/>
      <c r="E115" s="27" t="s">
        <v>134</v>
      </c>
    </row>
    <row r="116" spans="1:5" ht="15.75" x14ac:dyDescent="0.3">
      <c r="A116" s="250"/>
      <c r="B116" s="257"/>
      <c r="C116" s="256"/>
      <c r="D116" s="264"/>
      <c r="E116" s="27" t="s">
        <v>135</v>
      </c>
    </row>
    <row r="117" spans="1:5" ht="15.75" x14ac:dyDescent="0.3">
      <c r="A117" s="250"/>
      <c r="B117" s="257"/>
      <c r="C117" s="256"/>
      <c r="D117" s="264"/>
      <c r="E117" s="27" t="s">
        <v>136</v>
      </c>
    </row>
    <row r="118" spans="1:5" ht="15.75" x14ac:dyDescent="0.3">
      <c r="A118" s="250"/>
      <c r="B118" s="257"/>
      <c r="C118" s="256"/>
      <c r="D118" s="264"/>
      <c r="E118" s="27" t="s">
        <v>137</v>
      </c>
    </row>
    <row r="119" spans="1:5" ht="15.75" x14ac:dyDescent="0.3">
      <c r="A119" s="250"/>
      <c r="B119" s="257"/>
      <c r="C119" s="256"/>
      <c r="D119" s="264"/>
      <c r="E119" s="27" t="s">
        <v>138</v>
      </c>
    </row>
    <row r="120" spans="1:5" ht="15.75" x14ac:dyDescent="0.3">
      <c r="A120" s="250"/>
      <c r="B120" s="257"/>
      <c r="C120" s="256"/>
      <c r="D120" s="264"/>
      <c r="E120" s="27" t="s">
        <v>139</v>
      </c>
    </row>
    <row r="121" spans="1:5" ht="15.75" x14ac:dyDescent="0.3">
      <c r="A121" s="250"/>
      <c r="B121" s="257"/>
      <c r="C121" s="256"/>
      <c r="D121" s="264"/>
      <c r="E121" s="27" t="s">
        <v>140</v>
      </c>
    </row>
    <row r="122" spans="1:5" ht="15.75" x14ac:dyDescent="0.3">
      <c r="A122" s="250"/>
      <c r="B122" s="257"/>
      <c r="C122" s="256"/>
      <c r="D122" s="264"/>
      <c r="E122" s="27" t="s">
        <v>141</v>
      </c>
    </row>
    <row r="123" spans="1:5" ht="15.75" x14ac:dyDescent="0.3">
      <c r="A123" s="250"/>
      <c r="B123" s="257"/>
      <c r="C123" s="256"/>
      <c r="D123" s="264"/>
      <c r="E123" s="27" t="s">
        <v>142</v>
      </c>
    </row>
    <row r="124" spans="1:5" ht="15.75" x14ac:dyDescent="0.3">
      <c r="A124" s="250"/>
      <c r="B124" s="257"/>
      <c r="C124" s="256"/>
      <c r="D124" s="264"/>
      <c r="E124" s="27" t="s">
        <v>143</v>
      </c>
    </row>
    <row r="125" spans="1:5" ht="15.75" x14ac:dyDescent="0.3">
      <c r="A125" s="250"/>
      <c r="B125" s="257"/>
      <c r="C125" s="256"/>
      <c r="D125" s="264"/>
      <c r="E125" s="27" t="s">
        <v>144</v>
      </c>
    </row>
    <row r="126" spans="1:5" ht="15.75" x14ac:dyDescent="0.3">
      <c r="A126" s="250"/>
      <c r="B126" s="257"/>
      <c r="C126" s="256"/>
      <c r="D126" s="264"/>
      <c r="E126" s="27" t="s">
        <v>145</v>
      </c>
    </row>
    <row r="127" spans="1:5" ht="15.75" x14ac:dyDescent="0.3">
      <c r="A127" s="250"/>
      <c r="B127" s="257"/>
      <c r="C127" s="256"/>
      <c r="D127" s="264"/>
      <c r="E127" s="27" t="s">
        <v>146</v>
      </c>
    </row>
    <row r="128" spans="1:5" ht="15.75" x14ac:dyDescent="0.3">
      <c r="A128" s="250"/>
      <c r="B128" s="257"/>
      <c r="C128" s="256"/>
      <c r="D128" s="264"/>
      <c r="E128" s="27" t="s">
        <v>147</v>
      </c>
    </row>
    <row r="129" spans="1:5" ht="15.75" x14ac:dyDescent="0.3">
      <c r="A129" s="250"/>
      <c r="B129" s="257"/>
      <c r="C129" s="256"/>
      <c r="D129" s="264"/>
      <c r="E129" s="37"/>
    </row>
    <row r="130" spans="1:5" ht="15.75" x14ac:dyDescent="0.3">
      <c r="A130" s="250"/>
      <c r="B130" s="257"/>
      <c r="C130" s="256"/>
      <c r="D130" s="264"/>
      <c r="E130" s="30" t="s">
        <v>42</v>
      </c>
    </row>
    <row r="131" spans="1:5" ht="15.75" x14ac:dyDescent="0.3">
      <c r="A131" s="250"/>
      <c r="B131" s="257"/>
      <c r="C131" s="256"/>
      <c r="D131" s="264"/>
      <c r="E131" s="26"/>
    </row>
    <row r="132" spans="1:5" ht="15.75" x14ac:dyDescent="0.3">
      <c r="A132" s="250"/>
      <c r="B132" s="257"/>
      <c r="C132" s="256"/>
      <c r="D132" s="264"/>
      <c r="E132" s="37" t="s">
        <v>149</v>
      </c>
    </row>
    <row r="133" spans="1:5" ht="15.75" x14ac:dyDescent="0.3">
      <c r="A133" s="250"/>
      <c r="B133" s="257"/>
      <c r="C133" s="256"/>
      <c r="D133" s="264"/>
      <c r="E133" s="37" t="s">
        <v>150</v>
      </c>
    </row>
    <row r="134" spans="1:5" ht="15.75" x14ac:dyDescent="0.3">
      <c r="A134" s="250"/>
      <c r="B134" s="257"/>
      <c r="C134" s="256"/>
      <c r="D134" s="264"/>
      <c r="E134" s="37" t="s">
        <v>148</v>
      </c>
    </row>
    <row r="135" spans="1:5" ht="15.75" x14ac:dyDescent="0.3">
      <c r="A135" s="250"/>
      <c r="B135" s="257"/>
      <c r="C135" s="256"/>
      <c r="D135" s="264"/>
      <c r="E135" s="37" t="s">
        <v>151</v>
      </c>
    </row>
    <row r="136" spans="1:5" ht="15" customHeight="1" x14ac:dyDescent="0.3">
      <c r="A136" s="250"/>
      <c r="B136" s="257"/>
      <c r="C136" s="256"/>
      <c r="D136" s="264"/>
      <c r="E136" s="37" t="s">
        <v>152</v>
      </c>
    </row>
    <row r="137" spans="1:5" ht="15.75" x14ac:dyDescent="0.3">
      <c r="A137" s="250"/>
      <c r="B137" s="257"/>
      <c r="C137" s="256"/>
      <c r="D137" s="264"/>
      <c r="E137" s="37" t="s">
        <v>153</v>
      </c>
    </row>
    <row r="138" spans="1:5" ht="15.75" x14ac:dyDescent="0.3">
      <c r="A138" s="250"/>
      <c r="B138" s="257"/>
      <c r="C138" s="256"/>
      <c r="D138" s="264"/>
      <c r="E138" s="27" t="s">
        <v>154</v>
      </c>
    </row>
    <row r="139" spans="1:5" ht="15" customHeight="1" x14ac:dyDescent="0.3">
      <c r="A139" s="250"/>
      <c r="B139" s="257"/>
      <c r="C139" s="256"/>
      <c r="D139" s="264"/>
      <c r="E139" s="39" t="s">
        <v>155</v>
      </c>
    </row>
    <row r="140" spans="1:5" ht="15" customHeight="1" x14ac:dyDescent="0.3">
      <c r="A140" s="250"/>
      <c r="B140" s="257"/>
      <c r="C140" s="256"/>
      <c r="D140" s="264"/>
      <c r="E140" s="39" t="s">
        <v>156</v>
      </c>
    </row>
    <row r="141" spans="1:5" ht="15" customHeight="1" x14ac:dyDescent="0.3">
      <c r="A141" s="250"/>
      <c r="B141" s="257"/>
      <c r="C141" s="256"/>
      <c r="D141" s="264"/>
      <c r="E141" s="39" t="s">
        <v>157</v>
      </c>
    </row>
    <row r="142" spans="1:5" ht="15" customHeight="1" x14ac:dyDescent="0.3">
      <c r="A142" s="250"/>
      <c r="B142" s="257"/>
      <c r="C142" s="256"/>
      <c r="D142" s="264"/>
      <c r="E142" s="39" t="s">
        <v>158</v>
      </c>
    </row>
    <row r="143" spans="1:5" ht="15" customHeight="1" x14ac:dyDescent="0.3">
      <c r="A143" s="250"/>
      <c r="B143" s="257"/>
      <c r="C143" s="256"/>
      <c r="D143" s="264"/>
      <c r="E143" s="34" t="s">
        <v>55</v>
      </c>
    </row>
    <row r="144" spans="1:5" ht="15" customHeight="1" x14ac:dyDescent="0.3">
      <c r="A144" s="250"/>
      <c r="B144" s="257"/>
      <c r="C144" s="256"/>
      <c r="D144" s="264"/>
      <c r="E144" s="34" t="s">
        <v>65</v>
      </c>
    </row>
    <row r="145" spans="1:5" ht="15" customHeight="1" x14ac:dyDescent="0.3">
      <c r="A145" s="250"/>
      <c r="B145" s="257"/>
      <c r="C145" s="256"/>
      <c r="D145" s="264"/>
      <c r="E145" s="34" t="s">
        <v>159</v>
      </c>
    </row>
    <row r="146" spans="1:5" ht="15" customHeight="1" x14ac:dyDescent="0.3">
      <c r="A146" s="250"/>
      <c r="B146" s="257"/>
      <c r="C146" s="256"/>
      <c r="D146" s="264"/>
      <c r="E146" s="34" t="s">
        <v>62</v>
      </c>
    </row>
    <row r="147" spans="1:5" ht="15" customHeight="1" x14ac:dyDescent="0.3">
      <c r="A147" s="250"/>
      <c r="B147" s="257"/>
      <c r="C147" s="256"/>
      <c r="D147" s="264"/>
      <c r="E147" s="34" t="s">
        <v>51</v>
      </c>
    </row>
    <row r="148" spans="1:5" ht="15" customHeight="1" x14ac:dyDescent="0.3">
      <c r="A148" s="250"/>
      <c r="B148" s="257"/>
      <c r="C148" s="256"/>
      <c r="D148" s="264"/>
      <c r="E148" s="34" t="s">
        <v>57</v>
      </c>
    </row>
    <row r="149" spans="1:5" ht="15" customHeight="1" x14ac:dyDescent="0.3">
      <c r="A149" s="250"/>
      <c r="B149" s="257"/>
      <c r="C149" s="256"/>
      <c r="D149" s="264"/>
      <c r="E149" s="34" t="s">
        <v>58</v>
      </c>
    </row>
    <row r="150" spans="1:5" ht="15" customHeight="1" x14ac:dyDescent="0.3">
      <c r="A150" s="250"/>
      <c r="B150" s="257"/>
      <c r="C150" s="256"/>
      <c r="D150" s="264"/>
      <c r="E150" s="34" t="s">
        <v>118</v>
      </c>
    </row>
    <row r="151" spans="1:5" ht="15" customHeight="1" x14ac:dyDescent="0.3">
      <c r="A151" s="250"/>
      <c r="B151" s="257"/>
      <c r="C151" s="256"/>
      <c r="D151" s="264"/>
      <c r="E151" s="34" t="s">
        <v>119</v>
      </c>
    </row>
    <row r="152" spans="1:5" ht="15" customHeight="1" x14ac:dyDescent="0.3">
      <c r="A152" s="250"/>
      <c r="B152" s="257"/>
      <c r="C152" s="256"/>
      <c r="D152" s="264"/>
      <c r="E152" s="34" t="s">
        <v>53</v>
      </c>
    </row>
    <row r="153" spans="1:5" ht="15" customHeight="1" x14ac:dyDescent="0.3">
      <c r="A153" s="250"/>
      <c r="B153" s="257"/>
      <c r="C153" s="256"/>
      <c r="D153" s="264"/>
      <c r="E153" s="34" t="s">
        <v>163</v>
      </c>
    </row>
    <row r="154" spans="1:5" ht="15" customHeight="1" x14ac:dyDescent="0.3">
      <c r="A154" s="250"/>
      <c r="B154" s="257"/>
      <c r="C154" s="256"/>
      <c r="D154" s="264"/>
      <c r="E154" s="34" t="s">
        <v>164</v>
      </c>
    </row>
    <row r="155" spans="1:5" ht="15" customHeight="1" x14ac:dyDescent="0.3">
      <c r="A155" s="250"/>
      <c r="B155" s="257"/>
      <c r="C155" s="256"/>
      <c r="D155" s="264"/>
      <c r="E155" s="34" t="s">
        <v>64</v>
      </c>
    </row>
    <row r="156" spans="1:5" ht="15" customHeight="1" x14ac:dyDescent="0.3">
      <c r="A156" s="250"/>
      <c r="B156" s="257"/>
      <c r="C156" s="256"/>
      <c r="D156" s="264"/>
      <c r="E156" s="34" t="s">
        <v>52</v>
      </c>
    </row>
    <row r="157" spans="1:5" ht="15" customHeight="1" x14ac:dyDescent="0.3">
      <c r="A157" s="250"/>
      <c r="B157" s="257"/>
      <c r="C157" s="256"/>
      <c r="D157" s="264"/>
      <c r="E157" s="34" t="s">
        <v>61</v>
      </c>
    </row>
    <row r="158" spans="1:5" ht="15" customHeight="1" x14ac:dyDescent="0.3">
      <c r="A158" s="250"/>
      <c r="B158" s="257"/>
      <c r="C158" s="256"/>
      <c r="D158" s="264"/>
      <c r="E158" s="34" t="s">
        <v>165</v>
      </c>
    </row>
    <row r="159" spans="1:5" ht="15" customHeight="1" x14ac:dyDescent="0.3">
      <c r="A159" s="250"/>
      <c r="B159" s="257"/>
      <c r="C159" s="256"/>
      <c r="D159" s="264"/>
      <c r="E159" s="34" t="s">
        <v>166</v>
      </c>
    </row>
    <row r="160" spans="1:5" ht="15" customHeight="1" x14ac:dyDescent="0.3">
      <c r="A160" s="250"/>
      <c r="B160" s="257"/>
      <c r="C160" s="256"/>
      <c r="D160" s="264"/>
      <c r="E160" s="34" t="s">
        <v>167</v>
      </c>
    </row>
    <row r="161" spans="1:5" ht="15" customHeight="1" x14ac:dyDescent="0.3">
      <c r="A161" s="250"/>
      <c r="B161" s="257"/>
      <c r="C161" s="256"/>
      <c r="D161" s="264"/>
      <c r="E161" s="34" t="s">
        <v>56</v>
      </c>
    </row>
    <row r="162" spans="1:5" ht="15" customHeight="1" x14ac:dyDescent="0.3">
      <c r="A162" s="250"/>
      <c r="B162" s="257"/>
      <c r="C162" s="256"/>
      <c r="D162" s="264"/>
      <c r="E162" s="34" t="s">
        <v>162</v>
      </c>
    </row>
    <row r="163" spans="1:5" ht="15" customHeight="1" x14ac:dyDescent="0.3">
      <c r="A163" s="250"/>
      <c r="B163" s="257"/>
      <c r="C163" s="256"/>
      <c r="D163" s="264"/>
      <c r="E163" s="34" t="s">
        <v>161</v>
      </c>
    </row>
    <row r="164" spans="1:5" ht="15" customHeight="1" x14ac:dyDescent="0.3">
      <c r="A164" s="250"/>
      <c r="B164" s="257"/>
      <c r="C164" s="256"/>
      <c r="D164" s="264"/>
      <c r="E164" s="34" t="s">
        <v>160</v>
      </c>
    </row>
    <row r="165" spans="1:5" ht="15" customHeight="1" x14ac:dyDescent="0.3">
      <c r="A165" s="250"/>
      <c r="B165" s="257"/>
      <c r="C165" s="256"/>
      <c r="D165" s="264"/>
      <c r="E165" s="40" t="s">
        <v>171</v>
      </c>
    </row>
    <row r="166" spans="1:5" ht="15" customHeight="1" x14ac:dyDescent="0.3">
      <c r="A166" s="250"/>
      <c r="B166" s="257"/>
      <c r="C166" s="256"/>
      <c r="D166" s="264"/>
      <c r="E166" s="29"/>
    </row>
    <row r="167" spans="1:5" ht="15.75" x14ac:dyDescent="0.3">
      <c r="A167" s="250"/>
      <c r="B167" s="257"/>
      <c r="C167" s="256"/>
      <c r="D167" s="264"/>
      <c r="E167" s="30" t="s">
        <v>168</v>
      </c>
    </row>
    <row r="168" spans="1:5" ht="15.75" x14ac:dyDescent="0.3">
      <c r="A168" s="250"/>
      <c r="B168" s="257"/>
      <c r="C168" s="256"/>
      <c r="D168" s="264"/>
      <c r="E168" s="29"/>
    </row>
    <row r="169" spans="1:5" ht="15.75" x14ac:dyDescent="0.3">
      <c r="A169" s="250"/>
      <c r="B169" s="257"/>
      <c r="C169" s="256"/>
      <c r="D169" s="264"/>
      <c r="E169" s="34" t="s">
        <v>169</v>
      </c>
    </row>
    <row r="170" spans="1:5" ht="15.75" x14ac:dyDescent="0.3">
      <c r="A170" s="250"/>
      <c r="B170" s="265"/>
      <c r="C170" s="261"/>
      <c r="D170" s="266"/>
      <c r="E170" s="34" t="s">
        <v>170</v>
      </c>
    </row>
    <row r="171" spans="1:5" ht="15" customHeight="1" x14ac:dyDescent="0.3">
      <c r="A171" s="267"/>
      <c r="B171" s="257">
        <v>45017</v>
      </c>
      <c r="C171" s="257">
        <v>45107</v>
      </c>
      <c r="D171" s="256" t="s">
        <v>128</v>
      </c>
      <c r="E171" s="41" t="s">
        <v>129</v>
      </c>
    </row>
    <row r="172" spans="1:5" ht="15" customHeight="1" x14ac:dyDescent="0.3">
      <c r="A172" s="267"/>
      <c r="B172" s="257"/>
      <c r="C172" s="256"/>
      <c r="D172" s="256"/>
      <c r="E172" s="42" t="s">
        <v>172</v>
      </c>
    </row>
    <row r="173" spans="1:5" ht="15" customHeight="1" x14ac:dyDescent="0.3">
      <c r="A173" s="267"/>
      <c r="B173" s="257"/>
      <c r="C173" s="256"/>
      <c r="D173" s="256"/>
      <c r="E173" s="42" t="s">
        <v>173</v>
      </c>
    </row>
    <row r="174" spans="1:5" ht="15" customHeight="1" x14ac:dyDescent="0.3">
      <c r="A174" s="267"/>
      <c r="B174" s="257"/>
      <c r="C174" s="256"/>
      <c r="D174" s="256"/>
      <c r="E174" s="42" t="s">
        <v>174</v>
      </c>
    </row>
    <row r="175" spans="1:5" ht="15" customHeight="1" x14ac:dyDescent="0.3">
      <c r="A175" s="267"/>
      <c r="B175" s="257"/>
      <c r="C175" s="256"/>
      <c r="D175" s="256"/>
      <c r="E175" s="42" t="s">
        <v>175</v>
      </c>
    </row>
    <row r="176" spans="1:5" ht="15" customHeight="1" x14ac:dyDescent="0.3">
      <c r="A176" s="267"/>
      <c r="B176" s="257"/>
      <c r="C176" s="256"/>
      <c r="D176" s="256"/>
      <c r="E176" s="42" t="s">
        <v>176</v>
      </c>
    </row>
    <row r="177" spans="1:5" ht="15" customHeight="1" x14ac:dyDescent="0.3">
      <c r="A177" s="267"/>
      <c r="B177" s="257"/>
      <c r="C177" s="256"/>
      <c r="D177" s="256"/>
      <c r="E177" s="42" t="s">
        <v>177</v>
      </c>
    </row>
    <row r="178" spans="1:5" ht="15" customHeight="1" x14ac:dyDescent="0.3">
      <c r="A178" s="267"/>
      <c r="B178" s="257"/>
      <c r="C178" s="256"/>
      <c r="D178" s="256"/>
      <c r="E178" s="42" t="s">
        <v>178</v>
      </c>
    </row>
    <row r="179" spans="1:5" ht="15" customHeight="1" x14ac:dyDescent="0.3">
      <c r="A179" s="267"/>
      <c r="B179" s="257"/>
      <c r="C179" s="256"/>
      <c r="D179" s="256"/>
      <c r="E179" s="42" t="s">
        <v>179</v>
      </c>
    </row>
    <row r="180" spans="1:5" ht="15" customHeight="1" x14ac:dyDescent="0.3">
      <c r="A180" s="267"/>
      <c r="B180" s="257"/>
      <c r="C180" s="256"/>
      <c r="D180" s="256"/>
      <c r="E180" s="42" t="s">
        <v>180</v>
      </c>
    </row>
    <row r="181" spans="1:5" ht="15" customHeight="1" x14ac:dyDescent="0.3">
      <c r="A181" s="267"/>
      <c r="B181" s="257"/>
      <c r="C181" s="256"/>
      <c r="D181" s="256"/>
      <c r="E181" s="42" t="s">
        <v>181</v>
      </c>
    </row>
    <row r="182" spans="1:5" ht="15" customHeight="1" x14ac:dyDescent="0.3">
      <c r="A182" s="267"/>
      <c r="B182" s="257"/>
      <c r="C182" s="256"/>
      <c r="D182" s="256"/>
      <c r="E182" s="42" t="s">
        <v>182</v>
      </c>
    </row>
    <row r="183" spans="1:5" ht="15" customHeight="1" x14ac:dyDescent="0.3">
      <c r="A183" s="267"/>
      <c r="B183" s="257"/>
      <c r="C183" s="256"/>
      <c r="D183" s="256"/>
      <c r="E183" s="42" t="s">
        <v>183</v>
      </c>
    </row>
    <row r="184" spans="1:5" ht="15" customHeight="1" x14ac:dyDescent="0.3">
      <c r="A184" s="267"/>
      <c r="B184" s="257"/>
      <c r="C184" s="256"/>
      <c r="D184" s="256"/>
      <c r="E184" s="42" t="s">
        <v>184</v>
      </c>
    </row>
    <row r="185" spans="1:5" ht="15" customHeight="1" x14ac:dyDescent="0.3">
      <c r="A185" s="267"/>
      <c r="B185" s="257"/>
      <c r="C185" s="256"/>
      <c r="D185" s="256"/>
      <c r="E185" s="42" t="s">
        <v>185</v>
      </c>
    </row>
    <row r="186" spans="1:5" ht="15" customHeight="1" x14ac:dyDescent="0.3">
      <c r="A186" s="267"/>
      <c r="B186" s="257"/>
      <c r="C186" s="256"/>
      <c r="D186" s="256"/>
      <c r="E186" s="42" t="s">
        <v>186</v>
      </c>
    </row>
    <row r="187" spans="1:5" ht="15" customHeight="1" x14ac:dyDescent="0.3">
      <c r="A187" s="267"/>
      <c r="B187" s="257"/>
      <c r="C187" s="256"/>
      <c r="D187" s="256"/>
      <c r="E187" s="42" t="s">
        <v>187</v>
      </c>
    </row>
    <row r="188" spans="1:5" ht="15" customHeight="1" x14ac:dyDescent="0.3">
      <c r="A188" s="267"/>
      <c r="B188" s="257"/>
      <c r="C188" s="256"/>
      <c r="D188" s="256"/>
      <c r="E188" s="43"/>
    </row>
    <row r="189" spans="1:5" ht="15" customHeight="1" x14ac:dyDescent="0.3">
      <c r="A189" s="267"/>
      <c r="B189" s="257"/>
      <c r="C189" s="256"/>
      <c r="D189" s="256"/>
      <c r="E189" s="44" t="s">
        <v>42</v>
      </c>
    </row>
    <row r="190" spans="1:5" ht="15" customHeight="1" x14ac:dyDescent="0.3">
      <c r="A190" s="267"/>
      <c r="B190" s="257"/>
      <c r="C190" s="256"/>
      <c r="D190" s="256"/>
      <c r="E190" s="45" t="s">
        <v>188</v>
      </c>
    </row>
    <row r="191" spans="1:5" ht="15" customHeight="1" x14ac:dyDescent="0.3">
      <c r="A191" s="267"/>
      <c r="B191" s="257"/>
      <c r="C191" s="256"/>
      <c r="D191" s="256"/>
      <c r="E191" s="45" t="s">
        <v>189</v>
      </c>
    </row>
    <row r="192" spans="1:5" ht="15" customHeight="1" x14ac:dyDescent="0.3">
      <c r="A192" s="267"/>
      <c r="B192" s="257"/>
      <c r="C192" s="256"/>
      <c r="D192" s="256"/>
      <c r="E192" s="45" t="s">
        <v>190</v>
      </c>
    </row>
    <row r="193" spans="1:5" ht="15" customHeight="1" x14ac:dyDescent="0.3">
      <c r="A193" s="267"/>
      <c r="B193" s="257"/>
      <c r="C193" s="256"/>
      <c r="D193" s="256"/>
      <c r="E193" s="45" t="s">
        <v>191</v>
      </c>
    </row>
    <row r="194" spans="1:5" ht="15" customHeight="1" x14ac:dyDescent="0.3">
      <c r="A194" s="267"/>
      <c r="B194" s="257"/>
      <c r="C194" s="256"/>
      <c r="D194" s="256"/>
      <c r="E194" s="45" t="s">
        <v>192</v>
      </c>
    </row>
    <row r="195" spans="1:5" ht="15" customHeight="1" x14ac:dyDescent="0.3">
      <c r="A195" s="267"/>
      <c r="B195" s="257"/>
      <c r="C195" s="256"/>
      <c r="D195" s="256"/>
      <c r="E195" s="45" t="s">
        <v>193</v>
      </c>
    </row>
    <row r="196" spans="1:5" ht="15" customHeight="1" x14ac:dyDescent="0.3">
      <c r="A196" s="267"/>
      <c r="B196" s="257"/>
      <c r="C196" s="256"/>
      <c r="D196" s="256"/>
      <c r="E196" s="42" t="s">
        <v>194</v>
      </c>
    </row>
    <row r="197" spans="1:5" ht="15" customHeight="1" x14ac:dyDescent="0.3">
      <c r="A197" s="267"/>
      <c r="B197" s="257"/>
      <c r="C197" s="256"/>
      <c r="D197" s="256"/>
      <c r="E197" s="45" t="s">
        <v>195</v>
      </c>
    </row>
    <row r="198" spans="1:5" ht="15" customHeight="1" x14ac:dyDescent="0.3">
      <c r="A198" s="267"/>
      <c r="B198" s="257"/>
      <c r="C198" s="256"/>
      <c r="D198" s="256"/>
      <c r="E198" s="42" t="s">
        <v>196</v>
      </c>
    </row>
    <row r="199" spans="1:5" ht="15" customHeight="1" x14ac:dyDescent="0.3">
      <c r="A199" s="267"/>
      <c r="B199" s="257"/>
      <c r="C199" s="256"/>
      <c r="D199" s="256"/>
      <c r="E199" s="46" t="s">
        <v>197</v>
      </c>
    </row>
    <row r="200" spans="1:5" ht="15" customHeight="1" x14ac:dyDescent="0.3">
      <c r="A200" s="267"/>
      <c r="B200" s="257"/>
      <c r="C200" s="256"/>
      <c r="D200" s="256"/>
      <c r="E200" s="42" t="s">
        <v>198</v>
      </c>
    </row>
    <row r="201" spans="1:5" ht="15" customHeight="1" x14ac:dyDescent="0.3">
      <c r="A201" s="267"/>
      <c r="B201" s="257"/>
      <c r="C201" s="256"/>
      <c r="D201" s="256"/>
      <c r="E201" s="47" t="s">
        <v>199</v>
      </c>
    </row>
    <row r="202" spans="1:5" ht="15" customHeight="1" x14ac:dyDescent="0.3">
      <c r="A202" s="267"/>
      <c r="B202" s="257"/>
      <c r="C202" s="256"/>
      <c r="D202" s="256"/>
      <c r="E202" s="47" t="s">
        <v>200</v>
      </c>
    </row>
    <row r="203" spans="1:5" ht="15" customHeight="1" x14ac:dyDescent="0.3">
      <c r="A203" s="267"/>
      <c r="B203" s="257"/>
      <c r="C203" s="256"/>
      <c r="D203" s="256"/>
      <c r="E203" s="42" t="s">
        <v>207</v>
      </c>
    </row>
    <row r="204" spans="1:5" ht="15" customHeight="1" x14ac:dyDescent="0.3">
      <c r="A204" s="267"/>
      <c r="B204" s="257"/>
      <c r="C204" s="256"/>
      <c r="D204" s="256"/>
      <c r="E204" s="42"/>
    </row>
    <row r="205" spans="1:5" ht="15" customHeight="1" x14ac:dyDescent="0.3">
      <c r="A205" s="267"/>
      <c r="B205" s="257"/>
      <c r="C205" s="256"/>
      <c r="D205" s="256"/>
      <c r="E205" s="44" t="s">
        <v>208</v>
      </c>
    </row>
    <row r="206" spans="1:5" ht="15" customHeight="1" x14ac:dyDescent="0.3">
      <c r="A206" s="267"/>
      <c r="B206" s="257"/>
      <c r="C206" s="256"/>
      <c r="D206" s="256"/>
      <c r="E206" s="42" t="s">
        <v>201</v>
      </c>
    </row>
    <row r="207" spans="1:5" ht="15" customHeight="1" x14ac:dyDescent="0.3">
      <c r="A207" s="267"/>
      <c r="B207" s="257"/>
      <c r="C207" s="256"/>
      <c r="D207" s="256"/>
      <c r="E207" s="43" t="s">
        <v>155</v>
      </c>
    </row>
    <row r="208" spans="1:5" ht="15" customHeight="1" x14ac:dyDescent="0.3">
      <c r="A208" s="267"/>
      <c r="B208" s="257"/>
      <c r="C208" s="256"/>
      <c r="D208" s="256"/>
      <c r="E208" s="43" t="s">
        <v>156</v>
      </c>
    </row>
    <row r="209" spans="1:5" ht="15" customHeight="1" x14ac:dyDescent="0.3">
      <c r="A209" s="267"/>
      <c r="B209" s="257"/>
      <c r="C209" s="256"/>
      <c r="D209" s="256"/>
      <c r="E209" s="43" t="s">
        <v>202</v>
      </c>
    </row>
    <row r="210" spans="1:5" ht="15" customHeight="1" x14ac:dyDescent="0.3">
      <c r="A210" s="267"/>
      <c r="B210" s="257"/>
      <c r="C210" s="256"/>
      <c r="D210" s="256"/>
      <c r="E210" s="43" t="s">
        <v>158</v>
      </c>
    </row>
    <row r="211" spans="1:5" ht="15" customHeight="1" x14ac:dyDescent="0.3">
      <c r="A211" s="267"/>
      <c r="B211" s="257"/>
      <c r="C211" s="256"/>
      <c r="D211" s="256"/>
      <c r="E211" s="43" t="s">
        <v>55</v>
      </c>
    </row>
    <row r="212" spans="1:5" ht="15" customHeight="1" x14ac:dyDescent="0.3">
      <c r="A212" s="267"/>
      <c r="B212" s="257"/>
      <c r="C212" s="256"/>
      <c r="D212" s="256"/>
      <c r="E212" s="43" t="s">
        <v>65</v>
      </c>
    </row>
    <row r="213" spans="1:5" ht="15" customHeight="1" x14ac:dyDescent="0.3">
      <c r="A213" s="267"/>
      <c r="B213" s="257"/>
      <c r="C213" s="256"/>
      <c r="D213" s="256"/>
      <c r="E213" s="43" t="s">
        <v>159</v>
      </c>
    </row>
    <row r="214" spans="1:5" ht="15" customHeight="1" x14ac:dyDescent="0.3">
      <c r="A214" s="267"/>
      <c r="B214" s="257"/>
      <c r="C214" s="256"/>
      <c r="D214" s="256"/>
      <c r="E214" s="43" t="s">
        <v>62</v>
      </c>
    </row>
    <row r="215" spans="1:5" ht="15" customHeight="1" x14ac:dyDescent="0.3">
      <c r="A215" s="267"/>
      <c r="B215" s="257"/>
      <c r="C215" s="256"/>
      <c r="D215" s="256"/>
      <c r="E215" s="43" t="s">
        <v>51</v>
      </c>
    </row>
    <row r="216" spans="1:5" ht="15" customHeight="1" x14ac:dyDescent="0.3">
      <c r="A216" s="267"/>
      <c r="B216" s="257"/>
      <c r="C216" s="256"/>
      <c r="D216" s="256"/>
      <c r="E216" s="43" t="s">
        <v>57</v>
      </c>
    </row>
    <row r="217" spans="1:5" ht="15" customHeight="1" x14ac:dyDescent="0.3">
      <c r="A217" s="267"/>
      <c r="B217" s="257"/>
      <c r="C217" s="256"/>
      <c r="D217" s="256"/>
      <c r="E217" s="43" t="s">
        <v>58</v>
      </c>
    </row>
    <row r="218" spans="1:5" ht="15" customHeight="1" x14ac:dyDescent="0.3">
      <c r="A218" s="267"/>
      <c r="B218" s="257"/>
      <c r="C218" s="256"/>
      <c r="D218" s="256"/>
      <c r="E218" s="43" t="s">
        <v>118</v>
      </c>
    </row>
    <row r="219" spans="1:5" ht="15" customHeight="1" x14ac:dyDescent="0.3">
      <c r="A219" s="267"/>
      <c r="B219" s="257"/>
      <c r="C219" s="256"/>
      <c r="D219" s="256"/>
      <c r="E219" s="43" t="s">
        <v>53</v>
      </c>
    </row>
    <row r="220" spans="1:5" ht="15" customHeight="1" x14ac:dyDescent="0.3">
      <c r="A220" s="267"/>
      <c r="B220" s="257"/>
      <c r="C220" s="256"/>
      <c r="D220" s="256"/>
      <c r="E220" s="43" t="s">
        <v>163</v>
      </c>
    </row>
    <row r="221" spans="1:5" ht="15" customHeight="1" x14ac:dyDescent="0.3">
      <c r="A221" s="267"/>
      <c r="B221" s="257"/>
      <c r="C221" s="256"/>
      <c r="D221" s="256"/>
      <c r="E221" s="43" t="s">
        <v>203</v>
      </c>
    </row>
    <row r="222" spans="1:5" ht="15" customHeight="1" x14ac:dyDescent="0.3">
      <c r="A222" s="267"/>
      <c r="B222" s="257"/>
      <c r="C222" s="256"/>
      <c r="D222" s="256"/>
      <c r="E222" s="43" t="s">
        <v>64</v>
      </c>
    </row>
    <row r="223" spans="1:5" ht="15" customHeight="1" x14ac:dyDescent="0.3">
      <c r="A223" s="267"/>
      <c r="B223" s="257"/>
      <c r="C223" s="256"/>
      <c r="D223" s="256"/>
      <c r="E223" s="43" t="s">
        <v>52</v>
      </c>
    </row>
    <row r="224" spans="1:5" ht="15" customHeight="1" x14ac:dyDescent="0.3">
      <c r="A224" s="267"/>
      <c r="B224" s="257"/>
      <c r="C224" s="256"/>
      <c r="D224" s="256"/>
      <c r="E224" s="43" t="s">
        <v>61</v>
      </c>
    </row>
    <row r="225" spans="1:5" ht="15" customHeight="1" x14ac:dyDescent="0.3">
      <c r="A225" s="267"/>
      <c r="B225" s="257"/>
      <c r="C225" s="256"/>
      <c r="D225" s="256"/>
      <c r="E225" s="43" t="s">
        <v>165</v>
      </c>
    </row>
    <row r="226" spans="1:5" ht="15" customHeight="1" x14ac:dyDescent="0.3">
      <c r="A226" s="267"/>
      <c r="B226" s="257"/>
      <c r="C226" s="256"/>
      <c r="D226" s="256"/>
      <c r="E226" s="43" t="s">
        <v>166</v>
      </c>
    </row>
    <row r="227" spans="1:5" ht="15" customHeight="1" x14ac:dyDescent="0.3">
      <c r="A227" s="267"/>
      <c r="B227" s="257"/>
      <c r="C227" s="256"/>
      <c r="D227" s="256"/>
      <c r="E227" s="43" t="s">
        <v>167</v>
      </c>
    </row>
    <row r="228" spans="1:5" ht="15" customHeight="1" x14ac:dyDescent="0.3">
      <c r="A228" s="267"/>
      <c r="B228" s="257"/>
      <c r="C228" s="256"/>
      <c r="D228" s="256"/>
      <c r="E228" s="43" t="s">
        <v>56</v>
      </c>
    </row>
    <row r="229" spans="1:5" ht="15" customHeight="1" x14ac:dyDescent="0.3">
      <c r="A229" s="267"/>
      <c r="B229" s="257"/>
      <c r="C229" s="256"/>
      <c r="D229" s="256"/>
      <c r="E229" s="43" t="s">
        <v>162</v>
      </c>
    </row>
    <row r="230" spans="1:5" ht="15" customHeight="1" x14ac:dyDescent="0.3">
      <c r="A230" s="267"/>
      <c r="B230" s="257"/>
      <c r="C230" s="256"/>
      <c r="D230" s="256"/>
      <c r="E230" s="43" t="s">
        <v>161</v>
      </c>
    </row>
    <row r="231" spans="1:5" ht="15" customHeight="1" x14ac:dyDescent="0.3">
      <c r="A231" s="267"/>
      <c r="B231" s="257"/>
      <c r="C231" s="256"/>
      <c r="D231" s="256"/>
      <c r="E231" s="43" t="s">
        <v>160</v>
      </c>
    </row>
    <row r="232" spans="1:5" ht="15" customHeight="1" x14ac:dyDescent="0.3">
      <c r="A232" s="267"/>
      <c r="B232" s="257"/>
      <c r="C232" s="256"/>
      <c r="D232" s="256"/>
      <c r="E232" s="48" t="s">
        <v>204</v>
      </c>
    </row>
    <row r="233" spans="1:5" ht="15" customHeight="1" x14ac:dyDescent="0.3">
      <c r="A233" s="267"/>
      <c r="B233" s="257"/>
      <c r="C233" s="256"/>
      <c r="D233" s="256"/>
      <c r="E233" s="43" t="s">
        <v>171</v>
      </c>
    </row>
    <row r="234" spans="1:5" ht="15" customHeight="1" x14ac:dyDescent="0.3">
      <c r="A234" s="267"/>
      <c r="B234" s="257"/>
      <c r="C234" s="256"/>
      <c r="D234" s="256"/>
      <c r="E234" s="42" t="s">
        <v>205</v>
      </c>
    </row>
    <row r="235" spans="1:5" ht="15" customHeight="1" x14ac:dyDescent="0.3">
      <c r="A235" s="267"/>
      <c r="B235" s="257"/>
      <c r="C235" s="256"/>
      <c r="D235" s="256"/>
      <c r="E235" s="49" t="s">
        <v>206</v>
      </c>
    </row>
    <row r="236" spans="1:5" ht="15" customHeight="1" x14ac:dyDescent="0.3">
      <c r="A236" s="73"/>
      <c r="B236" s="258">
        <v>45108</v>
      </c>
      <c r="C236" s="258">
        <v>45382</v>
      </c>
      <c r="D236" s="261" t="s">
        <v>287</v>
      </c>
      <c r="E236" s="63" t="s">
        <v>129</v>
      </c>
    </row>
    <row r="237" spans="1:5" ht="15" customHeight="1" x14ac:dyDescent="0.3">
      <c r="A237" s="61"/>
      <c r="B237" s="259"/>
      <c r="C237" s="259"/>
      <c r="D237" s="262"/>
      <c r="E237" s="64" t="s">
        <v>290</v>
      </c>
    </row>
    <row r="238" spans="1:5" ht="15" customHeight="1" x14ac:dyDescent="0.3">
      <c r="A238" s="61"/>
      <c r="B238" s="259"/>
      <c r="C238" s="259"/>
      <c r="D238" s="262"/>
      <c r="E238" s="64" t="s">
        <v>291</v>
      </c>
    </row>
    <row r="239" spans="1:5" ht="15" customHeight="1" x14ac:dyDescent="0.3">
      <c r="A239" s="61"/>
      <c r="B239" s="259"/>
      <c r="C239" s="259"/>
      <c r="D239" s="262"/>
      <c r="E239" s="64" t="s">
        <v>292</v>
      </c>
    </row>
    <row r="240" spans="1:5" ht="15" customHeight="1" x14ac:dyDescent="0.3">
      <c r="A240" s="61"/>
      <c r="B240" s="259"/>
      <c r="C240" s="259"/>
      <c r="D240" s="262"/>
      <c r="E240" s="64" t="s">
        <v>293</v>
      </c>
    </row>
    <row r="241" spans="1:5" ht="15" customHeight="1" x14ac:dyDescent="0.3">
      <c r="A241" s="61"/>
      <c r="B241" s="259"/>
      <c r="C241" s="259"/>
      <c r="D241" s="262"/>
      <c r="E241" s="64"/>
    </row>
    <row r="242" spans="1:5" ht="15" customHeight="1" x14ac:dyDescent="0.3">
      <c r="A242" s="61"/>
      <c r="B242" s="259"/>
      <c r="C242" s="259"/>
      <c r="D242" s="262"/>
      <c r="E242" s="65" t="s">
        <v>42</v>
      </c>
    </row>
    <row r="243" spans="1:5" ht="15" customHeight="1" x14ac:dyDescent="0.3">
      <c r="A243" s="61"/>
      <c r="B243" s="259"/>
      <c r="C243" s="259"/>
      <c r="D243" s="262"/>
      <c r="E243" s="65"/>
    </row>
    <row r="244" spans="1:5" ht="15" customHeight="1" x14ac:dyDescent="0.3">
      <c r="A244" s="61"/>
      <c r="B244" s="259"/>
      <c r="C244" s="259"/>
      <c r="D244" s="262"/>
      <c r="E244" s="66" t="s">
        <v>253</v>
      </c>
    </row>
    <row r="245" spans="1:5" ht="15" customHeight="1" x14ac:dyDescent="0.3">
      <c r="A245" s="61"/>
      <c r="B245" s="259"/>
      <c r="C245" s="259"/>
      <c r="D245" s="262"/>
      <c r="E245" s="74" t="s">
        <v>238</v>
      </c>
    </row>
    <row r="246" spans="1:5" ht="15" customHeight="1" x14ac:dyDescent="0.3">
      <c r="A246" s="61"/>
      <c r="B246" s="259"/>
      <c r="C246" s="259"/>
      <c r="D246" s="262"/>
      <c r="E246" s="74" t="s">
        <v>239</v>
      </c>
    </row>
    <row r="247" spans="1:5" ht="15" customHeight="1" x14ac:dyDescent="0.3">
      <c r="A247" s="61"/>
      <c r="B247" s="259"/>
      <c r="C247" s="259"/>
      <c r="D247" s="262"/>
      <c r="E247" s="74" t="s">
        <v>240</v>
      </c>
    </row>
    <row r="248" spans="1:5" ht="15" customHeight="1" x14ac:dyDescent="0.3">
      <c r="A248" s="61"/>
      <c r="B248" s="259"/>
      <c r="C248" s="259"/>
      <c r="D248" s="262"/>
      <c r="E248" s="74" t="s">
        <v>241</v>
      </c>
    </row>
    <row r="249" spans="1:5" ht="15" customHeight="1" x14ac:dyDescent="0.3">
      <c r="A249" s="61"/>
      <c r="B249" s="259"/>
      <c r="C249" s="259"/>
      <c r="D249" s="262"/>
      <c r="E249" s="74" t="s">
        <v>242</v>
      </c>
    </row>
    <row r="250" spans="1:5" ht="15" customHeight="1" x14ac:dyDescent="0.3">
      <c r="A250" s="61"/>
      <c r="B250" s="259"/>
      <c r="C250" s="259"/>
      <c r="D250" s="262"/>
      <c r="E250" s="74" t="s">
        <v>243</v>
      </c>
    </row>
    <row r="251" spans="1:5" ht="15" customHeight="1" x14ac:dyDescent="0.3">
      <c r="A251" s="61"/>
      <c r="B251" s="259"/>
      <c r="C251" s="259"/>
      <c r="D251" s="262"/>
      <c r="E251" s="74" t="s">
        <v>244</v>
      </c>
    </row>
    <row r="252" spans="1:5" ht="15" customHeight="1" x14ac:dyDescent="0.3">
      <c r="A252" s="61"/>
      <c r="B252" s="259"/>
      <c r="C252" s="259"/>
      <c r="D252" s="262"/>
      <c r="E252" s="74" t="s">
        <v>245</v>
      </c>
    </row>
    <row r="253" spans="1:5" ht="15" customHeight="1" x14ac:dyDescent="0.3">
      <c r="A253" s="61"/>
      <c r="B253" s="259"/>
      <c r="C253" s="259"/>
      <c r="D253" s="262"/>
      <c r="E253" s="74" t="s">
        <v>246</v>
      </c>
    </row>
    <row r="254" spans="1:5" ht="15" customHeight="1" x14ac:dyDescent="0.3">
      <c r="A254" s="61"/>
      <c r="B254" s="259"/>
      <c r="C254" s="259"/>
      <c r="D254" s="262"/>
      <c r="E254" s="74" t="s">
        <v>247</v>
      </c>
    </row>
    <row r="255" spans="1:5" ht="15" customHeight="1" x14ac:dyDescent="0.3">
      <c r="A255" s="61"/>
      <c r="B255" s="259"/>
      <c r="C255" s="259"/>
      <c r="D255" s="262"/>
      <c r="E255" s="74" t="s">
        <v>248</v>
      </c>
    </row>
    <row r="256" spans="1:5" ht="15" customHeight="1" x14ac:dyDescent="0.3">
      <c r="A256" s="61"/>
      <c r="B256" s="259"/>
      <c r="C256" s="259"/>
      <c r="D256" s="262"/>
      <c r="E256" s="74" t="s">
        <v>249</v>
      </c>
    </row>
    <row r="257" spans="1:5" ht="15" customHeight="1" x14ac:dyDescent="0.3">
      <c r="A257" s="61"/>
      <c r="B257" s="259"/>
      <c r="C257" s="259"/>
      <c r="D257" s="262"/>
      <c r="E257" s="74" t="s">
        <v>250</v>
      </c>
    </row>
    <row r="258" spans="1:5" ht="15" customHeight="1" x14ac:dyDescent="0.3">
      <c r="A258" s="61"/>
      <c r="B258" s="259"/>
      <c r="C258" s="259"/>
      <c r="D258" s="262"/>
      <c r="E258" s="74" t="s">
        <v>251</v>
      </c>
    </row>
    <row r="259" spans="1:5" ht="15" customHeight="1" x14ac:dyDescent="0.3">
      <c r="A259" s="61"/>
      <c r="B259" s="259"/>
      <c r="C259" s="259"/>
      <c r="D259" s="262"/>
      <c r="E259" s="74" t="s">
        <v>252</v>
      </c>
    </row>
    <row r="260" spans="1:5" ht="15" customHeight="1" x14ac:dyDescent="0.3">
      <c r="A260" s="61"/>
      <c r="B260" s="259"/>
      <c r="C260" s="259"/>
      <c r="D260" s="262"/>
      <c r="E260" s="64"/>
    </row>
    <row r="261" spans="1:5" ht="15" customHeight="1" x14ac:dyDescent="0.3">
      <c r="A261" s="61"/>
      <c r="B261" s="259"/>
      <c r="C261" s="259"/>
      <c r="D261" s="262"/>
      <c r="E261" s="66" t="s">
        <v>254</v>
      </c>
    </row>
    <row r="262" spans="1:5" ht="15" customHeight="1" x14ac:dyDescent="0.3">
      <c r="A262" s="61"/>
      <c r="B262" s="259"/>
      <c r="C262" s="259"/>
      <c r="D262" s="262"/>
      <c r="E262" s="66"/>
    </row>
    <row r="263" spans="1:5" ht="15" customHeight="1" x14ac:dyDescent="0.3">
      <c r="A263" s="61"/>
      <c r="B263" s="259"/>
      <c r="C263" s="259"/>
      <c r="D263" s="262"/>
      <c r="E263" s="67" t="s">
        <v>255</v>
      </c>
    </row>
    <row r="264" spans="1:5" ht="15" customHeight="1" x14ac:dyDescent="0.3">
      <c r="A264" s="61"/>
      <c r="B264" s="259"/>
      <c r="C264" s="259"/>
      <c r="D264" s="262"/>
      <c r="E264" s="75" t="s">
        <v>256</v>
      </c>
    </row>
    <row r="265" spans="1:5" ht="15" customHeight="1" x14ac:dyDescent="0.3">
      <c r="A265" s="61"/>
      <c r="B265" s="259"/>
      <c r="C265" s="259"/>
      <c r="D265" s="262"/>
      <c r="E265" s="75" t="s">
        <v>257</v>
      </c>
    </row>
    <row r="266" spans="1:5" ht="15" customHeight="1" x14ac:dyDescent="0.3">
      <c r="A266" s="61"/>
      <c r="B266" s="259"/>
      <c r="C266" s="259"/>
      <c r="D266" s="262"/>
      <c r="E266" s="75" t="s">
        <v>258</v>
      </c>
    </row>
    <row r="267" spans="1:5" ht="15" customHeight="1" x14ac:dyDescent="0.3">
      <c r="A267" s="61"/>
      <c r="B267" s="259"/>
      <c r="C267" s="259"/>
      <c r="D267" s="262"/>
      <c r="E267" s="75" t="s">
        <v>259</v>
      </c>
    </row>
    <row r="268" spans="1:5" ht="15" customHeight="1" x14ac:dyDescent="0.3">
      <c r="A268" s="61"/>
      <c r="B268" s="259"/>
      <c r="C268" s="259"/>
      <c r="D268" s="262"/>
      <c r="E268" s="75" t="s">
        <v>260</v>
      </c>
    </row>
    <row r="269" spans="1:5" ht="15" customHeight="1" x14ac:dyDescent="0.3">
      <c r="A269" s="61"/>
      <c r="B269" s="259"/>
      <c r="C269" s="259"/>
      <c r="D269" s="262"/>
      <c r="E269" s="75" t="s">
        <v>261</v>
      </c>
    </row>
    <row r="270" spans="1:5" ht="15" customHeight="1" x14ac:dyDescent="0.3">
      <c r="A270" s="61"/>
      <c r="B270" s="259"/>
      <c r="C270" s="259"/>
      <c r="D270" s="262"/>
      <c r="E270" s="67" t="s">
        <v>274</v>
      </c>
    </row>
    <row r="271" spans="1:5" ht="15" customHeight="1" x14ac:dyDescent="0.3">
      <c r="A271" s="61"/>
      <c r="B271" s="259"/>
      <c r="C271" s="259"/>
      <c r="D271" s="262"/>
      <c r="E271" s="74" t="s">
        <v>262</v>
      </c>
    </row>
    <row r="272" spans="1:5" ht="15" customHeight="1" x14ac:dyDescent="0.3">
      <c r="A272" s="61"/>
      <c r="B272" s="259"/>
      <c r="C272" s="259"/>
      <c r="D272" s="262"/>
      <c r="E272" s="74" t="s">
        <v>263</v>
      </c>
    </row>
    <row r="273" spans="1:5" ht="15" customHeight="1" x14ac:dyDescent="0.3">
      <c r="A273" s="61"/>
      <c r="B273" s="259"/>
      <c r="C273" s="259"/>
      <c r="D273" s="262"/>
      <c r="E273" s="74" t="s">
        <v>264</v>
      </c>
    </row>
    <row r="274" spans="1:5" ht="15" customHeight="1" x14ac:dyDescent="0.3">
      <c r="A274" s="61"/>
      <c r="B274" s="259"/>
      <c r="C274" s="259"/>
      <c r="D274" s="262"/>
      <c r="E274" s="64"/>
    </row>
    <row r="275" spans="1:5" ht="15" customHeight="1" x14ac:dyDescent="0.3">
      <c r="A275" s="61"/>
      <c r="B275" s="259"/>
      <c r="C275" s="259"/>
      <c r="D275" s="262"/>
      <c r="E275" s="67" t="s">
        <v>265</v>
      </c>
    </row>
    <row r="276" spans="1:5" ht="15" customHeight="1" x14ac:dyDescent="0.3">
      <c r="A276" s="61"/>
      <c r="B276" s="259"/>
      <c r="C276" s="259"/>
      <c r="D276" s="262"/>
      <c r="E276" s="75" t="s">
        <v>266</v>
      </c>
    </row>
    <row r="277" spans="1:5" ht="15" customHeight="1" x14ac:dyDescent="0.3">
      <c r="A277" s="61"/>
      <c r="B277" s="259"/>
      <c r="C277" s="259"/>
      <c r="D277" s="262"/>
      <c r="E277" s="75" t="s">
        <v>267</v>
      </c>
    </row>
    <row r="278" spans="1:5" ht="15" customHeight="1" x14ac:dyDescent="0.3">
      <c r="A278" s="61"/>
      <c r="B278" s="259"/>
      <c r="C278" s="259"/>
      <c r="D278" s="262"/>
      <c r="E278" s="75" t="s">
        <v>268</v>
      </c>
    </row>
    <row r="279" spans="1:5" ht="15" customHeight="1" x14ac:dyDescent="0.3">
      <c r="A279" s="61"/>
      <c r="B279" s="259"/>
      <c r="C279" s="259"/>
      <c r="D279" s="262"/>
      <c r="E279" s="75" t="s">
        <v>269</v>
      </c>
    </row>
    <row r="280" spans="1:5" ht="15" customHeight="1" x14ac:dyDescent="0.3">
      <c r="A280" s="61"/>
      <c r="B280" s="259"/>
      <c r="C280" s="259"/>
      <c r="D280" s="262"/>
      <c r="E280" s="67" t="s">
        <v>275</v>
      </c>
    </row>
    <row r="281" spans="1:5" ht="15" customHeight="1" x14ac:dyDescent="0.3">
      <c r="A281" s="61"/>
      <c r="B281" s="259"/>
      <c r="C281" s="259"/>
      <c r="D281" s="262"/>
      <c r="E281" s="74" t="s">
        <v>262</v>
      </c>
    </row>
    <row r="282" spans="1:5" ht="15" customHeight="1" x14ac:dyDescent="0.3">
      <c r="A282" s="61"/>
      <c r="B282" s="259"/>
      <c r="C282" s="259"/>
      <c r="D282" s="262"/>
      <c r="E282" s="74" t="s">
        <v>264</v>
      </c>
    </row>
    <row r="283" spans="1:5" ht="15" customHeight="1" x14ac:dyDescent="0.3">
      <c r="A283" s="61"/>
      <c r="B283" s="259"/>
      <c r="C283" s="259"/>
      <c r="D283" s="262"/>
      <c r="E283" s="64"/>
    </row>
    <row r="284" spans="1:5" ht="15" customHeight="1" x14ac:dyDescent="0.3">
      <c r="A284" s="61"/>
      <c r="B284" s="259"/>
      <c r="C284" s="259"/>
      <c r="D284" s="262"/>
      <c r="E284" s="67" t="s">
        <v>270</v>
      </c>
    </row>
    <row r="285" spans="1:5" ht="15" customHeight="1" x14ac:dyDescent="0.3">
      <c r="A285" s="61"/>
      <c r="B285" s="259"/>
      <c r="C285" s="259"/>
      <c r="D285" s="262"/>
      <c r="E285" s="75" t="s">
        <v>271</v>
      </c>
    </row>
    <row r="286" spans="1:5" ht="15" customHeight="1" x14ac:dyDescent="0.3">
      <c r="A286" s="61"/>
      <c r="B286" s="259"/>
      <c r="C286" s="259"/>
      <c r="D286" s="262"/>
      <c r="E286" s="75" t="s">
        <v>272</v>
      </c>
    </row>
    <row r="287" spans="1:5" ht="15" customHeight="1" x14ac:dyDescent="0.3">
      <c r="A287" s="61"/>
      <c r="B287" s="259"/>
      <c r="C287" s="259"/>
      <c r="D287" s="262"/>
      <c r="E287" s="75" t="s">
        <v>273</v>
      </c>
    </row>
    <row r="288" spans="1:5" ht="15" customHeight="1" x14ac:dyDescent="0.3">
      <c r="A288" s="61"/>
      <c r="B288" s="259"/>
      <c r="C288" s="259"/>
      <c r="D288" s="262"/>
      <c r="E288" s="67" t="s">
        <v>276</v>
      </c>
    </row>
    <row r="289" spans="1:5" ht="15" customHeight="1" x14ac:dyDescent="0.3">
      <c r="A289" s="61"/>
      <c r="B289" s="259"/>
      <c r="C289" s="259"/>
      <c r="D289" s="262"/>
      <c r="E289" s="74" t="s">
        <v>262</v>
      </c>
    </row>
    <row r="290" spans="1:5" ht="15" customHeight="1" x14ac:dyDescent="0.3">
      <c r="A290" s="61"/>
      <c r="B290" s="259"/>
      <c r="C290" s="259"/>
      <c r="D290" s="262"/>
      <c r="E290" s="74" t="s">
        <v>264</v>
      </c>
    </row>
    <row r="291" spans="1:5" ht="15" customHeight="1" x14ac:dyDescent="0.3">
      <c r="A291" s="61"/>
      <c r="B291" s="259"/>
      <c r="C291" s="259"/>
      <c r="D291" s="262"/>
      <c r="E291" s="68"/>
    </row>
    <row r="292" spans="1:5" ht="15" customHeight="1" x14ac:dyDescent="0.3">
      <c r="A292" s="61"/>
      <c r="B292" s="259"/>
      <c r="C292" s="259"/>
      <c r="D292" s="262"/>
      <c r="E292" s="66" t="s">
        <v>277</v>
      </c>
    </row>
    <row r="293" spans="1:5" ht="31.5" x14ac:dyDescent="0.3">
      <c r="A293" s="61"/>
      <c r="B293" s="259"/>
      <c r="C293" s="259"/>
      <c r="D293" s="262"/>
      <c r="E293" s="104" t="s">
        <v>288</v>
      </c>
    </row>
    <row r="294" spans="1:5" ht="31.5" x14ac:dyDescent="0.3">
      <c r="A294" s="61"/>
      <c r="B294" s="259"/>
      <c r="C294" s="259"/>
      <c r="D294" s="262"/>
      <c r="E294" s="76" t="s">
        <v>289</v>
      </c>
    </row>
    <row r="295" spans="1:5" ht="15" customHeight="1" x14ac:dyDescent="0.3">
      <c r="A295" s="61"/>
      <c r="B295" s="259"/>
      <c r="C295" s="259"/>
      <c r="D295" s="262"/>
      <c r="E295" s="69"/>
    </row>
    <row r="296" spans="1:5" ht="15" customHeight="1" x14ac:dyDescent="0.3">
      <c r="A296" s="61"/>
      <c r="B296" s="259"/>
      <c r="C296" s="259"/>
      <c r="D296" s="262"/>
      <c r="E296" s="66" t="s">
        <v>283</v>
      </c>
    </row>
    <row r="297" spans="1:5" ht="15" customHeight="1" x14ac:dyDescent="0.3">
      <c r="A297" s="61"/>
      <c r="B297" s="259"/>
      <c r="C297" s="259"/>
      <c r="D297" s="262"/>
      <c r="E297" s="74" t="s">
        <v>278</v>
      </c>
    </row>
    <row r="298" spans="1:5" ht="15" customHeight="1" x14ac:dyDescent="0.3">
      <c r="A298" s="61"/>
      <c r="B298" s="259"/>
      <c r="C298" s="259"/>
      <c r="D298" s="262"/>
      <c r="E298" s="74" t="s">
        <v>279</v>
      </c>
    </row>
    <row r="299" spans="1:5" ht="15" customHeight="1" x14ac:dyDescent="0.3">
      <c r="A299" s="61"/>
      <c r="B299" s="259"/>
      <c r="C299" s="259"/>
      <c r="D299" s="262"/>
      <c r="E299" s="74" t="s">
        <v>280</v>
      </c>
    </row>
    <row r="300" spans="1:5" ht="15" customHeight="1" x14ac:dyDescent="0.3">
      <c r="A300" s="61"/>
      <c r="B300" s="259"/>
      <c r="C300" s="259"/>
      <c r="D300" s="262"/>
      <c r="E300" s="70" t="s">
        <v>281</v>
      </c>
    </row>
    <row r="301" spans="1:5" ht="15" customHeight="1" x14ac:dyDescent="0.3">
      <c r="A301" s="61"/>
      <c r="B301" s="259"/>
      <c r="C301" s="259"/>
      <c r="D301" s="262"/>
      <c r="E301" s="77" t="s">
        <v>155</v>
      </c>
    </row>
    <row r="302" spans="1:5" ht="15" customHeight="1" x14ac:dyDescent="0.3">
      <c r="A302" s="61"/>
      <c r="B302" s="259"/>
      <c r="C302" s="259"/>
      <c r="D302" s="262"/>
      <c r="E302" s="77" t="s">
        <v>156</v>
      </c>
    </row>
    <row r="303" spans="1:5" ht="15" customHeight="1" x14ac:dyDescent="0.3">
      <c r="A303" s="61"/>
      <c r="B303" s="259"/>
      <c r="C303" s="259"/>
      <c r="D303" s="262"/>
      <c r="E303" s="77" t="s">
        <v>202</v>
      </c>
    </row>
    <row r="304" spans="1:5" ht="15" customHeight="1" x14ac:dyDescent="0.3">
      <c r="A304" s="61"/>
      <c r="B304" s="259"/>
      <c r="C304" s="259"/>
      <c r="D304" s="262"/>
      <c r="E304" s="77" t="s">
        <v>55</v>
      </c>
    </row>
    <row r="305" spans="1:5" ht="15" customHeight="1" x14ac:dyDescent="0.3">
      <c r="A305" s="61"/>
      <c r="B305" s="259"/>
      <c r="C305" s="259"/>
      <c r="D305" s="262"/>
      <c r="E305" s="77" t="s">
        <v>65</v>
      </c>
    </row>
    <row r="306" spans="1:5" ht="15" customHeight="1" x14ac:dyDescent="0.3">
      <c r="A306" s="61"/>
      <c r="B306" s="259"/>
      <c r="C306" s="259"/>
      <c r="D306" s="262"/>
      <c r="E306" s="77" t="s">
        <v>159</v>
      </c>
    </row>
    <row r="307" spans="1:5" ht="15" customHeight="1" x14ac:dyDescent="0.3">
      <c r="A307" s="61"/>
      <c r="B307" s="259"/>
      <c r="C307" s="259"/>
      <c r="D307" s="262"/>
      <c r="E307" s="77" t="s">
        <v>62</v>
      </c>
    </row>
    <row r="308" spans="1:5" ht="15" customHeight="1" x14ac:dyDescent="0.3">
      <c r="A308" s="61"/>
      <c r="B308" s="259"/>
      <c r="C308" s="259"/>
      <c r="D308" s="262"/>
      <c r="E308" s="77" t="s">
        <v>51</v>
      </c>
    </row>
    <row r="309" spans="1:5" ht="15" customHeight="1" x14ac:dyDescent="0.3">
      <c r="A309" s="61"/>
      <c r="B309" s="259"/>
      <c r="C309" s="259"/>
      <c r="D309" s="262"/>
      <c r="E309" s="77" t="s">
        <v>57</v>
      </c>
    </row>
    <row r="310" spans="1:5" ht="15" customHeight="1" x14ac:dyDescent="0.3">
      <c r="A310" s="61"/>
      <c r="B310" s="259"/>
      <c r="C310" s="259"/>
      <c r="D310" s="262"/>
      <c r="E310" s="77" t="s">
        <v>58</v>
      </c>
    </row>
    <row r="311" spans="1:5" ht="15" customHeight="1" x14ac:dyDescent="0.3">
      <c r="A311" s="61"/>
      <c r="B311" s="259"/>
      <c r="C311" s="259"/>
      <c r="D311" s="262"/>
      <c r="E311" s="77" t="s">
        <v>118</v>
      </c>
    </row>
    <row r="312" spans="1:5" ht="15" customHeight="1" x14ac:dyDescent="0.3">
      <c r="A312" s="61"/>
      <c r="B312" s="259"/>
      <c r="C312" s="259"/>
      <c r="D312" s="262"/>
      <c r="E312" s="77" t="s">
        <v>53</v>
      </c>
    </row>
    <row r="313" spans="1:5" ht="15" customHeight="1" x14ac:dyDescent="0.3">
      <c r="A313" s="61"/>
      <c r="B313" s="259"/>
      <c r="C313" s="259"/>
      <c r="D313" s="262"/>
      <c r="E313" s="77" t="s">
        <v>163</v>
      </c>
    </row>
    <row r="314" spans="1:5" ht="15" customHeight="1" x14ac:dyDescent="0.3">
      <c r="A314" s="61"/>
      <c r="B314" s="259"/>
      <c r="C314" s="259"/>
      <c r="D314" s="262"/>
      <c r="E314" s="77" t="s">
        <v>282</v>
      </c>
    </row>
    <row r="315" spans="1:5" ht="15" customHeight="1" x14ac:dyDescent="0.3">
      <c r="A315" s="61"/>
      <c r="B315" s="259"/>
      <c r="C315" s="259"/>
      <c r="D315" s="262"/>
      <c r="E315" s="77" t="s">
        <v>64</v>
      </c>
    </row>
    <row r="316" spans="1:5" ht="15" customHeight="1" x14ac:dyDescent="0.3">
      <c r="A316" s="61"/>
      <c r="B316" s="259"/>
      <c r="C316" s="259"/>
      <c r="D316" s="262"/>
      <c r="E316" s="77" t="s">
        <v>52</v>
      </c>
    </row>
    <row r="317" spans="1:5" ht="15" customHeight="1" x14ac:dyDescent="0.3">
      <c r="A317" s="61"/>
      <c r="B317" s="259"/>
      <c r="C317" s="259"/>
      <c r="D317" s="262"/>
      <c r="E317" s="77" t="s">
        <v>61</v>
      </c>
    </row>
    <row r="318" spans="1:5" ht="15" customHeight="1" x14ac:dyDescent="0.3">
      <c r="A318" s="61"/>
      <c r="B318" s="259"/>
      <c r="C318" s="259"/>
      <c r="D318" s="262"/>
      <c r="E318" s="77" t="s">
        <v>165</v>
      </c>
    </row>
    <row r="319" spans="1:5" ht="15" customHeight="1" x14ac:dyDescent="0.3">
      <c r="A319" s="61"/>
      <c r="B319" s="259"/>
      <c r="C319" s="259"/>
      <c r="D319" s="262"/>
      <c r="E319" s="77" t="s">
        <v>166</v>
      </c>
    </row>
    <row r="320" spans="1:5" ht="15" customHeight="1" x14ac:dyDescent="0.3">
      <c r="A320" s="61"/>
      <c r="B320" s="259"/>
      <c r="C320" s="259"/>
      <c r="D320" s="262"/>
      <c r="E320" s="77" t="s">
        <v>167</v>
      </c>
    </row>
    <row r="321" spans="1:5" ht="15" customHeight="1" x14ac:dyDescent="0.3">
      <c r="A321" s="61"/>
      <c r="B321" s="259"/>
      <c r="C321" s="259"/>
      <c r="D321" s="262"/>
      <c r="E321" s="77" t="s">
        <v>56</v>
      </c>
    </row>
    <row r="322" spans="1:5" ht="15" customHeight="1" x14ac:dyDescent="0.3">
      <c r="A322" s="61"/>
      <c r="B322" s="259"/>
      <c r="C322" s="259"/>
      <c r="D322" s="262"/>
      <c r="E322" s="77" t="s">
        <v>162</v>
      </c>
    </row>
    <row r="323" spans="1:5" ht="15" customHeight="1" x14ac:dyDescent="0.3">
      <c r="A323" s="61"/>
      <c r="B323" s="259"/>
      <c r="C323" s="259"/>
      <c r="D323" s="262"/>
      <c r="E323" s="77" t="s">
        <v>161</v>
      </c>
    </row>
    <row r="324" spans="1:5" ht="15" customHeight="1" x14ac:dyDescent="0.3">
      <c r="A324" s="61"/>
      <c r="B324" s="259"/>
      <c r="C324" s="259"/>
      <c r="D324" s="262"/>
      <c r="E324" s="77" t="s">
        <v>160</v>
      </c>
    </row>
    <row r="325" spans="1:5" ht="15" customHeight="1" x14ac:dyDescent="0.3">
      <c r="A325" s="61"/>
      <c r="B325" s="259"/>
      <c r="C325" s="259"/>
      <c r="D325" s="262"/>
      <c r="E325" s="77" t="s">
        <v>204</v>
      </c>
    </row>
    <row r="326" spans="1:5" ht="15" customHeight="1" x14ac:dyDescent="0.3">
      <c r="A326" s="61"/>
      <c r="B326" s="259"/>
      <c r="C326" s="259"/>
      <c r="D326" s="262"/>
      <c r="E326" s="77" t="s">
        <v>171</v>
      </c>
    </row>
    <row r="327" spans="1:5" ht="15" customHeight="1" x14ac:dyDescent="0.3">
      <c r="A327" s="61"/>
      <c r="B327" s="259"/>
      <c r="C327" s="259"/>
      <c r="D327" s="262"/>
      <c r="E327" s="71"/>
    </row>
    <row r="328" spans="1:5" ht="15" customHeight="1" x14ac:dyDescent="0.3">
      <c r="A328" s="61"/>
      <c r="B328" s="259"/>
      <c r="C328" s="259"/>
      <c r="D328" s="262"/>
      <c r="E328" s="114" t="s">
        <v>284</v>
      </c>
    </row>
    <row r="329" spans="1:5" ht="15" customHeight="1" x14ac:dyDescent="0.3">
      <c r="A329" s="61"/>
      <c r="B329" s="259"/>
      <c r="C329" s="259"/>
      <c r="D329" s="262"/>
      <c r="E329" s="68"/>
    </row>
    <row r="330" spans="1:5" ht="15" customHeight="1" x14ac:dyDescent="0.3">
      <c r="A330" s="61"/>
      <c r="B330" s="259"/>
      <c r="C330" s="259"/>
      <c r="D330" s="262"/>
      <c r="E330" s="114" t="s">
        <v>285</v>
      </c>
    </row>
    <row r="331" spans="1:5" ht="15" customHeight="1" x14ac:dyDescent="0.3">
      <c r="A331" s="61"/>
      <c r="B331" s="259"/>
      <c r="C331" s="259"/>
      <c r="D331" s="262"/>
      <c r="E331" s="68"/>
    </row>
    <row r="332" spans="1:5" ht="47.25" x14ac:dyDescent="0.3">
      <c r="A332" s="61"/>
      <c r="B332" s="259"/>
      <c r="C332" s="259"/>
      <c r="D332" s="262"/>
      <c r="E332" s="66" t="s">
        <v>286</v>
      </c>
    </row>
    <row r="333" spans="1:5" ht="15" customHeight="1" x14ac:dyDescent="0.3">
      <c r="A333" s="62"/>
      <c r="B333" s="260"/>
      <c r="C333" s="260"/>
      <c r="D333" s="263"/>
      <c r="E333" s="72"/>
    </row>
    <row r="334" spans="1:5" ht="15" customHeight="1" x14ac:dyDescent="0.3">
      <c r="A334" s="109" t="s">
        <v>19</v>
      </c>
      <c r="B334" s="108">
        <v>45383</v>
      </c>
      <c r="C334" s="107"/>
      <c r="D334" s="111"/>
      <c r="E334" s="106" t="s">
        <v>312</v>
      </c>
    </row>
    <row r="335" spans="1:5" ht="15" customHeight="1" x14ac:dyDescent="0.3">
      <c r="A335" s="37"/>
      <c r="B335" s="37"/>
      <c r="C335" s="37"/>
      <c r="D335" s="110"/>
      <c r="E335" s="103" t="s">
        <v>313</v>
      </c>
    </row>
    <row r="336" spans="1:5" ht="15" customHeight="1" x14ac:dyDescent="0.3">
      <c r="A336" s="37"/>
      <c r="B336" s="37"/>
      <c r="C336" s="37"/>
      <c r="D336" s="110"/>
      <c r="E336" s="103" t="s">
        <v>314</v>
      </c>
    </row>
    <row r="337" spans="1:5" ht="15" customHeight="1" x14ac:dyDescent="0.3">
      <c r="A337" s="37"/>
      <c r="B337" s="37"/>
      <c r="C337" s="37"/>
      <c r="D337" s="110"/>
      <c r="E337" s="103" t="s">
        <v>315</v>
      </c>
    </row>
    <row r="338" spans="1:5" ht="15" customHeight="1" x14ac:dyDescent="0.3">
      <c r="A338" s="37"/>
      <c r="B338" s="37"/>
      <c r="C338" s="37"/>
      <c r="D338" s="110"/>
      <c r="E338" s="103" t="s">
        <v>316</v>
      </c>
    </row>
    <row r="339" spans="1:5" ht="15" customHeight="1" x14ac:dyDescent="0.3">
      <c r="A339" s="37"/>
      <c r="B339" s="37"/>
      <c r="C339" s="37"/>
      <c r="D339" s="110"/>
      <c r="E339" s="103" t="s">
        <v>317</v>
      </c>
    </row>
    <row r="340" spans="1:5" ht="15" customHeight="1" x14ac:dyDescent="0.3">
      <c r="A340" s="37"/>
      <c r="B340" s="37"/>
      <c r="C340" s="37"/>
      <c r="D340" s="110"/>
      <c r="E340" s="103" t="s">
        <v>318</v>
      </c>
    </row>
    <row r="341" spans="1:5" ht="15" customHeight="1" x14ac:dyDescent="0.3">
      <c r="A341" s="37"/>
      <c r="B341" s="37"/>
      <c r="C341" s="37"/>
      <c r="D341" s="110"/>
      <c r="E341" s="103" t="s">
        <v>319</v>
      </c>
    </row>
    <row r="342" spans="1:5" ht="15" customHeight="1" x14ac:dyDescent="0.3">
      <c r="A342" s="37"/>
      <c r="B342" s="37"/>
      <c r="C342" s="37"/>
      <c r="D342" s="110"/>
      <c r="E342" s="103" t="s">
        <v>320</v>
      </c>
    </row>
    <row r="343" spans="1:5" ht="15" customHeight="1" x14ac:dyDescent="0.3">
      <c r="A343" s="37"/>
      <c r="B343" s="37"/>
      <c r="C343" s="37"/>
      <c r="D343" s="110"/>
      <c r="E343" s="71"/>
    </row>
    <row r="344" spans="1:5" ht="15" customHeight="1" x14ac:dyDescent="0.3">
      <c r="A344" s="37"/>
      <c r="B344" s="37"/>
      <c r="C344" s="37"/>
      <c r="D344" s="110"/>
      <c r="E344" s="65" t="s">
        <v>42</v>
      </c>
    </row>
    <row r="345" spans="1:5" ht="33" customHeight="1" x14ac:dyDescent="0.3">
      <c r="A345" s="37"/>
      <c r="B345" s="37"/>
      <c r="C345" s="37"/>
      <c r="D345" s="110"/>
      <c r="E345" s="105" t="s">
        <v>321</v>
      </c>
    </row>
    <row r="346" spans="1:5" ht="15" customHeight="1" x14ac:dyDescent="0.3">
      <c r="A346" s="37"/>
      <c r="B346" s="37"/>
      <c r="C346" s="37"/>
      <c r="D346" s="110"/>
      <c r="E346" s="103" t="s">
        <v>322</v>
      </c>
    </row>
    <row r="347" spans="1:5" ht="15" customHeight="1" x14ac:dyDescent="0.3">
      <c r="A347" s="37"/>
      <c r="B347" s="37"/>
      <c r="C347" s="37"/>
      <c r="D347" s="110"/>
      <c r="E347" s="103"/>
    </row>
    <row r="348" spans="1:5" ht="15" customHeight="1" x14ac:dyDescent="0.3">
      <c r="A348" s="37"/>
      <c r="B348" s="37"/>
      <c r="C348" s="37"/>
      <c r="D348" s="110"/>
      <c r="E348" s="113" t="s">
        <v>323</v>
      </c>
    </row>
    <row r="349" spans="1:5" ht="15" customHeight="1" x14ac:dyDescent="0.3">
      <c r="A349" s="38"/>
      <c r="B349" s="38"/>
      <c r="C349" s="38"/>
      <c r="D349" s="112"/>
      <c r="E349" s="72"/>
    </row>
  </sheetData>
  <sheetProtection selectLockedCells="1" selectUnlockedCells="1"/>
  <mergeCells count="22">
    <mergeCell ref="B236:B333"/>
    <mergeCell ref="C236:C333"/>
    <mergeCell ref="D236:D333"/>
    <mergeCell ref="A77:A109"/>
    <mergeCell ref="B77:B109"/>
    <mergeCell ref="C77:C109"/>
    <mergeCell ref="D77:D109"/>
    <mergeCell ref="A110:A170"/>
    <mergeCell ref="B110:B170"/>
    <mergeCell ref="C110:C170"/>
    <mergeCell ref="D110:D170"/>
    <mergeCell ref="D171:D235"/>
    <mergeCell ref="A171:A235"/>
    <mergeCell ref="B171:B235"/>
    <mergeCell ref="C171:C235"/>
    <mergeCell ref="A6:A76"/>
    <mergeCell ref="B1:C1"/>
    <mergeCell ref="D1:D2"/>
    <mergeCell ref="E1:E2"/>
    <mergeCell ref="D6:D76"/>
    <mergeCell ref="C6:C76"/>
    <mergeCell ref="B6:B76"/>
  </mergeCells>
  <phoneticPr fontId="9" type="noConversion"/>
  <pageMargins left="0.25" right="0.25" top="0.75" bottom="0.75" header="0.3" footer="0.3"/>
  <pageSetup paperSize="9" scale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9">
    <tabColor rgb="FFFF0000"/>
  </sheetPr>
  <dimension ref="A1:B84"/>
  <sheetViews>
    <sheetView topLeftCell="A46" zoomScale="70" zoomScaleNormal="70" workbookViewId="0">
      <selection activeCell="A2" sqref="A2"/>
    </sheetView>
  </sheetViews>
  <sheetFormatPr defaultColWidth="9.28515625" defaultRowHeight="15" x14ac:dyDescent="0.25"/>
  <cols>
    <col min="1" max="1" width="9.28515625" style="1"/>
    <col min="2" max="2" width="182.7109375" style="2" customWidth="1"/>
    <col min="3" max="16384" width="9.28515625" style="1"/>
  </cols>
  <sheetData>
    <row r="1" spans="1:2" ht="15.75" x14ac:dyDescent="0.3">
      <c r="A1" s="268" t="s">
        <v>26</v>
      </c>
      <c r="B1" s="269"/>
    </row>
    <row r="2" spans="1:2" ht="15.75" x14ac:dyDescent="0.25">
      <c r="A2" s="11"/>
      <c r="B2" s="10" t="s">
        <v>27</v>
      </c>
    </row>
    <row r="3" spans="1:2" x14ac:dyDescent="0.25">
      <c r="A3" s="11"/>
      <c r="B3" s="5"/>
    </row>
    <row r="4" spans="1:2" ht="30" customHeight="1" x14ac:dyDescent="0.25">
      <c r="A4" s="11"/>
      <c r="B4" s="6" t="s">
        <v>35</v>
      </c>
    </row>
    <row r="5" spans="1:2" ht="31.5" x14ac:dyDescent="0.25">
      <c r="A5" s="11"/>
      <c r="B5" s="17" t="s">
        <v>97</v>
      </c>
    </row>
    <row r="6" spans="1:2" ht="15.75" x14ac:dyDescent="0.25">
      <c r="A6" s="11"/>
      <c r="B6" s="17"/>
    </row>
    <row r="7" spans="1:2" ht="15.75" x14ac:dyDescent="0.25">
      <c r="A7" s="11"/>
      <c r="B7" s="17" t="s">
        <v>6</v>
      </c>
    </row>
    <row r="8" spans="1:2" ht="15.75" x14ac:dyDescent="0.25">
      <c r="A8" s="11"/>
      <c r="B8" s="18" t="s">
        <v>30</v>
      </c>
    </row>
    <row r="9" spans="1:2" ht="31.5" x14ac:dyDescent="0.25">
      <c r="A9" s="11"/>
      <c r="B9" s="18" t="s">
        <v>18</v>
      </c>
    </row>
    <row r="10" spans="1:2" ht="15.75" x14ac:dyDescent="0.25">
      <c r="A10" s="11"/>
      <c r="B10" s="17"/>
    </row>
    <row r="11" spans="1:2" ht="15.75" x14ac:dyDescent="0.25">
      <c r="A11" s="11"/>
      <c r="B11" s="17" t="s">
        <v>7</v>
      </c>
    </row>
    <row r="12" spans="1:2" ht="15.75" x14ac:dyDescent="0.25">
      <c r="A12" s="11"/>
      <c r="B12" s="7" t="s">
        <v>8</v>
      </c>
    </row>
    <row r="13" spans="1:2" x14ac:dyDescent="0.25">
      <c r="A13" s="11"/>
      <c r="B13" s="5"/>
    </row>
    <row r="14" spans="1:2" ht="15.75" x14ac:dyDescent="0.25">
      <c r="A14" s="11"/>
      <c r="B14" s="6" t="s">
        <v>29</v>
      </c>
    </row>
    <row r="15" spans="1:2" ht="31.5" x14ac:dyDescent="0.25">
      <c r="A15" s="11"/>
      <c r="B15" s="17" t="s">
        <v>31</v>
      </c>
    </row>
    <row r="16" spans="1:2" ht="31.5" x14ac:dyDescent="0.25">
      <c r="A16" s="11"/>
      <c r="B16" s="7" t="s">
        <v>20</v>
      </c>
    </row>
    <row r="17" spans="1:2" ht="15.75" x14ac:dyDescent="0.25">
      <c r="A17" s="11"/>
      <c r="B17" s="7"/>
    </row>
    <row r="18" spans="1:2" ht="15.75" x14ac:dyDescent="0.25">
      <c r="A18" s="11"/>
      <c r="B18" s="7" t="s">
        <v>32</v>
      </c>
    </row>
    <row r="19" spans="1:2" x14ac:dyDescent="0.25">
      <c r="A19" s="11"/>
      <c r="B19" s="5"/>
    </row>
    <row r="20" spans="1:2" ht="15.75" x14ac:dyDescent="0.25">
      <c r="A20" s="11"/>
      <c r="B20" s="8" t="s">
        <v>9</v>
      </c>
    </row>
    <row r="21" spans="1:2" ht="15.75" x14ac:dyDescent="0.25">
      <c r="A21" s="11"/>
      <c r="B21" s="23" t="s">
        <v>28</v>
      </c>
    </row>
    <row r="22" spans="1:2" ht="15.75" x14ac:dyDescent="0.3">
      <c r="A22" s="11"/>
      <c r="B22" s="24" t="s">
        <v>17</v>
      </c>
    </row>
    <row r="23" spans="1:2" x14ac:dyDescent="0.25">
      <c r="A23" s="12"/>
      <c r="B23" s="9"/>
    </row>
    <row r="24" spans="1:2" ht="15.75" x14ac:dyDescent="0.3">
      <c r="A24" s="268" t="s">
        <v>100</v>
      </c>
      <c r="B24" s="269"/>
    </row>
    <row r="25" spans="1:2" ht="15.75" x14ac:dyDescent="0.25">
      <c r="A25" s="11"/>
      <c r="B25" s="10" t="s">
        <v>27</v>
      </c>
    </row>
    <row r="26" spans="1:2" x14ac:dyDescent="0.25">
      <c r="A26" s="11"/>
      <c r="B26" s="5"/>
    </row>
    <row r="27" spans="1:2" ht="30" customHeight="1" x14ac:dyDescent="0.25">
      <c r="A27" s="11"/>
      <c r="B27" s="6" t="s">
        <v>35</v>
      </c>
    </row>
    <row r="28" spans="1:2" ht="31.5" x14ac:dyDescent="0.25">
      <c r="A28" s="11"/>
      <c r="B28" s="17" t="s">
        <v>97</v>
      </c>
    </row>
    <row r="29" spans="1:2" ht="15.75" x14ac:dyDescent="0.25">
      <c r="A29" s="11"/>
      <c r="B29" s="17"/>
    </row>
    <row r="30" spans="1:2" ht="15.75" x14ac:dyDescent="0.25">
      <c r="A30" s="11"/>
      <c r="B30" s="17" t="s">
        <v>6</v>
      </c>
    </row>
    <row r="31" spans="1:2" ht="15.75" x14ac:dyDescent="0.25">
      <c r="A31" s="11"/>
      <c r="B31" s="18" t="s">
        <v>30</v>
      </c>
    </row>
    <row r="32" spans="1:2" ht="31.5" x14ac:dyDescent="0.25">
      <c r="A32" s="11"/>
      <c r="B32" s="18" t="s">
        <v>18</v>
      </c>
    </row>
    <row r="33" spans="1:2" ht="15.75" x14ac:dyDescent="0.25">
      <c r="A33" s="11"/>
      <c r="B33" s="17"/>
    </row>
    <row r="34" spans="1:2" ht="15.75" x14ac:dyDescent="0.25">
      <c r="A34" s="11"/>
      <c r="B34" s="17" t="s">
        <v>7</v>
      </c>
    </row>
    <row r="35" spans="1:2" ht="15.75" x14ac:dyDescent="0.25">
      <c r="A35" s="11"/>
      <c r="B35" s="7" t="s">
        <v>8</v>
      </c>
    </row>
    <row r="36" spans="1:2" x14ac:dyDescent="0.25">
      <c r="A36" s="11"/>
      <c r="B36" s="5"/>
    </row>
    <row r="37" spans="1:2" ht="15.75" x14ac:dyDescent="0.25">
      <c r="A37" s="11"/>
      <c r="B37" s="6" t="s">
        <v>29</v>
      </c>
    </row>
    <row r="38" spans="1:2" ht="31.5" x14ac:dyDescent="0.25">
      <c r="A38" s="11"/>
      <c r="B38" s="17" t="s">
        <v>98</v>
      </c>
    </row>
    <row r="39" spans="1:2" ht="15.75" x14ac:dyDescent="0.25">
      <c r="A39" s="11"/>
      <c r="B39" s="35" t="s">
        <v>99</v>
      </c>
    </row>
    <row r="40" spans="1:2" ht="15.75" x14ac:dyDescent="0.25">
      <c r="A40" s="11"/>
      <c r="B40" s="7"/>
    </row>
    <row r="41" spans="1:2" ht="15.75" x14ac:dyDescent="0.25">
      <c r="A41" s="11"/>
      <c r="B41" s="7" t="s">
        <v>32</v>
      </c>
    </row>
    <row r="42" spans="1:2" x14ac:dyDescent="0.25">
      <c r="A42" s="11"/>
      <c r="B42" s="5"/>
    </row>
    <row r="43" spans="1:2" ht="15.75" x14ac:dyDescent="0.25">
      <c r="A43" s="11"/>
      <c r="B43" s="8" t="s">
        <v>9</v>
      </c>
    </row>
    <row r="44" spans="1:2" ht="15.75" x14ac:dyDescent="0.25">
      <c r="A44" s="11"/>
      <c r="B44" s="23" t="s">
        <v>28</v>
      </c>
    </row>
    <row r="45" spans="1:2" ht="15.75" x14ac:dyDescent="0.3">
      <c r="A45" s="11"/>
      <c r="B45" s="24" t="s">
        <v>17</v>
      </c>
    </row>
    <row r="46" spans="1:2" x14ac:dyDescent="0.25">
      <c r="A46" s="12"/>
      <c r="B46" s="9"/>
    </row>
    <row r="47" spans="1:2" ht="15.75" x14ac:dyDescent="0.3">
      <c r="A47" s="268" t="s">
        <v>102</v>
      </c>
      <c r="B47" s="269"/>
    </row>
    <row r="48" spans="1:2" ht="15.75" x14ac:dyDescent="0.25">
      <c r="A48" s="11"/>
      <c r="B48" s="10" t="s">
        <v>27</v>
      </c>
    </row>
    <row r="49" spans="1:2" x14ac:dyDescent="0.25">
      <c r="A49" s="11"/>
      <c r="B49" s="5"/>
    </row>
    <row r="50" spans="1:2" ht="30" customHeight="1" x14ac:dyDescent="0.25">
      <c r="A50" s="11"/>
      <c r="B50" s="6" t="s">
        <v>35</v>
      </c>
    </row>
    <row r="51" spans="1:2" ht="31.5" x14ac:dyDescent="0.25">
      <c r="A51" s="11"/>
      <c r="B51" s="17" t="s">
        <v>97</v>
      </c>
    </row>
    <row r="52" spans="1:2" ht="15.75" x14ac:dyDescent="0.25">
      <c r="A52" s="11"/>
      <c r="B52" s="17"/>
    </row>
    <row r="53" spans="1:2" ht="15.75" x14ac:dyDescent="0.25">
      <c r="A53" s="11"/>
      <c r="B53" s="17" t="s">
        <v>6</v>
      </c>
    </row>
    <row r="54" spans="1:2" ht="15.75" x14ac:dyDescent="0.25">
      <c r="A54" s="11"/>
      <c r="B54" s="18" t="s">
        <v>30</v>
      </c>
    </row>
    <row r="55" spans="1:2" ht="31.5" x14ac:dyDescent="0.25">
      <c r="A55" s="11"/>
      <c r="B55" s="18" t="s">
        <v>18</v>
      </c>
    </row>
    <row r="56" spans="1:2" ht="15.75" x14ac:dyDescent="0.25">
      <c r="A56" s="11"/>
      <c r="B56" s="17"/>
    </row>
    <row r="57" spans="1:2" ht="15.75" x14ac:dyDescent="0.25">
      <c r="A57" s="11"/>
      <c r="B57" s="17" t="s">
        <v>7</v>
      </c>
    </row>
    <row r="58" spans="1:2" ht="15.75" x14ac:dyDescent="0.25">
      <c r="A58" s="11"/>
      <c r="B58" s="7" t="s">
        <v>8</v>
      </c>
    </row>
    <row r="59" spans="1:2" x14ac:dyDescent="0.25">
      <c r="A59" s="11"/>
      <c r="B59" s="5"/>
    </row>
    <row r="60" spans="1:2" ht="15.75" x14ac:dyDescent="0.25">
      <c r="A60" s="11"/>
      <c r="B60" s="6" t="s">
        <v>29</v>
      </c>
    </row>
    <row r="61" spans="1:2" ht="15.75" x14ac:dyDescent="0.25">
      <c r="A61" s="11"/>
      <c r="B61" s="17" t="s">
        <v>101</v>
      </c>
    </row>
    <row r="62" spans="1:2" ht="15.75" x14ac:dyDescent="0.25">
      <c r="A62" s="11"/>
      <c r="B62" s="7"/>
    </row>
    <row r="63" spans="1:2" ht="15.75" x14ac:dyDescent="0.25">
      <c r="A63" s="11"/>
      <c r="B63" s="7" t="s">
        <v>32</v>
      </c>
    </row>
    <row r="64" spans="1:2" x14ac:dyDescent="0.25">
      <c r="A64" s="11"/>
      <c r="B64" s="5"/>
    </row>
    <row r="65" spans="1:2" ht="15.75" x14ac:dyDescent="0.25">
      <c r="A65" s="11"/>
      <c r="B65" s="8" t="s">
        <v>9</v>
      </c>
    </row>
    <row r="66" spans="1:2" ht="15.75" x14ac:dyDescent="0.25">
      <c r="A66" s="11"/>
      <c r="B66" s="23" t="s">
        <v>28</v>
      </c>
    </row>
    <row r="67" spans="1:2" ht="15.75" x14ac:dyDescent="0.3">
      <c r="A67" s="11"/>
      <c r="B67" s="24" t="s">
        <v>17</v>
      </c>
    </row>
    <row r="68" spans="1:2" x14ac:dyDescent="0.25">
      <c r="A68" s="12"/>
      <c r="B68" s="9"/>
    </row>
    <row r="69" spans="1:2" ht="15.75" x14ac:dyDescent="0.3">
      <c r="A69" s="268" t="s">
        <v>216</v>
      </c>
      <c r="B69" s="269"/>
    </row>
    <row r="70" spans="1:2" ht="15.75" x14ac:dyDescent="0.25">
      <c r="A70" s="11"/>
      <c r="B70" s="10" t="s">
        <v>218</v>
      </c>
    </row>
    <row r="71" spans="1:2" x14ac:dyDescent="0.25">
      <c r="A71" s="11"/>
      <c r="B71" s="5"/>
    </row>
    <row r="72" spans="1:2" ht="15.75" x14ac:dyDescent="0.25">
      <c r="A72" s="11"/>
      <c r="B72" s="50" t="s">
        <v>219</v>
      </c>
    </row>
    <row r="73" spans="1:2" ht="15.75" x14ac:dyDescent="0.25">
      <c r="A73" s="11"/>
      <c r="B73" s="17" t="s">
        <v>220</v>
      </c>
    </row>
    <row r="74" spans="1:2" ht="15.75" x14ac:dyDescent="0.25">
      <c r="A74" s="11"/>
      <c r="B74" s="7" t="s">
        <v>217</v>
      </c>
    </row>
    <row r="75" spans="1:2" x14ac:dyDescent="0.25">
      <c r="A75" s="11"/>
      <c r="B75" s="5"/>
    </row>
    <row r="76" spans="1:2" ht="15.75" x14ac:dyDescent="0.25">
      <c r="A76" s="11"/>
      <c r="B76" s="6" t="s">
        <v>29</v>
      </c>
    </row>
    <row r="77" spans="1:2" ht="15.75" x14ac:dyDescent="0.25">
      <c r="A77" s="11"/>
      <c r="B77" s="17" t="s">
        <v>101</v>
      </c>
    </row>
    <row r="78" spans="1:2" ht="15.75" x14ac:dyDescent="0.25">
      <c r="A78" s="11"/>
      <c r="B78" s="7"/>
    </row>
    <row r="79" spans="1:2" ht="15.75" x14ac:dyDescent="0.25">
      <c r="A79" s="11"/>
      <c r="B79" s="7" t="s">
        <v>32</v>
      </c>
    </row>
    <row r="80" spans="1:2" x14ac:dyDescent="0.25">
      <c r="A80" s="11"/>
      <c r="B80" s="5"/>
    </row>
    <row r="81" spans="1:2" ht="15.75" x14ac:dyDescent="0.25">
      <c r="A81" s="11"/>
      <c r="B81" s="8" t="s">
        <v>9</v>
      </c>
    </row>
    <row r="82" spans="1:2" ht="15.75" x14ac:dyDescent="0.25">
      <c r="A82" s="11"/>
      <c r="B82" s="23" t="s">
        <v>28</v>
      </c>
    </row>
    <row r="83" spans="1:2" ht="15.75" x14ac:dyDescent="0.3">
      <c r="A83" s="11"/>
      <c r="B83" s="24" t="s">
        <v>17</v>
      </c>
    </row>
    <row r="84" spans="1:2" x14ac:dyDescent="0.25">
      <c r="A84" s="12"/>
      <c r="B84" s="9"/>
    </row>
  </sheetData>
  <sheetProtection selectLockedCells="1" selectUnlockedCells="1"/>
  <mergeCells count="4">
    <mergeCell ref="A1:B1"/>
    <mergeCell ref="A24:B24"/>
    <mergeCell ref="A47:B47"/>
    <mergeCell ref="A69:B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SALES Q1 2025</vt:lpstr>
      <vt:lpstr>Уточнения</vt:lpstr>
      <vt:lpstr>Правила расчета баллов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Карижская Анастасия Евгеньевна</dc:creator>
  <cp:lastModifiedBy>Ayur Garmaev</cp:lastModifiedBy>
  <cp:revision>3</cp:revision>
  <cp:lastPrinted>2024-01-15T11:06:37Z</cp:lastPrinted>
  <dcterms:created xsi:type="dcterms:W3CDTF">2022-10-13T18:08:59Z</dcterms:created>
  <dcterms:modified xsi:type="dcterms:W3CDTF">2025-04-25T17:31:03Z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