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tables/table2.xml" ContentType="application/vnd.openxmlformats-officedocument.spreadsheetml.table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tables/table4.xml" ContentType="application/vnd.openxmlformats-officedocument.spreadsheetml.table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tables/table5.xml" ContentType="application/vnd.openxmlformats-officedocument.spreadsheetml.table+xml"/>
  <Override PartName="/xl/comments4.xml" ContentType="application/vnd.openxmlformats-officedocument.spreadsheetml.comments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tables/table6.xml" ContentType="application/vnd.openxmlformats-officedocument.spreadsheetml.table+xml"/>
  <Override PartName="/xl/comments5.xml" ContentType="application/vnd.openxmlformats-officedocument.spreadsheetml.comments+xml"/>
  <Override PartName="/xl/charts/chart13.xml" ContentType="application/vnd.openxmlformats-officedocument.drawingml.chart+xml"/>
  <Override PartName="/xl/tables/table7.xml" ContentType="application/vnd.openxmlformats-officedocument.spreadsheetml.table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5" windowWidth="18135" windowHeight="7935" activeTab="13"/>
  </bookViews>
  <sheets>
    <sheet name="JUL" sheetId="1" r:id="rId1"/>
    <sheet name="AGO" sheetId="8" r:id="rId2"/>
    <sheet name="SET" sheetId="9" r:id="rId3"/>
    <sheet name="OUT" sheetId="10" r:id="rId4"/>
    <sheet name="NOV" sheetId="11" r:id="rId5"/>
    <sheet name="DEZ" sheetId="12" r:id="rId6"/>
    <sheet name="2013" sheetId="13" r:id="rId7"/>
    <sheet name="JAN" sheetId="14" r:id="rId8"/>
    <sheet name="FEV" sheetId="15" r:id="rId9"/>
    <sheet name="MAR" sheetId="16" r:id="rId10"/>
    <sheet name="ABR" sheetId="17" r:id="rId11"/>
    <sheet name="MAI" sheetId="18" r:id="rId12"/>
    <sheet name="JUN" sheetId="19" r:id="rId13"/>
    <sheet name="JUL-14" sheetId="20" r:id="rId14"/>
  </sheets>
  <calcPr calcId="144525"/>
</workbook>
</file>

<file path=xl/calcChain.xml><?xml version="1.0" encoding="utf-8"?>
<calcChain xmlns="http://schemas.openxmlformats.org/spreadsheetml/2006/main">
  <c r="E39" i="20" l="1"/>
  <c r="D39" i="20"/>
  <c r="C39" i="20"/>
  <c r="E38" i="20"/>
  <c r="D38" i="20"/>
  <c r="C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D40" i="20" l="1"/>
  <c r="F39" i="20"/>
  <c r="E40" i="20"/>
  <c r="C40" i="20"/>
  <c r="F38" i="20"/>
  <c r="E39" i="19"/>
  <c r="D39" i="19"/>
  <c r="C39" i="19"/>
  <c r="E38" i="19"/>
  <c r="D38" i="19"/>
  <c r="C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40" i="20" l="1"/>
  <c r="E40" i="19"/>
  <c r="D40" i="19"/>
  <c r="F39" i="19"/>
  <c r="C40" i="19"/>
  <c r="F38" i="19"/>
  <c r="E39" i="18"/>
  <c r="D39" i="18"/>
  <c r="C39" i="18"/>
  <c r="E38" i="18"/>
  <c r="D38" i="18"/>
  <c r="C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11" i="18"/>
  <c r="F10" i="18"/>
  <c r="F9" i="18"/>
  <c r="F8" i="18"/>
  <c r="F7" i="18"/>
  <c r="F40" i="19" l="1"/>
  <c r="D40" i="18"/>
  <c r="E40" i="18"/>
  <c r="F39" i="18"/>
  <c r="C40" i="18"/>
  <c r="F38" i="18"/>
  <c r="E38" i="17"/>
  <c r="D38" i="17"/>
  <c r="C38" i="17"/>
  <c r="E37" i="17"/>
  <c r="D37" i="17"/>
  <c r="C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11" i="17"/>
  <c r="F10" i="17"/>
  <c r="F9" i="17"/>
  <c r="F8" i="17"/>
  <c r="F7" i="17"/>
  <c r="F6" i="17"/>
  <c r="F40" i="18" l="1"/>
  <c r="D39" i="17"/>
  <c r="F38" i="17"/>
  <c r="C39" i="17"/>
  <c r="E39" i="17"/>
  <c r="F37" i="17"/>
  <c r="E38" i="16"/>
  <c r="D38" i="16"/>
  <c r="C38" i="16"/>
  <c r="E37" i="16"/>
  <c r="D37" i="16"/>
  <c r="C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E37" i="15"/>
  <c r="D36" i="15"/>
  <c r="C36" i="15"/>
  <c r="B36" i="15"/>
  <c r="D35" i="15"/>
  <c r="C35" i="15"/>
  <c r="B35" i="15"/>
  <c r="E34" i="15"/>
  <c r="E33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1" i="12"/>
  <c r="D38" i="14"/>
  <c r="C38" i="14"/>
  <c r="B38" i="14"/>
  <c r="D37" i="14"/>
  <c r="C37" i="14"/>
  <c r="B37" i="14"/>
  <c r="E36" i="14"/>
  <c r="E35" i="14"/>
  <c r="E34" i="14"/>
  <c r="E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D38" i="12"/>
  <c r="C38" i="12"/>
  <c r="B38" i="12"/>
  <c r="D37" i="12"/>
  <c r="C37" i="12"/>
  <c r="B37" i="12"/>
  <c r="E36" i="12"/>
  <c r="E35" i="12"/>
  <c r="E34" i="12"/>
  <c r="E33" i="12"/>
  <c r="E32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D38" i="11"/>
  <c r="C38" i="11"/>
  <c r="B38" i="11"/>
  <c r="D37" i="11"/>
  <c r="C37" i="11"/>
  <c r="B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D38" i="10"/>
  <c r="C38" i="10"/>
  <c r="B38" i="10"/>
  <c r="D37" i="10"/>
  <c r="C37" i="10"/>
  <c r="B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D38" i="9"/>
  <c r="C38" i="9"/>
  <c r="B38" i="9"/>
  <c r="D37" i="9"/>
  <c r="C37" i="9"/>
  <c r="B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36" i="1"/>
  <c r="D38" i="1"/>
  <c r="C38" i="1"/>
  <c r="B38" i="1"/>
  <c r="D37" i="1"/>
  <c r="C37" i="1"/>
  <c r="B37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C38" i="8"/>
  <c r="D38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6" i="8"/>
  <c r="C37" i="8"/>
  <c r="D37" i="8"/>
  <c r="B38" i="8"/>
  <c r="F24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B37" i="8"/>
  <c r="F39" i="17" l="1"/>
  <c r="F38" i="16"/>
  <c r="E39" i="16"/>
  <c r="D39" i="16"/>
  <c r="C39" i="16"/>
  <c r="F37" i="16"/>
  <c r="D37" i="15"/>
  <c r="C37" i="15"/>
  <c r="E36" i="15"/>
  <c r="B37" i="15"/>
  <c r="E35" i="15"/>
  <c r="D39" i="14"/>
  <c r="C39" i="14"/>
  <c r="B39" i="14"/>
  <c r="E38" i="14"/>
  <c r="E37" i="14"/>
  <c r="C39" i="12"/>
  <c r="D39" i="12"/>
  <c r="E38" i="12"/>
  <c r="B39" i="12"/>
  <c r="E37" i="12"/>
  <c r="B9" i="13" s="1"/>
  <c r="D39" i="11"/>
  <c r="B39" i="11"/>
  <c r="C39" i="11"/>
  <c r="E38" i="11"/>
  <c r="E37" i="11"/>
  <c r="B8" i="13" s="1"/>
  <c r="D39" i="10"/>
  <c r="C39" i="10"/>
  <c r="B39" i="10"/>
  <c r="E38" i="10"/>
  <c r="E37" i="10"/>
  <c r="B7" i="13" s="1"/>
  <c r="D39" i="9"/>
  <c r="C39" i="9"/>
  <c r="B39" i="9"/>
  <c r="E38" i="9"/>
  <c r="E37" i="9"/>
  <c r="D39" i="1"/>
  <c r="D39" i="8"/>
  <c r="E38" i="1"/>
  <c r="C39" i="1"/>
  <c r="B39" i="1"/>
  <c r="E37" i="1"/>
  <c r="B4" i="13" s="1"/>
  <c r="E37" i="8"/>
  <c r="B5" i="13" s="1"/>
  <c r="E38" i="8"/>
  <c r="C39" i="8"/>
  <c r="B39" i="8"/>
  <c r="F39" i="16" l="1"/>
  <c r="E39" i="8"/>
  <c r="C5" i="13" s="1"/>
  <c r="D5" i="13" s="1"/>
  <c r="E39" i="14"/>
  <c r="E39" i="12"/>
  <c r="C9" i="13" s="1"/>
  <c r="D9" i="13" s="1"/>
  <c r="E39" i="11"/>
  <c r="C8" i="13" s="1"/>
  <c r="D8" i="13" s="1"/>
  <c r="E39" i="10"/>
  <c r="C7" i="13" s="1"/>
  <c r="D7" i="13" s="1"/>
  <c r="B6" i="13"/>
  <c r="E39" i="9"/>
  <c r="C6" i="13" s="1"/>
  <c r="D6" i="13" s="1"/>
  <c r="E39" i="1"/>
  <c r="C4" i="13" s="1"/>
  <c r="D4" i="13" s="1"/>
</calcChain>
</file>

<file path=xl/comments1.xml><?xml version="1.0" encoding="utf-8"?>
<comments xmlns="http://schemas.openxmlformats.org/spreadsheetml/2006/main">
  <authors>
    <author>Rebeca Rancan</author>
  </authors>
  <commentList>
    <comment ref="C9" authorId="0">
      <text>
        <r>
          <rPr>
            <b/>
            <sz val="9"/>
            <color indexed="81"/>
            <rFont val="Tahoma"/>
            <family val="2"/>
          </rPr>
          <t>Rebeca Rancan:</t>
        </r>
        <r>
          <rPr>
            <sz val="9"/>
            <color indexed="81"/>
            <rFont val="Tahoma"/>
            <family val="2"/>
          </rPr>
          <t xml:space="preserve">
Dividiu em 2x de 55.70</t>
        </r>
      </text>
    </comment>
  </commentList>
</comments>
</file>

<file path=xl/comments2.xml><?xml version="1.0" encoding="utf-8"?>
<comments xmlns="http://schemas.openxmlformats.org/spreadsheetml/2006/main">
  <authors>
    <author>Rebeca Rancan</author>
  </authors>
  <commentList>
    <comment ref="C26" authorId="0">
      <text>
        <r>
          <rPr>
            <b/>
            <sz val="9"/>
            <color indexed="81"/>
            <rFont val="Tahoma"/>
            <family val="2"/>
          </rPr>
          <t>Rebeca Rancan:</t>
        </r>
        <r>
          <rPr>
            <sz val="9"/>
            <color indexed="81"/>
            <rFont val="Tahoma"/>
            <family val="2"/>
          </rPr>
          <t xml:space="preserve">
Dividiu em 3x de 29.80</t>
        </r>
      </text>
    </comment>
  </commentList>
</comments>
</file>

<file path=xl/comments3.xml><?xml version="1.0" encoding="utf-8"?>
<comments xmlns="http://schemas.openxmlformats.org/spreadsheetml/2006/main">
  <authors>
    <author>Rebeca Rancan</author>
  </authors>
  <commentList>
    <comment ref="D20" authorId="0">
      <text>
        <r>
          <rPr>
            <b/>
            <sz val="9"/>
            <color indexed="81"/>
            <rFont val="Tahoma"/>
            <family val="2"/>
          </rPr>
          <t>Rebeca Rancan:</t>
        </r>
        <r>
          <rPr>
            <sz val="9"/>
            <color indexed="81"/>
            <rFont val="Tahoma"/>
            <family val="2"/>
          </rPr>
          <t xml:space="preserve">
71,5 EM 2X</t>
        </r>
      </text>
    </comment>
  </commentList>
</comments>
</file>

<file path=xl/comments4.xml><?xml version="1.0" encoding="utf-8"?>
<comments xmlns="http://schemas.openxmlformats.org/spreadsheetml/2006/main">
  <authors>
    <author>Rebeca Rancan</author>
  </authors>
  <commentList>
    <comment ref="D23" authorId="0">
      <text>
        <r>
          <rPr>
            <b/>
            <sz val="9"/>
            <color indexed="81"/>
            <rFont val="Tahoma"/>
            <family val="2"/>
          </rPr>
          <t>Rebeca Rancan:</t>
        </r>
        <r>
          <rPr>
            <sz val="9"/>
            <color indexed="81"/>
            <rFont val="Tahoma"/>
            <family val="2"/>
          </rPr>
          <t xml:space="preserve">
113 em 2x de 56,50</t>
        </r>
      </text>
    </comment>
    <comment ref="D32" authorId="0">
      <text>
        <r>
          <rPr>
            <b/>
            <sz val="9"/>
            <color indexed="81"/>
            <rFont val="Tahoma"/>
            <family val="2"/>
          </rPr>
          <t>Rebeca Rancan:</t>
        </r>
        <r>
          <rPr>
            <sz val="9"/>
            <color indexed="81"/>
            <rFont val="Tahoma"/>
            <family val="2"/>
          </rPr>
          <t xml:space="preserve">
189,65 em 3x de 63,20</t>
        </r>
      </text>
    </comment>
    <comment ref="D34" authorId="0">
      <text>
        <r>
          <rPr>
            <b/>
            <sz val="9"/>
            <color indexed="81"/>
            <rFont val="Tahoma"/>
            <family val="2"/>
          </rPr>
          <t>Rebeca Rancan:</t>
        </r>
        <r>
          <rPr>
            <sz val="9"/>
            <color indexed="81"/>
            <rFont val="Tahoma"/>
            <family val="2"/>
          </rPr>
          <t xml:space="preserve">
61,9 em  2x de 30,85
</t>
        </r>
      </text>
    </comment>
  </commentList>
</comments>
</file>

<file path=xl/comments5.xml><?xml version="1.0" encoding="utf-8"?>
<comments xmlns="http://schemas.openxmlformats.org/spreadsheetml/2006/main">
  <authors>
    <author>Rebeca Rancan</author>
  </authors>
  <commentList>
    <comment ref="D13" authorId="0">
      <text>
        <r>
          <rPr>
            <b/>
            <sz val="9"/>
            <color indexed="81"/>
            <rFont val="Tahoma"/>
            <charset val="1"/>
          </rPr>
          <t>Rebeca Rancan:</t>
        </r>
        <r>
          <rPr>
            <sz val="9"/>
            <color indexed="81"/>
            <rFont val="Tahoma"/>
            <charset val="1"/>
          </rPr>
          <t xml:space="preserve">
125,00 em 2x de 62,50</t>
        </r>
      </text>
    </comment>
    <comment ref="D20" authorId="0">
      <text>
        <r>
          <rPr>
            <b/>
            <sz val="9"/>
            <color indexed="81"/>
            <rFont val="Tahoma"/>
            <charset val="1"/>
          </rPr>
          <t>Rebeca Rancan:</t>
        </r>
        <r>
          <rPr>
            <sz val="9"/>
            <color indexed="81"/>
            <rFont val="Tahoma"/>
            <charset val="1"/>
          </rPr>
          <t xml:space="preserve">
74,30 em 2x de 37,15</t>
        </r>
      </text>
    </comment>
  </commentList>
</comments>
</file>

<file path=xl/comments6.xml><?xml version="1.0" encoding="utf-8"?>
<comments xmlns="http://schemas.openxmlformats.org/spreadsheetml/2006/main">
  <authors>
    <author>Rebeca Rancan</author>
  </authors>
  <commentList>
    <comment ref="D21" authorId="0">
      <text>
        <r>
          <rPr>
            <b/>
            <sz val="9"/>
            <color indexed="81"/>
            <rFont val="Tahoma"/>
            <charset val="1"/>
          </rPr>
          <t>Rebeca Rancan:</t>
        </r>
        <r>
          <rPr>
            <sz val="9"/>
            <color indexed="81"/>
            <rFont val="Tahoma"/>
            <charset val="1"/>
          </rPr>
          <t xml:space="preserve">
88.00 em 2x de 44.00</t>
        </r>
      </text>
    </comment>
  </commentList>
</comments>
</file>

<file path=xl/sharedStrings.xml><?xml version="1.0" encoding="utf-8"?>
<sst xmlns="http://schemas.openxmlformats.org/spreadsheetml/2006/main" count="177" uniqueCount="44">
  <si>
    <t>DIA</t>
  </si>
  <si>
    <t>VALOR (R$)</t>
  </si>
  <si>
    <t>JULHO</t>
  </si>
  <si>
    <t>AGOSTO</t>
  </si>
  <si>
    <t>SETEMBRO</t>
  </si>
  <si>
    <t>OUTUBRO</t>
  </si>
  <si>
    <t>NOVEMBRO</t>
  </si>
  <si>
    <t>TOTAL</t>
  </si>
  <si>
    <t>JUL</t>
  </si>
  <si>
    <t>AGO</t>
  </si>
  <si>
    <t>SET</t>
  </si>
  <si>
    <t>OUT</t>
  </si>
  <si>
    <t>NOV</t>
  </si>
  <si>
    <t>DEZ</t>
  </si>
  <si>
    <t>Média Diária</t>
  </si>
  <si>
    <t>Margem</t>
  </si>
  <si>
    <t>Dias</t>
  </si>
  <si>
    <t>MÉDIA DIÁRIA</t>
  </si>
  <si>
    <t>MARGEM</t>
  </si>
  <si>
    <t>MÊS</t>
  </si>
  <si>
    <t>MÉDIA</t>
  </si>
  <si>
    <t>DIAS</t>
  </si>
  <si>
    <t>Dinheiro</t>
  </si>
  <si>
    <t>Ccrédito</t>
  </si>
  <si>
    <t>Cdébito</t>
  </si>
  <si>
    <t>DEZEMBRO</t>
  </si>
  <si>
    <t>4*</t>
  </si>
  <si>
    <t>JANEIRO</t>
  </si>
  <si>
    <t>21*</t>
  </si>
  <si>
    <t>Colunas1</t>
  </si>
  <si>
    <t>Colunas2</t>
  </si>
  <si>
    <t>Colunas3</t>
  </si>
  <si>
    <t>Colunas4</t>
  </si>
  <si>
    <t>FEV</t>
  </si>
  <si>
    <t>MAR</t>
  </si>
  <si>
    <t>.</t>
  </si>
  <si>
    <t>.2</t>
  </si>
  <si>
    <t>…</t>
  </si>
  <si>
    <t>….</t>
  </si>
  <si>
    <t>..</t>
  </si>
  <si>
    <t>ABRIL</t>
  </si>
  <si>
    <t>….2</t>
  </si>
  <si>
    <t>MAIO</t>
  </si>
  <si>
    <t>JUNHO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</si>
</sst>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5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4" fontId="0" fillId="0" borderId="0" xfId="0" applyNumberFormat="1"/>
    <xf numFmtId="0" fontId="0" fillId="0" borderId="0" xfId="0" applyAlignment="1">
      <alignment horizontal="right"/>
    </xf>
    <xf numFmtId="4" fontId="0" fillId="0" borderId="1" xfId="0" applyNumberFormat="1" applyBorder="1"/>
    <xf numFmtId="0" fontId="0" fillId="0" borderId="2" xfId="0" applyBorder="1"/>
    <xf numFmtId="0" fontId="0" fillId="0" borderId="3" xfId="0" applyBorder="1"/>
    <xf numFmtId="4" fontId="0" fillId="0" borderId="4" xfId="0" applyNumberFormat="1" applyBorder="1"/>
    <xf numFmtId="0" fontId="0" fillId="0" borderId="5" xfId="0" applyBorder="1"/>
    <xf numFmtId="4" fontId="0" fillId="0" borderId="6" xfId="0" applyNumberFormat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4" fontId="1" fillId="0" borderId="0" xfId="0" applyNumberFormat="1" applyFont="1"/>
    <xf numFmtId="4" fontId="0" fillId="0" borderId="7" xfId="0" applyNumberFormat="1" applyBorder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4" fontId="0" fillId="0" borderId="15" xfId="0" applyNumberFormat="1" applyBorder="1"/>
    <xf numFmtId="3" fontId="1" fillId="0" borderId="15" xfId="0" applyNumberFormat="1" applyFont="1" applyBorder="1"/>
    <xf numFmtId="4" fontId="1" fillId="0" borderId="4" xfId="0" applyNumberFormat="1" applyFont="1" applyBorder="1"/>
    <xf numFmtId="4" fontId="1" fillId="0" borderId="16" xfId="0" applyNumberFormat="1" applyFont="1" applyBorder="1"/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0" fillId="0" borderId="17" xfId="0" applyBorder="1"/>
    <xf numFmtId="4" fontId="0" fillId="0" borderId="11" xfId="0" applyNumberFormat="1" applyBorder="1"/>
    <xf numFmtId="0" fontId="0" fillId="0" borderId="11" xfId="0" applyBorder="1"/>
    <xf numFmtId="4" fontId="0" fillId="0" borderId="18" xfId="0" applyNumberFormat="1" applyBorder="1"/>
    <xf numFmtId="0" fontId="1" fillId="0" borderId="12" xfId="0" applyFont="1" applyBorder="1" applyAlignment="1">
      <alignment horizontal="right"/>
    </xf>
    <xf numFmtId="4" fontId="1" fillId="0" borderId="13" xfId="0" applyNumberFormat="1" applyFont="1" applyBorder="1"/>
    <xf numFmtId="4" fontId="1" fillId="0" borderId="14" xfId="0" applyNumberFormat="1" applyFont="1" applyBorder="1"/>
    <xf numFmtId="0" fontId="1" fillId="0" borderId="1" xfId="0" applyFont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0" xfId="0" applyFont="1" applyFill="1" applyBorder="1" applyAlignment="1">
      <alignment horizontal="right"/>
    </xf>
    <xf numFmtId="0" fontId="1" fillId="0" borderId="13" xfId="0" applyFont="1" applyBorder="1" applyAlignment="1">
      <alignment horizontal="center"/>
    </xf>
    <xf numFmtId="0" fontId="5" fillId="0" borderId="0" xfId="0" applyFont="1"/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1" fillId="0" borderId="19" xfId="0" applyFont="1" applyBorder="1" applyAlignment="1">
      <alignment horizontal="right"/>
    </xf>
    <xf numFmtId="0" fontId="1" fillId="0" borderId="20" xfId="0" applyFont="1" applyBorder="1" applyAlignment="1">
      <alignment horizontal="right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4" fontId="0" fillId="0" borderId="23" xfId="0" applyNumberFormat="1" applyBorder="1"/>
    <xf numFmtId="4" fontId="0" fillId="0" borderId="24" xfId="0" applyNumberFormat="1" applyBorder="1"/>
    <xf numFmtId="4" fontId="1" fillId="0" borderId="22" xfId="0" applyNumberFormat="1" applyFont="1" applyBorder="1"/>
    <xf numFmtId="3" fontId="1" fillId="0" borderId="23" xfId="0" applyNumberFormat="1" applyFont="1" applyBorder="1"/>
    <xf numFmtId="0" fontId="2" fillId="0" borderId="25" xfId="0" applyFont="1" applyBorder="1" applyAlignment="1">
      <alignment horizontal="center" vertical="center"/>
    </xf>
    <xf numFmtId="0" fontId="0" fillId="0" borderId="25" xfId="0" applyBorder="1"/>
    <xf numFmtId="0" fontId="1" fillId="0" borderId="21" xfId="0" applyFont="1" applyBorder="1" applyAlignment="1">
      <alignment horizontal="right"/>
    </xf>
    <xf numFmtId="4" fontId="1" fillId="0" borderId="11" xfId="0" applyNumberFormat="1" applyFont="1" applyBorder="1"/>
    <xf numFmtId="4" fontId="1" fillId="0" borderId="24" xfId="0" applyNumberFormat="1" applyFont="1" applyBorder="1"/>
    <xf numFmtId="0" fontId="1" fillId="0" borderId="13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7" fillId="0" borderId="25" xfId="0" applyFont="1" applyBorder="1"/>
    <xf numFmtId="0" fontId="8" fillId="0" borderId="2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6" fillId="2" borderId="24" xfId="0" applyFont="1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21" xfId="0" applyFill="1" applyBorder="1" applyAlignment="1">
      <alignment horizontal="center"/>
    </xf>
  </cellXfs>
  <cellStyles count="1">
    <cellStyle name="Normal" xfId="0" builtinId="0"/>
  </cellStyles>
  <dxfs count="14"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</dxfs>
  <tableStyles count="0" defaultTableStyle="TableStyleMedium9" defaultPivotStyle="PivotStyleLight16"/>
  <colors>
    <mruColors>
      <color rgb="FF8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pt-BR"/>
          </a:pPr>
          <a:endParaRPr lang="pt-BR"/>
        </a:p>
      </c:txPr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4251849472812867E-2"/>
          <c:y val="0.14563823373586526"/>
          <c:w val="0.91474402556885348"/>
          <c:h val="0.76934748585661128"/>
        </c:manualLayout>
      </c:layout>
      <c:bar3DChart>
        <c:barDir val="col"/>
        <c:grouping val="standard"/>
        <c:varyColors val="0"/>
        <c:ser>
          <c:idx val="1"/>
          <c:order val="0"/>
          <c:tx>
            <c:strRef>
              <c:f>JUL!$A$3</c:f>
              <c:strCache>
                <c:ptCount val="1"/>
                <c:pt idx="0">
                  <c:v>JULHO</c:v>
                </c:pt>
              </c:strCache>
            </c:strRef>
          </c:tx>
          <c:invertIfNegative val="0"/>
          <c:val>
            <c:numRef>
              <c:f>JUL!$B$5:$B$35</c:f>
              <c:numCache>
                <c:formatCode>#,##0.00</c:formatCode>
                <c:ptCount val="31"/>
                <c:pt idx="0" formatCode="General">
                  <c:v>0</c:v>
                </c:pt>
                <c:pt idx="1">
                  <c:v>118.65</c:v>
                </c:pt>
                <c:pt idx="2">
                  <c:v>163.4</c:v>
                </c:pt>
                <c:pt idx="3">
                  <c:v>142.6</c:v>
                </c:pt>
                <c:pt idx="4">
                  <c:v>216.7</c:v>
                </c:pt>
                <c:pt idx="5">
                  <c:v>296.3</c:v>
                </c:pt>
                <c:pt idx="6">
                  <c:v>315.55</c:v>
                </c:pt>
                <c:pt idx="8">
                  <c:v>278</c:v>
                </c:pt>
                <c:pt idx="9">
                  <c:v>128.44999999999999</c:v>
                </c:pt>
                <c:pt idx="10">
                  <c:v>95.65</c:v>
                </c:pt>
                <c:pt idx="11">
                  <c:v>112.1</c:v>
                </c:pt>
                <c:pt idx="12">
                  <c:v>225.75</c:v>
                </c:pt>
                <c:pt idx="13">
                  <c:v>126.6</c:v>
                </c:pt>
                <c:pt idx="15">
                  <c:v>96</c:v>
                </c:pt>
                <c:pt idx="16">
                  <c:v>153.15</c:v>
                </c:pt>
                <c:pt idx="17">
                  <c:v>100.45</c:v>
                </c:pt>
                <c:pt idx="18">
                  <c:v>220.75</c:v>
                </c:pt>
                <c:pt idx="19">
                  <c:v>305.55</c:v>
                </c:pt>
                <c:pt idx="20">
                  <c:v>154.30000000000001</c:v>
                </c:pt>
                <c:pt idx="22">
                  <c:v>116.05</c:v>
                </c:pt>
                <c:pt idx="23">
                  <c:v>109.6</c:v>
                </c:pt>
                <c:pt idx="24">
                  <c:v>327.95</c:v>
                </c:pt>
                <c:pt idx="25">
                  <c:v>168.1</c:v>
                </c:pt>
                <c:pt idx="26">
                  <c:v>156.44999999999999</c:v>
                </c:pt>
                <c:pt idx="27">
                  <c:v>143.6</c:v>
                </c:pt>
                <c:pt idx="29">
                  <c:v>134.94999999999999</c:v>
                </c:pt>
                <c:pt idx="30">
                  <c:v>186.45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78180352"/>
        <c:axId val="78181888"/>
        <c:axId val="72938368"/>
      </c:bar3DChart>
      <c:catAx>
        <c:axId val="7818035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pt-BR"/>
            </a:pPr>
            <a:endParaRPr lang="pt-BR"/>
          </a:p>
        </c:txPr>
        <c:crossAx val="78181888"/>
        <c:crosses val="autoZero"/>
        <c:auto val="1"/>
        <c:lblAlgn val="ctr"/>
        <c:lblOffset val="100"/>
        <c:noMultiLvlLbl val="0"/>
      </c:catAx>
      <c:valAx>
        <c:axId val="78181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pt-BR"/>
            </a:pPr>
            <a:endParaRPr lang="pt-BR"/>
          </a:p>
        </c:txPr>
        <c:crossAx val="78180352"/>
        <c:crosses val="autoZero"/>
        <c:crossBetween val="between"/>
      </c:valAx>
      <c:serAx>
        <c:axId val="72938368"/>
        <c:scaling>
          <c:orientation val="minMax"/>
        </c:scaling>
        <c:delete val="1"/>
        <c:axPos val="b"/>
        <c:majorTickMark val="out"/>
        <c:minorTickMark val="none"/>
        <c:tickLblPos val="nextTo"/>
        <c:crossAx val="78181888"/>
        <c:crosses val="autoZero"/>
      </c:ser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374" footer="0.3149606200000037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MARÇO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MAR!$F$6:$F$37</c:f>
              <c:numCache>
                <c:formatCode>#,##0.00</c:formatCode>
                <c:ptCount val="32"/>
                <c:pt idx="0">
                  <c:v>208.05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283.25</c:v>
                </c:pt>
                <c:pt idx="5">
                  <c:v>242.55</c:v>
                </c:pt>
                <c:pt idx="6">
                  <c:v>219.2</c:v>
                </c:pt>
                <c:pt idx="7">
                  <c:v>411.8</c:v>
                </c:pt>
                <c:pt idx="8">
                  <c:v>0</c:v>
                </c:pt>
                <c:pt idx="9">
                  <c:v>195.5</c:v>
                </c:pt>
                <c:pt idx="10">
                  <c:v>177.1</c:v>
                </c:pt>
                <c:pt idx="11">
                  <c:v>375.75</c:v>
                </c:pt>
                <c:pt idx="12">
                  <c:v>227.65</c:v>
                </c:pt>
                <c:pt idx="13">
                  <c:v>262.2</c:v>
                </c:pt>
                <c:pt idx="14">
                  <c:v>364.85</c:v>
                </c:pt>
                <c:pt idx="15">
                  <c:v>0</c:v>
                </c:pt>
                <c:pt idx="16">
                  <c:v>100</c:v>
                </c:pt>
                <c:pt idx="17">
                  <c:v>178.20000000000002</c:v>
                </c:pt>
                <c:pt idx="18">
                  <c:v>168.4</c:v>
                </c:pt>
                <c:pt idx="19">
                  <c:v>278.89999999999998</c:v>
                </c:pt>
                <c:pt idx="20">
                  <c:v>145.4</c:v>
                </c:pt>
                <c:pt idx="21">
                  <c:v>225.55</c:v>
                </c:pt>
                <c:pt idx="22">
                  <c:v>0</c:v>
                </c:pt>
                <c:pt idx="23">
                  <c:v>146.69999999999999</c:v>
                </c:pt>
                <c:pt idx="24">
                  <c:v>101.1</c:v>
                </c:pt>
                <c:pt idx="25">
                  <c:v>233</c:v>
                </c:pt>
                <c:pt idx="26">
                  <c:v>205.7</c:v>
                </c:pt>
                <c:pt idx="27">
                  <c:v>174.6</c:v>
                </c:pt>
                <c:pt idx="28">
                  <c:v>229.55</c:v>
                </c:pt>
                <c:pt idx="29">
                  <c:v>0</c:v>
                </c:pt>
                <c:pt idx="30">
                  <c:v>80.349999999999994</c:v>
                </c:pt>
                <c:pt idx="31">
                  <c:v>5235.3500000000013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562560"/>
        <c:axId val="50564096"/>
      </c:barChart>
      <c:catAx>
        <c:axId val="50562560"/>
        <c:scaling>
          <c:orientation val="minMax"/>
        </c:scaling>
        <c:delete val="0"/>
        <c:axPos val="b"/>
        <c:majorTickMark val="none"/>
        <c:minorTickMark val="none"/>
        <c:tickLblPos val="nextTo"/>
        <c:crossAx val="50564096"/>
        <c:crosses val="autoZero"/>
        <c:auto val="1"/>
        <c:lblAlgn val="ctr"/>
        <c:lblOffset val="100"/>
        <c:noMultiLvlLbl val="0"/>
      </c:catAx>
      <c:valAx>
        <c:axId val="50564096"/>
        <c:scaling>
          <c:orientation val="minMax"/>
          <c:max val="450"/>
        </c:scaling>
        <c:delete val="0"/>
        <c:axPos val="l"/>
        <c:majorGridlines>
          <c:spPr>
            <a:ln w="9525" cap="flat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</a:ln>
            <a:effectLst/>
          </c:spPr>
        </c:majorGridlines>
        <c:numFmt formatCode="#,##0.00" sourceLinked="0"/>
        <c:majorTickMark val="out"/>
        <c:minorTickMark val="none"/>
        <c:tickLblPos val="nextTo"/>
        <c:crossAx val="50562560"/>
        <c:crosses val="autoZero"/>
        <c:crossBetween val="between"/>
        <c:minorUnit val="10"/>
      </c:valAx>
      <c:spPr>
        <a:gradFill rotWithShape="1">
          <a:gsLst>
            <a:gs pos="0">
              <a:schemeClr val="accent2">
                <a:tint val="50000"/>
                <a:satMod val="300000"/>
              </a:schemeClr>
            </a:gs>
            <a:gs pos="35000">
              <a:schemeClr val="accent2">
                <a:tint val="37000"/>
                <a:satMod val="300000"/>
              </a:schemeClr>
            </a:gs>
            <a:gs pos="100000">
              <a:schemeClr val="accent2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2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plotVisOnly val="1"/>
    <c:dispBlanksAs val="gap"/>
    <c:showDLblsOverMax val="0"/>
  </c:chart>
  <c:spPr>
    <a:gradFill rotWithShape="1">
      <a:gsLst>
        <a:gs pos="0">
          <a:schemeClr val="accent2">
            <a:shade val="51000"/>
            <a:satMod val="130000"/>
          </a:schemeClr>
        </a:gs>
        <a:gs pos="80000">
          <a:schemeClr val="accent2">
            <a:shade val="93000"/>
            <a:satMod val="130000"/>
          </a:schemeClr>
        </a:gs>
        <a:gs pos="100000">
          <a:schemeClr val="accent2">
            <a:shade val="94000"/>
            <a:satMod val="135000"/>
          </a:schemeClr>
        </a:gs>
      </a:gsLst>
      <a:lin ang="16200000" scaled="0"/>
    </a:gradFill>
    <a:ln>
      <a:noFill/>
    </a:ln>
    <a:effectLst>
      <a:outerShdw blurRad="40000" dist="23000" dir="5400000" rotWithShape="0">
        <a:srgbClr val="000000">
          <a:alpha val="35000"/>
        </a:srgbClr>
      </a:outerShdw>
    </a:effectLst>
    <a:scene3d>
      <a:camera prst="orthographicFront">
        <a:rot lat="0" lon="0" rev="0"/>
      </a:camera>
      <a:lightRig rig="threePt" dir="t">
        <a:rot lat="0" lon="0" rev="1200000"/>
      </a:lightRig>
    </a:scene3d>
    <a:sp3d>
      <a:bevelT w="63500" h="25400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ABRIL</c:v>
          </c:tx>
          <c:invertIfNegative val="0"/>
          <c:val>
            <c:numRef>
              <c:f>ABR!$F$6:$F$36</c:f>
              <c:numCache>
                <c:formatCode>#,##0.00</c:formatCode>
                <c:ptCount val="31"/>
                <c:pt idx="0">
                  <c:v>198.55</c:v>
                </c:pt>
                <c:pt idx="1">
                  <c:v>145.75</c:v>
                </c:pt>
                <c:pt idx="2">
                  <c:v>160.69999999999999</c:v>
                </c:pt>
                <c:pt idx="3">
                  <c:v>407.7</c:v>
                </c:pt>
                <c:pt idx="4">
                  <c:v>368.65</c:v>
                </c:pt>
                <c:pt idx="5">
                  <c:v>0</c:v>
                </c:pt>
                <c:pt idx="6">
                  <c:v>271.5</c:v>
                </c:pt>
                <c:pt idx="7">
                  <c:v>175.8</c:v>
                </c:pt>
                <c:pt idx="8">
                  <c:v>348.5</c:v>
                </c:pt>
                <c:pt idx="9">
                  <c:v>146.69999999999999</c:v>
                </c:pt>
                <c:pt idx="10">
                  <c:v>306.25</c:v>
                </c:pt>
                <c:pt idx="11">
                  <c:v>304.45</c:v>
                </c:pt>
                <c:pt idx="12">
                  <c:v>0</c:v>
                </c:pt>
                <c:pt idx="13">
                  <c:v>159.75</c:v>
                </c:pt>
                <c:pt idx="14">
                  <c:v>270.39999999999998</c:v>
                </c:pt>
                <c:pt idx="15">
                  <c:v>249.6</c:v>
                </c:pt>
                <c:pt idx="16">
                  <c:v>260.10000000000002</c:v>
                </c:pt>
                <c:pt idx="17">
                  <c:v>0</c:v>
                </c:pt>
                <c:pt idx="18">
                  <c:v>117</c:v>
                </c:pt>
                <c:pt idx="19">
                  <c:v>0</c:v>
                </c:pt>
                <c:pt idx="20">
                  <c:v>0</c:v>
                </c:pt>
                <c:pt idx="21">
                  <c:v>191.1</c:v>
                </c:pt>
                <c:pt idx="22">
                  <c:v>89.95</c:v>
                </c:pt>
                <c:pt idx="23">
                  <c:v>347.65</c:v>
                </c:pt>
                <c:pt idx="24">
                  <c:v>184.54999999999998</c:v>
                </c:pt>
                <c:pt idx="25">
                  <c:v>400</c:v>
                </c:pt>
                <c:pt idx="26">
                  <c:v>0</c:v>
                </c:pt>
                <c:pt idx="27">
                  <c:v>156.1</c:v>
                </c:pt>
                <c:pt idx="28">
                  <c:v>159.15</c:v>
                </c:pt>
                <c:pt idx="29">
                  <c:v>290.64999999999998</c:v>
                </c:pt>
                <c:pt idx="3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584960"/>
        <c:axId val="50619520"/>
      </c:barChart>
      <c:catAx>
        <c:axId val="505849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25400" cap="flat" cmpd="sng" algn="ctr">
            <a:solidFill>
              <a:schemeClr val="accent2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txPr>
          <a:bodyPr/>
          <a:lstStyle/>
          <a:p>
            <a:pPr>
              <a:defRPr>
                <a:ln>
                  <a:noFill/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619520"/>
        <c:crosses val="autoZero"/>
        <c:auto val="1"/>
        <c:lblAlgn val="ctr"/>
        <c:lblOffset val="100"/>
        <c:noMultiLvlLbl val="0"/>
      </c:catAx>
      <c:valAx>
        <c:axId val="5061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</a:ln>
            <a:effectLst/>
          </c:spPr>
        </c:majorGridlines>
        <c:numFmt formatCode="#,##0.00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accent2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txPr>
          <a:bodyPr/>
          <a:lstStyle/>
          <a:p>
            <a:pPr>
              <a:defRPr>
                <a:ln>
                  <a:noFill/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584960"/>
        <c:crosses val="autoZero"/>
        <c:crossBetween val="between"/>
      </c:valAx>
      <c:spPr>
        <a:gradFill rotWithShape="1">
          <a:gsLst>
            <a:gs pos="0">
              <a:schemeClr val="accent2">
                <a:tint val="50000"/>
                <a:satMod val="300000"/>
              </a:schemeClr>
            </a:gs>
            <a:gs pos="35000">
              <a:schemeClr val="accent2">
                <a:tint val="37000"/>
                <a:satMod val="300000"/>
              </a:schemeClr>
            </a:gs>
            <a:gs pos="100000">
              <a:schemeClr val="accent2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2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plotVisOnly val="1"/>
    <c:dispBlanksAs val="gap"/>
    <c:showDLblsOverMax val="0"/>
  </c:chart>
  <c:spPr>
    <a:gradFill rotWithShape="1">
      <a:gsLst>
        <a:gs pos="0">
          <a:schemeClr val="accent2">
            <a:shade val="51000"/>
            <a:satMod val="130000"/>
          </a:schemeClr>
        </a:gs>
        <a:gs pos="80000">
          <a:schemeClr val="accent2">
            <a:shade val="93000"/>
            <a:satMod val="130000"/>
          </a:schemeClr>
        </a:gs>
        <a:gs pos="100000">
          <a:schemeClr val="accent2">
            <a:shade val="94000"/>
            <a:satMod val="135000"/>
          </a:schemeClr>
        </a:gs>
      </a:gsLst>
      <a:lin ang="16200000" scaled="0"/>
    </a:gradFill>
    <a:ln>
      <a:noFill/>
    </a:ln>
    <a:effectLst>
      <a:outerShdw blurRad="40000" dist="23000" dir="5400000" rotWithShape="0">
        <a:srgbClr val="000000">
          <a:alpha val="35000"/>
        </a:srgbClr>
      </a:outerShdw>
    </a:effectLst>
    <a:scene3d>
      <a:camera prst="orthographicFront">
        <a:rot lat="0" lon="0" rev="0"/>
      </a:camera>
      <a:lightRig rig="threePt" dir="t">
        <a:rot lat="0" lon="0" rev="1200000"/>
      </a:lightRig>
    </a:scene3d>
    <a:sp3d>
      <a:bevelT w="63500" h="25400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283573928258964"/>
          <c:y val="2.8252405949256341E-2"/>
          <c:w val="0.71331736657917755"/>
          <c:h val="0.832619568387284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MAI!$F$7:$F$37</c:f>
              <c:numCache>
                <c:formatCode>#,##0.00</c:formatCode>
                <c:ptCount val="31"/>
                <c:pt idx="0">
                  <c:v>0</c:v>
                </c:pt>
                <c:pt idx="1">
                  <c:v>267.60000000000002</c:v>
                </c:pt>
                <c:pt idx="2">
                  <c:v>338.9</c:v>
                </c:pt>
                <c:pt idx="3">
                  <c:v>0</c:v>
                </c:pt>
                <c:pt idx="4">
                  <c:v>97.6</c:v>
                </c:pt>
                <c:pt idx="5">
                  <c:v>85.6</c:v>
                </c:pt>
                <c:pt idx="6">
                  <c:v>293.60000000000002</c:v>
                </c:pt>
                <c:pt idx="7">
                  <c:v>351.1</c:v>
                </c:pt>
                <c:pt idx="8">
                  <c:v>330.09999999999997</c:v>
                </c:pt>
                <c:pt idx="9">
                  <c:v>510</c:v>
                </c:pt>
                <c:pt idx="10">
                  <c:v>0</c:v>
                </c:pt>
                <c:pt idx="11">
                  <c:v>189.95</c:v>
                </c:pt>
                <c:pt idx="12">
                  <c:v>126.95</c:v>
                </c:pt>
                <c:pt idx="13">
                  <c:v>130</c:v>
                </c:pt>
                <c:pt idx="14">
                  <c:v>65.45</c:v>
                </c:pt>
                <c:pt idx="15">
                  <c:v>340.09999999999997</c:v>
                </c:pt>
                <c:pt idx="16">
                  <c:v>226.2</c:v>
                </c:pt>
                <c:pt idx="17">
                  <c:v>0</c:v>
                </c:pt>
                <c:pt idx="18">
                  <c:v>97.7</c:v>
                </c:pt>
                <c:pt idx="19">
                  <c:v>180.4</c:v>
                </c:pt>
                <c:pt idx="20">
                  <c:v>190.1</c:v>
                </c:pt>
                <c:pt idx="21">
                  <c:v>268.60000000000002</c:v>
                </c:pt>
                <c:pt idx="22">
                  <c:v>278.60000000000002</c:v>
                </c:pt>
                <c:pt idx="23">
                  <c:v>495</c:v>
                </c:pt>
                <c:pt idx="24">
                  <c:v>0</c:v>
                </c:pt>
                <c:pt idx="25">
                  <c:v>329.75</c:v>
                </c:pt>
                <c:pt idx="26">
                  <c:v>149.35</c:v>
                </c:pt>
                <c:pt idx="27">
                  <c:v>249.8</c:v>
                </c:pt>
                <c:pt idx="28">
                  <c:v>433.5</c:v>
                </c:pt>
                <c:pt idx="29">
                  <c:v>419.79999999999995</c:v>
                </c:pt>
                <c:pt idx="30">
                  <c:v>389.55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927104"/>
        <c:axId val="50928640"/>
      </c:barChart>
      <c:catAx>
        <c:axId val="50927104"/>
        <c:scaling>
          <c:orientation val="minMax"/>
        </c:scaling>
        <c:delete val="0"/>
        <c:axPos val="b"/>
        <c:majorTickMark val="out"/>
        <c:minorTickMark val="none"/>
        <c:tickLblPos val="nextTo"/>
        <c:crossAx val="50928640"/>
        <c:crosses val="autoZero"/>
        <c:auto val="1"/>
        <c:lblAlgn val="ctr"/>
        <c:lblOffset val="100"/>
        <c:noMultiLvlLbl val="0"/>
      </c:catAx>
      <c:valAx>
        <c:axId val="50928640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50927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JUNHO</c:v>
          </c:tx>
          <c:invertIfNegative val="0"/>
          <c:val>
            <c:numRef>
              <c:f>JUN!$F$7:$F$37</c:f>
              <c:numCache>
                <c:formatCode>#,##0.00</c:formatCode>
                <c:ptCount val="31"/>
                <c:pt idx="0">
                  <c:v>0</c:v>
                </c:pt>
                <c:pt idx="1">
                  <c:v>149.4</c:v>
                </c:pt>
                <c:pt idx="2">
                  <c:v>347.05</c:v>
                </c:pt>
                <c:pt idx="3">
                  <c:v>375.15</c:v>
                </c:pt>
                <c:pt idx="4">
                  <c:v>149.30000000000001</c:v>
                </c:pt>
                <c:pt idx="5">
                  <c:v>285.8</c:v>
                </c:pt>
                <c:pt idx="6">
                  <c:v>372.7</c:v>
                </c:pt>
                <c:pt idx="7">
                  <c:v>0</c:v>
                </c:pt>
                <c:pt idx="8">
                  <c:v>265.3</c:v>
                </c:pt>
                <c:pt idx="9">
                  <c:v>286.5</c:v>
                </c:pt>
                <c:pt idx="10">
                  <c:v>312.39999999999998</c:v>
                </c:pt>
                <c:pt idx="11">
                  <c:v>345.9</c:v>
                </c:pt>
                <c:pt idx="12">
                  <c:v>262.39999999999998</c:v>
                </c:pt>
                <c:pt idx="13">
                  <c:v>439.55</c:v>
                </c:pt>
                <c:pt idx="14">
                  <c:v>0</c:v>
                </c:pt>
                <c:pt idx="15">
                  <c:v>164.25</c:v>
                </c:pt>
                <c:pt idx="16">
                  <c:v>333.4</c:v>
                </c:pt>
                <c:pt idx="17">
                  <c:v>202.7</c:v>
                </c:pt>
                <c:pt idx="18">
                  <c:v>0</c:v>
                </c:pt>
                <c:pt idx="19">
                  <c:v>503.9</c:v>
                </c:pt>
                <c:pt idx="20">
                  <c:v>318.5</c:v>
                </c:pt>
                <c:pt idx="21">
                  <c:v>0</c:v>
                </c:pt>
                <c:pt idx="22">
                  <c:v>160.94999999999999</c:v>
                </c:pt>
                <c:pt idx="23">
                  <c:v>304.39999999999998</c:v>
                </c:pt>
                <c:pt idx="24">
                  <c:v>570.15</c:v>
                </c:pt>
                <c:pt idx="25">
                  <c:v>301.8</c:v>
                </c:pt>
                <c:pt idx="26">
                  <c:v>448.4</c:v>
                </c:pt>
                <c:pt idx="27">
                  <c:v>205.9</c:v>
                </c:pt>
                <c:pt idx="28">
                  <c:v>0</c:v>
                </c:pt>
                <c:pt idx="29">
                  <c:v>170</c:v>
                </c:pt>
                <c:pt idx="3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68864"/>
        <c:axId val="50988160"/>
      </c:barChart>
      <c:catAx>
        <c:axId val="50068864"/>
        <c:scaling>
          <c:orientation val="minMax"/>
        </c:scaling>
        <c:delete val="0"/>
        <c:axPos val="b"/>
        <c:majorTickMark val="out"/>
        <c:minorTickMark val="none"/>
        <c:tickLblPos val="nextTo"/>
        <c:crossAx val="50988160"/>
        <c:crosses val="autoZero"/>
        <c:auto val="1"/>
        <c:lblAlgn val="ctr"/>
        <c:lblOffset val="100"/>
        <c:noMultiLvlLbl val="0"/>
      </c:catAx>
      <c:valAx>
        <c:axId val="509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</a:ln>
            <a:effectLst/>
          </c:spPr>
        </c:majorGridlines>
        <c:numFmt formatCode="#,##0.00" sourceLinked="1"/>
        <c:majorTickMark val="out"/>
        <c:minorTickMark val="none"/>
        <c:tickLblPos val="nextTo"/>
        <c:crossAx val="50068864"/>
        <c:crosses val="autoZero"/>
        <c:crossBetween val="between"/>
      </c:valAx>
      <c:spPr>
        <a:gradFill rotWithShape="1">
          <a:gsLst>
            <a:gs pos="0">
              <a:schemeClr val="accent2">
                <a:tint val="50000"/>
                <a:satMod val="300000"/>
              </a:schemeClr>
            </a:gs>
            <a:gs pos="35000">
              <a:schemeClr val="accent2">
                <a:tint val="37000"/>
                <a:satMod val="300000"/>
              </a:schemeClr>
            </a:gs>
            <a:gs pos="100000">
              <a:schemeClr val="accent2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2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plotVisOnly val="1"/>
    <c:dispBlanksAs val="gap"/>
    <c:showDLblsOverMax val="0"/>
  </c:chart>
  <c:spPr>
    <a:gradFill rotWithShape="1">
      <a:gsLst>
        <a:gs pos="0">
          <a:schemeClr val="accent2">
            <a:shade val="51000"/>
            <a:satMod val="130000"/>
          </a:schemeClr>
        </a:gs>
        <a:gs pos="80000">
          <a:schemeClr val="accent2">
            <a:shade val="93000"/>
            <a:satMod val="130000"/>
          </a:schemeClr>
        </a:gs>
        <a:gs pos="100000">
          <a:schemeClr val="accent2">
            <a:shade val="94000"/>
            <a:satMod val="135000"/>
          </a:schemeClr>
        </a:gs>
      </a:gsLst>
      <a:lin ang="16200000" scaled="0"/>
    </a:gradFill>
    <a:ln>
      <a:noFill/>
    </a:ln>
    <a:effectLst>
      <a:outerShdw blurRad="40000" dist="23000" dir="5400000" rotWithShape="0">
        <a:srgbClr val="000000">
          <a:alpha val="35000"/>
        </a:srgbClr>
      </a:outerShdw>
    </a:effectLst>
    <a:scene3d>
      <a:camera prst="orthographicFront">
        <a:rot lat="0" lon="0" rev="0"/>
      </a:camera>
      <a:lightRig rig="threePt" dir="t">
        <a:rot lat="0" lon="0" rev="1200000"/>
      </a:lightRig>
    </a:scene3d>
    <a:sp3d>
      <a:bevelT w="63500" h="25400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pt-BR"/>
          </a:pPr>
          <a:endParaRPr lang="pt-BR"/>
        </a:p>
      </c:txPr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1"/>
          <c:order val="0"/>
          <c:tx>
            <c:strRef>
              <c:f>AGO!$A$3</c:f>
              <c:strCache>
                <c:ptCount val="1"/>
                <c:pt idx="0">
                  <c:v>AGOSTO</c:v>
                </c:pt>
              </c:strCache>
            </c:strRef>
          </c:tx>
          <c:invertIfNegative val="0"/>
          <c:val>
            <c:numRef>
              <c:f>AGO!$E$6:$E$36</c:f>
              <c:numCache>
                <c:formatCode>#,##0.00</c:formatCode>
                <c:ptCount val="31"/>
                <c:pt idx="0">
                  <c:v>204.3</c:v>
                </c:pt>
                <c:pt idx="1">
                  <c:v>287.85000000000002</c:v>
                </c:pt>
                <c:pt idx="2">
                  <c:v>424.34000000000003</c:v>
                </c:pt>
                <c:pt idx="3">
                  <c:v>0</c:v>
                </c:pt>
                <c:pt idx="4">
                  <c:v>161.25</c:v>
                </c:pt>
                <c:pt idx="5">
                  <c:v>153.5</c:v>
                </c:pt>
                <c:pt idx="6">
                  <c:v>220.24</c:v>
                </c:pt>
                <c:pt idx="7">
                  <c:v>217.2</c:v>
                </c:pt>
                <c:pt idx="8">
                  <c:v>236.6</c:v>
                </c:pt>
                <c:pt idx="9">
                  <c:v>326.7</c:v>
                </c:pt>
                <c:pt idx="10">
                  <c:v>0</c:v>
                </c:pt>
                <c:pt idx="11">
                  <c:v>233.20000000000002</c:v>
                </c:pt>
                <c:pt idx="12">
                  <c:v>153.5</c:v>
                </c:pt>
                <c:pt idx="13">
                  <c:v>208.5</c:v>
                </c:pt>
                <c:pt idx="14">
                  <c:v>174.5</c:v>
                </c:pt>
                <c:pt idx="15">
                  <c:v>292.29000000000002</c:v>
                </c:pt>
                <c:pt idx="16">
                  <c:v>180.45</c:v>
                </c:pt>
                <c:pt idx="17">
                  <c:v>0</c:v>
                </c:pt>
                <c:pt idx="18">
                  <c:v>85.2</c:v>
                </c:pt>
                <c:pt idx="19">
                  <c:v>177.2</c:v>
                </c:pt>
                <c:pt idx="20">
                  <c:v>111.75</c:v>
                </c:pt>
                <c:pt idx="21">
                  <c:v>180</c:v>
                </c:pt>
                <c:pt idx="22">
                  <c:v>217.54000000000002</c:v>
                </c:pt>
                <c:pt idx="23">
                  <c:v>219.74</c:v>
                </c:pt>
                <c:pt idx="24">
                  <c:v>0</c:v>
                </c:pt>
                <c:pt idx="25">
                  <c:v>102</c:v>
                </c:pt>
                <c:pt idx="26">
                  <c:v>99.95</c:v>
                </c:pt>
                <c:pt idx="27">
                  <c:v>156.25</c:v>
                </c:pt>
                <c:pt idx="28">
                  <c:v>228.05</c:v>
                </c:pt>
                <c:pt idx="29">
                  <c:v>357.20000000000005</c:v>
                </c:pt>
                <c:pt idx="30">
                  <c:v>264.59999999999997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87227392"/>
        <c:axId val="87687936"/>
        <c:axId val="72939712"/>
      </c:bar3DChart>
      <c:catAx>
        <c:axId val="8722739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pt-BR"/>
            </a:pPr>
            <a:endParaRPr lang="pt-BR"/>
          </a:p>
        </c:txPr>
        <c:crossAx val="87687936"/>
        <c:crosses val="autoZero"/>
        <c:auto val="1"/>
        <c:lblAlgn val="ctr"/>
        <c:lblOffset val="100"/>
        <c:noMultiLvlLbl val="0"/>
      </c:catAx>
      <c:valAx>
        <c:axId val="87687936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txPr>
          <a:bodyPr/>
          <a:lstStyle/>
          <a:p>
            <a:pPr>
              <a:defRPr lang="pt-BR"/>
            </a:pPr>
            <a:endParaRPr lang="pt-BR"/>
          </a:p>
        </c:txPr>
        <c:crossAx val="87227392"/>
        <c:crosses val="autoZero"/>
        <c:crossBetween val="between"/>
      </c:valAx>
      <c:serAx>
        <c:axId val="72939712"/>
        <c:scaling>
          <c:orientation val="minMax"/>
        </c:scaling>
        <c:delete val="1"/>
        <c:axPos val="b"/>
        <c:majorTickMark val="out"/>
        <c:minorTickMark val="none"/>
        <c:tickLblPos val="nextTo"/>
        <c:crossAx val="87687936"/>
        <c:crosses val="autoZero"/>
      </c:ser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391" footer="0.3149606200000039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9436063145770716E-2"/>
          <c:y val="0.14563823373586512"/>
          <c:w val="0.91474402556885304"/>
          <c:h val="0.76934748585661128"/>
        </c:manualLayout>
      </c:layout>
      <c:bar3DChart>
        <c:barDir val="col"/>
        <c:grouping val="standard"/>
        <c:varyColors val="0"/>
        <c:ser>
          <c:idx val="1"/>
          <c:order val="0"/>
          <c:invertIfNegative val="0"/>
          <c:val>
            <c:numRef>
              <c:f>SET!$E$6:$E$35</c:f>
              <c:numCache>
                <c:formatCode>#,##0.00</c:formatCode>
                <c:ptCount val="30"/>
                <c:pt idx="0">
                  <c:v>0</c:v>
                </c:pt>
                <c:pt idx="1">
                  <c:v>136.1</c:v>
                </c:pt>
                <c:pt idx="2">
                  <c:v>181.55</c:v>
                </c:pt>
                <c:pt idx="3">
                  <c:v>143.29999999999998</c:v>
                </c:pt>
                <c:pt idx="4">
                  <c:v>220.6</c:v>
                </c:pt>
                <c:pt idx="5">
                  <c:v>317.04999999999995</c:v>
                </c:pt>
                <c:pt idx="6">
                  <c:v>111.9</c:v>
                </c:pt>
                <c:pt idx="7">
                  <c:v>0</c:v>
                </c:pt>
                <c:pt idx="8">
                  <c:v>177.85</c:v>
                </c:pt>
                <c:pt idx="9">
                  <c:v>253.95</c:v>
                </c:pt>
                <c:pt idx="10">
                  <c:v>41.75</c:v>
                </c:pt>
                <c:pt idx="11">
                  <c:v>229.4</c:v>
                </c:pt>
                <c:pt idx="12">
                  <c:v>201.4</c:v>
                </c:pt>
                <c:pt idx="13">
                  <c:v>322.79999999999995</c:v>
                </c:pt>
                <c:pt idx="14">
                  <c:v>0</c:v>
                </c:pt>
                <c:pt idx="15">
                  <c:v>108.7</c:v>
                </c:pt>
                <c:pt idx="16">
                  <c:v>107.95</c:v>
                </c:pt>
                <c:pt idx="17">
                  <c:v>233.65</c:v>
                </c:pt>
                <c:pt idx="18">
                  <c:v>91.25</c:v>
                </c:pt>
                <c:pt idx="19">
                  <c:v>201.5</c:v>
                </c:pt>
                <c:pt idx="20">
                  <c:v>124.15</c:v>
                </c:pt>
                <c:pt idx="21">
                  <c:v>0</c:v>
                </c:pt>
                <c:pt idx="22">
                  <c:v>139.80000000000001</c:v>
                </c:pt>
                <c:pt idx="23">
                  <c:v>135.25</c:v>
                </c:pt>
                <c:pt idx="24">
                  <c:v>148.4</c:v>
                </c:pt>
                <c:pt idx="25">
                  <c:v>65.5</c:v>
                </c:pt>
                <c:pt idx="26">
                  <c:v>242.55</c:v>
                </c:pt>
                <c:pt idx="27">
                  <c:v>239.75</c:v>
                </c:pt>
                <c:pt idx="28">
                  <c:v>0</c:v>
                </c:pt>
                <c:pt idx="29">
                  <c:v>220.5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87709952"/>
        <c:axId val="87736320"/>
        <c:axId val="87695360"/>
      </c:bar3DChart>
      <c:catAx>
        <c:axId val="8770995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pt-BR"/>
            </a:pPr>
            <a:endParaRPr lang="pt-BR"/>
          </a:p>
        </c:txPr>
        <c:crossAx val="87736320"/>
        <c:crosses val="autoZero"/>
        <c:auto val="1"/>
        <c:lblAlgn val="ctr"/>
        <c:lblOffset val="100"/>
        <c:noMultiLvlLbl val="0"/>
      </c:catAx>
      <c:valAx>
        <c:axId val="87736320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txPr>
          <a:bodyPr/>
          <a:lstStyle/>
          <a:p>
            <a:pPr>
              <a:defRPr lang="pt-BR"/>
            </a:pPr>
            <a:endParaRPr lang="pt-BR"/>
          </a:p>
        </c:txPr>
        <c:crossAx val="87709952"/>
        <c:crosses val="autoZero"/>
        <c:crossBetween val="between"/>
      </c:valAx>
      <c:serAx>
        <c:axId val="87695360"/>
        <c:scaling>
          <c:orientation val="minMax"/>
        </c:scaling>
        <c:delete val="1"/>
        <c:axPos val="b"/>
        <c:majorTickMark val="out"/>
        <c:minorTickMark val="none"/>
        <c:tickLblPos val="nextTo"/>
        <c:crossAx val="87736320"/>
        <c:crosses val="autoZero"/>
      </c:ser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402" footer="0.314960620000004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pt-BR"/>
          </a:pPr>
          <a:endParaRPr lang="pt-BR"/>
        </a:p>
      </c:txPr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943606314577055E-2"/>
          <c:y val="8.3766617339885968E-2"/>
          <c:w val="0.91474402556885182"/>
          <c:h val="0.76934748585661128"/>
        </c:manualLayout>
      </c:layout>
      <c:bar3DChart>
        <c:barDir val="col"/>
        <c:grouping val="standard"/>
        <c:varyColors val="0"/>
        <c:ser>
          <c:idx val="1"/>
          <c:order val="0"/>
          <c:tx>
            <c:strRef>
              <c:f>OUT!$A$3</c:f>
              <c:strCache>
                <c:ptCount val="1"/>
                <c:pt idx="0">
                  <c:v>OUTUBRO</c:v>
                </c:pt>
              </c:strCache>
            </c:strRef>
          </c:tx>
          <c:invertIfNegative val="0"/>
          <c:val>
            <c:numRef>
              <c:f>OUT!$B$5:$B$35</c:f>
              <c:numCache>
                <c:formatCode>#,##0.00</c:formatCode>
                <c:ptCount val="31"/>
                <c:pt idx="0" formatCode="General">
                  <c:v>0</c:v>
                </c:pt>
                <c:pt idx="1">
                  <c:v>113.65</c:v>
                </c:pt>
                <c:pt idx="2">
                  <c:v>123.25</c:v>
                </c:pt>
                <c:pt idx="3">
                  <c:v>256.55</c:v>
                </c:pt>
                <c:pt idx="4">
                  <c:v>163.75</c:v>
                </c:pt>
                <c:pt idx="5">
                  <c:v>322.8</c:v>
                </c:pt>
                <c:pt idx="7">
                  <c:v>184.65</c:v>
                </c:pt>
                <c:pt idx="8">
                  <c:v>240.65</c:v>
                </c:pt>
                <c:pt idx="9">
                  <c:v>193.15</c:v>
                </c:pt>
                <c:pt idx="10">
                  <c:v>325.2</c:v>
                </c:pt>
                <c:pt idx="11">
                  <c:v>146.30000000000001</c:v>
                </c:pt>
                <c:pt idx="12">
                  <c:v>181.8</c:v>
                </c:pt>
                <c:pt idx="14">
                  <c:v>215.8</c:v>
                </c:pt>
                <c:pt idx="15">
                  <c:v>113.1</c:v>
                </c:pt>
                <c:pt idx="16">
                  <c:v>115.2</c:v>
                </c:pt>
                <c:pt idx="17">
                  <c:v>173.9</c:v>
                </c:pt>
                <c:pt idx="18">
                  <c:v>129.35</c:v>
                </c:pt>
                <c:pt idx="19">
                  <c:v>253.4</c:v>
                </c:pt>
                <c:pt idx="21">
                  <c:v>71.599999999999994</c:v>
                </c:pt>
                <c:pt idx="22">
                  <c:v>104.2</c:v>
                </c:pt>
                <c:pt idx="23">
                  <c:v>241.05</c:v>
                </c:pt>
                <c:pt idx="24">
                  <c:v>160.25</c:v>
                </c:pt>
                <c:pt idx="25">
                  <c:v>127.4</c:v>
                </c:pt>
                <c:pt idx="26">
                  <c:v>140.6</c:v>
                </c:pt>
                <c:pt idx="28">
                  <c:v>96.45</c:v>
                </c:pt>
                <c:pt idx="29">
                  <c:v>67.75</c:v>
                </c:pt>
                <c:pt idx="30">
                  <c:v>196.75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87807104"/>
        <c:axId val="87808640"/>
        <c:axId val="87696704"/>
      </c:bar3DChart>
      <c:catAx>
        <c:axId val="8780710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pt-BR"/>
            </a:pPr>
            <a:endParaRPr lang="pt-BR"/>
          </a:p>
        </c:txPr>
        <c:crossAx val="87808640"/>
        <c:crosses val="autoZero"/>
        <c:auto val="1"/>
        <c:lblAlgn val="ctr"/>
        <c:lblOffset val="100"/>
        <c:noMultiLvlLbl val="0"/>
      </c:catAx>
      <c:valAx>
        <c:axId val="87808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pt-BR"/>
            </a:pPr>
            <a:endParaRPr lang="pt-BR"/>
          </a:p>
        </c:txPr>
        <c:crossAx val="87807104"/>
        <c:crosses val="autoZero"/>
        <c:crossBetween val="between"/>
      </c:valAx>
      <c:serAx>
        <c:axId val="87696704"/>
        <c:scaling>
          <c:orientation val="minMax"/>
        </c:scaling>
        <c:delete val="1"/>
        <c:axPos val="b"/>
        <c:majorTickMark val="out"/>
        <c:minorTickMark val="none"/>
        <c:tickLblPos val="nextTo"/>
        <c:crossAx val="87808640"/>
        <c:crosses val="autoZero"/>
      </c:ser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413" footer="0.3149606200000041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NOVEMBRO</c:v>
          </c:tx>
          <c:invertIfNegative val="0"/>
          <c:val>
            <c:numRef>
              <c:f>NOV!$E$6:$E$36</c:f>
              <c:numCache>
                <c:formatCode>#,##0.00</c:formatCode>
                <c:ptCount val="31"/>
                <c:pt idx="0">
                  <c:v>404.5</c:v>
                </c:pt>
                <c:pt idx="1">
                  <c:v>113.15</c:v>
                </c:pt>
                <c:pt idx="2">
                  <c:v>0</c:v>
                </c:pt>
                <c:pt idx="3">
                  <c:v>132.94999999999999</c:v>
                </c:pt>
                <c:pt idx="4">
                  <c:v>184.9</c:v>
                </c:pt>
                <c:pt idx="5">
                  <c:v>368.6</c:v>
                </c:pt>
                <c:pt idx="6">
                  <c:v>316.5</c:v>
                </c:pt>
                <c:pt idx="7">
                  <c:v>314.35000000000002</c:v>
                </c:pt>
                <c:pt idx="8">
                  <c:v>371.45000000000005</c:v>
                </c:pt>
                <c:pt idx="9">
                  <c:v>0</c:v>
                </c:pt>
                <c:pt idx="10">
                  <c:v>178.75</c:v>
                </c:pt>
                <c:pt idx="11">
                  <c:v>218.2</c:v>
                </c:pt>
                <c:pt idx="12">
                  <c:v>150.94999999999999</c:v>
                </c:pt>
                <c:pt idx="13">
                  <c:v>238.15</c:v>
                </c:pt>
                <c:pt idx="14">
                  <c:v>0</c:v>
                </c:pt>
                <c:pt idx="15">
                  <c:v>228.55</c:v>
                </c:pt>
                <c:pt idx="16">
                  <c:v>0</c:v>
                </c:pt>
                <c:pt idx="17">
                  <c:v>127.45</c:v>
                </c:pt>
                <c:pt idx="18">
                  <c:v>215.65</c:v>
                </c:pt>
                <c:pt idx="19">
                  <c:v>166</c:v>
                </c:pt>
                <c:pt idx="20">
                  <c:v>178.2</c:v>
                </c:pt>
                <c:pt idx="21">
                  <c:v>343.1</c:v>
                </c:pt>
                <c:pt idx="22">
                  <c:v>261.05</c:v>
                </c:pt>
                <c:pt idx="23">
                  <c:v>0</c:v>
                </c:pt>
                <c:pt idx="24">
                  <c:v>71.3</c:v>
                </c:pt>
                <c:pt idx="25">
                  <c:v>155.75</c:v>
                </c:pt>
                <c:pt idx="26">
                  <c:v>100.95</c:v>
                </c:pt>
                <c:pt idx="27">
                  <c:v>174.75</c:v>
                </c:pt>
                <c:pt idx="28">
                  <c:v>243.6</c:v>
                </c:pt>
                <c:pt idx="29">
                  <c:v>317.95</c:v>
                </c:pt>
                <c:pt idx="3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848064"/>
        <c:axId val="87849600"/>
      </c:barChart>
      <c:catAx>
        <c:axId val="878480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38100" cap="flat" cmpd="sng" algn="ctr">
            <a:solidFill>
              <a:schemeClr val="accent2"/>
            </a:solidFill>
            <a:prstDash val="solid"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crossAx val="87849600"/>
        <c:crosses val="autoZero"/>
        <c:auto val="1"/>
        <c:lblAlgn val="ctr"/>
        <c:lblOffset val="100"/>
        <c:noMultiLvlLbl val="0"/>
      </c:catAx>
      <c:valAx>
        <c:axId val="87849600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spPr>
          <a:noFill/>
          <a:ln w="38100" cap="flat" cmpd="sng" algn="ctr">
            <a:solidFill>
              <a:schemeClr val="accent2"/>
            </a:solidFill>
            <a:prstDash val="solid"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crossAx val="87848064"/>
        <c:crosses val="autoZero"/>
        <c:crossBetween val="between"/>
      </c:valAx>
      <c:spPr>
        <a:gradFill rotWithShape="1">
          <a:gsLst>
            <a:gs pos="0">
              <a:schemeClr val="accent2">
                <a:tint val="50000"/>
                <a:satMod val="300000"/>
              </a:schemeClr>
            </a:gs>
            <a:gs pos="35000">
              <a:schemeClr val="accent2">
                <a:tint val="37000"/>
                <a:satMod val="300000"/>
              </a:schemeClr>
            </a:gs>
            <a:gs pos="100000">
              <a:schemeClr val="accent2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2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plotVisOnly val="1"/>
    <c:dispBlanksAs val="gap"/>
    <c:showDLblsOverMax val="0"/>
  </c:chart>
  <c:spPr>
    <a:gradFill rotWithShape="1">
      <a:gsLst>
        <a:gs pos="0">
          <a:schemeClr val="accent2">
            <a:shade val="51000"/>
            <a:satMod val="130000"/>
          </a:schemeClr>
        </a:gs>
        <a:gs pos="80000">
          <a:schemeClr val="accent2">
            <a:shade val="93000"/>
            <a:satMod val="130000"/>
          </a:schemeClr>
        </a:gs>
        <a:gs pos="100000">
          <a:schemeClr val="accent2">
            <a:shade val="94000"/>
            <a:satMod val="135000"/>
          </a:schemeClr>
        </a:gs>
      </a:gsLst>
      <a:lin ang="16200000" scaled="0"/>
    </a:gradFill>
    <a:ln w="9525" cap="flat" cmpd="sng" algn="ctr">
      <a:solidFill>
        <a:schemeClr val="accent2">
          <a:shade val="95000"/>
          <a:satMod val="105000"/>
        </a:schemeClr>
      </a:solidFill>
      <a:prstDash val="solid"/>
    </a:ln>
    <a:effectLst>
      <a:outerShdw blurRad="40000" dist="23000" dir="5400000" rotWithShape="0">
        <a:srgbClr val="000000">
          <a:alpha val="35000"/>
        </a:srgb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DEZEMBRO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Dezembro</c:v>
          </c:tx>
          <c:invertIfNegative val="0"/>
          <c:val>
            <c:numRef>
              <c:f>DEZ!$E$6:$E$36</c:f>
              <c:numCache>
                <c:formatCode>#,##0.00</c:formatCode>
                <c:ptCount val="31"/>
                <c:pt idx="0">
                  <c:v>0</c:v>
                </c:pt>
                <c:pt idx="1">
                  <c:v>103.25</c:v>
                </c:pt>
                <c:pt idx="2">
                  <c:v>198.5</c:v>
                </c:pt>
                <c:pt idx="3">
                  <c:v>398.65</c:v>
                </c:pt>
                <c:pt idx="4">
                  <c:v>305.8</c:v>
                </c:pt>
                <c:pt idx="5">
                  <c:v>301.85000000000002</c:v>
                </c:pt>
                <c:pt idx="6">
                  <c:v>295.7</c:v>
                </c:pt>
                <c:pt idx="7">
                  <c:v>0</c:v>
                </c:pt>
                <c:pt idx="8">
                  <c:v>104.4</c:v>
                </c:pt>
                <c:pt idx="9">
                  <c:v>215.8</c:v>
                </c:pt>
                <c:pt idx="10">
                  <c:v>216.9</c:v>
                </c:pt>
                <c:pt idx="11">
                  <c:v>252.6</c:v>
                </c:pt>
                <c:pt idx="12">
                  <c:v>437.2</c:v>
                </c:pt>
                <c:pt idx="13">
                  <c:v>361.4</c:v>
                </c:pt>
                <c:pt idx="14">
                  <c:v>0</c:v>
                </c:pt>
                <c:pt idx="15">
                  <c:v>160.69999999999999</c:v>
                </c:pt>
                <c:pt idx="16">
                  <c:v>261.45</c:v>
                </c:pt>
                <c:pt idx="17">
                  <c:v>201.55</c:v>
                </c:pt>
                <c:pt idx="18">
                  <c:v>342.25</c:v>
                </c:pt>
                <c:pt idx="19">
                  <c:v>460.7</c:v>
                </c:pt>
                <c:pt idx="20">
                  <c:v>334.95000000000005</c:v>
                </c:pt>
                <c:pt idx="21">
                  <c:v>0</c:v>
                </c:pt>
                <c:pt idx="22">
                  <c:v>465.65</c:v>
                </c:pt>
                <c:pt idx="23">
                  <c:v>354.85</c:v>
                </c:pt>
                <c:pt idx="24">
                  <c:v>0</c:v>
                </c:pt>
                <c:pt idx="25">
                  <c:v>286.95</c:v>
                </c:pt>
                <c:pt idx="26">
                  <c:v>265</c:v>
                </c:pt>
                <c:pt idx="27">
                  <c:v>241.3</c:v>
                </c:pt>
                <c:pt idx="28">
                  <c:v>0</c:v>
                </c:pt>
                <c:pt idx="29">
                  <c:v>383.65</c:v>
                </c:pt>
                <c:pt idx="30">
                  <c:v>521.15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981440"/>
        <c:axId val="88007808"/>
      </c:barChart>
      <c:catAx>
        <c:axId val="879814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38100" cap="flat" cmpd="sng" algn="ctr">
            <a:solidFill>
              <a:schemeClr val="accent2"/>
            </a:solidFill>
            <a:prstDash val="solid"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crossAx val="88007808"/>
        <c:crosses val="autoZero"/>
        <c:auto val="1"/>
        <c:lblAlgn val="ctr"/>
        <c:lblOffset val="100"/>
        <c:noMultiLvlLbl val="0"/>
      </c:catAx>
      <c:valAx>
        <c:axId val="88007808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spPr>
          <a:noFill/>
          <a:ln w="38100" cap="flat" cmpd="sng" algn="ctr">
            <a:solidFill>
              <a:schemeClr val="accent2"/>
            </a:solidFill>
            <a:prstDash val="solid"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crossAx val="87981440"/>
        <c:crosses val="autoZero"/>
        <c:crossBetween val="between"/>
      </c:valAx>
      <c:spPr>
        <a:gradFill rotWithShape="1">
          <a:gsLst>
            <a:gs pos="0">
              <a:schemeClr val="accent2">
                <a:tint val="50000"/>
                <a:satMod val="300000"/>
              </a:schemeClr>
            </a:gs>
            <a:gs pos="35000">
              <a:schemeClr val="accent2">
                <a:tint val="37000"/>
                <a:satMod val="300000"/>
              </a:schemeClr>
            </a:gs>
            <a:gs pos="100000">
              <a:schemeClr val="accent2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2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plotVisOnly val="1"/>
    <c:dispBlanksAs val="gap"/>
    <c:showDLblsOverMax val="0"/>
  </c:chart>
  <c:spPr>
    <a:gradFill rotWithShape="1">
      <a:gsLst>
        <a:gs pos="0">
          <a:schemeClr val="accent2">
            <a:shade val="51000"/>
            <a:satMod val="130000"/>
          </a:schemeClr>
        </a:gs>
        <a:gs pos="80000">
          <a:schemeClr val="accent2">
            <a:shade val="93000"/>
            <a:satMod val="130000"/>
          </a:schemeClr>
        </a:gs>
        <a:gs pos="100000">
          <a:schemeClr val="accent2">
            <a:shade val="94000"/>
            <a:satMod val="135000"/>
          </a:schemeClr>
        </a:gs>
      </a:gsLst>
      <a:lin ang="16200000" scaled="0"/>
    </a:gradFill>
    <a:ln w="9525" cap="flat" cmpd="sng" algn="ctr">
      <a:solidFill>
        <a:schemeClr val="accent2">
          <a:shade val="95000"/>
          <a:satMod val="105000"/>
        </a:schemeClr>
      </a:solidFill>
      <a:prstDash val="solid"/>
    </a:ln>
    <a:effectLst>
      <a:outerShdw blurRad="40000" dist="23000" dir="5400000" rotWithShape="0">
        <a:srgbClr val="000000">
          <a:alpha val="35000"/>
        </a:srgb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36"/>
    </mc:Choice>
    <mc:Fallback>
      <c:style val="36"/>
    </mc:Fallback>
  </mc:AlternateContent>
  <c:chart>
    <c:title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2013</c:v>
          </c:tx>
          <c:invertIfNegative val="0"/>
          <c:cat>
            <c:strRef>
              <c:f>'2013'!$A$4:$A$9</c:f>
              <c:strCache>
                <c:ptCount val="6"/>
                <c:pt idx="0">
                  <c:v>JUL</c:v>
                </c:pt>
                <c:pt idx="1">
                  <c:v>AGO</c:v>
                </c:pt>
                <c:pt idx="2">
                  <c:v>SET</c:v>
                </c:pt>
                <c:pt idx="3">
                  <c:v>OUT</c:v>
                </c:pt>
                <c:pt idx="4">
                  <c:v>NOV</c:v>
                </c:pt>
                <c:pt idx="5">
                  <c:v>DEZ</c:v>
                </c:pt>
              </c:strCache>
            </c:strRef>
          </c:cat>
          <c:val>
            <c:numRef>
              <c:f>'2013'!$B$4:$B$9</c:f>
              <c:numCache>
                <c:formatCode>#,##0.00</c:formatCode>
                <c:ptCount val="6"/>
                <c:pt idx="0">
                  <c:v>4912.51</c:v>
                </c:pt>
                <c:pt idx="1">
                  <c:v>5673.9</c:v>
                </c:pt>
                <c:pt idx="2">
                  <c:v>4396.6000000000004</c:v>
                </c:pt>
                <c:pt idx="3">
                  <c:v>5301.3500000000013</c:v>
                </c:pt>
                <c:pt idx="4">
                  <c:v>5576.75</c:v>
                </c:pt>
                <c:pt idx="5">
                  <c:v>7472.1999999999989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50275840"/>
        <c:axId val="50277376"/>
        <c:axId val="0"/>
      </c:bar3DChart>
      <c:catAx>
        <c:axId val="50275840"/>
        <c:scaling>
          <c:orientation val="minMax"/>
        </c:scaling>
        <c:delete val="0"/>
        <c:axPos val="b"/>
        <c:majorTickMark val="out"/>
        <c:minorTickMark val="none"/>
        <c:tickLblPos val="nextTo"/>
        <c:crossAx val="50277376"/>
        <c:crosses val="autoZero"/>
        <c:auto val="1"/>
        <c:lblAlgn val="ctr"/>
        <c:lblOffset val="100"/>
        <c:noMultiLvlLbl val="0"/>
      </c:catAx>
      <c:valAx>
        <c:axId val="5027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</a:ln>
            <a:effectLst/>
          </c:spPr>
        </c:majorGridlines>
        <c:numFmt formatCode="#,##0.00" sourceLinked="1"/>
        <c:majorTickMark val="out"/>
        <c:minorTickMark val="none"/>
        <c:tickLblPos val="nextTo"/>
        <c:crossAx val="50275840"/>
        <c:crosses val="autoZero"/>
        <c:crossBetween val="between"/>
      </c:valAx>
    </c:plotArea>
    <c:plotVisOnly val="1"/>
    <c:dispBlanksAs val="gap"/>
    <c:showDLblsOverMax val="0"/>
  </c:chart>
  <c:spPr>
    <a:gradFill rotWithShape="1">
      <a:gsLst>
        <a:gs pos="0">
          <a:schemeClr val="accent2">
            <a:shade val="51000"/>
            <a:satMod val="130000"/>
          </a:schemeClr>
        </a:gs>
        <a:gs pos="80000">
          <a:schemeClr val="accent2">
            <a:shade val="93000"/>
            <a:satMod val="130000"/>
          </a:schemeClr>
        </a:gs>
        <a:gs pos="100000">
          <a:schemeClr val="accent2">
            <a:shade val="94000"/>
            <a:satMod val="135000"/>
          </a:schemeClr>
        </a:gs>
      </a:gsLst>
      <a:lin ang="16200000" scaled="0"/>
    </a:gradFill>
    <a:ln w="9525" cap="flat" cmpd="sng" algn="ctr">
      <a:solidFill>
        <a:schemeClr val="accent2">
          <a:shade val="95000"/>
          <a:satMod val="105000"/>
        </a:schemeClr>
      </a:solidFill>
      <a:prstDash val="solid"/>
    </a:ln>
    <a:effectLst>
      <a:outerShdw blurRad="40000" dist="23000" dir="5400000" rotWithShape="0">
        <a:srgbClr val="000000">
          <a:alpha val="35000"/>
        </a:srgb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374" footer="0.3149606200000037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JANEIRO</c:v>
          </c:tx>
          <c:invertIfNegative val="0"/>
          <c:val>
            <c:numRef>
              <c:f>JAN!$E$6:$E$36</c:f>
              <c:numCache>
                <c:formatCode>#,##0.00</c:formatCode>
                <c:ptCount val="31"/>
                <c:pt idx="0">
                  <c:v>0</c:v>
                </c:pt>
                <c:pt idx="1">
                  <c:v>45.3</c:v>
                </c:pt>
                <c:pt idx="2">
                  <c:v>150.80000000000001</c:v>
                </c:pt>
                <c:pt idx="3">
                  <c:v>162.75</c:v>
                </c:pt>
                <c:pt idx="4">
                  <c:v>0</c:v>
                </c:pt>
                <c:pt idx="5">
                  <c:v>81.45</c:v>
                </c:pt>
                <c:pt idx="6">
                  <c:v>171.10000000000002</c:v>
                </c:pt>
                <c:pt idx="7">
                  <c:v>167.6</c:v>
                </c:pt>
                <c:pt idx="8">
                  <c:v>187.6</c:v>
                </c:pt>
                <c:pt idx="9">
                  <c:v>346.65</c:v>
                </c:pt>
                <c:pt idx="10">
                  <c:v>301.5</c:v>
                </c:pt>
                <c:pt idx="11">
                  <c:v>0</c:v>
                </c:pt>
                <c:pt idx="12">
                  <c:v>211.35</c:v>
                </c:pt>
                <c:pt idx="13">
                  <c:v>113.5</c:v>
                </c:pt>
                <c:pt idx="14">
                  <c:v>193.3</c:v>
                </c:pt>
                <c:pt idx="15">
                  <c:v>26.85</c:v>
                </c:pt>
                <c:pt idx="16">
                  <c:v>266.05</c:v>
                </c:pt>
                <c:pt idx="17">
                  <c:v>167.95</c:v>
                </c:pt>
                <c:pt idx="18">
                  <c:v>0</c:v>
                </c:pt>
                <c:pt idx="19">
                  <c:v>40.299999999999997</c:v>
                </c:pt>
                <c:pt idx="20">
                  <c:v>234.35</c:v>
                </c:pt>
                <c:pt idx="21">
                  <c:v>213.05</c:v>
                </c:pt>
                <c:pt idx="22">
                  <c:v>97.2</c:v>
                </c:pt>
                <c:pt idx="23">
                  <c:v>118.30000000000001</c:v>
                </c:pt>
                <c:pt idx="24">
                  <c:v>230.15</c:v>
                </c:pt>
                <c:pt idx="25">
                  <c:v>0</c:v>
                </c:pt>
                <c:pt idx="26">
                  <c:v>206.65</c:v>
                </c:pt>
                <c:pt idx="27">
                  <c:v>138.80000000000001</c:v>
                </c:pt>
                <c:pt idx="28">
                  <c:v>115.45</c:v>
                </c:pt>
                <c:pt idx="29">
                  <c:v>151.65</c:v>
                </c:pt>
                <c:pt idx="30">
                  <c:v>239.4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964928"/>
        <c:axId val="49966464"/>
      </c:barChart>
      <c:catAx>
        <c:axId val="499649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38100" cap="flat" cmpd="sng" algn="ctr">
            <a:solidFill>
              <a:schemeClr val="accent2"/>
            </a:solidFill>
            <a:prstDash val="solid"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crossAx val="49966464"/>
        <c:crosses val="autoZero"/>
        <c:auto val="1"/>
        <c:lblAlgn val="ctr"/>
        <c:lblOffset val="100"/>
        <c:noMultiLvlLbl val="0"/>
      </c:catAx>
      <c:valAx>
        <c:axId val="4996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</a:ln>
            <a:effectLst/>
          </c:spPr>
        </c:majorGridlines>
        <c:numFmt formatCode="#,##0.00" sourceLinked="1"/>
        <c:majorTickMark val="out"/>
        <c:minorTickMark val="none"/>
        <c:tickLblPos val="nextTo"/>
        <c:spPr>
          <a:noFill/>
          <a:ln w="38100" cap="flat" cmpd="sng" algn="ctr">
            <a:solidFill>
              <a:schemeClr val="accent2"/>
            </a:solidFill>
            <a:prstDash val="solid"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crossAx val="49964928"/>
        <c:crosses val="autoZero"/>
        <c:crossBetween val="between"/>
      </c:valAx>
      <c:spPr>
        <a:gradFill rotWithShape="1">
          <a:gsLst>
            <a:gs pos="0">
              <a:schemeClr val="accent2">
                <a:tint val="50000"/>
                <a:satMod val="300000"/>
              </a:schemeClr>
            </a:gs>
            <a:gs pos="35000">
              <a:schemeClr val="accent2">
                <a:tint val="37000"/>
                <a:satMod val="300000"/>
              </a:schemeClr>
            </a:gs>
            <a:gs pos="100000">
              <a:schemeClr val="accent2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2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plotVisOnly val="1"/>
    <c:dispBlanksAs val="gap"/>
    <c:showDLblsOverMax val="0"/>
  </c:chart>
  <c:spPr>
    <a:gradFill rotWithShape="1">
      <a:gsLst>
        <a:gs pos="0">
          <a:schemeClr val="accent2">
            <a:shade val="51000"/>
            <a:satMod val="130000"/>
          </a:schemeClr>
        </a:gs>
        <a:gs pos="80000">
          <a:schemeClr val="accent2">
            <a:shade val="93000"/>
            <a:satMod val="130000"/>
          </a:schemeClr>
        </a:gs>
        <a:gs pos="100000">
          <a:schemeClr val="accent2">
            <a:shade val="94000"/>
            <a:satMod val="135000"/>
          </a:schemeClr>
        </a:gs>
      </a:gsLst>
      <a:lin ang="16200000" scaled="0"/>
    </a:gradFill>
    <a:ln>
      <a:noFill/>
    </a:ln>
    <a:effectLst>
      <a:outerShdw blurRad="40000" dist="23000" dir="5400000" rotWithShape="0">
        <a:srgbClr val="000000">
          <a:alpha val="35000"/>
        </a:srgbClr>
      </a:outerShdw>
    </a:effectLst>
    <a:scene3d>
      <a:camera prst="orthographicFront">
        <a:rot lat="0" lon="0" rev="0"/>
      </a:camera>
      <a:lightRig rig="threePt" dir="t">
        <a:rot lat="0" lon="0" rev="1200000"/>
      </a:lightRig>
    </a:scene3d>
    <a:sp3d>
      <a:bevelT w="63500" h="25400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41" footer="0.3149606200000004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4208571294093064"/>
          <c:y val="0.10845302231957848"/>
          <c:w val="0.80862159912937726"/>
          <c:h val="0.79822506561679785"/>
        </c:manualLayout>
      </c:layout>
      <c:barChart>
        <c:barDir val="col"/>
        <c:grouping val="clustered"/>
        <c:varyColors val="0"/>
        <c:ser>
          <c:idx val="0"/>
          <c:order val="0"/>
          <c:tx>
            <c:v>FEVEREIRO</c:v>
          </c:tx>
          <c:invertIfNegative val="0"/>
          <c:val>
            <c:numRef>
              <c:f>FEV!$E$4:$E$34</c:f>
              <c:numCache>
                <c:formatCode>#,##0.00</c:formatCode>
                <c:ptCount val="31"/>
                <c:pt idx="0">
                  <c:v>289.14999999999998</c:v>
                </c:pt>
                <c:pt idx="1">
                  <c:v>0</c:v>
                </c:pt>
                <c:pt idx="2">
                  <c:v>89.3</c:v>
                </c:pt>
                <c:pt idx="3">
                  <c:v>107.5</c:v>
                </c:pt>
                <c:pt idx="4">
                  <c:v>189.6</c:v>
                </c:pt>
                <c:pt idx="5">
                  <c:v>322.3</c:v>
                </c:pt>
                <c:pt idx="6">
                  <c:v>404.8</c:v>
                </c:pt>
                <c:pt idx="7">
                  <c:v>245.7</c:v>
                </c:pt>
                <c:pt idx="8">
                  <c:v>0</c:v>
                </c:pt>
                <c:pt idx="9">
                  <c:v>205.3</c:v>
                </c:pt>
                <c:pt idx="10">
                  <c:v>99</c:v>
                </c:pt>
                <c:pt idx="11">
                  <c:v>186.85</c:v>
                </c:pt>
                <c:pt idx="12">
                  <c:v>163.49</c:v>
                </c:pt>
                <c:pt idx="13">
                  <c:v>194.75</c:v>
                </c:pt>
                <c:pt idx="14">
                  <c:v>265.25</c:v>
                </c:pt>
                <c:pt idx="15">
                  <c:v>0</c:v>
                </c:pt>
                <c:pt idx="16">
                  <c:v>176.5</c:v>
                </c:pt>
                <c:pt idx="17">
                  <c:v>130.30000000000001</c:v>
                </c:pt>
                <c:pt idx="18">
                  <c:v>258</c:v>
                </c:pt>
                <c:pt idx="19">
                  <c:v>216.7</c:v>
                </c:pt>
                <c:pt idx="20">
                  <c:v>114.75</c:v>
                </c:pt>
                <c:pt idx="21">
                  <c:v>427.6</c:v>
                </c:pt>
                <c:pt idx="22">
                  <c:v>0</c:v>
                </c:pt>
                <c:pt idx="23">
                  <c:v>110.55</c:v>
                </c:pt>
                <c:pt idx="24">
                  <c:v>183.65</c:v>
                </c:pt>
                <c:pt idx="25">
                  <c:v>123.25</c:v>
                </c:pt>
                <c:pt idx="26">
                  <c:v>182.2</c:v>
                </c:pt>
                <c:pt idx="27">
                  <c:v>285.14999999999998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412928"/>
        <c:axId val="50439296"/>
      </c:barChart>
      <c:catAx>
        <c:axId val="504129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25400" cap="flat" cmpd="sng" algn="ctr">
            <a:solidFill>
              <a:schemeClr val="accent2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txPr>
          <a:bodyPr/>
          <a:lstStyle/>
          <a:p>
            <a:pPr>
              <a:defRPr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439296"/>
        <c:crosses val="autoZero"/>
        <c:auto val="1"/>
        <c:lblAlgn val="ctr"/>
        <c:lblOffset val="100"/>
        <c:noMultiLvlLbl val="0"/>
      </c:catAx>
      <c:valAx>
        <c:axId val="5043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</a:ln>
            <a:effectLst/>
          </c:spPr>
        </c:majorGridlines>
        <c:numFmt formatCode="#,##0.00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accent2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txPr>
          <a:bodyPr/>
          <a:lstStyle/>
          <a:p>
            <a:pPr>
              <a:defRPr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412928"/>
        <c:crosses val="autoZero"/>
        <c:crossBetween val="between"/>
      </c:valAx>
      <c:spPr>
        <a:gradFill rotWithShape="1">
          <a:gsLst>
            <a:gs pos="0">
              <a:schemeClr val="accent2">
                <a:tint val="50000"/>
                <a:satMod val="300000"/>
              </a:schemeClr>
            </a:gs>
            <a:gs pos="35000">
              <a:schemeClr val="accent2">
                <a:tint val="37000"/>
                <a:satMod val="300000"/>
              </a:schemeClr>
            </a:gs>
            <a:gs pos="100000">
              <a:schemeClr val="accent2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2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plotVisOnly val="1"/>
    <c:dispBlanksAs val="gap"/>
    <c:showDLblsOverMax val="0"/>
  </c:chart>
  <c:spPr>
    <a:gradFill rotWithShape="1">
      <a:gsLst>
        <a:gs pos="0">
          <a:schemeClr val="accent2">
            <a:shade val="51000"/>
            <a:satMod val="130000"/>
          </a:schemeClr>
        </a:gs>
        <a:gs pos="80000">
          <a:schemeClr val="accent2">
            <a:shade val="93000"/>
            <a:satMod val="130000"/>
          </a:schemeClr>
        </a:gs>
        <a:gs pos="100000">
          <a:schemeClr val="accent2">
            <a:shade val="94000"/>
            <a:satMod val="135000"/>
          </a:schemeClr>
        </a:gs>
      </a:gsLst>
      <a:lin ang="16200000" scaled="0"/>
    </a:gradFill>
    <a:ln>
      <a:noFill/>
    </a:ln>
    <a:effectLst>
      <a:outerShdw blurRad="40000" dist="23000" dir="5400000" rotWithShape="0">
        <a:srgbClr val="000000">
          <a:alpha val="35000"/>
        </a:srgbClr>
      </a:outerShdw>
    </a:effectLst>
    <a:scene3d>
      <a:camera prst="orthographicFront">
        <a:rot lat="0" lon="0" rev="0"/>
      </a:camera>
      <a:lightRig rig="threePt" dir="t">
        <a:rot lat="0" lon="0" rev="1200000"/>
      </a:lightRig>
    </a:scene3d>
    <a:sp3d>
      <a:bevelT w="63500" h="25400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3</xdr:row>
      <xdr:rowOff>19049</xdr:rowOff>
    </xdr:from>
    <xdr:to>
      <xdr:col>17</xdr:col>
      <xdr:colOff>247651</xdr:colOff>
      <xdr:row>24</xdr:row>
      <xdr:rowOff>123824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600074</xdr:colOff>
      <xdr:row>2</xdr:row>
      <xdr:rowOff>9524</xdr:rowOff>
    </xdr:from>
    <xdr:to>
      <xdr:col>18</xdr:col>
      <xdr:colOff>165099</xdr:colOff>
      <xdr:row>21</xdr:row>
      <xdr:rowOff>95249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</xdr:colOff>
      <xdr:row>2</xdr:row>
      <xdr:rowOff>19049</xdr:rowOff>
    </xdr:from>
    <xdr:to>
      <xdr:col>17</xdr:col>
      <xdr:colOff>419099</xdr:colOff>
      <xdr:row>21</xdr:row>
      <xdr:rowOff>66674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466724</xdr:colOff>
      <xdr:row>1</xdr:row>
      <xdr:rowOff>104774</xdr:rowOff>
    </xdr:from>
    <xdr:to>
      <xdr:col>17</xdr:col>
      <xdr:colOff>342899</xdr:colOff>
      <xdr:row>17</xdr:row>
      <xdr:rowOff>142874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600074</xdr:colOff>
      <xdr:row>2</xdr:row>
      <xdr:rowOff>0</xdr:rowOff>
    </xdr:from>
    <xdr:to>
      <xdr:col>18</xdr:col>
      <xdr:colOff>266700</xdr:colOff>
      <xdr:row>21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</xdr:colOff>
      <xdr:row>2</xdr:row>
      <xdr:rowOff>7619</xdr:rowOff>
    </xdr:from>
    <xdr:to>
      <xdr:col>16</xdr:col>
      <xdr:colOff>274321</xdr:colOff>
      <xdr:row>24</xdr:row>
      <xdr:rowOff>47624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28574</xdr:rowOff>
    </xdr:from>
    <xdr:to>
      <xdr:col>17</xdr:col>
      <xdr:colOff>219076</xdr:colOff>
      <xdr:row>23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2</xdr:row>
      <xdr:rowOff>28574</xdr:rowOff>
    </xdr:from>
    <xdr:to>
      <xdr:col>17</xdr:col>
      <xdr:colOff>333376</xdr:colOff>
      <xdr:row>23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21166</xdr:colOff>
      <xdr:row>2</xdr:row>
      <xdr:rowOff>63501</xdr:rowOff>
    </xdr:from>
    <xdr:to>
      <xdr:col>19</xdr:col>
      <xdr:colOff>84667</xdr:colOff>
      <xdr:row>25</xdr:row>
      <xdr:rowOff>158750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2</xdr:row>
      <xdr:rowOff>28575</xdr:rowOff>
    </xdr:from>
    <xdr:to>
      <xdr:col>17</xdr:col>
      <xdr:colOff>523875</xdr:colOff>
      <xdr:row>20</xdr:row>
      <xdr:rowOff>180975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0</xdr:row>
      <xdr:rowOff>85724</xdr:rowOff>
    </xdr:from>
    <xdr:to>
      <xdr:col>11</xdr:col>
      <xdr:colOff>9525</xdr:colOff>
      <xdr:row>20</xdr:row>
      <xdr:rowOff>57150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38099</xdr:colOff>
      <xdr:row>2</xdr:row>
      <xdr:rowOff>9524</xdr:rowOff>
    </xdr:from>
    <xdr:to>
      <xdr:col>17</xdr:col>
      <xdr:colOff>266700</xdr:colOff>
      <xdr:row>20</xdr:row>
      <xdr:rowOff>190499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466726</xdr:colOff>
      <xdr:row>0</xdr:row>
      <xdr:rowOff>123824</xdr:rowOff>
    </xdr:from>
    <xdr:to>
      <xdr:col>19</xdr:col>
      <xdr:colOff>352426</xdr:colOff>
      <xdr:row>22</xdr:row>
      <xdr:rowOff>19050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ela2" displayName="Tabela2" ref="A3:E39" totalsRowShown="0" headerRowBorderDxfId="13" tableBorderDxfId="12">
  <autoFilter ref="A3:E39"/>
  <tableColumns count="5">
    <tableColumn id="1" name="JANEIRO"/>
    <tableColumn id="2" name="Colunas1"/>
    <tableColumn id="3" name="Colunas2"/>
    <tableColumn id="4" name="Colunas3"/>
    <tableColumn id="5" name="Colunas4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id="1" name="Tabela22" displayName="Tabela22" ref="A1:E37" totalsRowShown="0" headerRowBorderDxfId="11" tableBorderDxfId="10">
  <autoFilter ref="A1:E37"/>
  <tableColumns count="5">
    <tableColumn id="1" name="FEV"/>
    <tableColumn id="2" name="Colunas1"/>
    <tableColumn id="3" name="Colunas2"/>
    <tableColumn id="4" name="Colunas3"/>
    <tableColumn id="5" name="Colunas4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6" name="Tabela227" displayName="Tabela227" ref="B3:F39" totalsRowShown="0" headerRowBorderDxfId="9" tableBorderDxfId="8">
  <autoFilter ref="B3:F39"/>
  <tableColumns count="5">
    <tableColumn id="1" name="MAR"/>
    <tableColumn id="2" name="."/>
    <tableColumn id="3" name=".2"/>
    <tableColumn id="4" name="Colunas3"/>
    <tableColumn id="5" name="Colunas4"/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id="3" name="Tabela2274" displayName="Tabela2274" ref="B3:F39" totalsRowShown="0" headerRowBorderDxfId="7" tableBorderDxfId="6">
  <autoFilter ref="B3:F39"/>
  <tableColumns count="5">
    <tableColumn id="1" name="…."/>
    <tableColumn id="2" name="."/>
    <tableColumn id="3" name=".."/>
    <tableColumn id="4" name="…"/>
    <tableColumn id="5" name="….2"/>
  </tableColumns>
  <tableStyleInfo name="TableStyleMedium10" showFirstColumn="0" showLastColumn="0" showRowStripes="1" showColumnStripes="0"/>
</table>
</file>

<file path=xl/tables/table5.xml><?xml version="1.0" encoding="utf-8"?>
<table xmlns="http://schemas.openxmlformats.org/spreadsheetml/2006/main" id="4" name="Tabela22745" displayName="Tabela22745" ref="B4:F40" totalsRowShown="0" headerRowBorderDxfId="5" tableBorderDxfId="4">
  <autoFilter ref="B4:F40"/>
  <tableColumns count="5">
    <tableColumn id="1" name="…."/>
    <tableColumn id="2" name="."/>
    <tableColumn id="3" name=".."/>
    <tableColumn id="4" name="…"/>
    <tableColumn id="5" name="….2"/>
  </tableColumns>
  <tableStyleInfo name="TableStyleMedium10" showFirstColumn="0" showLastColumn="0" showRowStripes="1" showColumnStripes="0"/>
</table>
</file>

<file path=xl/tables/table6.xml><?xml version="1.0" encoding="utf-8"?>
<table xmlns="http://schemas.openxmlformats.org/spreadsheetml/2006/main" id="5" name="Tabela227456" displayName="Tabela227456" ref="B4:F40" totalsRowShown="0" headerRowBorderDxfId="3" tableBorderDxfId="2">
  <autoFilter ref="B4:F40"/>
  <tableColumns count="5">
    <tableColumn id="1" name="…."/>
    <tableColumn id="2" name="."/>
    <tableColumn id="3" name=".."/>
    <tableColumn id="4" name="…"/>
    <tableColumn id="5" name="….2"/>
  </tableColumns>
  <tableStyleInfo name="TableStyleMedium10" showFirstColumn="0" showLastColumn="0" showRowStripes="1" showColumnStripes="0"/>
</table>
</file>

<file path=xl/tables/table7.xml><?xml version="1.0" encoding="utf-8"?>
<table xmlns="http://schemas.openxmlformats.org/spreadsheetml/2006/main" id="7" name="Tabela2274568" displayName="Tabela2274568" ref="B4:F40" totalsRowShown="0" headerRowBorderDxfId="1" tableBorderDxfId="0">
  <autoFilter ref="B4:F40"/>
  <tableColumns count="5">
    <tableColumn id="1" name="…."/>
    <tableColumn id="2" name="."/>
    <tableColumn id="3" name=".."/>
    <tableColumn id="4" name="…"/>
    <tableColumn id="5" name="….2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0.xml"/><Relationship Id="rId4" Type="http://schemas.openxmlformats.org/officeDocument/2006/relationships/comments" Target="../comments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Relationship Id="rId5" Type="http://schemas.openxmlformats.org/officeDocument/2006/relationships/comments" Target="../comments4.xml"/><Relationship Id="rId4" Type="http://schemas.openxmlformats.org/officeDocument/2006/relationships/table" Target="../tables/table5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3.xml"/><Relationship Id="rId4" Type="http://schemas.openxmlformats.org/officeDocument/2006/relationships/comments" Target="../comments5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table" Target="../tables/table7.xml"/><Relationship Id="rId1" Type="http://schemas.openxmlformats.org/officeDocument/2006/relationships/vmlDrawing" Target="../drawings/vmlDrawing6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5" Type="http://schemas.openxmlformats.org/officeDocument/2006/relationships/comments" Target="../comments2.xml"/><Relationship Id="rId4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67"/>
  <sheetViews>
    <sheetView topLeftCell="A22" workbookViewId="0">
      <selection activeCell="C42" sqref="C42"/>
    </sheetView>
  </sheetViews>
  <sheetFormatPr defaultRowHeight="15" x14ac:dyDescent="0.25"/>
  <cols>
    <col min="2" max="2" width="14.85546875" customWidth="1"/>
  </cols>
  <sheetData>
    <row r="3" spans="1:12" ht="19.5" thickBot="1" x14ac:dyDescent="0.35">
      <c r="A3" s="65" t="s">
        <v>2</v>
      </c>
      <c r="B3" s="65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x14ac:dyDescent="0.25">
      <c r="A4" s="1"/>
      <c r="B4" s="66" t="s">
        <v>1</v>
      </c>
      <c r="C4" s="66"/>
      <c r="D4" s="66"/>
      <c r="E4" s="67" t="s">
        <v>7</v>
      </c>
      <c r="F4" s="1"/>
      <c r="G4" s="1"/>
      <c r="H4" s="1"/>
      <c r="I4" s="1"/>
      <c r="J4" s="1"/>
      <c r="K4" s="1"/>
      <c r="L4" s="1"/>
    </row>
    <row r="5" spans="1:12" x14ac:dyDescent="0.25">
      <c r="A5" s="2" t="s">
        <v>0</v>
      </c>
      <c r="B5" s="18" t="s">
        <v>22</v>
      </c>
      <c r="C5" s="18" t="s">
        <v>23</v>
      </c>
      <c r="D5" s="18" t="s">
        <v>24</v>
      </c>
      <c r="E5" s="68"/>
    </row>
    <row r="6" spans="1:12" x14ac:dyDescent="0.25">
      <c r="A6">
        <v>1</v>
      </c>
      <c r="B6" s="4">
        <v>118.65</v>
      </c>
      <c r="C6" s="19"/>
      <c r="D6" s="19"/>
      <c r="E6" s="21">
        <f>SUM(B6:D6)</f>
        <v>118.65</v>
      </c>
    </row>
    <row r="7" spans="1:12" x14ac:dyDescent="0.25">
      <c r="A7">
        <v>2</v>
      </c>
      <c r="B7" s="4">
        <v>163.4</v>
      </c>
      <c r="C7" s="19"/>
      <c r="D7" s="19"/>
      <c r="E7" s="21">
        <f t="shared" ref="E7:E36" si="0">SUM(B7:D7)</f>
        <v>163.4</v>
      </c>
    </row>
    <row r="8" spans="1:12" x14ac:dyDescent="0.25">
      <c r="A8">
        <v>3</v>
      </c>
      <c r="B8" s="4">
        <v>142.6</v>
      </c>
      <c r="C8" s="19"/>
      <c r="D8" s="19"/>
      <c r="E8" s="21">
        <f t="shared" si="0"/>
        <v>142.6</v>
      </c>
    </row>
    <row r="9" spans="1:12" x14ac:dyDescent="0.25">
      <c r="A9">
        <v>4</v>
      </c>
      <c r="B9" s="4">
        <v>216.7</v>
      </c>
      <c r="C9" s="19"/>
      <c r="D9" s="19"/>
      <c r="E9" s="21">
        <f t="shared" si="0"/>
        <v>216.7</v>
      </c>
    </row>
    <row r="10" spans="1:12" x14ac:dyDescent="0.25">
      <c r="A10">
        <v>5</v>
      </c>
      <c r="B10" s="4">
        <v>296.3</v>
      </c>
      <c r="C10" s="19"/>
      <c r="D10" s="19"/>
      <c r="E10" s="21">
        <f t="shared" si="0"/>
        <v>296.3</v>
      </c>
    </row>
    <row r="11" spans="1:12" x14ac:dyDescent="0.25">
      <c r="A11">
        <v>6</v>
      </c>
      <c r="B11" s="4">
        <v>315.55</v>
      </c>
      <c r="C11" s="19"/>
      <c r="D11" s="19"/>
      <c r="E11" s="21">
        <f t="shared" si="0"/>
        <v>315.55</v>
      </c>
    </row>
    <row r="12" spans="1:12" x14ac:dyDescent="0.25">
      <c r="A12">
        <v>7</v>
      </c>
      <c r="B12" s="4"/>
      <c r="C12" s="19"/>
      <c r="D12" s="19"/>
      <c r="E12" s="21">
        <f t="shared" si="0"/>
        <v>0</v>
      </c>
    </row>
    <row r="13" spans="1:12" x14ac:dyDescent="0.25">
      <c r="A13">
        <v>8</v>
      </c>
      <c r="B13" s="4">
        <v>278</v>
      </c>
      <c r="C13" s="19"/>
      <c r="D13" s="19"/>
      <c r="E13" s="21">
        <f t="shared" si="0"/>
        <v>278</v>
      </c>
    </row>
    <row r="14" spans="1:12" x14ac:dyDescent="0.25">
      <c r="A14">
        <v>9</v>
      </c>
      <c r="B14" s="4">
        <v>128.44999999999999</v>
      </c>
      <c r="C14" s="19"/>
      <c r="D14" s="19"/>
      <c r="E14" s="21">
        <f t="shared" si="0"/>
        <v>128.44999999999999</v>
      </c>
    </row>
    <row r="15" spans="1:12" x14ac:dyDescent="0.25">
      <c r="A15">
        <v>10</v>
      </c>
      <c r="B15" s="4">
        <v>95.65</v>
      </c>
      <c r="C15" s="19"/>
      <c r="D15" s="19"/>
      <c r="E15" s="21">
        <f t="shared" si="0"/>
        <v>95.65</v>
      </c>
    </row>
    <row r="16" spans="1:12" x14ac:dyDescent="0.25">
      <c r="A16">
        <v>11</v>
      </c>
      <c r="B16" s="4">
        <v>112.1</v>
      </c>
      <c r="C16" s="19"/>
      <c r="D16" s="19"/>
      <c r="E16" s="21">
        <f t="shared" si="0"/>
        <v>112.1</v>
      </c>
    </row>
    <row r="17" spans="1:5" x14ac:dyDescent="0.25">
      <c r="A17">
        <v>12</v>
      </c>
      <c r="B17" s="4">
        <v>225.75</v>
      </c>
      <c r="C17" s="19"/>
      <c r="D17" s="19"/>
      <c r="E17" s="21">
        <f t="shared" si="0"/>
        <v>225.75</v>
      </c>
    </row>
    <row r="18" spans="1:5" x14ac:dyDescent="0.25">
      <c r="A18">
        <v>13</v>
      </c>
      <c r="B18" s="4">
        <v>126.6</v>
      </c>
      <c r="C18" s="19"/>
      <c r="D18" s="19">
        <v>15.99</v>
      </c>
      <c r="E18" s="21">
        <f t="shared" si="0"/>
        <v>142.59</v>
      </c>
    </row>
    <row r="19" spans="1:5" x14ac:dyDescent="0.25">
      <c r="A19">
        <v>14</v>
      </c>
      <c r="B19" s="4"/>
      <c r="C19" s="19"/>
      <c r="D19" s="19"/>
      <c r="E19" s="21">
        <f t="shared" si="0"/>
        <v>0</v>
      </c>
    </row>
    <row r="20" spans="1:5" x14ac:dyDescent="0.25">
      <c r="A20">
        <v>15</v>
      </c>
      <c r="B20" s="4">
        <v>96</v>
      </c>
      <c r="C20" s="19"/>
      <c r="D20" s="19"/>
      <c r="E20" s="21">
        <f t="shared" si="0"/>
        <v>96</v>
      </c>
    </row>
    <row r="21" spans="1:5" x14ac:dyDescent="0.25">
      <c r="A21">
        <v>16</v>
      </c>
      <c r="B21" s="4">
        <v>153.15</v>
      </c>
      <c r="C21" s="19"/>
      <c r="D21" s="19"/>
      <c r="E21" s="21">
        <f t="shared" si="0"/>
        <v>153.15</v>
      </c>
    </row>
    <row r="22" spans="1:5" x14ac:dyDescent="0.25">
      <c r="A22">
        <v>17</v>
      </c>
      <c r="B22" s="4">
        <v>100.45</v>
      </c>
      <c r="C22" s="19">
        <v>23.96</v>
      </c>
      <c r="D22" s="19"/>
      <c r="E22" s="21">
        <f t="shared" si="0"/>
        <v>124.41</v>
      </c>
    </row>
    <row r="23" spans="1:5" x14ac:dyDescent="0.25">
      <c r="A23">
        <v>18</v>
      </c>
      <c r="B23" s="4">
        <v>220.75</v>
      </c>
      <c r="C23" s="19"/>
      <c r="D23" s="19"/>
      <c r="E23" s="21">
        <f t="shared" si="0"/>
        <v>220.75</v>
      </c>
    </row>
    <row r="24" spans="1:5" x14ac:dyDescent="0.25">
      <c r="A24">
        <v>19</v>
      </c>
      <c r="B24" s="4">
        <v>305.55</v>
      </c>
      <c r="C24" s="19"/>
      <c r="D24" s="19"/>
      <c r="E24" s="21">
        <f t="shared" si="0"/>
        <v>305.55</v>
      </c>
    </row>
    <row r="25" spans="1:5" x14ac:dyDescent="0.25">
      <c r="A25">
        <v>20</v>
      </c>
      <c r="B25" s="4">
        <v>154.30000000000001</v>
      </c>
      <c r="C25" s="19">
        <v>31.25</v>
      </c>
      <c r="D25" s="19">
        <v>19.7</v>
      </c>
      <c r="E25" s="21">
        <f t="shared" si="0"/>
        <v>205.25</v>
      </c>
    </row>
    <row r="26" spans="1:5" x14ac:dyDescent="0.25">
      <c r="A26">
        <v>21</v>
      </c>
      <c r="B26" s="4"/>
      <c r="C26" s="19"/>
      <c r="D26" s="19"/>
      <c r="E26" s="21">
        <f t="shared" si="0"/>
        <v>0</v>
      </c>
    </row>
    <row r="27" spans="1:5" x14ac:dyDescent="0.25">
      <c r="A27">
        <v>22</v>
      </c>
      <c r="B27" s="4">
        <v>116.05</v>
      </c>
      <c r="C27" s="19"/>
      <c r="D27" s="19"/>
      <c r="E27" s="21">
        <f t="shared" si="0"/>
        <v>116.05</v>
      </c>
    </row>
    <row r="28" spans="1:5" x14ac:dyDescent="0.25">
      <c r="A28">
        <v>23</v>
      </c>
      <c r="B28" s="4">
        <v>109.6</v>
      </c>
      <c r="C28" s="19"/>
      <c r="D28" s="19">
        <v>75.63</v>
      </c>
      <c r="E28" s="21">
        <f t="shared" si="0"/>
        <v>185.23</v>
      </c>
    </row>
    <row r="29" spans="1:5" x14ac:dyDescent="0.25">
      <c r="A29">
        <v>24</v>
      </c>
      <c r="B29" s="4">
        <v>327.95</v>
      </c>
      <c r="C29" s="19"/>
      <c r="D29" s="19"/>
      <c r="E29" s="21">
        <f t="shared" si="0"/>
        <v>327.95</v>
      </c>
    </row>
    <row r="30" spans="1:5" x14ac:dyDescent="0.25">
      <c r="A30">
        <v>25</v>
      </c>
      <c r="B30" s="4">
        <v>168.1</v>
      </c>
      <c r="C30" s="19"/>
      <c r="D30" s="19">
        <v>71.05</v>
      </c>
      <c r="E30" s="21">
        <f t="shared" si="0"/>
        <v>239.14999999999998</v>
      </c>
    </row>
    <row r="31" spans="1:5" x14ac:dyDescent="0.25">
      <c r="A31">
        <v>26</v>
      </c>
      <c r="B31" s="4">
        <v>156.44999999999999</v>
      </c>
      <c r="C31" s="19"/>
      <c r="D31" s="19"/>
      <c r="E31" s="21">
        <f t="shared" si="0"/>
        <v>156.44999999999999</v>
      </c>
    </row>
    <row r="32" spans="1:5" x14ac:dyDescent="0.25">
      <c r="A32">
        <v>27</v>
      </c>
      <c r="B32" s="4">
        <v>143.6</v>
      </c>
      <c r="C32" s="19"/>
      <c r="D32" s="19"/>
      <c r="E32" s="21">
        <f t="shared" si="0"/>
        <v>143.6</v>
      </c>
    </row>
    <row r="33" spans="1:16" x14ac:dyDescent="0.25">
      <c r="A33">
        <v>28</v>
      </c>
      <c r="B33" s="4"/>
      <c r="C33" s="19"/>
      <c r="D33" s="19"/>
      <c r="E33" s="21">
        <f t="shared" si="0"/>
        <v>0</v>
      </c>
      <c r="P33" s="2"/>
    </row>
    <row r="34" spans="1:16" x14ac:dyDescent="0.25">
      <c r="A34">
        <v>29</v>
      </c>
      <c r="B34" s="4">
        <v>134.94999999999999</v>
      </c>
      <c r="C34" s="19"/>
      <c r="D34" s="19">
        <v>34.479999999999997</v>
      </c>
      <c r="E34" s="21">
        <f t="shared" si="0"/>
        <v>169.42999999999998</v>
      </c>
      <c r="P34" s="4"/>
    </row>
    <row r="35" spans="1:16" x14ac:dyDescent="0.25">
      <c r="A35">
        <v>30</v>
      </c>
      <c r="B35" s="4">
        <v>186.45</v>
      </c>
      <c r="C35" s="19"/>
      <c r="D35" s="19"/>
      <c r="E35" s="21">
        <f t="shared" si="0"/>
        <v>186.45</v>
      </c>
      <c r="P35" s="4"/>
    </row>
    <row r="36" spans="1:16" ht="15.75" thickBot="1" x14ac:dyDescent="0.3">
      <c r="A36">
        <v>31</v>
      </c>
      <c r="B36" s="4">
        <v>11.1</v>
      </c>
      <c r="C36" s="29">
        <v>36.25</v>
      </c>
      <c r="D36" s="29"/>
      <c r="E36" s="30">
        <f t="shared" si="0"/>
        <v>47.35</v>
      </c>
      <c r="P36" s="4"/>
    </row>
    <row r="37" spans="1:16" x14ac:dyDescent="0.25">
      <c r="A37" s="34" t="s">
        <v>7</v>
      </c>
      <c r="B37" s="32">
        <f>SUM(B6:B36)</f>
        <v>4604.2</v>
      </c>
      <c r="C37" s="32">
        <f t="shared" ref="C37:E37" si="1">SUM(C6:C36)</f>
        <v>91.460000000000008</v>
      </c>
      <c r="D37" s="32">
        <f t="shared" si="1"/>
        <v>216.85</v>
      </c>
      <c r="E37" s="33">
        <f t="shared" si="1"/>
        <v>4912.51</v>
      </c>
      <c r="P37" s="4"/>
    </row>
    <row r="38" spans="1:16" x14ac:dyDescent="0.25">
      <c r="A38" s="34" t="s">
        <v>21</v>
      </c>
      <c r="B38" s="20">
        <f>COUNTA(B6:B36)</f>
        <v>27</v>
      </c>
      <c r="C38" s="20">
        <f t="shared" ref="C38:D38" si="2">COUNTA(C6:C36)</f>
        <v>3</v>
      </c>
      <c r="D38" s="20">
        <f t="shared" si="2"/>
        <v>5</v>
      </c>
      <c r="E38" s="22">
        <f>COUNTA(E6:E36)-COUNTIF(E6:E36,0)</f>
        <v>27</v>
      </c>
      <c r="P38" s="4"/>
    </row>
    <row r="39" spans="1:16" ht="15.75" thickBot="1" x14ac:dyDescent="0.3">
      <c r="A39" s="34" t="s">
        <v>20</v>
      </c>
      <c r="B39" s="23">
        <f>B37/B38</f>
        <v>170.52592592592592</v>
      </c>
      <c r="C39" s="23">
        <f t="shared" ref="C39:E39" si="3">C37/C38</f>
        <v>30.486666666666668</v>
      </c>
      <c r="D39" s="23">
        <f t="shared" si="3"/>
        <v>43.37</v>
      </c>
      <c r="E39" s="24">
        <f t="shared" si="3"/>
        <v>181.94481481481483</v>
      </c>
      <c r="P39" s="4"/>
    </row>
    <row r="40" spans="1:16" x14ac:dyDescent="0.25">
      <c r="P40" s="4"/>
    </row>
    <row r="41" spans="1:16" x14ac:dyDescent="0.25">
      <c r="P41" s="4"/>
    </row>
    <row r="42" spans="1:16" x14ac:dyDescent="0.25">
      <c r="P42" s="4"/>
    </row>
    <row r="43" spans="1:16" x14ac:dyDescent="0.25">
      <c r="P43" s="4"/>
    </row>
    <row r="44" spans="1:16" x14ac:dyDescent="0.25">
      <c r="P44" s="4"/>
    </row>
    <row r="45" spans="1:16" x14ac:dyDescent="0.25">
      <c r="P45" s="4"/>
    </row>
    <row r="46" spans="1:16" x14ac:dyDescent="0.25">
      <c r="P46" s="4"/>
    </row>
    <row r="47" spans="1:16" x14ac:dyDescent="0.25">
      <c r="P47" s="4"/>
    </row>
    <row r="48" spans="1:16" x14ac:dyDescent="0.25">
      <c r="P48" s="4"/>
    </row>
    <row r="49" spans="16:16" x14ac:dyDescent="0.25">
      <c r="P49" s="4"/>
    </row>
    <row r="50" spans="16:16" x14ac:dyDescent="0.25">
      <c r="P50" s="4"/>
    </row>
    <row r="51" spans="16:16" x14ac:dyDescent="0.25">
      <c r="P51" s="4"/>
    </row>
    <row r="52" spans="16:16" x14ac:dyDescent="0.25">
      <c r="P52" s="4"/>
    </row>
    <row r="53" spans="16:16" x14ac:dyDescent="0.25">
      <c r="P53" s="4"/>
    </row>
    <row r="54" spans="16:16" x14ac:dyDescent="0.25">
      <c r="P54" s="4"/>
    </row>
    <row r="55" spans="16:16" x14ac:dyDescent="0.25">
      <c r="P55" s="4"/>
    </row>
    <row r="56" spans="16:16" x14ac:dyDescent="0.25">
      <c r="P56" s="4"/>
    </row>
    <row r="57" spans="16:16" x14ac:dyDescent="0.25">
      <c r="P57" s="4"/>
    </row>
    <row r="58" spans="16:16" x14ac:dyDescent="0.25">
      <c r="P58" s="4"/>
    </row>
    <row r="59" spans="16:16" x14ac:dyDescent="0.25">
      <c r="P59" s="4"/>
    </row>
    <row r="60" spans="16:16" x14ac:dyDescent="0.25">
      <c r="P60" s="4"/>
    </row>
    <row r="61" spans="16:16" x14ac:dyDescent="0.25">
      <c r="P61" s="4"/>
    </row>
    <row r="62" spans="16:16" x14ac:dyDescent="0.25">
      <c r="P62" s="4"/>
    </row>
    <row r="63" spans="16:16" x14ac:dyDescent="0.25">
      <c r="P63" s="4"/>
    </row>
    <row r="64" spans="16:16" x14ac:dyDescent="0.25">
      <c r="P64" s="4"/>
    </row>
    <row r="65" spans="16:16" x14ac:dyDescent="0.25">
      <c r="P65" s="15"/>
    </row>
    <row r="66" spans="16:16" x14ac:dyDescent="0.25">
      <c r="P66" s="17"/>
    </row>
    <row r="67" spans="16:16" x14ac:dyDescent="0.25">
      <c r="P67" s="15"/>
    </row>
  </sheetData>
  <mergeCells count="3">
    <mergeCell ref="A3:B3"/>
    <mergeCell ref="B4:D4"/>
    <mergeCell ref="E4:E5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F39"/>
  <sheetViews>
    <sheetView workbookViewId="0">
      <selection activeCell="U17" sqref="U17"/>
    </sheetView>
  </sheetViews>
  <sheetFormatPr defaultRowHeight="15" x14ac:dyDescent="0.25"/>
  <sheetData>
    <row r="3" spans="2:6" ht="19.5" thickBot="1" x14ac:dyDescent="0.3">
      <c r="B3" s="52" t="s">
        <v>34</v>
      </c>
      <c r="C3" s="53" t="s">
        <v>35</v>
      </c>
      <c r="D3" s="53" t="s">
        <v>36</v>
      </c>
      <c r="E3" s="53" t="s">
        <v>31</v>
      </c>
      <c r="F3" s="53" t="s">
        <v>32</v>
      </c>
    </row>
    <row r="4" spans="2:6" x14ac:dyDescent="0.25">
      <c r="B4" s="40" t="s">
        <v>0</v>
      </c>
      <c r="D4" s="58" t="s">
        <v>1</v>
      </c>
      <c r="E4" s="58"/>
      <c r="F4" s="46" t="s">
        <v>7</v>
      </c>
    </row>
    <row r="5" spans="2:6" x14ac:dyDescent="0.25">
      <c r="B5" s="41"/>
      <c r="C5" s="18" t="s">
        <v>22</v>
      </c>
      <c r="D5" s="18" t="s">
        <v>23</v>
      </c>
      <c r="E5" s="18" t="s">
        <v>24</v>
      </c>
      <c r="F5" s="47"/>
    </row>
    <row r="6" spans="2:6" x14ac:dyDescent="0.25">
      <c r="B6" s="42">
        <v>1</v>
      </c>
      <c r="C6" s="6">
        <v>193.05</v>
      </c>
      <c r="D6" s="19"/>
      <c r="E6" s="19">
        <v>15</v>
      </c>
      <c r="F6" s="48">
        <f>SUM(C6:E6)</f>
        <v>208.05</v>
      </c>
    </row>
    <row r="7" spans="2:6" x14ac:dyDescent="0.25">
      <c r="B7" s="42">
        <v>2</v>
      </c>
      <c r="C7" s="6"/>
      <c r="D7" s="19"/>
      <c r="E7" s="19"/>
      <c r="F7" s="48">
        <f t="shared" ref="F7:F36" si="0">SUM(C7:E7)</f>
        <v>0</v>
      </c>
    </row>
    <row r="8" spans="2:6" x14ac:dyDescent="0.25">
      <c r="B8" s="42">
        <v>3</v>
      </c>
      <c r="C8" s="6"/>
      <c r="D8" s="19"/>
      <c r="E8" s="19"/>
      <c r="F8" s="48">
        <f t="shared" si="0"/>
        <v>0</v>
      </c>
    </row>
    <row r="9" spans="2:6" x14ac:dyDescent="0.25">
      <c r="B9" s="42">
        <v>4</v>
      </c>
      <c r="C9" s="6"/>
      <c r="D9" s="19"/>
      <c r="E9" s="19"/>
      <c r="F9" s="48">
        <f t="shared" si="0"/>
        <v>0</v>
      </c>
    </row>
    <row r="10" spans="2:6" x14ac:dyDescent="0.25">
      <c r="B10" s="42">
        <v>5</v>
      </c>
      <c r="C10" s="6">
        <v>283.25</v>
      </c>
      <c r="D10" s="19"/>
      <c r="E10" s="19"/>
      <c r="F10" s="48">
        <f t="shared" si="0"/>
        <v>283.25</v>
      </c>
    </row>
    <row r="11" spans="2:6" x14ac:dyDescent="0.25">
      <c r="B11" s="42">
        <v>6</v>
      </c>
      <c r="C11" s="6">
        <v>162.35</v>
      </c>
      <c r="D11" s="19">
        <v>10.5</v>
      </c>
      <c r="E11" s="19">
        <v>69.7</v>
      </c>
      <c r="F11" s="48">
        <f t="shared" si="0"/>
        <v>242.55</v>
      </c>
    </row>
    <row r="12" spans="2:6" x14ac:dyDescent="0.25">
      <c r="B12" s="42">
        <v>7</v>
      </c>
      <c r="C12" s="6">
        <v>219.2</v>
      </c>
      <c r="D12" s="19"/>
      <c r="E12" s="19"/>
      <c r="F12" s="48">
        <f t="shared" si="0"/>
        <v>219.2</v>
      </c>
    </row>
    <row r="13" spans="2:6" x14ac:dyDescent="0.25">
      <c r="B13" s="42">
        <v>8</v>
      </c>
      <c r="C13" s="6">
        <v>328.45</v>
      </c>
      <c r="D13" s="19">
        <v>43.6</v>
      </c>
      <c r="E13" s="19">
        <v>39.75</v>
      </c>
      <c r="F13" s="48">
        <f t="shared" si="0"/>
        <v>411.8</v>
      </c>
    </row>
    <row r="14" spans="2:6" x14ac:dyDescent="0.25">
      <c r="B14" s="42">
        <v>9</v>
      </c>
      <c r="C14" s="6"/>
      <c r="D14" s="19"/>
      <c r="E14" s="19"/>
      <c r="F14" s="48">
        <f t="shared" si="0"/>
        <v>0</v>
      </c>
    </row>
    <row r="15" spans="2:6" x14ac:dyDescent="0.25">
      <c r="B15" s="42">
        <v>10</v>
      </c>
      <c r="C15" s="6">
        <v>195.5</v>
      </c>
      <c r="D15" s="19"/>
      <c r="E15" s="19"/>
      <c r="F15" s="48">
        <f t="shared" si="0"/>
        <v>195.5</v>
      </c>
    </row>
    <row r="16" spans="2:6" x14ac:dyDescent="0.25">
      <c r="B16" s="42">
        <v>11</v>
      </c>
      <c r="C16" s="6">
        <v>177.1</v>
      </c>
      <c r="D16" s="19"/>
      <c r="E16" s="19"/>
      <c r="F16" s="48">
        <f t="shared" si="0"/>
        <v>177.1</v>
      </c>
    </row>
    <row r="17" spans="2:6" x14ac:dyDescent="0.25">
      <c r="B17" s="42">
        <v>12</v>
      </c>
      <c r="C17" s="6">
        <v>273.85000000000002</v>
      </c>
      <c r="D17" s="19">
        <v>90.9</v>
      </c>
      <c r="E17" s="19">
        <v>11</v>
      </c>
      <c r="F17" s="48">
        <f t="shared" si="0"/>
        <v>375.75</v>
      </c>
    </row>
    <row r="18" spans="2:6" x14ac:dyDescent="0.25">
      <c r="B18" s="42">
        <v>13</v>
      </c>
      <c r="C18" s="6">
        <v>227.65</v>
      </c>
      <c r="D18" s="19"/>
      <c r="E18" s="19"/>
      <c r="F18" s="48">
        <f t="shared" si="0"/>
        <v>227.65</v>
      </c>
    </row>
    <row r="19" spans="2:6" x14ac:dyDescent="0.25">
      <c r="B19" s="42">
        <v>14</v>
      </c>
      <c r="C19" s="6">
        <v>218.8</v>
      </c>
      <c r="D19" s="19">
        <v>43.4</v>
      </c>
      <c r="E19" s="19"/>
      <c r="F19" s="48">
        <f t="shared" si="0"/>
        <v>262.2</v>
      </c>
    </row>
    <row r="20" spans="2:6" x14ac:dyDescent="0.25">
      <c r="B20" s="42">
        <v>15</v>
      </c>
      <c r="C20" s="6">
        <v>275.35000000000002</v>
      </c>
      <c r="D20" s="19">
        <v>71.5</v>
      </c>
      <c r="E20" s="19">
        <v>18</v>
      </c>
      <c r="F20" s="48">
        <f t="shared" si="0"/>
        <v>364.85</v>
      </c>
    </row>
    <row r="21" spans="2:6" x14ac:dyDescent="0.25">
      <c r="B21" s="42">
        <v>16</v>
      </c>
      <c r="C21" s="6"/>
      <c r="D21" s="19"/>
      <c r="E21" s="19"/>
      <c r="F21" s="48">
        <f t="shared" si="0"/>
        <v>0</v>
      </c>
    </row>
    <row r="22" spans="2:6" x14ac:dyDescent="0.25">
      <c r="B22" s="42">
        <v>17</v>
      </c>
      <c r="C22" s="6">
        <v>100</v>
      </c>
      <c r="D22" s="19"/>
      <c r="E22" s="19"/>
      <c r="F22" s="48">
        <f t="shared" si="0"/>
        <v>100</v>
      </c>
    </row>
    <row r="23" spans="2:6" x14ac:dyDescent="0.25">
      <c r="B23" s="42">
        <v>18</v>
      </c>
      <c r="C23" s="6">
        <v>157.30000000000001</v>
      </c>
      <c r="D23" s="19"/>
      <c r="E23" s="19">
        <v>20.9</v>
      </c>
      <c r="F23" s="48">
        <f t="shared" si="0"/>
        <v>178.20000000000002</v>
      </c>
    </row>
    <row r="24" spans="2:6" x14ac:dyDescent="0.25">
      <c r="B24" s="42">
        <v>19</v>
      </c>
      <c r="C24" s="6">
        <v>168.4</v>
      </c>
      <c r="D24" s="19"/>
      <c r="E24" s="19"/>
      <c r="F24" s="48">
        <f t="shared" si="0"/>
        <v>168.4</v>
      </c>
    </row>
    <row r="25" spans="2:6" x14ac:dyDescent="0.25">
      <c r="B25" s="42">
        <v>20</v>
      </c>
      <c r="C25" s="6">
        <v>253.9</v>
      </c>
      <c r="D25" s="19">
        <v>12</v>
      </c>
      <c r="E25" s="19">
        <v>13</v>
      </c>
      <c r="F25" s="48">
        <f t="shared" si="0"/>
        <v>278.89999999999998</v>
      </c>
    </row>
    <row r="26" spans="2:6" x14ac:dyDescent="0.25">
      <c r="B26" s="42">
        <v>21</v>
      </c>
      <c r="C26" s="6">
        <v>145.4</v>
      </c>
      <c r="D26" s="19"/>
      <c r="E26" s="19"/>
      <c r="F26" s="48">
        <f t="shared" si="0"/>
        <v>145.4</v>
      </c>
    </row>
    <row r="27" spans="2:6" x14ac:dyDescent="0.25">
      <c r="B27" s="42">
        <v>22</v>
      </c>
      <c r="C27" s="6">
        <v>209.05</v>
      </c>
      <c r="D27" s="19">
        <v>16.5</v>
      </c>
      <c r="E27" s="19"/>
      <c r="F27" s="48">
        <f t="shared" si="0"/>
        <v>225.55</v>
      </c>
    </row>
    <row r="28" spans="2:6" x14ac:dyDescent="0.25">
      <c r="B28" s="42">
        <v>23</v>
      </c>
      <c r="C28" s="6"/>
      <c r="D28" s="19"/>
      <c r="E28" s="19"/>
      <c r="F28" s="48">
        <f t="shared" si="0"/>
        <v>0</v>
      </c>
    </row>
    <row r="29" spans="2:6" x14ac:dyDescent="0.25">
      <c r="B29" s="42">
        <v>24</v>
      </c>
      <c r="C29" s="6">
        <v>89.6</v>
      </c>
      <c r="D29" s="19">
        <v>15.1</v>
      </c>
      <c r="E29" s="19">
        <v>42</v>
      </c>
      <c r="F29" s="48">
        <f t="shared" si="0"/>
        <v>146.69999999999999</v>
      </c>
    </row>
    <row r="30" spans="2:6" x14ac:dyDescent="0.25">
      <c r="B30" s="42">
        <v>25</v>
      </c>
      <c r="C30" s="6">
        <v>101.1</v>
      </c>
      <c r="D30" s="19"/>
      <c r="E30" s="19"/>
      <c r="F30" s="48">
        <f t="shared" si="0"/>
        <v>101.1</v>
      </c>
    </row>
    <row r="31" spans="2:6" x14ac:dyDescent="0.25">
      <c r="B31" s="42">
        <v>26</v>
      </c>
      <c r="C31" s="6">
        <v>204.3</v>
      </c>
      <c r="D31" s="19"/>
      <c r="E31" s="19">
        <v>28.7</v>
      </c>
      <c r="F31" s="48">
        <f t="shared" si="0"/>
        <v>233</v>
      </c>
    </row>
    <row r="32" spans="2:6" x14ac:dyDescent="0.25">
      <c r="B32" s="42">
        <v>27</v>
      </c>
      <c r="C32" s="6">
        <v>157.69999999999999</v>
      </c>
      <c r="D32" s="19">
        <v>48</v>
      </c>
      <c r="E32" s="19"/>
      <c r="F32" s="48">
        <f t="shared" si="0"/>
        <v>205.7</v>
      </c>
    </row>
    <row r="33" spans="2:6" x14ac:dyDescent="0.25">
      <c r="B33" s="42">
        <v>28</v>
      </c>
      <c r="C33" s="6">
        <v>174.6</v>
      </c>
      <c r="D33" s="19"/>
      <c r="E33" s="19"/>
      <c r="F33" s="48">
        <f t="shared" si="0"/>
        <v>174.6</v>
      </c>
    </row>
    <row r="34" spans="2:6" x14ac:dyDescent="0.25">
      <c r="B34" s="42">
        <v>29</v>
      </c>
      <c r="C34" s="6">
        <v>229.55</v>
      </c>
      <c r="D34" s="19"/>
      <c r="E34" s="19"/>
      <c r="F34" s="48">
        <f t="shared" si="0"/>
        <v>229.55</v>
      </c>
    </row>
    <row r="35" spans="2:6" x14ac:dyDescent="0.25">
      <c r="B35" s="42">
        <v>30</v>
      </c>
      <c r="C35" s="6"/>
      <c r="D35" s="19"/>
      <c r="E35" s="19"/>
      <c r="F35" s="48">
        <f t="shared" si="0"/>
        <v>0</v>
      </c>
    </row>
    <row r="36" spans="2:6" ht="15.75" thickBot="1" x14ac:dyDescent="0.3">
      <c r="B36" s="43">
        <v>31</v>
      </c>
      <c r="C36" s="28">
        <v>80.349999999999994</v>
      </c>
      <c r="D36" s="29"/>
      <c r="E36" s="29"/>
      <c r="F36" s="49">
        <f t="shared" si="0"/>
        <v>80.349999999999994</v>
      </c>
    </row>
    <row r="37" spans="2:6" x14ac:dyDescent="0.25">
      <c r="B37" s="44" t="s">
        <v>7</v>
      </c>
      <c r="C37" s="32">
        <f>SUM(C6:C36)</f>
        <v>4625.800000000002</v>
      </c>
      <c r="D37" s="32">
        <f t="shared" ref="D37:F37" si="1">SUM(D6:D36)</f>
        <v>351.5</v>
      </c>
      <c r="E37" s="32">
        <f t="shared" si="1"/>
        <v>258.05</v>
      </c>
      <c r="F37" s="50">
        <f t="shared" si="1"/>
        <v>5235.3500000000013</v>
      </c>
    </row>
    <row r="38" spans="2:6" x14ac:dyDescent="0.25">
      <c r="B38" s="45" t="s">
        <v>21</v>
      </c>
      <c r="C38" s="20">
        <f>COUNTA(C6:C36)</f>
        <v>24</v>
      </c>
      <c r="D38" s="20">
        <f t="shared" ref="D38:E38" si="2">COUNTA(D6:D36)</f>
        <v>9</v>
      </c>
      <c r="E38" s="20">
        <f t="shared" si="2"/>
        <v>9</v>
      </c>
      <c r="F38" s="51">
        <f>COUNTA(F6:F36)-COUNTIF(F6:F36,0)</f>
        <v>24</v>
      </c>
    </row>
    <row r="39" spans="2:6" x14ac:dyDescent="0.25">
      <c r="B39" s="54" t="s">
        <v>20</v>
      </c>
      <c r="C39" s="55">
        <f>C37/C38</f>
        <v>192.74166666666676</v>
      </c>
      <c r="D39" s="55">
        <f t="shared" ref="D39:E39" si="3">D37/D38</f>
        <v>39.055555555555557</v>
      </c>
      <c r="E39" s="55">
        <f t="shared" si="3"/>
        <v>28.672222222222224</v>
      </c>
      <c r="F39" s="56">
        <f>F37/F38</f>
        <v>218.13958333333338</v>
      </c>
    </row>
  </sheetData>
  <pageMargins left="0.511811024" right="0.511811024" top="0.78740157499999996" bottom="0.78740157499999996" header="0.31496062000000002" footer="0.31496062000000002"/>
  <drawing r:id="rId1"/>
  <legacy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9"/>
  <sheetViews>
    <sheetView topLeftCell="A22" workbookViewId="0">
      <selection activeCell="B2" sqref="B2:F39"/>
    </sheetView>
  </sheetViews>
  <sheetFormatPr defaultRowHeight="15" x14ac:dyDescent="0.25"/>
  <sheetData>
    <row r="2" spans="2:6" ht="18.75" x14ac:dyDescent="0.3">
      <c r="B2" s="74" t="s">
        <v>40</v>
      </c>
      <c r="C2" s="75"/>
      <c r="D2" s="75"/>
      <c r="E2" s="75"/>
      <c r="F2" s="76"/>
    </row>
    <row r="3" spans="2:6" ht="19.5" thickBot="1" x14ac:dyDescent="0.3">
      <c r="B3" s="61" t="s">
        <v>38</v>
      </c>
      <c r="C3" s="60" t="s">
        <v>35</v>
      </c>
      <c r="D3" s="60" t="s">
        <v>39</v>
      </c>
      <c r="E3" s="60" t="s">
        <v>37</v>
      </c>
      <c r="F3" s="60" t="s">
        <v>41</v>
      </c>
    </row>
    <row r="4" spans="2:6" x14ac:dyDescent="0.25">
      <c r="B4" s="40" t="s">
        <v>0</v>
      </c>
      <c r="D4" s="59" t="s">
        <v>1</v>
      </c>
      <c r="E4" s="59"/>
      <c r="F4" s="46" t="s">
        <v>7</v>
      </c>
    </row>
    <row r="5" spans="2:6" x14ac:dyDescent="0.25">
      <c r="B5" s="41"/>
      <c r="C5" s="18" t="s">
        <v>22</v>
      </c>
      <c r="D5" s="18" t="s">
        <v>23</v>
      </c>
      <c r="E5" s="18" t="s">
        <v>24</v>
      </c>
      <c r="F5" s="47"/>
    </row>
    <row r="6" spans="2:6" x14ac:dyDescent="0.25">
      <c r="B6" s="42">
        <v>1</v>
      </c>
      <c r="C6" s="6">
        <v>198.55</v>
      </c>
      <c r="D6" s="19"/>
      <c r="E6" s="19"/>
      <c r="F6" s="48">
        <f t="shared" ref="F6:F36" si="0">SUM(C6:E6)</f>
        <v>198.55</v>
      </c>
    </row>
    <row r="7" spans="2:6" x14ac:dyDescent="0.25">
      <c r="B7" s="42">
        <v>2</v>
      </c>
      <c r="C7" s="6">
        <v>122.35</v>
      </c>
      <c r="D7" s="19"/>
      <c r="E7" s="19">
        <v>23.4</v>
      </c>
      <c r="F7" s="48">
        <f t="shared" si="0"/>
        <v>145.75</v>
      </c>
    </row>
    <row r="8" spans="2:6" x14ac:dyDescent="0.25">
      <c r="B8" s="42">
        <v>3</v>
      </c>
      <c r="C8" s="6">
        <v>145.69999999999999</v>
      </c>
      <c r="D8" s="19"/>
      <c r="E8" s="19">
        <v>15</v>
      </c>
      <c r="F8" s="48">
        <f t="shared" si="0"/>
        <v>160.69999999999999</v>
      </c>
    </row>
    <row r="9" spans="2:6" x14ac:dyDescent="0.25">
      <c r="B9" s="42">
        <v>4</v>
      </c>
      <c r="C9" s="6">
        <v>407.7</v>
      </c>
      <c r="D9" s="19"/>
      <c r="E9" s="19"/>
      <c r="F9" s="48">
        <f t="shared" si="0"/>
        <v>407.7</v>
      </c>
    </row>
    <row r="10" spans="2:6" x14ac:dyDescent="0.25">
      <c r="B10" s="42">
        <v>5</v>
      </c>
      <c r="C10" s="6">
        <v>304.5</v>
      </c>
      <c r="D10" s="19">
        <v>29.15</v>
      </c>
      <c r="E10" s="19">
        <v>35</v>
      </c>
      <c r="F10" s="48">
        <f t="shared" si="0"/>
        <v>368.65</v>
      </c>
    </row>
    <row r="11" spans="2:6" x14ac:dyDescent="0.25">
      <c r="B11" s="42">
        <v>6</v>
      </c>
      <c r="C11" s="6"/>
      <c r="D11" s="19"/>
      <c r="E11" s="19"/>
      <c r="F11" s="48">
        <f t="shared" si="0"/>
        <v>0</v>
      </c>
    </row>
    <row r="12" spans="2:6" x14ac:dyDescent="0.25">
      <c r="B12" s="42">
        <v>7</v>
      </c>
      <c r="C12" s="6">
        <v>248.5</v>
      </c>
      <c r="D12" s="19">
        <v>23</v>
      </c>
      <c r="E12" s="19"/>
      <c r="F12" s="48">
        <f t="shared" si="0"/>
        <v>271.5</v>
      </c>
    </row>
    <row r="13" spans="2:6" x14ac:dyDescent="0.25">
      <c r="B13" s="42">
        <v>8</v>
      </c>
      <c r="C13" s="6">
        <v>175.8</v>
      </c>
      <c r="D13" s="19"/>
      <c r="E13" s="19"/>
      <c r="F13" s="48">
        <f t="shared" si="0"/>
        <v>175.8</v>
      </c>
    </row>
    <row r="14" spans="2:6" x14ac:dyDescent="0.25">
      <c r="B14" s="42">
        <v>9</v>
      </c>
      <c r="C14" s="6">
        <v>328.5</v>
      </c>
      <c r="D14" s="19">
        <v>20</v>
      </c>
      <c r="E14" s="19"/>
      <c r="F14" s="48">
        <f t="shared" si="0"/>
        <v>348.5</v>
      </c>
    </row>
    <row r="15" spans="2:6" x14ac:dyDescent="0.25">
      <c r="B15" s="42">
        <v>10</v>
      </c>
      <c r="C15" s="6">
        <v>146.69999999999999</v>
      </c>
      <c r="D15" s="19"/>
      <c r="E15" s="19"/>
      <c r="F15" s="48">
        <f t="shared" si="0"/>
        <v>146.69999999999999</v>
      </c>
    </row>
    <row r="16" spans="2:6" x14ac:dyDescent="0.25">
      <c r="B16" s="42">
        <v>11</v>
      </c>
      <c r="C16" s="6">
        <v>306.25</v>
      </c>
      <c r="D16" s="19"/>
      <c r="E16" s="19"/>
      <c r="F16" s="48">
        <f t="shared" si="0"/>
        <v>306.25</v>
      </c>
    </row>
    <row r="17" spans="2:6" x14ac:dyDescent="0.25">
      <c r="B17" s="42">
        <v>12</v>
      </c>
      <c r="C17" s="6">
        <v>245.95</v>
      </c>
      <c r="D17" s="19">
        <v>16</v>
      </c>
      <c r="E17" s="19">
        <v>42.5</v>
      </c>
      <c r="F17" s="48">
        <f t="shared" si="0"/>
        <v>304.45</v>
      </c>
    </row>
    <row r="18" spans="2:6" x14ac:dyDescent="0.25">
      <c r="B18" s="42">
        <v>13</v>
      </c>
      <c r="C18" s="6"/>
      <c r="D18" s="19"/>
      <c r="E18" s="19"/>
      <c r="F18" s="48">
        <f t="shared" si="0"/>
        <v>0</v>
      </c>
    </row>
    <row r="19" spans="2:6" x14ac:dyDescent="0.25">
      <c r="B19" s="42">
        <v>14</v>
      </c>
      <c r="C19" s="6">
        <v>159.75</v>
      </c>
      <c r="D19" s="19"/>
      <c r="E19" s="19"/>
      <c r="F19" s="48">
        <f t="shared" si="0"/>
        <v>159.75</v>
      </c>
    </row>
    <row r="20" spans="2:6" x14ac:dyDescent="0.25">
      <c r="B20" s="42">
        <v>15</v>
      </c>
      <c r="C20" s="6">
        <v>179.4</v>
      </c>
      <c r="D20" s="19">
        <v>58</v>
      </c>
      <c r="E20" s="19">
        <v>33</v>
      </c>
      <c r="F20" s="48">
        <f t="shared" si="0"/>
        <v>270.39999999999998</v>
      </c>
    </row>
    <row r="21" spans="2:6" x14ac:dyDescent="0.25">
      <c r="B21" s="42">
        <v>16</v>
      </c>
      <c r="C21" s="6">
        <v>224.1</v>
      </c>
      <c r="D21" s="19">
        <v>11.5</v>
      </c>
      <c r="E21" s="19">
        <v>14</v>
      </c>
      <c r="F21" s="48">
        <f t="shared" si="0"/>
        <v>249.6</v>
      </c>
    </row>
    <row r="22" spans="2:6" x14ac:dyDescent="0.25">
      <c r="B22" s="42">
        <v>17</v>
      </c>
      <c r="C22" s="6">
        <v>189.3</v>
      </c>
      <c r="D22" s="19"/>
      <c r="E22" s="19">
        <v>70.8</v>
      </c>
      <c r="F22" s="48">
        <f t="shared" si="0"/>
        <v>260.10000000000002</v>
      </c>
    </row>
    <row r="23" spans="2:6" x14ac:dyDescent="0.25">
      <c r="B23" s="42">
        <v>18</v>
      </c>
      <c r="C23" s="6"/>
      <c r="D23" s="19"/>
      <c r="E23" s="19"/>
      <c r="F23" s="48">
        <f t="shared" si="0"/>
        <v>0</v>
      </c>
    </row>
    <row r="24" spans="2:6" x14ac:dyDescent="0.25">
      <c r="B24" s="42">
        <v>19</v>
      </c>
      <c r="C24" s="6">
        <v>107.75</v>
      </c>
      <c r="D24" s="19"/>
      <c r="E24" s="19">
        <v>9.25</v>
      </c>
      <c r="F24" s="48">
        <f t="shared" si="0"/>
        <v>117</v>
      </c>
    </row>
    <row r="25" spans="2:6" x14ac:dyDescent="0.25">
      <c r="B25" s="42">
        <v>20</v>
      </c>
      <c r="C25" s="6"/>
      <c r="D25" s="19"/>
      <c r="E25" s="19"/>
      <c r="F25" s="48">
        <f t="shared" si="0"/>
        <v>0</v>
      </c>
    </row>
    <row r="26" spans="2:6" x14ac:dyDescent="0.25">
      <c r="B26" s="42">
        <v>21</v>
      </c>
      <c r="C26" s="6"/>
      <c r="D26" s="19"/>
      <c r="E26" s="19"/>
      <c r="F26" s="48">
        <f t="shared" si="0"/>
        <v>0</v>
      </c>
    </row>
    <row r="27" spans="2:6" x14ac:dyDescent="0.25">
      <c r="B27" s="42">
        <v>22</v>
      </c>
      <c r="C27" s="6">
        <v>191.1</v>
      </c>
      <c r="D27" s="19"/>
      <c r="E27" s="19"/>
      <c r="F27" s="48">
        <f t="shared" si="0"/>
        <v>191.1</v>
      </c>
    </row>
    <row r="28" spans="2:6" x14ac:dyDescent="0.25">
      <c r="B28" s="42">
        <v>23</v>
      </c>
      <c r="C28" s="6">
        <v>89.95</v>
      </c>
      <c r="D28" s="19"/>
      <c r="E28" s="19"/>
      <c r="F28" s="48">
        <f t="shared" si="0"/>
        <v>89.95</v>
      </c>
    </row>
    <row r="29" spans="2:6" x14ac:dyDescent="0.25">
      <c r="B29" s="42">
        <v>24</v>
      </c>
      <c r="C29" s="6">
        <v>283.95</v>
      </c>
      <c r="D29" s="19"/>
      <c r="E29" s="19">
        <v>63.7</v>
      </c>
      <c r="F29" s="48">
        <f t="shared" si="0"/>
        <v>347.65</v>
      </c>
    </row>
    <row r="30" spans="2:6" x14ac:dyDescent="0.25">
      <c r="B30" s="42">
        <v>25</v>
      </c>
      <c r="C30" s="6">
        <v>169.85</v>
      </c>
      <c r="D30" s="19">
        <v>14.7</v>
      </c>
      <c r="E30" s="19"/>
      <c r="F30" s="48">
        <f t="shared" si="0"/>
        <v>184.54999999999998</v>
      </c>
    </row>
    <row r="31" spans="2:6" x14ac:dyDescent="0.25">
      <c r="B31" s="42">
        <v>26</v>
      </c>
      <c r="C31" s="6">
        <v>400</v>
      </c>
      <c r="D31" s="19"/>
      <c r="E31" s="19"/>
      <c r="F31" s="48">
        <f t="shared" si="0"/>
        <v>400</v>
      </c>
    </row>
    <row r="32" spans="2:6" x14ac:dyDescent="0.25">
      <c r="B32" s="42">
        <v>27</v>
      </c>
      <c r="C32" s="6"/>
      <c r="D32" s="19"/>
      <c r="E32" s="19"/>
      <c r="F32" s="48">
        <f t="shared" si="0"/>
        <v>0</v>
      </c>
    </row>
    <row r="33" spans="2:6" x14ac:dyDescent="0.25">
      <c r="B33" s="42">
        <v>28</v>
      </c>
      <c r="C33" s="6">
        <v>156.1</v>
      </c>
      <c r="D33" s="19"/>
      <c r="E33" s="19"/>
      <c r="F33" s="48">
        <f t="shared" si="0"/>
        <v>156.1</v>
      </c>
    </row>
    <row r="34" spans="2:6" x14ac:dyDescent="0.25">
      <c r="B34" s="42">
        <v>29</v>
      </c>
      <c r="C34" s="6">
        <v>159.15</v>
      </c>
      <c r="D34" s="19"/>
      <c r="E34" s="19"/>
      <c r="F34" s="48">
        <f t="shared" si="0"/>
        <v>159.15</v>
      </c>
    </row>
    <row r="35" spans="2:6" x14ac:dyDescent="0.25">
      <c r="B35" s="42">
        <v>30</v>
      </c>
      <c r="C35" s="6">
        <v>290.64999999999998</v>
      </c>
      <c r="D35" s="19"/>
      <c r="E35" s="19"/>
      <c r="F35" s="48">
        <f t="shared" si="0"/>
        <v>290.64999999999998</v>
      </c>
    </row>
    <row r="36" spans="2:6" ht="15.75" thickBot="1" x14ac:dyDescent="0.3">
      <c r="B36" s="43">
        <v>31</v>
      </c>
      <c r="C36" s="28"/>
      <c r="D36" s="29"/>
      <c r="E36" s="29"/>
      <c r="F36" s="49">
        <f t="shared" si="0"/>
        <v>0</v>
      </c>
    </row>
    <row r="37" spans="2:6" x14ac:dyDescent="0.25">
      <c r="B37" s="44" t="s">
        <v>7</v>
      </c>
      <c r="C37" s="32">
        <f>SUM(C6:C36)</f>
        <v>5231.5499999999993</v>
      </c>
      <c r="D37" s="32">
        <f t="shared" ref="D37:F37" si="1">SUM(D6:D36)</f>
        <v>172.35</v>
      </c>
      <c r="E37" s="32">
        <f t="shared" si="1"/>
        <v>306.64999999999998</v>
      </c>
      <c r="F37" s="50">
        <f t="shared" si="1"/>
        <v>5710.5499999999984</v>
      </c>
    </row>
    <row r="38" spans="2:6" x14ac:dyDescent="0.25">
      <c r="B38" s="45" t="s">
        <v>21</v>
      </c>
      <c r="C38" s="20">
        <f>COUNTA(C6:C36)</f>
        <v>24</v>
      </c>
      <c r="D38" s="20">
        <f t="shared" ref="D38:E38" si="2">COUNTA(D6:D36)</f>
        <v>7</v>
      </c>
      <c r="E38" s="20">
        <f t="shared" si="2"/>
        <v>9</v>
      </c>
      <c r="F38" s="51">
        <f>COUNTA(F6:F36)-COUNTIF(F6:F36,0)</f>
        <v>24</v>
      </c>
    </row>
    <row r="39" spans="2:6" x14ac:dyDescent="0.25">
      <c r="B39" s="54" t="s">
        <v>20</v>
      </c>
      <c r="C39" s="55">
        <f>C37/C38</f>
        <v>217.98124999999996</v>
      </c>
      <c r="D39" s="55">
        <f t="shared" ref="D39:E39" si="3">D37/D38</f>
        <v>24.62142857142857</v>
      </c>
      <c r="E39" s="55">
        <f t="shared" si="3"/>
        <v>34.072222222222223</v>
      </c>
      <c r="F39" s="56">
        <f>F37/F38</f>
        <v>237.93958333333327</v>
      </c>
    </row>
  </sheetData>
  <mergeCells count="1">
    <mergeCell ref="B2:F2"/>
  </mergeCells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F40"/>
  <sheetViews>
    <sheetView topLeftCell="A22" workbookViewId="0">
      <selection activeCell="H22" sqref="H22"/>
    </sheetView>
  </sheetViews>
  <sheetFormatPr defaultRowHeight="15" x14ac:dyDescent="0.25"/>
  <sheetData>
    <row r="3" spans="2:6" ht="18.75" x14ac:dyDescent="0.3">
      <c r="B3" s="74" t="s">
        <v>42</v>
      </c>
      <c r="C3" s="75"/>
      <c r="D3" s="75"/>
      <c r="E3" s="75"/>
      <c r="F3" s="76"/>
    </row>
    <row r="4" spans="2:6" ht="19.5" thickBot="1" x14ac:dyDescent="0.3">
      <c r="B4" s="61" t="s">
        <v>38</v>
      </c>
      <c r="C4" s="60" t="s">
        <v>35</v>
      </c>
      <c r="D4" s="60" t="s">
        <v>39</v>
      </c>
      <c r="E4" s="60" t="s">
        <v>37</v>
      </c>
      <c r="F4" s="60" t="s">
        <v>41</v>
      </c>
    </row>
    <row r="5" spans="2:6" x14ac:dyDescent="0.25">
      <c r="B5" s="40" t="s">
        <v>0</v>
      </c>
      <c r="D5" s="62" t="s">
        <v>1</v>
      </c>
      <c r="E5" s="62"/>
      <c r="F5" s="46" t="s">
        <v>7</v>
      </c>
    </row>
    <row r="6" spans="2:6" x14ac:dyDescent="0.25">
      <c r="B6" s="41"/>
      <c r="C6" s="18" t="s">
        <v>22</v>
      </c>
      <c r="D6" s="18" t="s">
        <v>23</v>
      </c>
      <c r="E6" s="18" t="s">
        <v>24</v>
      </c>
      <c r="F6" s="47"/>
    </row>
    <row r="7" spans="2:6" x14ac:dyDescent="0.25">
      <c r="B7" s="42">
        <v>1</v>
      </c>
      <c r="C7" s="6"/>
      <c r="D7" s="19"/>
      <c r="E7" s="19"/>
      <c r="F7" s="48">
        <f t="shared" ref="F7:F37" si="0">SUM(C7:E7)</f>
        <v>0</v>
      </c>
    </row>
    <row r="8" spans="2:6" x14ac:dyDescent="0.25">
      <c r="B8" s="42">
        <v>2</v>
      </c>
      <c r="C8" s="6">
        <v>267.60000000000002</v>
      </c>
      <c r="D8" s="19"/>
      <c r="E8" s="19"/>
      <c r="F8" s="48">
        <f t="shared" si="0"/>
        <v>267.60000000000002</v>
      </c>
    </row>
    <row r="9" spans="2:6" x14ac:dyDescent="0.25">
      <c r="B9" s="42">
        <v>3</v>
      </c>
      <c r="C9" s="6">
        <v>338.9</v>
      </c>
      <c r="D9" s="19"/>
      <c r="E9" s="19"/>
      <c r="F9" s="48">
        <f t="shared" si="0"/>
        <v>338.9</v>
      </c>
    </row>
    <row r="10" spans="2:6" x14ac:dyDescent="0.25">
      <c r="B10" s="42">
        <v>4</v>
      </c>
      <c r="C10" s="6"/>
      <c r="D10" s="19"/>
      <c r="E10" s="19"/>
      <c r="F10" s="48">
        <f t="shared" si="0"/>
        <v>0</v>
      </c>
    </row>
    <row r="11" spans="2:6" x14ac:dyDescent="0.25">
      <c r="B11" s="42">
        <v>5</v>
      </c>
      <c r="C11" s="6">
        <v>97.6</v>
      </c>
      <c r="D11" s="19"/>
      <c r="E11" s="19"/>
      <c r="F11" s="48">
        <f t="shared" si="0"/>
        <v>97.6</v>
      </c>
    </row>
    <row r="12" spans="2:6" x14ac:dyDescent="0.25">
      <c r="B12" s="42">
        <v>6</v>
      </c>
      <c r="C12" s="6">
        <v>85.6</v>
      </c>
      <c r="D12" s="19"/>
      <c r="E12" s="19"/>
      <c r="F12" s="48">
        <f t="shared" si="0"/>
        <v>85.6</v>
      </c>
    </row>
    <row r="13" spans="2:6" x14ac:dyDescent="0.25">
      <c r="B13" s="42">
        <v>7</v>
      </c>
      <c r="C13" s="6">
        <v>260.60000000000002</v>
      </c>
      <c r="D13" s="19">
        <v>33</v>
      </c>
      <c r="E13" s="19"/>
      <c r="F13" s="48">
        <f t="shared" si="0"/>
        <v>293.60000000000002</v>
      </c>
    </row>
    <row r="14" spans="2:6" x14ac:dyDescent="0.25">
      <c r="B14" s="42">
        <v>8</v>
      </c>
      <c r="C14" s="6">
        <v>351.1</v>
      </c>
      <c r="D14" s="19"/>
      <c r="E14" s="19"/>
      <c r="F14" s="48">
        <f t="shared" si="0"/>
        <v>351.1</v>
      </c>
    </row>
    <row r="15" spans="2:6" x14ac:dyDescent="0.25">
      <c r="B15" s="42">
        <v>9</v>
      </c>
      <c r="C15" s="6">
        <v>244.7</v>
      </c>
      <c r="D15" s="19">
        <v>46</v>
      </c>
      <c r="E15" s="19">
        <v>39.4</v>
      </c>
      <c r="F15" s="48">
        <f t="shared" si="0"/>
        <v>330.09999999999997</v>
      </c>
    </row>
    <row r="16" spans="2:6" x14ac:dyDescent="0.25">
      <c r="B16" s="42">
        <v>10</v>
      </c>
      <c r="C16" s="6">
        <v>459</v>
      </c>
      <c r="D16" s="19">
        <v>51</v>
      </c>
      <c r="E16" s="19"/>
      <c r="F16" s="48">
        <f t="shared" si="0"/>
        <v>510</v>
      </c>
    </row>
    <row r="17" spans="2:6" x14ac:dyDescent="0.25">
      <c r="B17" s="42">
        <v>11</v>
      </c>
      <c r="C17" s="6"/>
      <c r="D17" s="19"/>
      <c r="E17" s="19"/>
      <c r="F17" s="48">
        <f t="shared" si="0"/>
        <v>0</v>
      </c>
    </row>
    <row r="18" spans="2:6" x14ac:dyDescent="0.25">
      <c r="B18" s="42">
        <v>12</v>
      </c>
      <c r="C18" s="6">
        <v>189.95</v>
      </c>
      <c r="D18" s="19"/>
      <c r="E18" s="19"/>
      <c r="F18" s="48">
        <f t="shared" si="0"/>
        <v>189.95</v>
      </c>
    </row>
    <row r="19" spans="2:6" x14ac:dyDescent="0.25">
      <c r="B19" s="42">
        <v>13</v>
      </c>
      <c r="C19" s="6">
        <v>126.95</v>
      </c>
      <c r="D19" s="19"/>
      <c r="E19" s="19"/>
      <c r="F19" s="48">
        <f t="shared" si="0"/>
        <v>126.95</v>
      </c>
    </row>
    <row r="20" spans="2:6" x14ac:dyDescent="0.25">
      <c r="B20" s="42">
        <v>14</v>
      </c>
      <c r="C20" s="6">
        <v>100</v>
      </c>
      <c r="D20" s="19">
        <v>30</v>
      </c>
      <c r="E20" s="19"/>
      <c r="F20" s="48">
        <f t="shared" si="0"/>
        <v>130</v>
      </c>
    </row>
    <row r="21" spans="2:6" x14ac:dyDescent="0.25">
      <c r="B21" s="42">
        <v>15</v>
      </c>
      <c r="C21" s="6">
        <v>65.45</v>
      </c>
      <c r="D21" s="19"/>
      <c r="E21" s="19"/>
      <c r="F21" s="48">
        <f t="shared" si="0"/>
        <v>65.45</v>
      </c>
    </row>
    <row r="22" spans="2:6" x14ac:dyDescent="0.25">
      <c r="B22" s="42">
        <v>16</v>
      </c>
      <c r="C22" s="6">
        <v>326.2</v>
      </c>
      <c r="D22" s="19">
        <v>13.9</v>
      </c>
      <c r="E22" s="19"/>
      <c r="F22" s="48">
        <f t="shared" si="0"/>
        <v>340.09999999999997</v>
      </c>
    </row>
    <row r="23" spans="2:6" x14ac:dyDescent="0.25">
      <c r="B23" s="42">
        <v>17</v>
      </c>
      <c r="C23" s="6">
        <v>113.2</v>
      </c>
      <c r="D23" s="19">
        <v>113</v>
      </c>
      <c r="E23" s="19"/>
      <c r="F23" s="48">
        <f t="shared" si="0"/>
        <v>226.2</v>
      </c>
    </row>
    <row r="24" spans="2:6" x14ac:dyDescent="0.25">
      <c r="B24" s="42">
        <v>18</v>
      </c>
      <c r="C24" s="6"/>
      <c r="D24" s="19"/>
      <c r="E24" s="19"/>
      <c r="F24" s="48">
        <f t="shared" si="0"/>
        <v>0</v>
      </c>
    </row>
    <row r="25" spans="2:6" x14ac:dyDescent="0.25">
      <c r="B25" s="42">
        <v>19</v>
      </c>
      <c r="C25" s="6">
        <v>84.2</v>
      </c>
      <c r="D25" s="19">
        <v>13.5</v>
      </c>
      <c r="E25" s="19"/>
      <c r="F25" s="48">
        <f t="shared" si="0"/>
        <v>97.7</v>
      </c>
    </row>
    <row r="26" spans="2:6" x14ac:dyDescent="0.25">
      <c r="B26" s="42">
        <v>20</v>
      </c>
      <c r="C26" s="6">
        <v>180.4</v>
      </c>
      <c r="D26" s="19"/>
      <c r="E26" s="19"/>
      <c r="F26" s="48">
        <f t="shared" si="0"/>
        <v>180.4</v>
      </c>
    </row>
    <row r="27" spans="2:6" x14ac:dyDescent="0.25">
      <c r="B27" s="42">
        <v>21</v>
      </c>
      <c r="C27" s="6">
        <v>190.1</v>
      </c>
      <c r="D27" s="19"/>
      <c r="E27" s="19"/>
      <c r="F27" s="48">
        <f t="shared" si="0"/>
        <v>190.1</v>
      </c>
    </row>
    <row r="28" spans="2:6" x14ac:dyDescent="0.25">
      <c r="B28" s="42">
        <v>22</v>
      </c>
      <c r="C28" s="6">
        <v>268.60000000000002</v>
      </c>
      <c r="D28" s="19"/>
      <c r="E28" s="19"/>
      <c r="F28" s="48">
        <f t="shared" si="0"/>
        <v>268.60000000000002</v>
      </c>
    </row>
    <row r="29" spans="2:6" x14ac:dyDescent="0.25">
      <c r="B29" s="42">
        <v>23</v>
      </c>
      <c r="C29" s="6">
        <v>214.2</v>
      </c>
      <c r="D29" s="19">
        <v>64.400000000000006</v>
      </c>
      <c r="E29" s="19"/>
      <c r="F29" s="48">
        <f t="shared" si="0"/>
        <v>278.60000000000002</v>
      </c>
    </row>
    <row r="30" spans="2:6" x14ac:dyDescent="0.25">
      <c r="B30" s="42">
        <v>24</v>
      </c>
      <c r="C30" s="6">
        <v>393.75</v>
      </c>
      <c r="D30" s="19">
        <v>38.5</v>
      </c>
      <c r="E30" s="19">
        <v>62.75</v>
      </c>
      <c r="F30" s="48">
        <f t="shared" si="0"/>
        <v>495</v>
      </c>
    </row>
    <row r="31" spans="2:6" x14ac:dyDescent="0.25">
      <c r="B31" s="42">
        <v>25</v>
      </c>
      <c r="C31" s="6"/>
      <c r="D31" s="19"/>
      <c r="E31" s="19"/>
      <c r="F31" s="48">
        <f t="shared" si="0"/>
        <v>0</v>
      </c>
    </row>
    <row r="32" spans="2:6" x14ac:dyDescent="0.25">
      <c r="B32" s="42">
        <v>26</v>
      </c>
      <c r="C32" s="6">
        <v>140.1</v>
      </c>
      <c r="D32" s="19">
        <v>189.65</v>
      </c>
      <c r="E32" s="19"/>
      <c r="F32" s="48">
        <f t="shared" si="0"/>
        <v>329.75</v>
      </c>
    </row>
    <row r="33" spans="2:6" x14ac:dyDescent="0.25">
      <c r="B33" s="42">
        <v>27</v>
      </c>
      <c r="C33" s="6">
        <v>149.35</v>
      </c>
      <c r="D33" s="19"/>
      <c r="E33" s="19"/>
      <c r="F33" s="48">
        <f t="shared" si="0"/>
        <v>149.35</v>
      </c>
    </row>
    <row r="34" spans="2:6" x14ac:dyDescent="0.25">
      <c r="B34" s="42">
        <v>28</v>
      </c>
      <c r="C34" s="6">
        <v>187.9</v>
      </c>
      <c r="D34" s="19">
        <v>61.9</v>
      </c>
      <c r="E34" s="19"/>
      <c r="F34" s="48">
        <f t="shared" si="0"/>
        <v>249.8</v>
      </c>
    </row>
    <row r="35" spans="2:6" x14ac:dyDescent="0.25">
      <c r="B35" s="42">
        <v>29</v>
      </c>
      <c r="C35" s="6">
        <v>362.1</v>
      </c>
      <c r="D35" s="19">
        <v>41.4</v>
      </c>
      <c r="E35" s="19">
        <v>30</v>
      </c>
      <c r="F35" s="48">
        <f t="shared" si="0"/>
        <v>433.5</v>
      </c>
    </row>
    <row r="36" spans="2:6" x14ac:dyDescent="0.25">
      <c r="B36" s="42">
        <v>30</v>
      </c>
      <c r="C36" s="6">
        <v>293.39999999999998</v>
      </c>
      <c r="D36" s="19">
        <v>24</v>
      </c>
      <c r="E36" s="19">
        <v>102.4</v>
      </c>
      <c r="F36" s="48">
        <f t="shared" si="0"/>
        <v>419.79999999999995</v>
      </c>
    </row>
    <row r="37" spans="2:6" ht="15.75" thickBot="1" x14ac:dyDescent="0.3">
      <c r="B37" s="43">
        <v>31</v>
      </c>
      <c r="C37" s="28">
        <v>367.55</v>
      </c>
      <c r="D37" s="29"/>
      <c r="E37" s="29">
        <v>22</v>
      </c>
      <c r="F37" s="49">
        <f t="shared" si="0"/>
        <v>389.55</v>
      </c>
    </row>
    <row r="38" spans="2:6" x14ac:dyDescent="0.25">
      <c r="B38" s="44" t="s">
        <v>7</v>
      </c>
      <c r="C38" s="32">
        <f>SUM(C7:C37)</f>
        <v>5858.4999999999991</v>
      </c>
      <c r="D38" s="32">
        <f t="shared" ref="D38:F38" si="1">SUM(D7:D37)</f>
        <v>720.24999999999989</v>
      </c>
      <c r="E38" s="32">
        <f t="shared" si="1"/>
        <v>256.55</v>
      </c>
      <c r="F38" s="50">
        <f t="shared" si="1"/>
        <v>6835.3</v>
      </c>
    </row>
    <row r="39" spans="2:6" x14ac:dyDescent="0.25">
      <c r="B39" s="45" t="s">
        <v>21</v>
      </c>
      <c r="C39" s="20">
        <f>COUNTA(C7:C37)</f>
        <v>26</v>
      </c>
      <c r="D39" s="20">
        <f t="shared" ref="D39:E39" si="2">COUNTA(D7:D37)</f>
        <v>13</v>
      </c>
      <c r="E39" s="20">
        <f t="shared" si="2"/>
        <v>5</v>
      </c>
      <c r="F39" s="51">
        <f>COUNTA(F7:F37)-COUNTIF(F7:F37,0)</f>
        <v>26</v>
      </c>
    </row>
    <row r="40" spans="2:6" x14ac:dyDescent="0.25">
      <c r="B40" s="54" t="s">
        <v>20</v>
      </c>
      <c r="C40" s="55">
        <f>C38/C39</f>
        <v>225.32692307692304</v>
      </c>
      <c r="D40" s="55">
        <f t="shared" ref="D40:E40" si="3">D38/D39</f>
        <v>55.403846153846146</v>
      </c>
      <c r="E40" s="55">
        <f t="shared" si="3"/>
        <v>51.31</v>
      </c>
      <c r="F40" s="56">
        <f>F38/F39</f>
        <v>262.89615384615388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  <legacyDrawing r:id="rId3"/>
  <tableParts count="1"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F40"/>
  <sheetViews>
    <sheetView topLeftCell="A19" workbookViewId="0">
      <selection activeCell="D32" sqref="D32"/>
    </sheetView>
  </sheetViews>
  <sheetFormatPr defaultRowHeight="15" x14ac:dyDescent="0.25"/>
  <sheetData>
    <row r="3" spans="2:6" ht="18.75" x14ac:dyDescent="0.3">
      <c r="B3" s="74" t="s">
        <v>43</v>
      </c>
      <c r="C3" s="75"/>
      <c r="D3" s="75"/>
      <c r="E3" s="75"/>
      <c r="F3" s="76"/>
    </row>
    <row r="4" spans="2:6" ht="19.5" thickBot="1" x14ac:dyDescent="0.3">
      <c r="B4" s="61" t="s">
        <v>38</v>
      </c>
      <c r="C4" s="60" t="s">
        <v>35</v>
      </c>
      <c r="D4" s="60" t="s">
        <v>39</v>
      </c>
      <c r="E4" s="60" t="s">
        <v>37</v>
      </c>
      <c r="F4" s="60" t="s">
        <v>41</v>
      </c>
    </row>
    <row r="5" spans="2:6" x14ac:dyDescent="0.25">
      <c r="B5" s="40" t="s">
        <v>0</v>
      </c>
      <c r="D5" s="63" t="s">
        <v>1</v>
      </c>
      <c r="E5" s="63"/>
      <c r="F5" s="46" t="s">
        <v>7</v>
      </c>
    </row>
    <row r="6" spans="2:6" x14ac:dyDescent="0.25">
      <c r="B6" s="41"/>
      <c r="C6" s="18" t="s">
        <v>22</v>
      </c>
      <c r="D6" s="18" t="s">
        <v>23</v>
      </c>
      <c r="E6" s="18" t="s">
        <v>24</v>
      </c>
      <c r="F6" s="47"/>
    </row>
    <row r="7" spans="2:6" x14ac:dyDescent="0.25">
      <c r="B7" s="42">
        <v>1</v>
      </c>
      <c r="C7" s="6"/>
      <c r="D7" s="19"/>
      <c r="E7" s="19"/>
      <c r="F7" s="48">
        <f t="shared" ref="F7:F37" si="0">SUM(C7:E7)</f>
        <v>0</v>
      </c>
    </row>
    <row r="8" spans="2:6" x14ac:dyDescent="0.25">
      <c r="B8" s="42">
        <v>2</v>
      </c>
      <c r="C8" s="6">
        <v>149.4</v>
      </c>
      <c r="D8" s="19"/>
      <c r="E8" s="19"/>
      <c r="F8" s="48">
        <f t="shared" si="0"/>
        <v>149.4</v>
      </c>
    </row>
    <row r="9" spans="2:6" x14ac:dyDescent="0.25">
      <c r="B9" s="42">
        <v>3</v>
      </c>
      <c r="C9" s="6">
        <v>271.35000000000002</v>
      </c>
      <c r="D9" s="19"/>
      <c r="E9" s="19">
        <v>75.7</v>
      </c>
      <c r="F9" s="48">
        <f t="shared" si="0"/>
        <v>347.05</v>
      </c>
    </row>
    <row r="10" spans="2:6" x14ac:dyDescent="0.25">
      <c r="B10" s="42">
        <v>4</v>
      </c>
      <c r="C10" s="6">
        <v>375.15</v>
      </c>
      <c r="D10" s="19"/>
      <c r="E10" s="19"/>
      <c r="F10" s="48">
        <f t="shared" si="0"/>
        <v>375.15</v>
      </c>
    </row>
    <row r="11" spans="2:6" x14ac:dyDescent="0.25">
      <c r="B11" s="42">
        <v>5</v>
      </c>
      <c r="C11" s="6">
        <v>149.30000000000001</v>
      </c>
      <c r="D11" s="19"/>
      <c r="E11" s="19"/>
      <c r="F11" s="48">
        <f t="shared" si="0"/>
        <v>149.30000000000001</v>
      </c>
    </row>
    <row r="12" spans="2:6" x14ac:dyDescent="0.25">
      <c r="B12" s="42">
        <v>6</v>
      </c>
      <c r="C12" s="6">
        <v>256.3</v>
      </c>
      <c r="D12" s="19">
        <v>29.5</v>
      </c>
      <c r="E12" s="19"/>
      <c r="F12" s="48">
        <f t="shared" si="0"/>
        <v>285.8</v>
      </c>
    </row>
    <row r="13" spans="2:6" x14ac:dyDescent="0.25">
      <c r="B13" s="42">
        <v>7</v>
      </c>
      <c r="C13" s="6">
        <v>247.7</v>
      </c>
      <c r="D13" s="19">
        <v>125</v>
      </c>
      <c r="E13" s="19"/>
      <c r="F13" s="48">
        <f t="shared" si="0"/>
        <v>372.7</v>
      </c>
    </row>
    <row r="14" spans="2:6" x14ac:dyDescent="0.25">
      <c r="B14" s="42">
        <v>8</v>
      </c>
      <c r="C14" s="6"/>
      <c r="D14" s="19"/>
      <c r="E14" s="19"/>
      <c r="F14" s="48">
        <f t="shared" si="0"/>
        <v>0</v>
      </c>
    </row>
    <row r="15" spans="2:6" x14ac:dyDescent="0.25">
      <c r="B15" s="42">
        <v>9</v>
      </c>
      <c r="C15" s="6">
        <v>236.5</v>
      </c>
      <c r="D15" s="19"/>
      <c r="E15" s="19">
        <v>28.8</v>
      </c>
      <c r="F15" s="48">
        <f t="shared" si="0"/>
        <v>265.3</v>
      </c>
    </row>
    <row r="16" spans="2:6" x14ac:dyDescent="0.25">
      <c r="B16" s="42">
        <v>10</v>
      </c>
      <c r="C16" s="6">
        <v>286.5</v>
      </c>
      <c r="D16" s="19"/>
      <c r="E16" s="19"/>
      <c r="F16" s="48">
        <f t="shared" si="0"/>
        <v>286.5</v>
      </c>
    </row>
    <row r="17" spans="2:6" x14ac:dyDescent="0.25">
      <c r="B17" s="42">
        <v>11</v>
      </c>
      <c r="C17" s="6">
        <v>266</v>
      </c>
      <c r="D17" s="19">
        <v>46.4</v>
      </c>
      <c r="E17" s="19"/>
      <c r="F17" s="48">
        <f t="shared" si="0"/>
        <v>312.39999999999998</v>
      </c>
    </row>
    <row r="18" spans="2:6" x14ac:dyDescent="0.25">
      <c r="B18" s="42">
        <v>12</v>
      </c>
      <c r="C18" s="6">
        <v>286.2</v>
      </c>
      <c r="D18" s="19">
        <v>50.7</v>
      </c>
      <c r="E18" s="19">
        <v>9</v>
      </c>
      <c r="F18" s="48">
        <f t="shared" si="0"/>
        <v>345.9</v>
      </c>
    </row>
    <row r="19" spans="2:6" x14ac:dyDescent="0.25">
      <c r="B19" s="42">
        <v>13</v>
      </c>
      <c r="C19" s="6">
        <v>262.39999999999998</v>
      </c>
      <c r="D19" s="19"/>
      <c r="E19" s="19"/>
      <c r="F19" s="48">
        <f t="shared" si="0"/>
        <v>262.39999999999998</v>
      </c>
    </row>
    <row r="20" spans="2:6" x14ac:dyDescent="0.25">
      <c r="B20" s="42">
        <v>14</v>
      </c>
      <c r="C20" s="6">
        <v>365.25</v>
      </c>
      <c r="D20" s="19">
        <v>74.3</v>
      </c>
      <c r="E20" s="19"/>
      <c r="F20" s="48">
        <f t="shared" si="0"/>
        <v>439.55</v>
      </c>
    </row>
    <row r="21" spans="2:6" x14ac:dyDescent="0.25">
      <c r="B21" s="42">
        <v>15</v>
      </c>
      <c r="C21" s="6"/>
      <c r="D21" s="19"/>
      <c r="E21" s="19"/>
      <c r="F21" s="48">
        <f t="shared" si="0"/>
        <v>0</v>
      </c>
    </row>
    <row r="22" spans="2:6" x14ac:dyDescent="0.25">
      <c r="B22" s="42">
        <v>16</v>
      </c>
      <c r="C22" s="6">
        <v>164.25</v>
      </c>
      <c r="D22" s="19"/>
      <c r="E22" s="19"/>
      <c r="F22" s="48">
        <f t="shared" si="0"/>
        <v>164.25</v>
      </c>
    </row>
    <row r="23" spans="2:6" x14ac:dyDescent="0.25">
      <c r="B23" s="42">
        <v>17</v>
      </c>
      <c r="C23" s="6">
        <v>168.3</v>
      </c>
      <c r="D23" s="19">
        <v>165.1</v>
      </c>
      <c r="E23" s="19"/>
      <c r="F23" s="48">
        <f t="shared" si="0"/>
        <v>333.4</v>
      </c>
    </row>
    <row r="24" spans="2:6" x14ac:dyDescent="0.25">
      <c r="B24" s="42">
        <v>18</v>
      </c>
      <c r="C24" s="6">
        <v>202.7</v>
      </c>
      <c r="D24" s="19"/>
      <c r="E24" s="19"/>
      <c r="F24" s="48">
        <f t="shared" si="0"/>
        <v>202.7</v>
      </c>
    </row>
    <row r="25" spans="2:6" x14ac:dyDescent="0.25">
      <c r="B25" s="42">
        <v>19</v>
      </c>
      <c r="C25" s="6"/>
      <c r="D25" s="19"/>
      <c r="E25" s="19"/>
      <c r="F25" s="48">
        <f t="shared" si="0"/>
        <v>0</v>
      </c>
    </row>
    <row r="26" spans="2:6" x14ac:dyDescent="0.25">
      <c r="B26" s="42">
        <v>20</v>
      </c>
      <c r="C26" s="6">
        <v>491.7</v>
      </c>
      <c r="D26" s="19"/>
      <c r="E26" s="19">
        <v>12.2</v>
      </c>
      <c r="F26" s="48">
        <f t="shared" si="0"/>
        <v>503.9</v>
      </c>
    </row>
    <row r="27" spans="2:6" x14ac:dyDescent="0.25">
      <c r="B27" s="42">
        <v>21</v>
      </c>
      <c r="C27" s="6">
        <v>275.60000000000002</v>
      </c>
      <c r="D27" s="19"/>
      <c r="E27" s="19">
        <v>42.9</v>
      </c>
      <c r="F27" s="48">
        <f t="shared" si="0"/>
        <v>318.5</v>
      </c>
    </row>
    <row r="28" spans="2:6" x14ac:dyDescent="0.25">
      <c r="B28" s="42">
        <v>22</v>
      </c>
      <c r="C28" s="6"/>
      <c r="D28" s="19"/>
      <c r="E28" s="19"/>
      <c r="F28" s="48">
        <f t="shared" si="0"/>
        <v>0</v>
      </c>
    </row>
    <row r="29" spans="2:6" x14ac:dyDescent="0.25">
      <c r="B29" s="42">
        <v>23</v>
      </c>
      <c r="C29" s="6">
        <v>149.94999999999999</v>
      </c>
      <c r="D29" s="19"/>
      <c r="E29" s="19">
        <v>11</v>
      </c>
      <c r="F29" s="48">
        <f t="shared" si="0"/>
        <v>160.94999999999999</v>
      </c>
    </row>
    <row r="30" spans="2:6" x14ac:dyDescent="0.25">
      <c r="B30" s="42">
        <v>24</v>
      </c>
      <c r="C30" s="6">
        <v>304.39999999999998</v>
      </c>
      <c r="D30" s="19"/>
      <c r="E30" s="19"/>
      <c r="F30" s="48">
        <f t="shared" si="0"/>
        <v>304.39999999999998</v>
      </c>
    </row>
    <row r="31" spans="2:6" x14ac:dyDescent="0.25">
      <c r="B31" s="42">
        <v>25</v>
      </c>
      <c r="C31" s="6">
        <v>526.15</v>
      </c>
      <c r="D31" s="19"/>
      <c r="E31" s="19">
        <v>44</v>
      </c>
      <c r="F31" s="48">
        <f t="shared" si="0"/>
        <v>570.15</v>
      </c>
    </row>
    <row r="32" spans="2:6" x14ac:dyDescent="0.25">
      <c r="B32" s="42">
        <v>26</v>
      </c>
      <c r="C32" s="6">
        <v>242.5</v>
      </c>
      <c r="D32" s="19">
        <v>43.5</v>
      </c>
      <c r="E32" s="19">
        <v>15.8</v>
      </c>
      <c r="F32" s="48">
        <f t="shared" si="0"/>
        <v>301.8</v>
      </c>
    </row>
    <row r="33" spans="2:6" x14ac:dyDescent="0.25">
      <c r="B33" s="42">
        <v>27</v>
      </c>
      <c r="C33" s="6">
        <v>393.4</v>
      </c>
      <c r="D33" s="19">
        <v>24</v>
      </c>
      <c r="E33" s="19">
        <v>31</v>
      </c>
      <c r="F33" s="48">
        <f t="shared" si="0"/>
        <v>448.4</v>
      </c>
    </row>
    <row r="34" spans="2:6" x14ac:dyDescent="0.25">
      <c r="B34" s="42">
        <v>28</v>
      </c>
      <c r="C34" s="6">
        <v>171</v>
      </c>
      <c r="D34" s="19">
        <v>24.9</v>
      </c>
      <c r="E34" s="19">
        <v>10</v>
      </c>
      <c r="F34" s="48">
        <f t="shared" si="0"/>
        <v>205.9</v>
      </c>
    </row>
    <row r="35" spans="2:6" x14ac:dyDescent="0.25">
      <c r="B35" s="42">
        <v>29</v>
      </c>
      <c r="C35" s="6"/>
      <c r="D35" s="19"/>
      <c r="E35" s="19"/>
      <c r="F35" s="48">
        <f t="shared" si="0"/>
        <v>0</v>
      </c>
    </row>
    <row r="36" spans="2:6" x14ac:dyDescent="0.25">
      <c r="B36" s="42">
        <v>30</v>
      </c>
      <c r="C36" s="6">
        <v>170</v>
      </c>
      <c r="D36" s="19"/>
      <c r="E36" s="19"/>
      <c r="F36" s="48">
        <f t="shared" si="0"/>
        <v>170</v>
      </c>
    </row>
    <row r="37" spans="2:6" ht="15.75" thickBot="1" x14ac:dyDescent="0.3">
      <c r="B37" s="43">
        <v>31</v>
      </c>
      <c r="C37" s="28"/>
      <c r="D37" s="29"/>
      <c r="E37" s="29"/>
      <c r="F37" s="49">
        <f t="shared" si="0"/>
        <v>0</v>
      </c>
    </row>
    <row r="38" spans="2:6" x14ac:dyDescent="0.25">
      <c r="B38" s="44" t="s">
        <v>7</v>
      </c>
      <c r="C38" s="32">
        <f>SUM(C7:C37)</f>
        <v>6411.9999999999991</v>
      </c>
      <c r="D38" s="32">
        <f t="shared" ref="D38:F38" si="1">SUM(D7:D37)</f>
        <v>583.4</v>
      </c>
      <c r="E38" s="32">
        <f t="shared" si="1"/>
        <v>280.39999999999998</v>
      </c>
      <c r="F38" s="50">
        <f t="shared" si="1"/>
        <v>7275.7999999999984</v>
      </c>
    </row>
    <row r="39" spans="2:6" x14ac:dyDescent="0.25">
      <c r="B39" s="45" t="s">
        <v>21</v>
      </c>
      <c r="C39" s="20">
        <f>COUNTA(C7:C37)</f>
        <v>24</v>
      </c>
      <c r="D39" s="20">
        <f t="shared" ref="D39:E39" si="2">COUNTA(D7:D37)</f>
        <v>9</v>
      </c>
      <c r="E39" s="20">
        <f t="shared" si="2"/>
        <v>10</v>
      </c>
      <c r="F39" s="51">
        <f>COUNTA(F7:F37)-COUNTIF(F7:F37,0)</f>
        <v>24</v>
      </c>
    </row>
    <row r="40" spans="2:6" x14ac:dyDescent="0.25">
      <c r="B40" s="54" t="s">
        <v>20</v>
      </c>
      <c r="C40" s="55">
        <f>C38/C39</f>
        <v>267.16666666666663</v>
      </c>
      <c r="D40" s="55">
        <f t="shared" ref="D40:E40" si="3">D38/D39</f>
        <v>64.822222222222223</v>
      </c>
      <c r="E40" s="55">
        <f t="shared" si="3"/>
        <v>28.04</v>
      </c>
      <c r="F40" s="56">
        <f>F38/F39</f>
        <v>303.15833333333325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1"/>
  <legacyDrawing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F40"/>
  <sheetViews>
    <sheetView tabSelected="1" topLeftCell="A16" workbookViewId="0">
      <selection activeCell="C37" sqref="C37"/>
    </sheetView>
  </sheetViews>
  <sheetFormatPr defaultRowHeight="15" x14ac:dyDescent="0.25"/>
  <sheetData>
    <row r="3" spans="2:6" ht="18.75" x14ac:dyDescent="0.3">
      <c r="B3" s="74" t="s">
        <v>2</v>
      </c>
      <c r="C3" s="75"/>
      <c r="D3" s="75"/>
      <c r="E3" s="75"/>
      <c r="F3" s="76"/>
    </row>
    <row r="4" spans="2:6" ht="19.5" thickBot="1" x14ac:dyDescent="0.3">
      <c r="B4" s="61" t="s">
        <v>38</v>
      </c>
      <c r="C4" s="60" t="s">
        <v>35</v>
      </c>
      <c r="D4" s="60" t="s">
        <v>39</v>
      </c>
      <c r="E4" s="60" t="s">
        <v>37</v>
      </c>
      <c r="F4" s="60" t="s">
        <v>41</v>
      </c>
    </row>
    <row r="5" spans="2:6" x14ac:dyDescent="0.25">
      <c r="B5" s="40" t="s">
        <v>0</v>
      </c>
      <c r="D5" s="64" t="s">
        <v>1</v>
      </c>
      <c r="E5" s="64"/>
      <c r="F5" s="46" t="s">
        <v>7</v>
      </c>
    </row>
    <row r="6" spans="2:6" x14ac:dyDescent="0.25">
      <c r="B6" s="41"/>
      <c r="C6" s="18" t="s">
        <v>22</v>
      </c>
      <c r="D6" s="18" t="s">
        <v>23</v>
      </c>
      <c r="E6" s="18" t="s">
        <v>24</v>
      </c>
      <c r="F6" s="47"/>
    </row>
    <row r="7" spans="2:6" x14ac:dyDescent="0.25">
      <c r="B7" s="42">
        <v>1</v>
      </c>
      <c r="C7" s="6">
        <v>260.25</v>
      </c>
      <c r="D7" s="19"/>
      <c r="E7" s="19"/>
      <c r="F7" s="48">
        <f t="shared" ref="F7:F37" si="0">SUM(C7:E7)</f>
        <v>260.25</v>
      </c>
    </row>
    <row r="8" spans="2:6" x14ac:dyDescent="0.25">
      <c r="B8" s="42">
        <v>2</v>
      </c>
      <c r="C8" s="6">
        <v>195.5</v>
      </c>
      <c r="D8" s="19"/>
      <c r="E8" s="19"/>
      <c r="F8" s="48">
        <f t="shared" si="0"/>
        <v>195.5</v>
      </c>
    </row>
    <row r="9" spans="2:6" x14ac:dyDescent="0.25">
      <c r="B9" s="42">
        <v>3</v>
      </c>
      <c r="C9" s="6">
        <v>237.2</v>
      </c>
      <c r="D9" s="19"/>
      <c r="E9" s="19"/>
      <c r="F9" s="48">
        <f t="shared" si="0"/>
        <v>237.2</v>
      </c>
    </row>
    <row r="10" spans="2:6" x14ac:dyDescent="0.25">
      <c r="B10" s="42">
        <v>4</v>
      </c>
      <c r="C10" s="6">
        <v>101.2</v>
      </c>
      <c r="D10" s="19"/>
      <c r="E10" s="19"/>
      <c r="F10" s="48">
        <f t="shared" si="0"/>
        <v>101.2</v>
      </c>
    </row>
    <row r="11" spans="2:6" x14ac:dyDescent="0.25">
      <c r="B11" s="42">
        <v>5</v>
      </c>
      <c r="C11" s="6">
        <v>220.9</v>
      </c>
      <c r="D11" s="19"/>
      <c r="E11" s="19">
        <v>30.4</v>
      </c>
      <c r="F11" s="48">
        <f t="shared" si="0"/>
        <v>251.3</v>
      </c>
    </row>
    <row r="12" spans="2:6" x14ac:dyDescent="0.25">
      <c r="B12" s="42">
        <v>6</v>
      </c>
      <c r="C12" s="6"/>
      <c r="D12" s="19"/>
      <c r="E12" s="19"/>
      <c r="F12" s="48">
        <f t="shared" si="0"/>
        <v>0</v>
      </c>
    </row>
    <row r="13" spans="2:6" x14ac:dyDescent="0.25">
      <c r="B13" s="42">
        <v>7</v>
      </c>
      <c r="C13" s="6">
        <v>311.14999999999998</v>
      </c>
      <c r="D13" s="19"/>
      <c r="E13" s="19"/>
      <c r="F13" s="48">
        <f t="shared" si="0"/>
        <v>311.14999999999998</v>
      </c>
    </row>
    <row r="14" spans="2:6" x14ac:dyDescent="0.25">
      <c r="B14" s="42">
        <v>8</v>
      </c>
      <c r="C14" s="6">
        <v>371.15</v>
      </c>
      <c r="D14" s="19"/>
      <c r="E14" s="19"/>
      <c r="F14" s="48">
        <f t="shared" si="0"/>
        <v>371.15</v>
      </c>
    </row>
    <row r="15" spans="2:6" x14ac:dyDescent="0.25">
      <c r="B15" s="42">
        <v>9</v>
      </c>
      <c r="C15" s="6">
        <v>149.9</v>
      </c>
      <c r="D15" s="19"/>
      <c r="E15" s="19">
        <v>18</v>
      </c>
      <c r="F15" s="48">
        <f t="shared" si="0"/>
        <v>167.9</v>
      </c>
    </row>
    <row r="16" spans="2:6" x14ac:dyDescent="0.25">
      <c r="B16" s="42">
        <v>10</v>
      </c>
      <c r="C16" s="6">
        <v>401.45</v>
      </c>
      <c r="D16" s="19"/>
      <c r="E16" s="19">
        <v>53.3</v>
      </c>
      <c r="F16" s="48">
        <f t="shared" si="0"/>
        <v>454.75</v>
      </c>
    </row>
    <row r="17" spans="2:6" x14ac:dyDescent="0.25">
      <c r="B17" s="42">
        <v>11</v>
      </c>
      <c r="C17" s="6">
        <v>247.6</v>
      </c>
      <c r="D17" s="19"/>
      <c r="E17" s="19"/>
      <c r="F17" s="48">
        <f t="shared" si="0"/>
        <v>247.6</v>
      </c>
    </row>
    <row r="18" spans="2:6" x14ac:dyDescent="0.25">
      <c r="B18" s="42">
        <v>12</v>
      </c>
      <c r="C18" s="6">
        <v>251.15</v>
      </c>
      <c r="D18" s="19">
        <v>69.3</v>
      </c>
      <c r="E18" s="19"/>
      <c r="F18" s="48">
        <f t="shared" si="0"/>
        <v>320.45</v>
      </c>
    </row>
    <row r="19" spans="2:6" x14ac:dyDescent="0.25">
      <c r="B19" s="42">
        <v>13</v>
      </c>
      <c r="C19" s="6"/>
      <c r="D19" s="19"/>
      <c r="E19" s="19"/>
      <c r="F19" s="48">
        <f t="shared" si="0"/>
        <v>0</v>
      </c>
    </row>
    <row r="20" spans="2:6" x14ac:dyDescent="0.25">
      <c r="B20" s="42">
        <v>14</v>
      </c>
      <c r="C20" s="6">
        <v>115.8</v>
      </c>
      <c r="D20" s="19"/>
      <c r="E20" s="19"/>
      <c r="F20" s="48">
        <f t="shared" si="0"/>
        <v>115.8</v>
      </c>
    </row>
    <row r="21" spans="2:6" x14ac:dyDescent="0.25">
      <c r="B21" s="42">
        <v>15</v>
      </c>
      <c r="C21" s="6">
        <v>309.3</v>
      </c>
      <c r="D21" s="19">
        <v>88</v>
      </c>
      <c r="E21" s="19"/>
      <c r="F21" s="48">
        <f t="shared" si="0"/>
        <v>397.3</v>
      </c>
    </row>
    <row r="22" spans="2:6" x14ac:dyDescent="0.25">
      <c r="B22" s="42">
        <v>16</v>
      </c>
      <c r="C22" s="6">
        <v>217.45</v>
      </c>
      <c r="D22" s="19">
        <v>42.8</v>
      </c>
      <c r="E22" s="19"/>
      <c r="F22" s="48">
        <f t="shared" si="0"/>
        <v>260.25</v>
      </c>
    </row>
    <row r="23" spans="2:6" x14ac:dyDescent="0.25">
      <c r="B23" s="42">
        <v>17</v>
      </c>
      <c r="C23" s="6">
        <v>178.75</v>
      </c>
      <c r="D23" s="19">
        <v>27.2</v>
      </c>
      <c r="E23" s="19"/>
      <c r="F23" s="48">
        <f t="shared" si="0"/>
        <v>205.95</v>
      </c>
    </row>
    <row r="24" spans="2:6" x14ac:dyDescent="0.25">
      <c r="B24" s="42">
        <v>18</v>
      </c>
      <c r="C24" s="6">
        <v>319</v>
      </c>
      <c r="D24" s="19"/>
      <c r="E24" s="19"/>
      <c r="F24" s="48">
        <f t="shared" si="0"/>
        <v>319</v>
      </c>
    </row>
    <row r="25" spans="2:6" x14ac:dyDescent="0.25">
      <c r="B25" s="42">
        <v>19</v>
      </c>
      <c r="C25" s="6">
        <v>406.45</v>
      </c>
      <c r="D25" s="19">
        <v>23.4</v>
      </c>
      <c r="E25" s="19"/>
      <c r="F25" s="48">
        <f t="shared" si="0"/>
        <v>429.84999999999997</v>
      </c>
    </row>
    <row r="26" spans="2:6" x14ac:dyDescent="0.25">
      <c r="B26" s="42">
        <v>20</v>
      </c>
      <c r="C26" s="6"/>
      <c r="D26" s="19"/>
      <c r="E26" s="19"/>
      <c r="F26" s="48">
        <f t="shared" si="0"/>
        <v>0</v>
      </c>
    </row>
    <row r="27" spans="2:6" x14ac:dyDescent="0.25">
      <c r="B27" s="42">
        <v>21</v>
      </c>
      <c r="C27" s="6">
        <v>152.5</v>
      </c>
      <c r="D27" s="19">
        <v>35.1</v>
      </c>
      <c r="E27" s="19">
        <v>66.099999999999994</v>
      </c>
      <c r="F27" s="48">
        <f t="shared" si="0"/>
        <v>253.7</v>
      </c>
    </row>
    <row r="28" spans="2:6" x14ac:dyDescent="0.25">
      <c r="B28" s="42">
        <v>22</v>
      </c>
      <c r="C28" s="6">
        <v>168.8</v>
      </c>
      <c r="D28" s="19"/>
      <c r="E28" s="19"/>
      <c r="F28" s="48">
        <f t="shared" si="0"/>
        <v>168.8</v>
      </c>
    </row>
    <row r="29" spans="2:6" x14ac:dyDescent="0.25">
      <c r="B29" s="42">
        <v>23</v>
      </c>
      <c r="C29" s="6">
        <v>139.30000000000001</v>
      </c>
      <c r="D29" s="19">
        <v>19</v>
      </c>
      <c r="E29" s="19"/>
      <c r="F29" s="48">
        <f t="shared" si="0"/>
        <v>158.30000000000001</v>
      </c>
    </row>
    <row r="30" spans="2:6" x14ac:dyDescent="0.25">
      <c r="B30" s="42">
        <v>24</v>
      </c>
      <c r="C30" s="6">
        <v>181.45</v>
      </c>
      <c r="D30" s="19">
        <v>31.8</v>
      </c>
      <c r="E30" s="19"/>
      <c r="F30" s="48">
        <f t="shared" si="0"/>
        <v>213.25</v>
      </c>
    </row>
    <row r="31" spans="2:6" x14ac:dyDescent="0.25">
      <c r="B31" s="42">
        <v>25</v>
      </c>
      <c r="C31" s="6">
        <v>231</v>
      </c>
      <c r="D31" s="19"/>
      <c r="E31" s="19"/>
      <c r="F31" s="48">
        <f t="shared" si="0"/>
        <v>231</v>
      </c>
    </row>
    <row r="32" spans="2:6" x14ac:dyDescent="0.25">
      <c r="B32" s="42">
        <v>26</v>
      </c>
      <c r="C32" s="6">
        <v>182.1</v>
      </c>
      <c r="D32" s="19">
        <v>8.3000000000000007</v>
      </c>
      <c r="E32" s="19">
        <v>13.5</v>
      </c>
      <c r="F32" s="48">
        <f t="shared" si="0"/>
        <v>203.9</v>
      </c>
    </row>
    <row r="33" spans="2:6" x14ac:dyDescent="0.25">
      <c r="B33" s="42">
        <v>27</v>
      </c>
      <c r="C33" s="6"/>
      <c r="D33" s="19"/>
      <c r="E33" s="19"/>
      <c r="F33" s="48">
        <f t="shared" si="0"/>
        <v>0</v>
      </c>
    </row>
    <row r="34" spans="2:6" x14ac:dyDescent="0.25">
      <c r="B34" s="42">
        <v>28</v>
      </c>
      <c r="C34" s="6">
        <v>279.3</v>
      </c>
      <c r="D34" s="19">
        <v>34.9</v>
      </c>
      <c r="E34" s="19">
        <v>33.1</v>
      </c>
      <c r="F34" s="48">
        <f t="shared" si="0"/>
        <v>347.3</v>
      </c>
    </row>
    <row r="35" spans="2:6" x14ac:dyDescent="0.25">
      <c r="B35" s="42">
        <v>29</v>
      </c>
      <c r="C35" s="6">
        <v>158.80000000000001</v>
      </c>
      <c r="D35" s="19">
        <v>40</v>
      </c>
      <c r="E35" s="19"/>
      <c r="F35" s="48">
        <f t="shared" si="0"/>
        <v>198.8</v>
      </c>
    </row>
    <row r="36" spans="2:6" x14ac:dyDescent="0.25">
      <c r="B36" s="42">
        <v>30</v>
      </c>
      <c r="C36" s="6">
        <v>401.85</v>
      </c>
      <c r="D36" s="19"/>
      <c r="E36" s="19">
        <v>32.799999999999997</v>
      </c>
      <c r="F36" s="48">
        <f t="shared" si="0"/>
        <v>434.65000000000003</v>
      </c>
    </row>
    <row r="37" spans="2:6" ht="15.75" thickBot="1" x14ac:dyDescent="0.3">
      <c r="B37" s="43">
        <v>31</v>
      </c>
      <c r="C37" s="28"/>
      <c r="D37" s="29"/>
      <c r="E37" s="29"/>
      <c r="F37" s="49">
        <f t="shared" si="0"/>
        <v>0</v>
      </c>
    </row>
    <row r="38" spans="2:6" x14ac:dyDescent="0.25">
      <c r="B38" s="44" t="s">
        <v>7</v>
      </c>
      <c r="C38" s="32">
        <f>SUM(C7:C37)</f>
        <v>6189.3000000000011</v>
      </c>
      <c r="D38" s="32">
        <f t="shared" ref="D38:F38" si="1">SUM(D7:D37)</f>
        <v>419.8</v>
      </c>
      <c r="E38" s="32">
        <f t="shared" si="1"/>
        <v>247.2</v>
      </c>
      <c r="F38" s="50">
        <f t="shared" si="1"/>
        <v>6856.3</v>
      </c>
    </row>
    <row r="39" spans="2:6" x14ac:dyDescent="0.25">
      <c r="B39" s="45" t="s">
        <v>21</v>
      </c>
      <c r="C39" s="20">
        <f>COUNTA(C7:C37)</f>
        <v>26</v>
      </c>
      <c r="D39" s="20">
        <f t="shared" ref="D39:E39" si="2">COUNTA(D7:D37)</f>
        <v>11</v>
      </c>
      <c r="E39" s="20">
        <f t="shared" si="2"/>
        <v>7</v>
      </c>
      <c r="F39" s="51">
        <f>COUNTA(F7:F37)-COUNTIF(F7:F37,0)</f>
        <v>26</v>
      </c>
    </row>
    <row r="40" spans="2:6" x14ac:dyDescent="0.25">
      <c r="B40" s="54" t="s">
        <v>20</v>
      </c>
      <c r="C40" s="55">
        <f>C38/C39</f>
        <v>238.05000000000004</v>
      </c>
      <c r="D40" s="55">
        <f t="shared" ref="D40:E40" si="3">D38/D39</f>
        <v>38.163636363636364</v>
      </c>
      <c r="E40" s="55">
        <f t="shared" si="3"/>
        <v>35.31428571428571</v>
      </c>
      <c r="F40" s="56">
        <f>F38/F39</f>
        <v>263.70384615384614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9"/>
  <sheetViews>
    <sheetView topLeftCell="A22" workbookViewId="0">
      <selection activeCell="E39" sqref="E39"/>
    </sheetView>
  </sheetViews>
  <sheetFormatPr defaultRowHeight="15" x14ac:dyDescent="0.25"/>
  <cols>
    <col min="2" max="5" width="13.7109375" customWidth="1"/>
  </cols>
  <sheetData>
    <row r="2" spans="1:12" ht="15.75" thickBot="1" x14ac:dyDescent="0.3"/>
    <row r="3" spans="1:12" ht="19.5" thickBot="1" x14ac:dyDescent="0.3">
      <c r="A3" s="69" t="s">
        <v>3</v>
      </c>
      <c r="B3" s="70"/>
      <c r="C3" s="70"/>
      <c r="D3" s="70"/>
      <c r="E3" s="71"/>
      <c r="F3" s="3"/>
      <c r="G3" s="3"/>
      <c r="H3" s="3"/>
      <c r="I3" s="3"/>
      <c r="J3" s="3"/>
      <c r="K3" s="3"/>
      <c r="L3" s="3"/>
    </row>
    <row r="4" spans="1:12" x14ac:dyDescent="0.25">
      <c r="A4" s="72" t="s">
        <v>0</v>
      </c>
      <c r="B4" s="66" t="s">
        <v>1</v>
      </c>
      <c r="C4" s="66"/>
      <c r="D4" s="66"/>
      <c r="E4" s="67" t="s">
        <v>7</v>
      </c>
      <c r="F4" s="1"/>
      <c r="G4" s="1"/>
      <c r="H4" s="1"/>
      <c r="I4" s="1"/>
      <c r="J4" s="1"/>
      <c r="K4" s="1"/>
      <c r="L4" s="1"/>
    </row>
    <row r="5" spans="1:12" x14ac:dyDescent="0.25">
      <c r="A5" s="73"/>
      <c r="B5" s="18" t="s">
        <v>22</v>
      </c>
      <c r="C5" s="18" t="s">
        <v>23</v>
      </c>
      <c r="D5" s="18" t="s">
        <v>24</v>
      </c>
      <c r="E5" s="68"/>
      <c r="F5" s="2"/>
      <c r="G5" s="2"/>
      <c r="H5" s="2"/>
      <c r="I5" s="2"/>
      <c r="J5" s="2"/>
      <c r="K5" s="2"/>
      <c r="L5" s="2"/>
    </row>
    <row r="6" spans="1:12" x14ac:dyDescent="0.25">
      <c r="A6" s="7">
        <v>1</v>
      </c>
      <c r="B6" s="6">
        <v>118.1</v>
      </c>
      <c r="C6" s="19"/>
      <c r="D6" s="19">
        <v>86.2</v>
      </c>
      <c r="E6" s="21">
        <f>SUM(B6:D6)</f>
        <v>204.3</v>
      </c>
    </row>
    <row r="7" spans="1:12" x14ac:dyDescent="0.25">
      <c r="A7" s="7">
        <v>2</v>
      </c>
      <c r="B7" s="6">
        <v>231.85</v>
      </c>
      <c r="C7" s="19">
        <v>16</v>
      </c>
      <c r="D7" s="19">
        <v>40</v>
      </c>
      <c r="E7" s="21">
        <f t="shared" ref="E7:E36" si="0">SUM(B7:D7)</f>
        <v>287.85000000000002</v>
      </c>
    </row>
    <row r="8" spans="1:12" x14ac:dyDescent="0.25">
      <c r="A8" s="7">
        <v>3</v>
      </c>
      <c r="B8" s="6">
        <v>363.6</v>
      </c>
      <c r="C8" s="19">
        <v>15.5</v>
      </c>
      <c r="D8" s="19">
        <v>45.24</v>
      </c>
      <c r="E8" s="21">
        <f t="shared" si="0"/>
        <v>424.34000000000003</v>
      </c>
    </row>
    <row r="9" spans="1:12" x14ac:dyDescent="0.25">
      <c r="A9" s="7">
        <v>4</v>
      </c>
      <c r="B9" s="6"/>
      <c r="C9" s="19"/>
      <c r="D9" s="19"/>
      <c r="E9" s="21">
        <f t="shared" si="0"/>
        <v>0</v>
      </c>
    </row>
    <row r="10" spans="1:12" x14ac:dyDescent="0.25">
      <c r="A10" s="7">
        <v>5</v>
      </c>
      <c r="B10" s="6">
        <v>143.75</v>
      </c>
      <c r="C10" s="19"/>
      <c r="D10" s="19">
        <v>17.5</v>
      </c>
      <c r="E10" s="21">
        <f t="shared" si="0"/>
        <v>161.25</v>
      </c>
    </row>
    <row r="11" spans="1:12" x14ac:dyDescent="0.25">
      <c r="A11" s="7">
        <v>6</v>
      </c>
      <c r="B11" s="6">
        <v>153.5</v>
      </c>
      <c r="C11" s="19"/>
      <c r="D11" s="19"/>
      <c r="E11" s="21">
        <f t="shared" si="0"/>
        <v>153.5</v>
      </c>
    </row>
    <row r="12" spans="1:12" x14ac:dyDescent="0.25">
      <c r="A12" s="7">
        <v>7</v>
      </c>
      <c r="B12" s="6">
        <v>172.55</v>
      </c>
      <c r="C12" s="19"/>
      <c r="D12" s="19">
        <v>47.69</v>
      </c>
      <c r="E12" s="21">
        <f t="shared" si="0"/>
        <v>220.24</v>
      </c>
    </row>
    <row r="13" spans="1:12" x14ac:dyDescent="0.25">
      <c r="A13" s="7">
        <v>8</v>
      </c>
      <c r="B13" s="6">
        <v>145.25</v>
      </c>
      <c r="C13" s="19"/>
      <c r="D13" s="19">
        <v>71.95</v>
      </c>
      <c r="E13" s="21">
        <f t="shared" si="0"/>
        <v>217.2</v>
      </c>
    </row>
    <row r="14" spans="1:12" x14ac:dyDescent="0.25">
      <c r="A14" s="7">
        <v>9</v>
      </c>
      <c r="B14" s="6">
        <v>201.6</v>
      </c>
      <c r="C14" s="19"/>
      <c r="D14" s="19">
        <v>35</v>
      </c>
      <c r="E14" s="21">
        <f t="shared" si="0"/>
        <v>236.6</v>
      </c>
    </row>
    <row r="15" spans="1:12" x14ac:dyDescent="0.25">
      <c r="A15" s="7">
        <v>10</v>
      </c>
      <c r="B15" s="6">
        <v>287</v>
      </c>
      <c r="C15" s="19"/>
      <c r="D15" s="19">
        <v>39.700000000000003</v>
      </c>
      <c r="E15" s="21">
        <f t="shared" si="0"/>
        <v>326.7</v>
      </c>
    </row>
    <row r="16" spans="1:12" x14ac:dyDescent="0.25">
      <c r="A16" s="7">
        <v>11</v>
      </c>
      <c r="B16" s="6"/>
      <c r="C16" s="19"/>
      <c r="D16" s="19"/>
      <c r="E16" s="21">
        <f t="shared" si="0"/>
        <v>0</v>
      </c>
    </row>
    <row r="17" spans="1:5" x14ac:dyDescent="0.25">
      <c r="A17" s="7">
        <v>12</v>
      </c>
      <c r="B17" s="6">
        <v>177.65</v>
      </c>
      <c r="C17" s="19">
        <v>38.700000000000003</v>
      </c>
      <c r="D17" s="19">
        <v>16.850000000000001</v>
      </c>
      <c r="E17" s="21">
        <f t="shared" si="0"/>
        <v>233.20000000000002</v>
      </c>
    </row>
    <row r="18" spans="1:5" x14ac:dyDescent="0.25">
      <c r="A18" s="7">
        <v>13</v>
      </c>
      <c r="B18" s="6">
        <v>153.5</v>
      </c>
      <c r="C18" s="19"/>
      <c r="D18" s="19"/>
      <c r="E18" s="21">
        <f t="shared" si="0"/>
        <v>153.5</v>
      </c>
    </row>
    <row r="19" spans="1:5" x14ac:dyDescent="0.25">
      <c r="A19" s="7">
        <v>14</v>
      </c>
      <c r="B19" s="6">
        <v>107.2</v>
      </c>
      <c r="C19" s="19">
        <v>83.3</v>
      </c>
      <c r="D19" s="19">
        <v>18</v>
      </c>
      <c r="E19" s="21">
        <f t="shared" si="0"/>
        <v>208.5</v>
      </c>
    </row>
    <row r="20" spans="1:5" x14ac:dyDescent="0.25">
      <c r="A20" s="7">
        <v>15</v>
      </c>
      <c r="B20" s="6">
        <v>147</v>
      </c>
      <c r="C20" s="19"/>
      <c r="D20" s="19">
        <v>27.5</v>
      </c>
      <c r="E20" s="21">
        <f t="shared" si="0"/>
        <v>174.5</v>
      </c>
    </row>
    <row r="21" spans="1:5" x14ac:dyDescent="0.25">
      <c r="A21" s="7">
        <v>16</v>
      </c>
      <c r="B21" s="6">
        <v>188.9</v>
      </c>
      <c r="C21" s="19">
        <v>38</v>
      </c>
      <c r="D21" s="19">
        <v>65.39</v>
      </c>
      <c r="E21" s="21">
        <f t="shared" si="0"/>
        <v>292.29000000000002</v>
      </c>
    </row>
    <row r="22" spans="1:5" x14ac:dyDescent="0.25">
      <c r="A22" s="7">
        <v>17</v>
      </c>
      <c r="B22" s="6">
        <v>116.95</v>
      </c>
      <c r="C22" s="19">
        <v>53.5</v>
      </c>
      <c r="D22" s="19">
        <v>10</v>
      </c>
      <c r="E22" s="21">
        <f t="shared" si="0"/>
        <v>180.45</v>
      </c>
    </row>
    <row r="23" spans="1:5" x14ac:dyDescent="0.25">
      <c r="A23" s="7">
        <v>18</v>
      </c>
      <c r="B23" s="6"/>
      <c r="C23" s="19"/>
      <c r="D23" s="19"/>
      <c r="E23" s="21">
        <f t="shared" si="0"/>
        <v>0</v>
      </c>
    </row>
    <row r="24" spans="1:5" x14ac:dyDescent="0.25">
      <c r="A24" s="7">
        <v>19</v>
      </c>
      <c r="B24" s="6">
        <v>74.2</v>
      </c>
      <c r="C24" s="19">
        <v>11</v>
      </c>
      <c r="D24" s="19"/>
      <c r="E24" s="21">
        <f t="shared" si="0"/>
        <v>85.2</v>
      </c>
    </row>
    <row r="25" spans="1:5" x14ac:dyDescent="0.25">
      <c r="A25" s="7">
        <v>20</v>
      </c>
      <c r="B25" s="6">
        <v>121.4</v>
      </c>
      <c r="C25" s="19">
        <v>43.8</v>
      </c>
      <c r="D25" s="19">
        <v>12</v>
      </c>
      <c r="E25" s="21">
        <f t="shared" si="0"/>
        <v>177.2</v>
      </c>
    </row>
    <row r="26" spans="1:5" x14ac:dyDescent="0.25">
      <c r="A26" s="7">
        <v>21</v>
      </c>
      <c r="B26" s="6">
        <v>111.75</v>
      </c>
      <c r="C26" s="19"/>
      <c r="D26" s="19"/>
      <c r="E26" s="21">
        <f t="shared" si="0"/>
        <v>111.75</v>
      </c>
    </row>
    <row r="27" spans="1:5" x14ac:dyDescent="0.25">
      <c r="A27" s="7">
        <v>22</v>
      </c>
      <c r="B27" s="6">
        <v>180</v>
      </c>
      <c r="C27" s="19"/>
      <c r="D27" s="19"/>
      <c r="E27" s="21">
        <f t="shared" si="0"/>
        <v>180</v>
      </c>
    </row>
    <row r="28" spans="1:5" x14ac:dyDescent="0.25">
      <c r="A28" s="7">
        <v>23</v>
      </c>
      <c r="B28" s="6">
        <v>199.55</v>
      </c>
      <c r="C28" s="19"/>
      <c r="D28" s="19">
        <v>17.989999999999998</v>
      </c>
      <c r="E28" s="21">
        <f t="shared" si="0"/>
        <v>217.54000000000002</v>
      </c>
    </row>
    <row r="29" spans="1:5" x14ac:dyDescent="0.25">
      <c r="A29" s="7">
        <v>24</v>
      </c>
      <c r="B29" s="6">
        <v>211.35</v>
      </c>
      <c r="C29" s="19"/>
      <c r="D29" s="19">
        <v>8.39</v>
      </c>
      <c r="E29" s="21">
        <f t="shared" si="0"/>
        <v>219.74</v>
      </c>
    </row>
    <row r="30" spans="1:5" x14ac:dyDescent="0.25">
      <c r="A30" s="7">
        <v>25</v>
      </c>
      <c r="B30" s="6"/>
      <c r="C30" s="19"/>
      <c r="D30" s="19"/>
      <c r="E30" s="21">
        <f t="shared" si="0"/>
        <v>0</v>
      </c>
    </row>
    <row r="31" spans="1:5" x14ac:dyDescent="0.25">
      <c r="A31" s="7">
        <v>26</v>
      </c>
      <c r="B31" s="6">
        <v>102</v>
      </c>
      <c r="C31" s="19"/>
      <c r="D31" s="19"/>
      <c r="E31" s="21">
        <f t="shared" si="0"/>
        <v>102</v>
      </c>
    </row>
    <row r="32" spans="1:5" x14ac:dyDescent="0.25">
      <c r="A32" s="7">
        <v>27</v>
      </c>
      <c r="B32" s="6">
        <v>99.95</v>
      </c>
      <c r="C32" s="19"/>
      <c r="D32" s="19"/>
      <c r="E32" s="21">
        <f t="shared" si="0"/>
        <v>99.95</v>
      </c>
    </row>
    <row r="33" spans="1:5" x14ac:dyDescent="0.25">
      <c r="A33" s="7">
        <v>28</v>
      </c>
      <c r="B33" s="6">
        <v>138.15</v>
      </c>
      <c r="C33" s="19">
        <v>18.100000000000001</v>
      </c>
      <c r="D33" s="19"/>
      <c r="E33" s="21">
        <f t="shared" si="0"/>
        <v>156.25</v>
      </c>
    </row>
    <row r="34" spans="1:5" x14ac:dyDescent="0.25">
      <c r="A34" s="7">
        <v>29</v>
      </c>
      <c r="B34" s="6">
        <v>193.55</v>
      </c>
      <c r="C34" s="19">
        <v>34.5</v>
      </c>
      <c r="D34" s="19"/>
      <c r="E34" s="21">
        <f t="shared" si="0"/>
        <v>228.05</v>
      </c>
    </row>
    <row r="35" spans="1:5" x14ac:dyDescent="0.25">
      <c r="A35" s="7">
        <v>30</v>
      </c>
      <c r="B35" s="6">
        <v>238</v>
      </c>
      <c r="C35" s="19">
        <v>18.8</v>
      </c>
      <c r="D35" s="19">
        <v>100.4</v>
      </c>
      <c r="E35" s="21">
        <f t="shared" si="0"/>
        <v>357.20000000000005</v>
      </c>
    </row>
    <row r="36" spans="1:5" ht="15.75" thickBot="1" x14ac:dyDescent="0.3">
      <c r="A36" s="27">
        <v>31</v>
      </c>
      <c r="B36" s="28">
        <v>250.2</v>
      </c>
      <c r="C36" s="29"/>
      <c r="D36" s="29">
        <v>14.4</v>
      </c>
      <c r="E36" s="30">
        <f t="shared" si="0"/>
        <v>264.59999999999997</v>
      </c>
    </row>
    <row r="37" spans="1:5" x14ac:dyDescent="0.25">
      <c r="A37" s="31" t="s">
        <v>7</v>
      </c>
      <c r="B37" s="32">
        <f>SUM(B6:B36)</f>
        <v>4628.4999999999991</v>
      </c>
      <c r="C37" s="32">
        <f t="shared" ref="C37:E37" si="1">SUM(C6:C36)</f>
        <v>371.20000000000005</v>
      </c>
      <c r="D37" s="32">
        <f t="shared" si="1"/>
        <v>674.19999999999993</v>
      </c>
      <c r="E37" s="33">
        <f t="shared" si="1"/>
        <v>5673.9</v>
      </c>
    </row>
    <row r="38" spans="1:5" x14ac:dyDescent="0.25">
      <c r="A38" s="25" t="s">
        <v>21</v>
      </c>
      <c r="B38" s="20">
        <f>COUNTA(B6:B36)</f>
        <v>27</v>
      </c>
      <c r="C38" s="20">
        <f t="shared" ref="C38:D38" si="2">COUNTA(C6:C36)</f>
        <v>11</v>
      </c>
      <c r="D38" s="20">
        <f t="shared" si="2"/>
        <v>18</v>
      </c>
      <c r="E38" s="22">
        <f>COUNTA(E6:E36)-COUNTIF(E6:E36,0)</f>
        <v>27</v>
      </c>
    </row>
    <row r="39" spans="1:5" ht="15.75" thickBot="1" x14ac:dyDescent="0.3">
      <c r="A39" s="26" t="s">
        <v>20</v>
      </c>
      <c r="B39" s="23">
        <f>B37/B38</f>
        <v>171.4259259259259</v>
      </c>
      <c r="C39" s="23">
        <f t="shared" ref="C39:E39" si="3">C37/C38</f>
        <v>33.74545454545455</v>
      </c>
      <c r="D39" s="23">
        <f t="shared" si="3"/>
        <v>37.455555555555549</v>
      </c>
      <c r="E39" s="24">
        <f t="shared" si="3"/>
        <v>210.14444444444442</v>
      </c>
    </row>
  </sheetData>
  <mergeCells count="4">
    <mergeCell ref="B4:D4"/>
    <mergeCell ref="E4:E5"/>
    <mergeCell ref="A3:E3"/>
    <mergeCell ref="A4:A5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9"/>
  <sheetViews>
    <sheetView topLeftCell="A25" workbookViewId="0">
      <selection activeCell="F9" sqref="F9"/>
    </sheetView>
  </sheetViews>
  <sheetFormatPr defaultRowHeight="15" x14ac:dyDescent="0.25"/>
  <cols>
    <col min="2" max="2" width="14.85546875" customWidth="1"/>
  </cols>
  <sheetData>
    <row r="2" spans="1:12" ht="15.75" thickBot="1" x14ac:dyDescent="0.3"/>
    <row r="3" spans="1:12" ht="19.5" thickBot="1" x14ac:dyDescent="0.3">
      <c r="A3" s="69" t="s">
        <v>4</v>
      </c>
      <c r="B3" s="70"/>
      <c r="C3" s="70"/>
      <c r="D3" s="70"/>
      <c r="E3" s="71"/>
      <c r="F3" s="3"/>
      <c r="G3" s="3"/>
      <c r="H3" s="3"/>
      <c r="I3" s="3"/>
      <c r="J3" s="3"/>
      <c r="K3" s="3"/>
      <c r="L3" s="3"/>
    </row>
    <row r="4" spans="1:12" x14ac:dyDescent="0.25">
      <c r="A4" s="72" t="s">
        <v>0</v>
      </c>
      <c r="B4" s="66" t="s">
        <v>1</v>
      </c>
      <c r="C4" s="66"/>
      <c r="D4" s="66"/>
      <c r="E4" s="67" t="s">
        <v>7</v>
      </c>
      <c r="F4" s="1"/>
      <c r="G4" s="1"/>
      <c r="H4" s="1"/>
      <c r="I4" s="1"/>
      <c r="J4" s="1"/>
      <c r="K4" s="1"/>
      <c r="L4" s="1"/>
    </row>
    <row r="5" spans="1:12" x14ac:dyDescent="0.25">
      <c r="A5" s="73"/>
      <c r="B5" s="18" t="s">
        <v>22</v>
      </c>
      <c r="C5" s="18" t="s">
        <v>23</v>
      </c>
      <c r="D5" s="18" t="s">
        <v>24</v>
      </c>
      <c r="E5" s="68"/>
    </row>
    <row r="6" spans="1:12" x14ac:dyDescent="0.25">
      <c r="A6" s="7">
        <v>1</v>
      </c>
      <c r="B6" s="6"/>
      <c r="C6" s="19"/>
      <c r="D6" s="19"/>
      <c r="E6" s="21">
        <f>SUM(B6:D6)</f>
        <v>0</v>
      </c>
    </row>
    <row r="7" spans="1:12" x14ac:dyDescent="0.25">
      <c r="A7" s="7">
        <v>2</v>
      </c>
      <c r="B7" s="6">
        <v>136.1</v>
      </c>
      <c r="C7" s="19"/>
      <c r="D7" s="19"/>
      <c r="E7" s="21">
        <f t="shared" ref="E7:E36" si="0">SUM(B7:D7)</f>
        <v>136.1</v>
      </c>
    </row>
    <row r="8" spans="1:12" x14ac:dyDescent="0.25">
      <c r="A8" s="7">
        <v>3</v>
      </c>
      <c r="B8" s="6">
        <v>181.55</v>
      </c>
      <c r="C8" s="19"/>
      <c r="D8" s="19"/>
      <c r="E8" s="21">
        <f t="shared" si="0"/>
        <v>181.55</v>
      </c>
    </row>
    <row r="9" spans="1:12" x14ac:dyDescent="0.25">
      <c r="A9" s="7">
        <v>4</v>
      </c>
      <c r="B9" s="6">
        <v>101</v>
      </c>
      <c r="C9" s="19">
        <v>16.600000000000001</v>
      </c>
      <c r="D9" s="19">
        <v>25.7</v>
      </c>
      <c r="E9" s="21">
        <f t="shared" si="0"/>
        <v>143.29999999999998</v>
      </c>
    </row>
    <row r="10" spans="1:12" x14ac:dyDescent="0.25">
      <c r="A10" s="7">
        <v>5</v>
      </c>
      <c r="B10" s="6">
        <v>220.6</v>
      </c>
      <c r="C10" s="19"/>
      <c r="D10" s="19"/>
      <c r="E10" s="21">
        <f t="shared" si="0"/>
        <v>220.6</v>
      </c>
    </row>
    <row r="11" spans="1:12" x14ac:dyDescent="0.25">
      <c r="A11" s="7">
        <v>6</v>
      </c>
      <c r="B11" s="6">
        <v>289.64999999999998</v>
      </c>
      <c r="C11" s="19"/>
      <c r="D11" s="19">
        <v>27.4</v>
      </c>
      <c r="E11" s="21">
        <f t="shared" si="0"/>
        <v>317.04999999999995</v>
      </c>
    </row>
    <row r="12" spans="1:12" x14ac:dyDescent="0.25">
      <c r="A12" s="7">
        <v>7</v>
      </c>
      <c r="B12" s="6">
        <v>111.9</v>
      </c>
      <c r="C12" s="19"/>
      <c r="D12" s="19"/>
      <c r="E12" s="21">
        <f t="shared" si="0"/>
        <v>111.9</v>
      </c>
    </row>
    <row r="13" spans="1:12" x14ac:dyDescent="0.25">
      <c r="A13" s="7">
        <v>8</v>
      </c>
      <c r="B13" s="6"/>
      <c r="C13" s="19"/>
      <c r="D13" s="19"/>
      <c r="E13" s="21">
        <f t="shared" si="0"/>
        <v>0</v>
      </c>
    </row>
    <row r="14" spans="1:12" x14ac:dyDescent="0.25">
      <c r="A14" s="7">
        <v>9</v>
      </c>
      <c r="B14" s="6">
        <v>166.35</v>
      </c>
      <c r="C14" s="19">
        <v>11.5</v>
      </c>
      <c r="D14" s="19"/>
      <c r="E14" s="21">
        <f t="shared" si="0"/>
        <v>177.85</v>
      </c>
    </row>
    <row r="15" spans="1:12" x14ac:dyDescent="0.25">
      <c r="A15" s="7">
        <v>10</v>
      </c>
      <c r="B15" s="6">
        <v>237.95</v>
      </c>
      <c r="C15" s="19">
        <v>16</v>
      </c>
      <c r="D15" s="19"/>
      <c r="E15" s="21">
        <f t="shared" si="0"/>
        <v>253.95</v>
      </c>
    </row>
    <row r="16" spans="1:12" x14ac:dyDescent="0.25">
      <c r="A16" s="7">
        <v>11</v>
      </c>
      <c r="B16" s="6">
        <v>41.75</v>
      </c>
      <c r="C16" s="19"/>
      <c r="D16" s="19"/>
      <c r="E16" s="21">
        <f t="shared" si="0"/>
        <v>41.75</v>
      </c>
    </row>
    <row r="17" spans="1:5" x14ac:dyDescent="0.25">
      <c r="A17" s="7">
        <v>12</v>
      </c>
      <c r="B17" s="6">
        <v>197.4</v>
      </c>
      <c r="C17" s="19"/>
      <c r="D17" s="19">
        <v>32</v>
      </c>
      <c r="E17" s="21">
        <f t="shared" si="0"/>
        <v>229.4</v>
      </c>
    </row>
    <row r="18" spans="1:5" x14ac:dyDescent="0.25">
      <c r="A18" s="7">
        <v>13</v>
      </c>
      <c r="B18" s="6">
        <v>201.4</v>
      </c>
      <c r="C18" s="19"/>
      <c r="D18" s="19"/>
      <c r="E18" s="21">
        <f t="shared" si="0"/>
        <v>201.4</v>
      </c>
    </row>
    <row r="19" spans="1:5" x14ac:dyDescent="0.25">
      <c r="A19" s="7">
        <v>14</v>
      </c>
      <c r="B19" s="6">
        <v>261.7</v>
      </c>
      <c r="C19" s="19">
        <v>18.399999999999999</v>
      </c>
      <c r="D19" s="19">
        <v>42.7</v>
      </c>
      <c r="E19" s="21">
        <f t="shared" si="0"/>
        <v>322.79999999999995</v>
      </c>
    </row>
    <row r="20" spans="1:5" x14ac:dyDescent="0.25">
      <c r="A20" s="7">
        <v>15</v>
      </c>
      <c r="B20" s="6"/>
      <c r="C20" s="19"/>
      <c r="D20" s="19"/>
      <c r="E20" s="21">
        <f t="shared" si="0"/>
        <v>0</v>
      </c>
    </row>
    <row r="21" spans="1:5" x14ac:dyDescent="0.25">
      <c r="A21" s="7">
        <v>16</v>
      </c>
      <c r="B21" s="6">
        <v>108.7</v>
      </c>
      <c r="C21" s="19"/>
      <c r="D21" s="19"/>
      <c r="E21" s="21">
        <f t="shared" si="0"/>
        <v>108.7</v>
      </c>
    </row>
    <row r="22" spans="1:5" x14ac:dyDescent="0.25">
      <c r="A22" s="7">
        <v>17</v>
      </c>
      <c r="B22" s="6">
        <v>57.2</v>
      </c>
      <c r="C22" s="19">
        <v>13.3</v>
      </c>
      <c r="D22" s="19">
        <v>37.450000000000003</v>
      </c>
      <c r="E22" s="21">
        <f t="shared" si="0"/>
        <v>107.95</v>
      </c>
    </row>
    <row r="23" spans="1:5" x14ac:dyDescent="0.25">
      <c r="A23" s="7">
        <v>18</v>
      </c>
      <c r="B23" s="6">
        <v>233.65</v>
      </c>
      <c r="C23" s="19"/>
      <c r="D23" s="19"/>
      <c r="E23" s="21">
        <f t="shared" si="0"/>
        <v>233.65</v>
      </c>
    </row>
    <row r="24" spans="1:5" x14ac:dyDescent="0.25">
      <c r="A24" s="7">
        <v>19</v>
      </c>
      <c r="B24" s="6">
        <v>91.25</v>
      </c>
      <c r="C24" s="19"/>
      <c r="D24" s="19"/>
      <c r="E24" s="21">
        <f t="shared" si="0"/>
        <v>91.25</v>
      </c>
    </row>
    <row r="25" spans="1:5" x14ac:dyDescent="0.25">
      <c r="A25" s="7">
        <v>20</v>
      </c>
      <c r="B25" s="6">
        <v>193.2</v>
      </c>
      <c r="C25" s="19"/>
      <c r="D25" s="19">
        <v>8.3000000000000007</v>
      </c>
      <c r="E25" s="21">
        <f t="shared" si="0"/>
        <v>201.5</v>
      </c>
    </row>
    <row r="26" spans="1:5" x14ac:dyDescent="0.25">
      <c r="A26" s="7">
        <v>21</v>
      </c>
      <c r="B26" s="6">
        <v>92.65</v>
      </c>
      <c r="C26" s="19">
        <v>31.5</v>
      </c>
      <c r="D26" s="19"/>
      <c r="E26" s="21">
        <f t="shared" si="0"/>
        <v>124.15</v>
      </c>
    </row>
    <row r="27" spans="1:5" x14ac:dyDescent="0.25">
      <c r="A27" s="7">
        <v>22</v>
      </c>
      <c r="B27" s="6"/>
      <c r="C27" s="19"/>
      <c r="D27" s="19"/>
      <c r="E27" s="21">
        <f t="shared" si="0"/>
        <v>0</v>
      </c>
    </row>
    <row r="28" spans="1:5" x14ac:dyDescent="0.25">
      <c r="A28" s="7">
        <v>23</v>
      </c>
      <c r="B28" s="6">
        <v>54.5</v>
      </c>
      <c r="C28" s="19">
        <v>52</v>
      </c>
      <c r="D28" s="19">
        <v>33.299999999999997</v>
      </c>
      <c r="E28" s="21">
        <f t="shared" si="0"/>
        <v>139.80000000000001</v>
      </c>
    </row>
    <row r="29" spans="1:5" x14ac:dyDescent="0.25">
      <c r="A29" s="7">
        <v>24</v>
      </c>
      <c r="B29" s="6">
        <v>133.65</v>
      </c>
      <c r="C29" s="19"/>
      <c r="D29" s="19">
        <v>1.6</v>
      </c>
      <c r="E29" s="21">
        <f t="shared" si="0"/>
        <v>135.25</v>
      </c>
    </row>
    <row r="30" spans="1:5" x14ac:dyDescent="0.25">
      <c r="A30" s="7">
        <v>25</v>
      </c>
      <c r="B30" s="6">
        <v>102.5</v>
      </c>
      <c r="C30" s="19"/>
      <c r="D30" s="19">
        <v>45.9</v>
      </c>
      <c r="E30" s="21">
        <f t="shared" si="0"/>
        <v>148.4</v>
      </c>
    </row>
    <row r="31" spans="1:5" x14ac:dyDescent="0.25">
      <c r="A31" s="7">
        <v>26</v>
      </c>
      <c r="B31" s="6">
        <v>65.5</v>
      </c>
      <c r="C31" s="19"/>
      <c r="D31" s="19"/>
      <c r="E31" s="21">
        <f t="shared" si="0"/>
        <v>65.5</v>
      </c>
    </row>
    <row r="32" spans="1:5" x14ac:dyDescent="0.25">
      <c r="A32" s="7">
        <v>27</v>
      </c>
      <c r="B32" s="6">
        <v>230.3</v>
      </c>
      <c r="C32" s="19"/>
      <c r="D32" s="19">
        <v>12.25</v>
      </c>
      <c r="E32" s="21">
        <f t="shared" si="0"/>
        <v>242.55</v>
      </c>
    </row>
    <row r="33" spans="1:5" x14ac:dyDescent="0.25">
      <c r="A33" s="7">
        <v>28</v>
      </c>
      <c r="B33" s="6">
        <v>216.25</v>
      </c>
      <c r="C33" s="19">
        <v>16.5</v>
      </c>
      <c r="D33" s="19">
        <v>7</v>
      </c>
      <c r="E33" s="21">
        <f t="shared" si="0"/>
        <v>239.75</v>
      </c>
    </row>
    <row r="34" spans="1:5" x14ac:dyDescent="0.25">
      <c r="A34" s="7">
        <v>29</v>
      </c>
      <c r="B34" s="6"/>
      <c r="C34" s="19"/>
      <c r="D34" s="19"/>
      <c r="E34" s="21">
        <f t="shared" si="0"/>
        <v>0</v>
      </c>
    </row>
    <row r="35" spans="1:5" x14ac:dyDescent="0.25">
      <c r="A35" s="7">
        <v>30</v>
      </c>
      <c r="B35" s="6">
        <v>115.55</v>
      </c>
      <c r="C35" s="19">
        <v>15.3</v>
      </c>
      <c r="D35" s="19">
        <v>89.65</v>
      </c>
      <c r="E35" s="21">
        <f t="shared" si="0"/>
        <v>220.5</v>
      </c>
    </row>
    <row r="36" spans="1:5" ht="15.75" thickBot="1" x14ac:dyDescent="0.3">
      <c r="A36" s="27">
        <v>31</v>
      </c>
      <c r="B36" s="28"/>
      <c r="C36" s="29"/>
      <c r="D36" s="29"/>
      <c r="E36" s="30">
        <f t="shared" si="0"/>
        <v>0</v>
      </c>
    </row>
    <row r="37" spans="1:5" x14ac:dyDescent="0.25">
      <c r="A37" s="31" t="s">
        <v>7</v>
      </c>
      <c r="B37" s="32">
        <f>SUM(B6:B36)</f>
        <v>3842.25</v>
      </c>
      <c r="C37" s="32">
        <f t="shared" ref="C37:E37" si="1">SUM(C6:C36)</f>
        <v>191.10000000000002</v>
      </c>
      <c r="D37" s="32">
        <f t="shared" si="1"/>
        <v>363.25</v>
      </c>
      <c r="E37" s="33">
        <f t="shared" si="1"/>
        <v>4396.6000000000004</v>
      </c>
    </row>
    <row r="38" spans="1:5" x14ac:dyDescent="0.25">
      <c r="A38" s="25" t="s">
        <v>21</v>
      </c>
      <c r="B38" s="20">
        <f>COUNTA(B6:B36)</f>
        <v>25</v>
      </c>
      <c r="C38" s="20">
        <f t="shared" ref="C38:D38" si="2">COUNTA(C6:C36)</f>
        <v>9</v>
      </c>
      <c r="D38" s="20">
        <f t="shared" si="2"/>
        <v>12</v>
      </c>
      <c r="E38" s="22">
        <f>COUNTA(E6:E36)-COUNTIF(E6:E36,0)</f>
        <v>25</v>
      </c>
    </row>
    <row r="39" spans="1:5" ht="15.75" thickBot="1" x14ac:dyDescent="0.3">
      <c r="A39" s="26" t="s">
        <v>20</v>
      </c>
      <c r="B39" s="23">
        <f>B37/B38</f>
        <v>153.69</v>
      </c>
      <c r="C39" s="23">
        <f t="shared" ref="C39:D39" si="3">C37/C38</f>
        <v>21.233333333333334</v>
      </c>
      <c r="D39" s="23">
        <f t="shared" si="3"/>
        <v>30.270833333333332</v>
      </c>
      <c r="E39" s="24">
        <f>E37/E38</f>
        <v>175.864</v>
      </c>
    </row>
  </sheetData>
  <mergeCells count="4">
    <mergeCell ref="A3:E3"/>
    <mergeCell ref="A4:A5"/>
    <mergeCell ref="B4:D4"/>
    <mergeCell ref="E4:E5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ignoredErrors>
    <ignoredError sqref="E6" formulaRang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9"/>
  <sheetViews>
    <sheetView topLeftCell="A16" workbookViewId="0">
      <selection activeCell="E37" sqref="E37"/>
    </sheetView>
  </sheetViews>
  <sheetFormatPr defaultRowHeight="15" x14ac:dyDescent="0.25"/>
  <cols>
    <col min="2" max="2" width="14.85546875" customWidth="1"/>
  </cols>
  <sheetData>
    <row r="2" spans="1:12" ht="15.75" thickBot="1" x14ac:dyDescent="0.3"/>
    <row r="3" spans="1:12" ht="19.5" thickBot="1" x14ac:dyDescent="0.3">
      <c r="A3" s="69" t="s">
        <v>5</v>
      </c>
      <c r="B3" s="70"/>
      <c r="C3" s="70"/>
      <c r="D3" s="70"/>
      <c r="E3" s="71"/>
      <c r="F3" s="3"/>
      <c r="G3" s="3"/>
      <c r="H3" s="3"/>
      <c r="I3" s="3"/>
      <c r="J3" s="3"/>
      <c r="K3" s="3"/>
      <c r="L3" s="3"/>
    </row>
    <row r="4" spans="1:12" x14ac:dyDescent="0.25">
      <c r="A4" s="72" t="s">
        <v>0</v>
      </c>
      <c r="B4" s="66" t="s">
        <v>1</v>
      </c>
      <c r="C4" s="66"/>
      <c r="D4" s="66"/>
      <c r="E4" s="67" t="s">
        <v>7</v>
      </c>
      <c r="F4" s="1"/>
      <c r="G4" s="1"/>
      <c r="H4" s="1"/>
      <c r="I4" s="1"/>
      <c r="J4" s="1"/>
      <c r="K4" s="1"/>
      <c r="L4" s="1"/>
    </row>
    <row r="5" spans="1:12" x14ac:dyDescent="0.25">
      <c r="A5" s="73"/>
      <c r="B5" s="18" t="s">
        <v>22</v>
      </c>
      <c r="C5" s="18" t="s">
        <v>23</v>
      </c>
      <c r="D5" s="18" t="s">
        <v>24</v>
      </c>
      <c r="E5" s="68"/>
    </row>
    <row r="6" spans="1:12" x14ac:dyDescent="0.25">
      <c r="A6" s="7">
        <v>1</v>
      </c>
      <c r="B6" s="6">
        <v>113.65</v>
      </c>
      <c r="C6" s="19"/>
      <c r="D6" s="19"/>
      <c r="E6" s="21">
        <f>SUM(B6:D6)</f>
        <v>113.65</v>
      </c>
    </row>
    <row r="7" spans="1:12" x14ac:dyDescent="0.25">
      <c r="A7" s="7">
        <v>2</v>
      </c>
      <c r="B7" s="6">
        <v>123.25</v>
      </c>
      <c r="C7" s="19"/>
      <c r="D7" s="19">
        <v>42.7</v>
      </c>
      <c r="E7" s="21">
        <f t="shared" ref="E7:E36" si="0">SUM(B7:D7)</f>
        <v>165.95</v>
      </c>
    </row>
    <row r="8" spans="1:12" x14ac:dyDescent="0.25">
      <c r="A8" s="7">
        <v>3</v>
      </c>
      <c r="B8" s="6">
        <v>256.55</v>
      </c>
      <c r="C8" s="19"/>
      <c r="D8" s="19"/>
      <c r="E8" s="21">
        <f t="shared" si="0"/>
        <v>256.55</v>
      </c>
    </row>
    <row r="9" spans="1:12" x14ac:dyDescent="0.25">
      <c r="A9" s="7">
        <v>4</v>
      </c>
      <c r="B9" s="6">
        <v>163.75</v>
      </c>
      <c r="C9" s="19"/>
      <c r="D9" s="19">
        <v>8.8000000000000007</v>
      </c>
      <c r="E9" s="21">
        <f t="shared" si="0"/>
        <v>172.55</v>
      </c>
    </row>
    <row r="10" spans="1:12" x14ac:dyDescent="0.25">
      <c r="A10" s="7">
        <v>5</v>
      </c>
      <c r="B10" s="6">
        <v>322.8</v>
      </c>
      <c r="C10" s="19">
        <v>58.6</v>
      </c>
      <c r="D10" s="19">
        <v>14</v>
      </c>
      <c r="E10" s="21">
        <f t="shared" si="0"/>
        <v>395.40000000000003</v>
      </c>
    </row>
    <row r="11" spans="1:12" x14ac:dyDescent="0.25">
      <c r="A11" s="7">
        <v>6</v>
      </c>
      <c r="B11" s="6"/>
      <c r="C11" s="19"/>
      <c r="D11" s="19"/>
      <c r="E11" s="21">
        <f t="shared" si="0"/>
        <v>0</v>
      </c>
    </row>
    <row r="12" spans="1:12" x14ac:dyDescent="0.25">
      <c r="A12" s="7">
        <v>7</v>
      </c>
      <c r="B12" s="6">
        <v>184.65</v>
      </c>
      <c r="C12" s="19"/>
      <c r="D12" s="19"/>
      <c r="E12" s="21">
        <f t="shared" si="0"/>
        <v>184.65</v>
      </c>
    </row>
    <row r="13" spans="1:12" x14ac:dyDescent="0.25">
      <c r="A13" s="7">
        <v>8</v>
      </c>
      <c r="B13" s="6">
        <v>240.65</v>
      </c>
      <c r="C13" s="19"/>
      <c r="D13" s="19"/>
      <c r="E13" s="21">
        <f t="shared" si="0"/>
        <v>240.65</v>
      </c>
    </row>
    <row r="14" spans="1:12" x14ac:dyDescent="0.25">
      <c r="A14" s="7">
        <v>9</v>
      </c>
      <c r="B14" s="6">
        <v>193.15</v>
      </c>
      <c r="C14" s="19"/>
      <c r="D14" s="19"/>
      <c r="E14" s="21">
        <f t="shared" si="0"/>
        <v>193.15</v>
      </c>
    </row>
    <row r="15" spans="1:12" x14ac:dyDescent="0.25">
      <c r="A15" s="7">
        <v>10</v>
      </c>
      <c r="B15" s="6">
        <v>325.2</v>
      </c>
      <c r="C15" s="19">
        <v>23</v>
      </c>
      <c r="D15" s="19"/>
      <c r="E15" s="21">
        <f t="shared" si="0"/>
        <v>348.2</v>
      </c>
    </row>
    <row r="16" spans="1:12" x14ac:dyDescent="0.25">
      <c r="A16" s="7">
        <v>11</v>
      </c>
      <c r="B16" s="6">
        <v>146.30000000000001</v>
      </c>
      <c r="C16" s="19"/>
      <c r="D16" s="19"/>
      <c r="E16" s="21">
        <f t="shared" si="0"/>
        <v>146.30000000000001</v>
      </c>
    </row>
    <row r="17" spans="1:5" x14ac:dyDescent="0.25">
      <c r="A17" s="7">
        <v>12</v>
      </c>
      <c r="B17" s="6">
        <v>181.8</v>
      </c>
      <c r="C17" s="19"/>
      <c r="D17" s="19"/>
      <c r="E17" s="21">
        <f t="shared" si="0"/>
        <v>181.8</v>
      </c>
    </row>
    <row r="18" spans="1:5" x14ac:dyDescent="0.25">
      <c r="A18" s="7">
        <v>13</v>
      </c>
      <c r="B18" s="6"/>
      <c r="C18" s="19"/>
      <c r="D18" s="19"/>
      <c r="E18" s="21">
        <f t="shared" si="0"/>
        <v>0</v>
      </c>
    </row>
    <row r="19" spans="1:5" x14ac:dyDescent="0.25">
      <c r="A19" s="7">
        <v>14</v>
      </c>
      <c r="B19" s="6">
        <v>215.8</v>
      </c>
      <c r="C19" s="19">
        <v>68</v>
      </c>
      <c r="D19" s="19"/>
      <c r="E19" s="21">
        <f t="shared" si="0"/>
        <v>283.8</v>
      </c>
    </row>
    <row r="20" spans="1:5" x14ac:dyDescent="0.25">
      <c r="A20" s="7">
        <v>15</v>
      </c>
      <c r="B20" s="6">
        <v>113.1</v>
      </c>
      <c r="C20" s="19"/>
      <c r="D20" s="19"/>
      <c r="E20" s="21">
        <f t="shared" si="0"/>
        <v>113.1</v>
      </c>
    </row>
    <row r="21" spans="1:5" x14ac:dyDescent="0.25">
      <c r="A21" s="7">
        <v>16</v>
      </c>
      <c r="B21" s="6">
        <v>115.2</v>
      </c>
      <c r="C21" s="19"/>
      <c r="D21" s="19">
        <v>42.1</v>
      </c>
      <c r="E21" s="21">
        <f t="shared" si="0"/>
        <v>157.30000000000001</v>
      </c>
    </row>
    <row r="22" spans="1:5" x14ac:dyDescent="0.25">
      <c r="A22" s="7">
        <v>17</v>
      </c>
      <c r="B22" s="6">
        <v>173.9</v>
      </c>
      <c r="C22" s="19"/>
      <c r="D22" s="19">
        <v>66</v>
      </c>
      <c r="E22" s="21">
        <f t="shared" si="0"/>
        <v>239.9</v>
      </c>
    </row>
    <row r="23" spans="1:5" x14ac:dyDescent="0.25">
      <c r="A23" s="7">
        <v>18</v>
      </c>
      <c r="B23" s="6">
        <v>129.35</v>
      </c>
      <c r="C23" s="19"/>
      <c r="D23" s="19"/>
      <c r="E23" s="21">
        <f t="shared" si="0"/>
        <v>129.35</v>
      </c>
    </row>
    <row r="24" spans="1:5" x14ac:dyDescent="0.25">
      <c r="A24" s="7">
        <v>19</v>
      </c>
      <c r="B24" s="6">
        <v>253.4</v>
      </c>
      <c r="C24" s="19"/>
      <c r="D24" s="19"/>
      <c r="E24" s="21">
        <f t="shared" si="0"/>
        <v>253.4</v>
      </c>
    </row>
    <row r="25" spans="1:5" x14ac:dyDescent="0.25">
      <c r="A25" s="7">
        <v>20</v>
      </c>
      <c r="B25" s="6"/>
      <c r="C25" s="19"/>
      <c r="D25" s="19"/>
      <c r="E25" s="21">
        <f t="shared" si="0"/>
        <v>0</v>
      </c>
    </row>
    <row r="26" spans="1:5" x14ac:dyDescent="0.25">
      <c r="A26" s="7">
        <v>21</v>
      </c>
      <c r="B26" s="6">
        <v>71.599999999999994</v>
      </c>
      <c r="C26" s="19"/>
      <c r="D26" s="19"/>
      <c r="E26" s="21">
        <f t="shared" si="0"/>
        <v>71.599999999999994</v>
      </c>
    </row>
    <row r="27" spans="1:5" x14ac:dyDescent="0.25">
      <c r="A27" s="7">
        <v>22</v>
      </c>
      <c r="B27" s="6">
        <v>104.2</v>
      </c>
      <c r="C27" s="19"/>
      <c r="D27" s="19"/>
      <c r="E27" s="21">
        <f t="shared" si="0"/>
        <v>104.2</v>
      </c>
    </row>
    <row r="28" spans="1:5" x14ac:dyDescent="0.25">
      <c r="A28" s="7">
        <v>23</v>
      </c>
      <c r="B28" s="6">
        <v>241.05</v>
      </c>
      <c r="C28" s="19">
        <v>14</v>
      </c>
      <c r="D28" s="19"/>
      <c r="E28" s="21">
        <f t="shared" si="0"/>
        <v>255.05</v>
      </c>
    </row>
    <row r="29" spans="1:5" x14ac:dyDescent="0.25">
      <c r="A29" s="7">
        <v>24</v>
      </c>
      <c r="B29" s="6">
        <v>160.25</v>
      </c>
      <c r="C29" s="19"/>
      <c r="D29" s="19"/>
      <c r="E29" s="21">
        <f t="shared" si="0"/>
        <v>160.25</v>
      </c>
    </row>
    <row r="30" spans="1:5" x14ac:dyDescent="0.25">
      <c r="A30" s="7">
        <v>25</v>
      </c>
      <c r="B30" s="6">
        <v>127.4</v>
      </c>
      <c r="C30" s="19"/>
      <c r="D30" s="19">
        <v>31.1</v>
      </c>
      <c r="E30" s="21">
        <f t="shared" si="0"/>
        <v>158.5</v>
      </c>
    </row>
    <row r="31" spans="1:5" x14ac:dyDescent="0.25">
      <c r="A31" s="7">
        <v>26</v>
      </c>
      <c r="B31" s="6">
        <v>140.6</v>
      </c>
      <c r="C31" s="19">
        <v>27.5</v>
      </c>
      <c r="D31" s="19"/>
      <c r="E31" s="21">
        <f t="shared" si="0"/>
        <v>168.1</v>
      </c>
    </row>
    <row r="32" spans="1:5" x14ac:dyDescent="0.25">
      <c r="A32" s="7">
        <v>27</v>
      </c>
      <c r="B32" s="6"/>
      <c r="C32" s="19"/>
      <c r="D32" s="19"/>
      <c r="E32" s="21">
        <f t="shared" si="0"/>
        <v>0</v>
      </c>
    </row>
    <row r="33" spans="1:5" x14ac:dyDescent="0.25">
      <c r="A33" s="7">
        <v>28</v>
      </c>
      <c r="B33" s="6">
        <v>96.45</v>
      </c>
      <c r="C33" s="19"/>
      <c r="D33" s="19">
        <v>20.5</v>
      </c>
      <c r="E33" s="21">
        <f t="shared" si="0"/>
        <v>116.95</v>
      </c>
    </row>
    <row r="34" spans="1:5" x14ac:dyDescent="0.25">
      <c r="A34" s="7">
        <v>29</v>
      </c>
      <c r="B34" s="6">
        <v>67.75</v>
      </c>
      <c r="C34" s="19"/>
      <c r="D34" s="19"/>
      <c r="E34" s="21">
        <f t="shared" si="0"/>
        <v>67.75</v>
      </c>
    </row>
    <row r="35" spans="1:5" x14ac:dyDescent="0.25">
      <c r="A35" s="7">
        <v>30</v>
      </c>
      <c r="B35" s="6">
        <v>196.75</v>
      </c>
      <c r="C35" s="19"/>
      <c r="D35" s="19"/>
      <c r="E35" s="21">
        <f t="shared" si="0"/>
        <v>196.75</v>
      </c>
    </row>
    <row r="36" spans="1:5" ht="15.75" thickBot="1" x14ac:dyDescent="0.3">
      <c r="A36" s="27">
        <v>31</v>
      </c>
      <c r="B36" s="28">
        <v>400</v>
      </c>
      <c r="C36" s="29"/>
      <c r="D36" s="29">
        <v>26.5</v>
      </c>
      <c r="E36" s="30">
        <f t="shared" si="0"/>
        <v>426.5</v>
      </c>
    </row>
    <row r="37" spans="1:5" x14ac:dyDescent="0.25">
      <c r="A37" s="31" t="s">
        <v>7</v>
      </c>
      <c r="B37" s="32">
        <f>SUM(B6:B36)</f>
        <v>4858.55</v>
      </c>
      <c r="C37" s="32">
        <f t="shared" ref="C37:E37" si="1">SUM(C6:C36)</f>
        <v>191.1</v>
      </c>
      <c r="D37" s="32">
        <f t="shared" si="1"/>
        <v>251.7</v>
      </c>
      <c r="E37" s="33">
        <f t="shared" si="1"/>
        <v>5301.3500000000013</v>
      </c>
    </row>
    <row r="38" spans="1:5" x14ac:dyDescent="0.25">
      <c r="A38" s="25" t="s">
        <v>21</v>
      </c>
      <c r="B38" s="20">
        <f>COUNTA(B6:B36)</f>
        <v>27</v>
      </c>
      <c r="C38" s="20">
        <f t="shared" ref="C38:D38" si="2">COUNTA(C6:C36)</f>
        <v>5</v>
      </c>
      <c r="D38" s="20">
        <f t="shared" si="2"/>
        <v>8</v>
      </c>
      <c r="E38" s="22">
        <f>COUNTA(E6:E36)-COUNTIF(E6:E36,0)</f>
        <v>27</v>
      </c>
    </row>
    <row r="39" spans="1:5" ht="15.75" thickBot="1" x14ac:dyDescent="0.3">
      <c r="A39" s="26" t="s">
        <v>20</v>
      </c>
      <c r="B39" s="23">
        <f>B37/B38</f>
        <v>179.94629629629631</v>
      </c>
      <c r="C39" s="23">
        <f t="shared" ref="C39:D39" si="3">C37/C38</f>
        <v>38.22</v>
      </c>
      <c r="D39" s="23">
        <f t="shared" si="3"/>
        <v>31.462499999999999</v>
      </c>
      <c r="E39" s="24">
        <f>E37/E38</f>
        <v>196.34629629629634</v>
      </c>
    </row>
  </sheetData>
  <mergeCells count="4">
    <mergeCell ref="A3:E3"/>
    <mergeCell ref="A4:A5"/>
    <mergeCell ref="B4:D4"/>
    <mergeCell ref="E4:E5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9"/>
  <sheetViews>
    <sheetView topLeftCell="A16" zoomScale="90" zoomScaleNormal="90" workbookViewId="0">
      <selection activeCell="V10" sqref="V10"/>
    </sheetView>
  </sheetViews>
  <sheetFormatPr defaultRowHeight="15" x14ac:dyDescent="0.25"/>
  <cols>
    <col min="2" max="2" width="14.85546875" customWidth="1"/>
  </cols>
  <sheetData>
    <row r="2" spans="1:12" ht="15.75" thickBot="1" x14ac:dyDescent="0.3"/>
    <row r="3" spans="1:12" ht="19.5" thickBot="1" x14ac:dyDescent="0.3">
      <c r="A3" s="69" t="s">
        <v>6</v>
      </c>
      <c r="B3" s="70"/>
      <c r="C3" s="70"/>
      <c r="D3" s="70"/>
      <c r="E3" s="71"/>
      <c r="F3" s="3"/>
      <c r="G3" s="3"/>
      <c r="H3" s="3"/>
      <c r="I3" s="3"/>
      <c r="J3" s="3"/>
      <c r="K3" s="3"/>
      <c r="L3" s="3"/>
    </row>
    <row r="4" spans="1:12" x14ac:dyDescent="0.25">
      <c r="A4" s="72" t="s">
        <v>0</v>
      </c>
      <c r="B4" s="66" t="s">
        <v>1</v>
      </c>
      <c r="C4" s="66"/>
      <c r="D4" s="66"/>
      <c r="E4" s="67" t="s">
        <v>7</v>
      </c>
      <c r="F4" s="1"/>
      <c r="G4" s="1"/>
      <c r="H4" s="1"/>
      <c r="I4" s="1"/>
      <c r="J4" s="1"/>
      <c r="K4" s="1"/>
      <c r="L4" s="1"/>
    </row>
    <row r="5" spans="1:12" x14ac:dyDescent="0.25">
      <c r="A5" s="73"/>
      <c r="B5" s="18" t="s">
        <v>22</v>
      </c>
      <c r="C5" s="18" t="s">
        <v>23</v>
      </c>
      <c r="D5" s="18" t="s">
        <v>24</v>
      </c>
      <c r="E5" s="68"/>
    </row>
    <row r="6" spans="1:12" x14ac:dyDescent="0.25">
      <c r="A6" s="7">
        <v>1</v>
      </c>
      <c r="B6" s="6">
        <v>325.8</v>
      </c>
      <c r="C6" s="19"/>
      <c r="D6" s="19">
        <v>78.7</v>
      </c>
      <c r="E6" s="21">
        <f>SUM(B6:D6)</f>
        <v>404.5</v>
      </c>
    </row>
    <row r="7" spans="1:12" x14ac:dyDescent="0.25">
      <c r="A7" s="7">
        <v>2</v>
      </c>
      <c r="B7" s="6">
        <v>101.15</v>
      </c>
      <c r="C7" s="19">
        <v>12</v>
      </c>
      <c r="D7" s="19"/>
      <c r="E7" s="21">
        <f t="shared" ref="E7:E36" si="0">SUM(B7:D7)</f>
        <v>113.15</v>
      </c>
    </row>
    <row r="8" spans="1:12" x14ac:dyDescent="0.25">
      <c r="A8" s="7">
        <v>3</v>
      </c>
      <c r="B8" s="6"/>
      <c r="C8" s="19"/>
      <c r="D8" s="19"/>
      <c r="E8" s="21">
        <f t="shared" si="0"/>
        <v>0</v>
      </c>
    </row>
    <row r="9" spans="1:12" x14ac:dyDescent="0.25">
      <c r="A9" s="7">
        <v>4</v>
      </c>
      <c r="B9" s="6">
        <v>132.94999999999999</v>
      </c>
      <c r="C9" s="19"/>
      <c r="D9" s="19"/>
      <c r="E9" s="21">
        <f t="shared" si="0"/>
        <v>132.94999999999999</v>
      </c>
    </row>
    <row r="10" spans="1:12" x14ac:dyDescent="0.25">
      <c r="A10" s="7">
        <v>5</v>
      </c>
      <c r="B10" s="6">
        <v>184.9</v>
      </c>
      <c r="C10" s="19"/>
      <c r="D10" s="19"/>
      <c r="E10" s="21">
        <f t="shared" si="0"/>
        <v>184.9</v>
      </c>
    </row>
    <row r="11" spans="1:12" x14ac:dyDescent="0.25">
      <c r="A11" s="7">
        <v>6</v>
      </c>
      <c r="B11" s="6">
        <v>310.8</v>
      </c>
      <c r="C11" s="19">
        <v>21</v>
      </c>
      <c r="D11" s="19">
        <v>36.799999999999997</v>
      </c>
      <c r="E11" s="21">
        <f t="shared" si="0"/>
        <v>368.6</v>
      </c>
    </row>
    <row r="12" spans="1:12" x14ac:dyDescent="0.25">
      <c r="A12" s="7">
        <v>7</v>
      </c>
      <c r="B12" s="6">
        <v>249.5</v>
      </c>
      <c r="C12" s="19"/>
      <c r="D12" s="19">
        <v>67</v>
      </c>
      <c r="E12" s="21">
        <f t="shared" si="0"/>
        <v>316.5</v>
      </c>
    </row>
    <row r="13" spans="1:12" x14ac:dyDescent="0.25">
      <c r="A13" s="7">
        <v>8</v>
      </c>
      <c r="B13" s="6">
        <v>295.85000000000002</v>
      </c>
      <c r="C13" s="19"/>
      <c r="D13" s="19">
        <v>18.5</v>
      </c>
      <c r="E13" s="21">
        <f t="shared" si="0"/>
        <v>314.35000000000002</v>
      </c>
    </row>
    <row r="14" spans="1:12" x14ac:dyDescent="0.25">
      <c r="A14" s="7">
        <v>9</v>
      </c>
      <c r="B14" s="6">
        <v>285.55</v>
      </c>
      <c r="C14" s="19">
        <v>85.9</v>
      </c>
      <c r="D14" s="19"/>
      <c r="E14" s="21">
        <f t="shared" si="0"/>
        <v>371.45000000000005</v>
      </c>
    </row>
    <row r="15" spans="1:12" x14ac:dyDescent="0.25">
      <c r="A15" s="7">
        <v>10</v>
      </c>
      <c r="B15" s="6"/>
      <c r="C15" s="19"/>
      <c r="D15" s="19"/>
      <c r="E15" s="21">
        <f t="shared" si="0"/>
        <v>0</v>
      </c>
    </row>
    <row r="16" spans="1:12" x14ac:dyDescent="0.25">
      <c r="A16" s="7">
        <v>11</v>
      </c>
      <c r="B16" s="6">
        <v>150.25</v>
      </c>
      <c r="C16" s="19">
        <v>28.5</v>
      </c>
      <c r="D16" s="19"/>
      <c r="E16" s="21">
        <f t="shared" si="0"/>
        <v>178.75</v>
      </c>
    </row>
    <row r="17" spans="1:5" x14ac:dyDescent="0.25">
      <c r="A17" s="7">
        <v>12</v>
      </c>
      <c r="B17" s="6">
        <v>218.2</v>
      </c>
      <c r="C17" s="19"/>
      <c r="D17" s="19"/>
      <c r="E17" s="21">
        <f t="shared" si="0"/>
        <v>218.2</v>
      </c>
    </row>
    <row r="18" spans="1:5" x14ac:dyDescent="0.25">
      <c r="A18" s="7">
        <v>13</v>
      </c>
      <c r="B18" s="6">
        <v>107.75</v>
      </c>
      <c r="C18" s="19">
        <v>43.2</v>
      </c>
      <c r="D18" s="19"/>
      <c r="E18" s="21">
        <f t="shared" si="0"/>
        <v>150.94999999999999</v>
      </c>
    </row>
    <row r="19" spans="1:5" x14ac:dyDescent="0.25">
      <c r="A19" s="7">
        <v>14</v>
      </c>
      <c r="B19" s="6">
        <v>238.15</v>
      </c>
      <c r="C19" s="19"/>
      <c r="D19" s="19"/>
      <c r="E19" s="21">
        <f t="shared" si="0"/>
        <v>238.15</v>
      </c>
    </row>
    <row r="20" spans="1:5" x14ac:dyDescent="0.25">
      <c r="A20" s="7">
        <v>15</v>
      </c>
      <c r="B20" s="6"/>
      <c r="C20" s="19"/>
      <c r="D20" s="19"/>
      <c r="E20" s="21">
        <f t="shared" si="0"/>
        <v>0</v>
      </c>
    </row>
    <row r="21" spans="1:5" x14ac:dyDescent="0.25">
      <c r="A21" s="7">
        <v>16</v>
      </c>
      <c r="B21" s="6">
        <v>228.55</v>
      </c>
      <c r="C21" s="19"/>
      <c r="D21" s="19"/>
      <c r="E21" s="21">
        <f t="shared" si="0"/>
        <v>228.55</v>
      </c>
    </row>
    <row r="22" spans="1:5" x14ac:dyDescent="0.25">
      <c r="A22" s="7">
        <v>17</v>
      </c>
      <c r="B22" s="6"/>
      <c r="C22" s="19"/>
      <c r="D22" s="19"/>
      <c r="E22" s="21">
        <f t="shared" si="0"/>
        <v>0</v>
      </c>
    </row>
    <row r="23" spans="1:5" x14ac:dyDescent="0.25">
      <c r="A23" s="7">
        <v>18</v>
      </c>
      <c r="B23" s="6">
        <v>88.45</v>
      </c>
      <c r="C23" s="19">
        <v>39</v>
      </c>
      <c r="D23" s="19"/>
      <c r="E23" s="21">
        <f t="shared" si="0"/>
        <v>127.45</v>
      </c>
    </row>
    <row r="24" spans="1:5" x14ac:dyDescent="0.25">
      <c r="A24" s="7">
        <v>19</v>
      </c>
      <c r="B24" s="6">
        <v>202.9</v>
      </c>
      <c r="C24" s="19"/>
      <c r="D24" s="19">
        <v>12.75</v>
      </c>
      <c r="E24" s="21">
        <f t="shared" si="0"/>
        <v>215.65</v>
      </c>
    </row>
    <row r="25" spans="1:5" x14ac:dyDescent="0.25">
      <c r="A25" s="7">
        <v>20</v>
      </c>
      <c r="B25" s="6">
        <v>166</v>
      </c>
      <c r="C25" s="19"/>
      <c r="D25" s="19"/>
      <c r="E25" s="21">
        <f t="shared" si="0"/>
        <v>166</v>
      </c>
    </row>
    <row r="26" spans="1:5" x14ac:dyDescent="0.25">
      <c r="A26" s="7">
        <v>21</v>
      </c>
      <c r="B26" s="6">
        <v>178.2</v>
      </c>
      <c r="C26" s="19"/>
      <c r="D26" s="19"/>
      <c r="E26" s="21">
        <f t="shared" si="0"/>
        <v>178.2</v>
      </c>
    </row>
    <row r="27" spans="1:5" x14ac:dyDescent="0.25">
      <c r="A27" s="7">
        <v>22</v>
      </c>
      <c r="B27" s="6">
        <v>343.1</v>
      </c>
      <c r="C27" s="19"/>
      <c r="D27" s="19"/>
      <c r="E27" s="21">
        <f t="shared" si="0"/>
        <v>343.1</v>
      </c>
    </row>
    <row r="28" spans="1:5" x14ac:dyDescent="0.25">
      <c r="A28" s="7">
        <v>23</v>
      </c>
      <c r="B28" s="6">
        <v>180.05</v>
      </c>
      <c r="C28" s="19">
        <v>43</v>
      </c>
      <c r="D28" s="19">
        <v>38</v>
      </c>
      <c r="E28" s="21">
        <f t="shared" si="0"/>
        <v>261.05</v>
      </c>
    </row>
    <row r="29" spans="1:5" x14ac:dyDescent="0.25">
      <c r="A29" s="7">
        <v>24</v>
      </c>
      <c r="B29" s="6"/>
      <c r="C29" s="19"/>
      <c r="D29" s="19"/>
      <c r="E29" s="21">
        <f t="shared" si="0"/>
        <v>0</v>
      </c>
    </row>
    <row r="30" spans="1:5" x14ac:dyDescent="0.25">
      <c r="A30" s="7">
        <v>25</v>
      </c>
      <c r="B30" s="6">
        <v>58.3</v>
      </c>
      <c r="C30" s="19">
        <v>13</v>
      </c>
      <c r="D30" s="19"/>
      <c r="E30" s="21">
        <f t="shared" si="0"/>
        <v>71.3</v>
      </c>
    </row>
    <row r="31" spans="1:5" x14ac:dyDescent="0.25">
      <c r="A31" s="7">
        <v>26</v>
      </c>
      <c r="B31" s="6">
        <v>155.75</v>
      </c>
      <c r="C31" s="19"/>
      <c r="D31" s="19"/>
      <c r="E31" s="21">
        <f t="shared" si="0"/>
        <v>155.75</v>
      </c>
    </row>
    <row r="32" spans="1:5" x14ac:dyDescent="0.25">
      <c r="A32" s="7">
        <v>27</v>
      </c>
      <c r="B32" s="6">
        <v>94.45</v>
      </c>
      <c r="C32" s="19">
        <v>6.5</v>
      </c>
      <c r="D32" s="19"/>
      <c r="E32" s="21">
        <f t="shared" si="0"/>
        <v>100.95</v>
      </c>
    </row>
    <row r="33" spans="1:5" x14ac:dyDescent="0.25">
      <c r="A33" s="7">
        <v>28</v>
      </c>
      <c r="B33" s="6">
        <v>162.75</v>
      </c>
      <c r="C33" s="19"/>
      <c r="D33" s="19">
        <v>12</v>
      </c>
      <c r="E33" s="21">
        <f t="shared" si="0"/>
        <v>174.75</v>
      </c>
    </row>
    <row r="34" spans="1:5" x14ac:dyDescent="0.25">
      <c r="A34" s="7">
        <v>29</v>
      </c>
      <c r="B34" s="6">
        <v>243.6</v>
      </c>
      <c r="C34" s="19"/>
      <c r="D34" s="19"/>
      <c r="E34" s="21">
        <f t="shared" si="0"/>
        <v>243.6</v>
      </c>
    </row>
    <row r="35" spans="1:5" x14ac:dyDescent="0.25">
      <c r="A35" s="7">
        <v>30</v>
      </c>
      <c r="B35" s="6">
        <v>308.95</v>
      </c>
      <c r="C35" s="19"/>
      <c r="D35" s="19">
        <v>9</v>
      </c>
      <c r="E35" s="21">
        <f t="shared" si="0"/>
        <v>317.95</v>
      </c>
    </row>
    <row r="36" spans="1:5" ht="15.75" thickBot="1" x14ac:dyDescent="0.3">
      <c r="A36" s="27">
        <v>31</v>
      </c>
      <c r="B36" s="28"/>
      <c r="C36" s="29"/>
      <c r="D36" s="29"/>
      <c r="E36" s="30">
        <f t="shared" si="0"/>
        <v>0</v>
      </c>
    </row>
    <row r="37" spans="1:5" x14ac:dyDescent="0.25">
      <c r="A37" s="31" t="s">
        <v>7</v>
      </c>
      <c r="B37" s="32">
        <f>SUM(B6:B36)</f>
        <v>5011.9000000000005</v>
      </c>
      <c r="C37" s="32">
        <f t="shared" ref="C37:E37" si="1">SUM(C6:C36)</f>
        <v>292.10000000000002</v>
      </c>
      <c r="D37" s="32">
        <f t="shared" si="1"/>
        <v>272.75</v>
      </c>
      <c r="E37" s="33">
        <f t="shared" si="1"/>
        <v>5576.75</v>
      </c>
    </row>
    <row r="38" spans="1:5" x14ac:dyDescent="0.25">
      <c r="A38" s="25" t="s">
        <v>21</v>
      </c>
      <c r="B38" s="20">
        <f>COUNTA(B6:B36)</f>
        <v>25</v>
      </c>
      <c r="C38" s="20">
        <f t="shared" ref="C38:D38" si="2">COUNTA(C6:C36)</f>
        <v>9</v>
      </c>
      <c r="D38" s="20">
        <f t="shared" si="2"/>
        <v>8</v>
      </c>
      <c r="E38" s="22">
        <f>COUNTA(E6:E36)-COUNTIF(E6:E36,0)</f>
        <v>25</v>
      </c>
    </row>
    <row r="39" spans="1:5" ht="15.75" thickBot="1" x14ac:dyDescent="0.3">
      <c r="A39" s="26" t="s">
        <v>20</v>
      </c>
      <c r="B39" s="23">
        <f>B37/B38</f>
        <v>200.47600000000003</v>
      </c>
      <c r="C39" s="23">
        <f t="shared" ref="C39:D39" si="3">C37/C38</f>
        <v>32.455555555555556</v>
      </c>
      <c r="D39" s="23">
        <f t="shared" si="3"/>
        <v>34.09375</v>
      </c>
      <c r="E39" s="24">
        <f>E37/E38</f>
        <v>223.07</v>
      </c>
    </row>
  </sheetData>
  <mergeCells count="4">
    <mergeCell ref="A3:E3"/>
    <mergeCell ref="A4:A5"/>
    <mergeCell ref="B4:D4"/>
    <mergeCell ref="E4:E5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L41"/>
  <sheetViews>
    <sheetView workbookViewId="0">
      <selection activeCell="F28" sqref="F28"/>
    </sheetView>
  </sheetViews>
  <sheetFormatPr defaultRowHeight="15" x14ac:dyDescent="0.25"/>
  <cols>
    <col min="2" max="2" width="14.85546875" customWidth="1"/>
  </cols>
  <sheetData>
    <row r="2" spans="1:12" ht="15.75" thickBot="1" x14ac:dyDescent="0.3"/>
    <row r="3" spans="1:12" ht="19.5" thickBot="1" x14ac:dyDescent="0.3">
      <c r="A3" s="69" t="s">
        <v>25</v>
      </c>
      <c r="B3" s="70"/>
      <c r="C3" s="70"/>
      <c r="D3" s="70"/>
      <c r="E3" s="71"/>
      <c r="F3" s="3"/>
      <c r="G3" s="3"/>
      <c r="H3" s="3"/>
      <c r="I3" s="3"/>
      <c r="J3" s="3"/>
      <c r="K3" s="3"/>
      <c r="L3" s="3"/>
    </row>
    <row r="4" spans="1:12" x14ac:dyDescent="0.25">
      <c r="A4" s="72" t="s">
        <v>0</v>
      </c>
      <c r="B4" s="66" t="s">
        <v>1</v>
      </c>
      <c r="C4" s="66"/>
      <c r="D4" s="66"/>
      <c r="E4" s="67" t="s">
        <v>7</v>
      </c>
      <c r="F4" s="1"/>
      <c r="G4" s="1"/>
      <c r="H4" s="1"/>
      <c r="I4" s="1"/>
      <c r="J4" s="1"/>
      <c r="K4" s="1"/>
      <c r="L4" s="1"/>
    </row>
    <row r="5" spans="1:12" x14ac:dyDescent="0.25">
      <c r="A5" s="73"/>
      <c r="B5" s="18" t="s">
        <v>22</v>
      </c>
      <c r="C5" s="18" t="s">
        <v>23</v>
      </c>
      <c r="D5" s="18" t="s">
        <v>24</v>
      </c>
      <c r="E5" s="68"/>
    </row>
    <row r="6" spans="1:12" x14ac:dyDescent="0.25">
      <c r="A6" s="35">
        <v>1</v>
      </c>
      <c r="B6" s="6"/>
      <c r="C6" s="19"/>
      <c r="D6" s="19"/>
      <c r="E6" s="21">
        <f>SUM(B6:D6)</f>
        <v>0</v>
      </c>
    </row>
    <row r="7" spans="1:12" x14ac:dyDescent="0.25">
      <c r="A7" s="35">
        <v>2</v>
      </c>
      <c r="B7" s="6">
        <v>103.25</v>
      </c>
      <c r="C7" s="19"/>
      <c r="D7" s="19"/>
      <c r="E7" s="21">
        <f t="shared" ref="E7:E36" si="0">SUM(B7:D7)</f>
        <v>103.25</v>
      </c>
    </row>
    <row r="8" spans="1:12" x14ac:dyDescent="0.25">
      <c r="A8" s="35">
        <v>3</v>
      </c>
      <c r="B8" s="6">
        <v>103.85</v>
      </c>
      <c r="C8" s="19">
        <v>37.65</v>
      </c>
      <c r="D8" s="19">
        <v>57</v>
      </c>
      <c r="E8" s="21">
        <f t="shared" si="0"/>
        <v>198.5</v>
      </c>
    </row>
    <row r="9" spans="1:12" x14ac:dyDescent="0.25">
      <c r="A9" s="35" t="s">
        <v>26</v>
      </c>
      <c r="B9" s="6">
        <v>232.25</v>
      </c>
      <c r="C9" s="19">
        <v>166.4</v>
      </c>
      <c r="D9" s="19"/>
      <c r="E9" s="21">
        <f t="shared" si="0"/>
        <v>398.65</v>
      </c>
    </row>
    <row r="10" spans="1:12" x14ac:dyDescent="0.25">
      <c r="A10" s="35">
        <v>5</v>
      </c>
      <c r="B10" s="6">
        <v>298.3</v>
      </c>
      <c r="C10" s="19"/>
      <c r="D10" s="19">
        <v>7.5</v>
      </c>
      <c r="E10" s="21">
        <f t="shared" si="0"/>
        <v>305.8</v>
      </c>
    </row>
    <row r="11" spans="1:12" x14ac:dyDescent="0.25">
      <c r="A11" s="35">
        <v>6</v>
      </c>
      <c r="B11" s="6">
        <v>243.85</v>
      </c>
      <c r="C11" s="19"/>
      <c r="D11" s="19">
        <v>58</v>
      </c>
      <c r="E11" s="21">
        <f t="shared" si="0"/>
        <v>301.85000000000002</v>
      </c>
    </row>
    <row r="12" spans="1:12" x14ac:dyDescent="0.25">
      <c r="A12" s="35">
        <v>7</v>
      </c>
      <c r="B12" s="6">
        <v>287.7</v>
      </c>
      <c r="C12" s="19"/>
      <c r="D12" s="19">
        <v>8</v>
      </c>
      <c r="E12" s="21">
        <f t="shared" si="0"/>
        <v>295.7</v>
      </c>
    </row>
    <row r="13" spans="1:12" x14ac:dyDescent="0.25">
      <c r="A13" s="35">
        <v>8</v>
      </c>
      <c r="B13" s="6"/>
      <c r="C13" s="19"/>
      <c r="D13" s="19"/>
      <c r="E13" s="21">
        <f t="shared" si="0"/>
        <v>0</v>
      </c>
    </row>
    <row r="14" spans="1:12" x14ac:dyDescent="0.25">
      <c r="A14" s="35">
        <v>9</v>
      </c>
      <c r="B14" s="6">
        <v>104.4</v>
      </c>
      <c r="C14" s="19"/>
      <c r="D14" s="19"/>
      <c r="E14" s="21">
        <f t="shared" si="0"/>
        <v>104.4</v>
      </c>
    </row>
    <row r="15" spans="1:12" x14ac:dyDescent="0.25">
      <c r="A15" s="35">
        <v>10</v>
      </c>
      <c r="B15" s="6">
        <v>215.8</v>
      </c>
      <c r="C15" s="19"/>
      <c r="D15" s="19"/>
      <c r="E15" s="21">
        <f t="shared" si="0"/>
        <v>215.8</v>
      </c>
    </row>
    <row r="16" spans="1:12" x14ac:dyDescent="0.25">
      <c r="A16" s="35">
        <v>11</v>
      </c>
      <c r="B16" s="6">
        <v>211.9</v>
      </c>
      <c r="C16" s="19"/>
      <c r="D16" s="19">
        <v>5</v>
      </c>
      <c r="E16" s="21">
        <f t="shared" si="0"/>
        <v>216.9</v>
      </c>
    </row>
    <row r="17" spans="1:5" x14ac:dyDescent="0.25">
      <c r="A17" s="35">
        <v>12</v>
      </c>
      <c r="B17" s="6">
        <v>247.6</v>
      </c>
      <c r="C17" s="19"/>
      <c r="D17" s="19">
        <v>5</v>
      </c>
      <c r="E17" s="21">
        <f t="shared" si="0"/>
        <v>252.6</v>
      </c>
    </row>
    <row r="18" spans="1:5" x14ac:dyDescent="0.25">
      <c r="A18" s="35">
        <v>13</v>
      </c>
      <c r="B18" s="6">
        <v>405</v>
      </c>
      <c r="C18" s="19"/>
      <c r="D18" s="19">
        <v>32.200000000000003</v>
      </c>
      <c r="E18" s="21">
        <f t="shared" si="0"/>
        <v>437.2</v>
      </c>
    </row>
    <row r="19" spans="1:5" x14ac:dyDescent="0.25">
      <c r="A19" s="35">
        <v>14</v>
      </c>
      <c r="B19" s="6">
        <v>311.7</v>
      </c>
      <c r="C19" s="19">
        <v>20</v>
      </c>
      <c r="D19" s="19">
        <v>29.7</v>
      </c>
      <c r="E19" s="21">
        <f t="shared" si="0"/>
        <v>361.4</v>
      </c>
    </row>
    <row r="20" spans="1:5" x14ac:dyDescent="0.25">
      <c r="A20" s="35">
        <v>15</v>
      </c>
      <c r="B20" s="6"/>
      <c r="C20" s="19"/>
      <c r="D20" s="19"/>
      <c r="E20" s="21">
        <f t="shared" si="0"/>
        <v>0</v>
      </c>
    </row>
    <row r="21" spans="1:5" x14ac:dyDescent="0.25">
      <c r="A21" s="35">
        <v>16</v>
      </c>
      <c r="B21" s="6">
        <v>160.69999999999999</v>
      </c>
      <c r="C21" s="19"/>
      <c r="D21" s="19"/>
      <c r="E21" s="21">
        <f t="shared" si="0"/>
        <v>160.69999999999999</v>
      </c>
    </row>
    <row r="22" spans="1:5" x14ac:dyDescent="0.25">
      <c r="A22" s="35">
        <v>17</v>
      </c>
      <c r="B22" s="6">
        <v>261.45</v>
      </c>
      <c r="C22" s="19"/>
      <c r="D22" s="19"/>
      <c r="E22" s="21">
        <f t="shared" si="0"/>
        <v>261.45</v>
      </c>
    </row>
    <row r="23" spans="1:5" x14ac:dyDescent="0.25">
      <c r="A23" s="35">
        <v>18</v>
      </c>
      <c r="B23" s="6">
        <v>201.55</v>
      </c>
      <c r="C23" s="19"/>
      <c r="D23" s="19"/>
      <c r="E23" s="21">
        <f t="shared" si="0"/>
        <v>201.55</v>
      </c>
    </row>
    <row r="24" spans="1:5" x14ac:dyDescent="0.25">
      <c r="A24" s="35">
        <v>19</v>
      </c>
      <c r="B24" s="6">
        <v>342.25</v>
      </c>
      <c r="C24" s="19"/>
      <c r="D24" s="19"/>
      <c r="E24" s="21">
        <f t="shared" si="0"/>
        <v>342.25</v>
      </c>
    </row>
    <row r="25" spans="1:5" x14ac:dyDescent="0.25">
      <c r="A25" s="35">
        <v>20</v>
      </c>
      <c r="B25" s="6">
        <v>373.7</v>
      </c>
      <c r="C25" s="19"/>
      <c r="D25" s="19">
        <v>87</v>
      </c>
      <c r="E25" s="21">
        <f t="shared" si="0"/>
        <v>460.7</v>
      </c>
    </row>
    <row r="26" spans="1:5" x14ac:dyDescent="0.25">
      <c r="A26" s="35">
        <v>21</v>
      </c>
      <c r="B26" s="6">
        <v>245.55</v>
      </c>
      <c r="C26" s="19"/>
      <c r="D26" s="19">
        <v>89.4</v>
      </c>
      <c r="E26" s="21">
        <f t="shared" si="0"/>
        <v>334.95000000000005</v>
      </c>
    </row>
    <row r="27" spans="1:5" x14ac:dyDescent="0.25">
      <c r="A27" s="35">
        <v>22</v>
      </c>
      <c r="B27" s="6"/>
      <c r="C27" s="19"/>
      <c r="D27" s="19"/>
      <c r="E27" s="21">
        <f t="shared" si="0"/>
        <v>0</v>
      </c>
    </row>
    <row r="28" spans="1:5" x14ac:dyDescent="0.25">
      <c r="A28" s="35">
        <v>23</v>
      </c>
      <c r="B28" s="6">
        <v>370.65</v>
      </c>
      <c r="C28" s="19">
        <v>86</v>
      </c>
      <c r="D28" s="19">
        <v>9</v>
      </c>
      <c r="E28" s="21">
        <f t="shared" si="0"/>
        <v>465.65</v>
      </c>
    </row>
    <row r="29" spans="1:5" x14ac:dyDescent="0.25">
      <c r="A29" s="35">
        <v>24</v>
      </c>
      <c r="B29" s="6">
        <v>354.85</v>
      </c>
      <c r="C29" s="19"/>
      <c r="D29" s="19"/>
      <c r="E29" s="21">
        <f t="shared" si="0"/>
        <v>354.85</v>
      </c>
    </row>
    <row r="30" spans="1:5" x14ac:dyDescent="0.25">
      <c r="A30" s="35">
        <v>25</v>
      </c>
      <c r="B30" s="6"/>
      <c r="C30" s="19"/>
      <c r="D30" s="19"/>
      <c r="E30" s="21">
        <f t="shared" si="0"/>
        <v>0</v>
      </c>
    </row>
    <row r="31" spans="1:5" x14ac:dyDescent="0.25">
      <c r="A31" s="35">
        <v>26</v>
      </c>
      <c r="B31" s="6">
        <v>228.3</v>
      </c>
      <c r="C31" s="19">
        <v>15</v>
      </c>
      <c r="D31" s="19">
        <v>43.65</v>
      </c>
      <c r="E31" s="21">
        <f t="shared" si="0"/>
        <v>286.95</v>
      </c>
    </row>
    <row r="32" spans="1:5" x14ac:dyDescent="0.25">
      <c r="A32" s="35">
        <v>27</v>
      </c>
      <c r="B32" s="6">
        <v>265</v>
      </c>
      <c r="C32" s="19"/>
      <c r="D32" s="19"/>
      <c r="E32" s="21">
        <f t="shared" si="0"/>
        <v>265</v>
      </c>
    </row>
    <row r="33" spans="1:5" x14ac:dyDescent="0.25">
      <c r="A33" s="35">
        <v>28</v>
      </c>
      <c r="B33" s="6">
        <v>241.3</v>
      </c>
      <c r="C33" s="19"/>
      <c r="D33" s="19"/>
      <c r="E33" s="21">
        <f t="shared" si="0"/>
        <v>241.3</v>
      </c>
    </row>
    <row r="34" spans="1:5" x14ac:dyDescent="0.25">
      <c r="A34" s="35">
        <v>29</v>
      </c>
      <c r="B34" s="6"/>
      <c r="C34" s="19"/>
      <c r="D34" s="19"/>
      <c r="E34" s="21">
        <f t="shared" si="0"/>
        <v>0</v>
      </c>
    </row>
    <row r="35" spans="1:5" x14ac:dyDescent="0.25">
      <c r="A35" s="35">
        <v>30</v>
      </c>
      <c r="B35" s="6">
        <v>311.5</v>
      </c>
      <c r="C35" s="19">
        <v>47.15</v>
      </c>
      <c r="D35" s="19">
        <v>25</v>
      </c>
      <c r="E35" s="21">
        <f t="shared" si="0"/>
        <v>383.65</v>
      </c>
    </row>
    <row r="36" spans="1:5" ht="15.75" thickBot="1" x14ac:dyDescent="0.3">
      <c r="A36" s="36">
        <v>31</v>
      </c>
      <c r="B36" s="28">
        <v>504.35</v>
      </c>
      <c r="C36" s="29">
        <v>16.8</v>
      </c>
      <c r="D36" s="29"/>
      <c r="E36" s="30">
        <f t="shared" si="0"/>
        <v>521.15</v>
      </c>
    </row>
    <row r="37" spans="1:5" x14ac:dyDescent="0.25">
      <c r="A37" s="31" t="s">
        <v>7</v>
      </c>
      <c r="B37" s="32">
        <f>SUM(B6:B36)</f>
        <v>6626.7500000000009</v>
      </c>
      <c r="C37" s="32">
        <f t="shared" ref="C37:E37" si="1">SUM(C6:C36)</f>
        <v>389</v>
      </c>
      <c r="D37" s="32">
        <f t="shared" si="1"/>
        <v>456.44999999999993</v>
      </c>
      <c r="E37" s="33">
        <f t="shared" si="1"/>
        <v>7472.1999999999989</v>
      </c>
    </row>
    <row r="38" spans="1:5" x14ac:dyDescent="0.25">
      <c r="A38" s="25" t="s">
        <v>21</v>
      </c>
      <c r="B38" s="20">
        <f>COUNTA(B6:B36)</f>
        <v>25</v>
      </c>
      <c r="C38" s="20">
        <f t="shared" ref="C38:D38" si="2">COUNTA(C6:C36)</f>
        <v>7</v>
      </c>
      <c r="D38" s="20">
        <f t="shared" si="2"/>
        <v>13</v>
      </c>
      <c r="E38" s="22">
        <f>COUNTA(E6:E36)-COUNTIF(E6:E36,0)</f>
        <v>25</v>
      </c>
    </row>
    <row r="39" spans="1:5" ht="15.75" thickBot="1" x14ac:dyDescent="0.3">
      <c r="A39" s="26" t="s">
        <v>20</v>
      </c>
      <c r="B39" s="23">
        <f>B37/B38</f>
        <v>265.07000000000005</v>
      </c>
      <c r="C39" s="23">
        <f t="shared" ref="C39:D39" si="3">C37/C38</f>
        <v>55.571428571428569</v>
      </c>
      <c r="D39" s="23">
        <f t="shared" si="3"/>
        <v>35.111538461538458</v>
      </c>
      <c r="E39" s="24">
        <f>E37/E38</f>
        <v>298.88799999999998</v>
      </c>
    </row>
    <row r="41" spans="1:5" x14ac:dyDescent="0.25">
      <c r="A41" s="37"/>
    </row>
  </sheetData>
  <mergeCells count="4">
    <mergeCell ref="A3:E3"/>
    <mergeCell ref="A4:A5"/>
    <mergeCell ref="B4:D4"/>
    <mergeCell ref="E4:E5"/>
  </mergeCells>
  <conditionalFormatting sqref="A3:E3">
    <cfRule type="colorScale" priority="1">
      <colorScale>
        <cfvo type="min"/>
        <cfvo type="max"/>
        <color rgb="FFFFEF9C"/>
        <color rgb="FFFF7128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0"/>
  <sheetViews>
    <sheetView workbookViewId="0">
      <selection activeCell="O12" sqref="O12"/>
    </sheetView>
  </sheetViews>
  <sheetFormatPr defaultRowHeight="15" x14ac:dyDescent="0.25"/>
  <cols>
    <col min="3" max="3" width="13.42578125" customWidth="1"/>
    <col min="5" max="5" width="13.28515625" customWidth="1"/>
    <col min="6" max="6" width="13.5703125" customWidth="1"/>
  </cols>
  <sheetData>
    <row r="2" spans="1:4" ht="15.75" thickBot="1" x14ac:dyDescent="0.3"/>
    <row r="3" spans="1:4" ht="15.75" thickBot="1" x14ac:dyDescent="0.3">
      <c r="A3" s="12" t="s">
        <v>19</v>
      </c>
      <c r="B3" s="13" t="s">
        <v>7</v>
      </c>
      <c r="C3" s="13" t="s">
        <v>17</v>
      </c>
      <c r="D3" s="14" t="s">
        <v>18</v>
      </c>
    </row>
    <row r="4" spans="1:4" x14ac:dyDescent="0.25">
      <c r="A4" s="10" t="s">
        <v>8</v>
      </c>
      <c r="B4" s="11">
        <f>JUL!E37</f>
        <v>4912.51</v>
      </c>
      <c r="C4" s="11">
        <f>JUL!E39</f>
        <v>181.94481481481483</v>
      </c>
      <c r="D4" s="16">
        <f>((C4*JUL!E38)*40)/100</f>
        <v>1965.0040000000001</v>
      </c>
    </row>
    <row r="5" spans="1:4" x14ac:dyDescent="0.25">
      <c r="A5" s="7" t="s">
        <v>9</v>
      </c>
      <c r="B5" s="6">
        <f>AGO!E37</f>
        <v>5673.9</v>
      </c>
      <c r="C5" s="6">
        <f>AGO!E39</f>
        <v>210.14444444444442</v>
      </c>
      <c r="D5" s="16">
        <f>((C5*AGO!E38)*40)/100</f>
        <v>2269.56</v>
      </c>
    </row>
    <row r="6" spans="1:4" x14ac:dyDescent="0.25">
      <c r="A6" s="7" t="s">
        <v>10</v>
      </c>
      <c r="B6" s="6">
        <f>SET!E37</f>
        <v>4396.6000000000004</v>
      </c>
      <c r="C6" s="6">
        <f>SET!E39</f>
        <v>175.864</v>
      </c>
      <c r="D6" s="16">
        <f>((C6*SET!E38)*40)/100</f>
        <v>1758.64</v>
      </c>
    </row>
    <row r="7" spans="1:4" x14ac:dyDescent="0.25">
      <c r="A7" s="7" t="s">
        <v>11</v>
      </c>
      <c r="B7" s="6">
        <f>OUT!E37</f>
        <v>5301.3500000000013</v>
      </c>
      <c r="C7" s="6">
        <f>OUT!E39</f>
        <v>196.34629629629634</v>
      </c>
      <c r="D7" s="16">
        <f>((C7*OUT!E38)*40)/100</f>
        <v>2120.5400000000004</v>
      </c>
    </row>
    <row r="8" spans="1:4" x14ac:dyDescent="0.25">
      <c r="A8" s="7" t="s">
        <v>12</v>
      </c>
      <c r="B8" s="6">
        <f>NOV!E37</f>
        <v>5576.75</v>
      </c>
      <c r="C8" s="6">
        <f>NOV!E39</f>
        <v>223.07</v>
      </c>
      <c r="D8" s="16">
        <f>((C8*NOV!E38)*40)/100</f>
        <v>2230.6999999999998</v>
      </c>
    </row>
    <row r="9" spans="1:4" ht="15.75" thickBot="1" x14ac:dyDescent="0.3">
      <c r="A9" s="8" t="s">
        <v>13</v>
      </c>
      <c r="B9" s="9">
        <f>DEZ!E37</f>
        <v>7472.1999999999989</v>
      </c>
      <c r="C9" s="9">
        <f>DEZ!E39</f>
        <v>298.88799999999998</v>
      </c>
      <c r="D9" s="16">
        <f>((C9*DEZ!E38)*40)/100</f>
        <v>2988.88</v>
      </c>
    </row>
    <row r="22" spans="5:7" x14ac:dyDescent="0.25">
      <c r="E22" s="5" t="s">
        <v>16</v>
      </c>
      <c r="F22">
        <v>25</v>
      </c>
    </row>
    <row r="23" spans="5:7" x14ac:dyDescent="0.25">
      <c r="E23" s="2" t="s">
        <v>14</v>
      </c>
      <c r="F23" s="2" t="s">
        <v>15</v>
      </c>
      <c r="G23" s="2"/>
    </row>
    <row r="24" spans="5:7" x14ac:dyDescent="0.25">
      <c r="E24" s="4">
        <v>100</v>
      </c>
      <c r="F24" s="4">
        <f>((E24*F22)*40)/100</f>
        <v>1000</v>
      </c>
      <c r="G24" s="4"/>
    </row>
    <row r="25" spans="5:7" x14ac:dyDescent="0.25">
      <c r="E25" s="4">
        <v>200</v>
      </c>
      <c r="F25" s="4">
        <f>((E25*F22)*40)/100</f>
        <v>2000</v>
      </c>
      <c r="G25" s="4"/>
    </row>
    <row r="26" spans="5:7" x14ac:dyDescent="0.25">
      <c r="E26" s="4">
        <v>250</v>
      </c>
      <c r="F26" s="4">
        <f>((E26*F22)*40)/100</f>
        <v>2500</v>
      </c>
      <c r="G26" s="4"/>
    </row>
    <row r="27" spans="5:7" x14ac:dyDescent="0.25">
      <c r="E27" s="4">
        <v>300</v>
      </c>
      <c r="F27" s="4">
        <f>((E27*F22)*40)/100</f>
        <v>3000</v>
      </c>
      <c r="G27" s="4"/>
    </row>
    <row r="28" spans="5:7" x14ac:dyDescent="0.25">
      <c r="E28" s="4">
        <v>350</v>
      </c>
      <c r="F28" s="4">
        <f>((E28*F22)*40)/100</f>
        <v>3500</v>
      </c>
      <c r="G28" s="4"/>
    </row>
    <row r="29" spans="5:7" x14ac:dyDescent="0.25">
      <c r="E29" s="4">
        <v>400</v>
      </c>
      <c r="F29" s="4">
        <f>((E29*F22)*40)/100</f>
        <v>4000</v>
      </c>
      <c r="G29" s="4"/>
    </row>
    <row r="30" spans="5:7" x14ac:dyDescent="0.25">
      <c r="E30" s="4">
        <v>450</v>
      </c>
      <c r="F30" s="4">
        <f>((E30*F22)*40)/100</f>
        <v>4500</v>
      </c>
      <c r="G30" s="4"/>
    </row>
    <row r="31" spans="5:7" x14ac:dyDescent="0.25">
      <c r="E31" s="4">
        <v>500</v>
      </c>
      <c r="F31" s="4">
        <f>((E31*F22)*40)/100</f>
        <v>5000</v>
      </c>
      <c r="G31" s="4"/>
    </row>
    <row r="32" spans="5:7" x14ac:dyDescent="0.25">
      <c r="E32" s="4">
        <v>550</v>
      </c>
      <c r="F32" s="4">
        <f>((E32*F22)*40)/100</f>
        <v>5500</v>
      </c>
      <c r="G32" s="4"/>
    </row>
    <row r="33" spans="5:7" x14ac:dyDescent="0.25">
      <c r="E33" s="4">
        <v>600</v>
      </c>
      <c r="F33" s="4">
        <f>((E33*F22)*40)/100</f>
        <v>6000</v>
      </c>
      <c r="G33" s="4"/>
    </row>
    <row r="34" spans="5:7" x14ac:dyDescent="0.25">
      <c r="E34" s="4">
        <v>650</v>
      </c>
      <c r="F34" s="4">
        <f>((E34*F22)*40)/100</f>
        <v>6500</v>
      </c>
      <c r="G34" s="4"/>
    </row>
    <row r="35" spans="5:7" x14ac:dyDescent="0.25">
      <c r="E35" s="4">
        <v>700</v>
      </c>
      <c r="F35" s="4">
        <f>((E35*F22)*40)/100</f>
        <v>7000</v>
      </c>
      <c r="G35" s="4"/>
    </row>
    <row r="36" spans="5:7" x14ac:dyDescent="0.25">
      <c r="E36" s="4">
        <v>750</v>
      </c>
      <c r="F36" s="4">
        <f>((E36*F22)*40)/100</f>
        <v>7500</v>
      </c>
      <c r="G36" s="4"/>
    </row>
    <row r="37" spans="5:7" x14ac:dyDescent="0.25">
      <c r="E37" s="4"/>
      <c r="F37" s="4"/>
      <c r="G37" s="4"/>
    </row>
    <row r="38" spans="5:7" x14ac:dyDescent="0.25">
      <c r="E38" s="4"/>
      <c r="F38" s="4"/>
      <c r="G38" s="4"/>
    </row>
    <row r="39" spans="5:7" x14ac:dyDescent="0.25">
      <c r="E39" s="4"/>
      <c r="F39" s="4"/>
      <c r="G39" s="4"/>
    </row>
    <row r="40" spans="5:7" x14ac:dyDescent="0.25">
      <c r="E40" s="4"/>
      <c r="F40" s="4"/>
      <c r="G40" s="4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T41"/>
  <sheetViews>
    <sheetView topLeftCell="A25" workbookViewId="0">
      <selection activeCell="H42" sqref="H42"/>
    </sheetView>
  </sheetViews>
  <sheetFormatPr defaultRowHeight="15" x14ac:dyDescent="0.25"/>
  <cols>
    <col min="1" max="1" width="13" customWidth="1"/>
    <col min="2" max="5" width="11.140625" customWidth="1"/>
  </cols>
  <sheetData>
    <row r="3" spans="1:20" ht="19.5" thickBot="1" x14ac:dyDescent="0.3">
      <c r="A3" s="52" t="s">
        <v>27</v>
      </c>
      <c r="B3" s="53" t="s">
        <v>29</v>
      </c>
      <c r="C3" s="53" t="s">
        <v>30</v>
      </c>
      <c r="D3" s="53" t="s">
        <v>31</v>
      </c>
      <c r="E3" s="53" t="s">
        <v>32</v>
      </c>
    </row>
    <row r="4" spans="1:20" x14ac:dyDescent="0.25">
      <c r="A4" s="40" t="s">
        <v>0</v>
      </c>
      <c r="C4" s="38" t="s">
        <v>1</v>
      </c>
      <c r="D4" s="38"/>
      <c r="E4" s="46" t="s">
        <v>7</v>
      </c>
    </row>
    <row r="5" spans="1:20" x14ac:dyDescent="0.25">
      <c r="A5" s="41"/>
      <c r="B5" s="18" t="s">
        <v>22</v>
      </c>
      <c r="C5" s="18" t="s">
        <v>23</v>
      </c>
      <c r="D5" s="18" t="s">
        <v>24</v>
      </c>
      <c r="E5" s="47"/>
    </row>
    <row r="6" spans="1:20" x14ac:dyDescent="0.25">
      <c r="A6" s="42">
        <v>1</v>
      </c>
      <c r="B6" s="6"/>
      <c r="C6" s="19"/>
      <c r="D6" s="19"/>
      <c r="E6" s="48">
        <f>SUM(B6:D6)</f>
        <v>0</v>
      </c>
    </row>
    <row r="7" spans="1:20" x14ac:dyDescent="0.25">
      <c r="A7" s="42">
        <v>2</v>
      </c>
      <c r="B7" s="6">
        <v>45.3</v>
      </c>
      <c r="C7" s="19"/>
      <c r="D7" s="19"/>
      <c r="E7" s="48">
        <f t="shared" ref="E7:E36" si="0">SUM(B7:D7)</f>
        <v>45.3</v>
      </c>
    </row>
    <row r="8" spans="1:20" x14ac:dyDescent="0.25">
      <c r="A8" s="42">
        <v>3</v>
      </c>
      <c r="B8" s="6">
        <v>134.30000000000001</v>
      </c>
      <c r="C8" s="19">
        <v>16.5</v>
      </c>
      <c r="D8" s="19"/>
      <c r="E8" s="48">
        <f t="shared" si="0"/>
        <v>150.80000000000001</v>
      </c>
    </row>
    <row r="9" spans="1:20" x14ac:dyDescent="0.25">
      <c r="A9" s="42">
        <v>4</v>
      </c>
      <c r="B9" s="6">
        <v>162.75</v>
      </c>
      <c r="C9" s="19"/>
      <c r="D9" s="19"/>
      <c r="E9" s="48">
        <f t="shared" si="0"/>
        <v>162.75</v>
      </c>
    </row>
    <row r="10" spans="1:20" x14ac:dyDescent="0.25">
      <c r="A10" s="42">
        <v>5</v>
      </c>
      <c r="B10" s="6"/>
      <c r="C10" s="19"/>
      <c r="D10" s="19"/>
      <c r="E10" s="48">
        <f t="shared" si="0"/>
        <v>0</v>
      </c>
      <c r="T10" s="39"/>
    </row>
    <row r="11" spans="1:20" x14ac:dyDescent="0.25">
      <c r="A11" s="42">
        <v>6</v>
      </c>
      <c r="B11" s="6">
        <v>81.45</v>
      </c>
      <c r="C11" s="19"/>
      <c r="D11" s="19"/>
      <c r="E11" s="48">
        <f t="shared" si="0"/>
        <v>81.45</v>
      </c>
    </row>
    <row r="12" spans="1:20" x14ac:dyDescent="0.25">
      <c r="A12" s="42">
        <v>7</v>
      </c>
      <c r="B12" s="6">
        <v>99.7</v>
      </c>
      <c r="C12" s="19"/>
      <c r="D12" s="19">
        <v>71.400000000000006</v>
      </c>
      <c r="E12" s="48">
        <f t="shared" si="0"/>
        <v>171.10000000000002</v>
      </c>
    </row>
    <row r="13" spans="1:20" x14ac:dyDescent="0.25">
      <c r="A13" s="42">
        <v>8</v>
      </c>
      <c r="B13" s="6">
        <v>167.6</v>
      </c>
      <c r="C13" s="19"/>
      <c r="D13" s="19"/>
      <c r="E13" s="48">
        <f t="shared" si="0"/>
        <v>167.6</v>
      </c>
    </row>
    <row r="14" spans="1:20" x14ac:dyDescent="0.25">
      <c r="A14" s="42">
        <v>9</v>
      </c>
      <c r="B14" s="6">
        <v>187.6</v>
      </c>
      <c r="C14" s="19"/>
      <c r="D14" s="19"/>
      <c r="E14" s="48">
        <f t="shared" si="0"/>
        <v>187.6</v>
      </c>
    </row>
    <row r="15" spans="1:20" x14ac:dyDescent="0.25">
      <c r="A15" s="42">
        <v>10</v>
      </c>
      <c r="B15" s="6">
        <v>293.64999999999998</v>
      </c>
      <c r="C15" s="19"/>
      <c r="D15" s="19">
        <v>53</v>
      </c>
      <c r="E15" s="48">
        <f t="shared" si="0"/>
        <v>346.65</v>
      </c>
    </row>
    <row r="16" spans="1:20" x14ac:dyDescent="0.25">
      <c r="A16" s="42">
        <v>11</v>
      </c>
      <c r="B16" s="6">
        <v>259</v>
      </c>
      <c r="C16" s="19"/>
      <c r="D16" s="19">
        <v>42.5</v>
      </c>
      <c r="E16" s="48">
        <f t="shared" si="0"/>
        <v>301.5</v>
      </c>
    </row>
    <row r="17" spans="1:5" x14ac:dyDescent="0.25">
      <c r="A17" s="42">
        <v>12</v>
      </c>
      <c r="B17" s="6"/>
      <c r="C17" s="19"/>
      <c r="D17" s="19"/>
      <c r="E17" s="48">
        <f t="shared" si="0"/>
        <v>0</v>
      </c>
    </row>
    <row r="18" spans="1:5" x14ac:dyDescent="0.25">
      <c r="A18" s="42">
        <v>13</v>
      </c>
      <c r="B18" s="6">
        <v>190.35</v>
      </c>
      <c r="C18" s="19">
        <v>21</v>
      </c>
      <c r="D18" s="19"/>
      <c r="E18" s="48">
        <f t="shared" si="0"/>
        <v>211.35</v>
      </c>
    </row>
    <row r="19" spans="1:5" x14ac:dyDescent="0.25">
      <c r="A19" s="42">
        <v>14</v>
      </c>
      <c r="B19" s="6">
        <v>81.5</v>
      </c>
      <c r="C19" s="19">
        <v>32</v>
      </c>
      <c r="D19" s="19"/>
      <c r="E19" s="48">
        <f t="shared" si="0"/>
        <v>113.5</v>
      </c>
    </row>
    <row r="20" spans="1:5" x14ac:dyDescent="0.25">
      <c r="A20" s="42">
        <v>15</v>
      </c>
      <c r="B20" s="6">
        <v>172.8</v>
      </c>
      <c r="C20" s="19">
        <v>20.5</v>
      </c>
      <c r="D20" s="19"/>
      <c r="E20" s="48">
        <f t="shared" si="0"/>
        <v>193.3</v>
      </c>
    </row>
    <row r="21" spans="1:5" x14ac:dyDescent="0.25">
      <c r="A21" s="42">
        <v>16</v>
      </c>
      <c r="B21" s="6">
        <v>26.85</v>
      </c>
      <c r="C21" s="19"/>
      <c r="D21" s="19"/>
      <c r="E21" s="48">
        <f t="shared" si="0"/>
        <v>26.85</v>
      </c>
    </row>
    <row r="22" spans="1:5" x14ac:dyDescent="0.25">
      <c r="A22" s="42">
        <v>17</v>
      </c>
      <c r="B22" s="6">
        <v>178.75</v>
      </c>
      <c r="C22" s="19">
        <v>24.3</v>
      </c>
      <c r="D22" s="19">
        <v>63</v>
      </c>
      <c r="E22" s="48">
        <f t="shared" si="0"/>
        <v>266.05</v>
      </c>
    </row>
    <row r="23" spans="1:5" x14ac:dyDescent="0.25">
      <c r="A23" s="42">
        <v>18</v>
      </c>
      <c r="B23" s="6">
        <v>167.95</v>
      </c>
      <c r="C23" s="19"/>
      <c r="D23" s="19"/>
      <c r="E23" s="48">
        <f t="shared" si="0"/>
        <v>167.95</v>
      </c>
    </row>
    <row r="24" spans="1:5" x14ac:dyDescent="0.25">
      <c r="A24" s="42">
        <v>19</v>
      </c>
      <c r="B24" s="6"/>
      <c r="C24" s="19"/>
      <c r="D24" s="19"/>
      <c r="E24" s="48">
        <f t="shared" si="0"/>
        <v>0</v>
      </c>
    </row>
    <row r="25" spans="1:5" x14ac:dyDescent="0.25">
      <c r="A25" s="42">
        <v>20</v>
      </c>
      <c r="B25" s="6">
        <v>18.3</v>
      </c>
      <c r="C25" s="19">
        <v>22</v>
      </c>
      <c r="D25" s="19"/>
      <c r="E25" s="48">
        <f t="shared" si="0"/>
        <v>40.299999999999997</v>
      </c>
    </row>
    <row r="26" spans="1:5" x14ac:dyDescent="0.25">
      <c r="A26" s="42" t="s">
        <v>28</v>
      </c>
      <c r="B26" s="6">
        <v>144.85</v>
      </c>
      <c r="C26" s="19">
        <v>89.5</v>
      </c>
      <c r="D26" s="19"/>
      <c r="E26" s="48">
        <f t="shared" si="0"/>
        <v>234.35</v>
      </c>
    </row>
    <row r="27" spans="1:5" x14ac:dyDescent="0.25">
      <c r="A27" s="42">
        <v>22</v>
      </c>
      <c r="B27" s="6">
        <v>206.05</v>
      </c>
      <c r="C27" s="19"/>
      <c r="D27" s="19">
        <v>7</v>
      </c>
      <c r="E27" s="48">
        <f t="shared" si="0"/>
        <v>213.05</v>
      </c>
    </row>
    <row r="28" spans="1:5" x14ac:dyDescent="0.25">
      <c r="A28" s="42">
        <v>23</v>
      </c>
      <c r="B28" s="6">
        <v>64.7</v>
      </c>
      <c r="C28" s="19">
        <v>32.5</v>
      </c>
      <c r="D28" s="19"/>
      <c r="E28" s="48">
        <f t="shared" si="0"/>
        <v>97.2</v>
      </c>
    </row>
    <row r="29" spans="1:5" x14ac:dyDescent="0.25">
      <c r="A29" s="42">
        <v>24</v>
      </c>
      <c r="B29" s="6">
        <v>103.4</v>
      </c>
      <c r="C29" s="19"/>
      <c r="D29" s="19">
        <v>14.9</v>
      </c>
      <c r="E29" s="48">
        <f t="shared" si="0"/>
        <v>118.30000000000001</v>
      </c>
    </row>
    <row r="30" spans="1:5" x14ac:dyDescent="0.25">
      <c r="A30" s="42">
        <v>25</v>
      </c>
      <c r="B30" s="6">
        <v>189.65</v>
      </c>
      <c r="C30" s="19">
        <v>24</v>
      </c>
      <c r="D30" s="19">
        <v>16.5</v>
      </c>
      <c r="E30" s="48">
        <f t="shared" si="0"/>
        <v>230.15</v>
      </c>
    </row>
    <row r="31" spans="1:5" x14ac:dyDescent="0.25">
      <c r="A31" s="42">
        <v>26</v>
      </c>
      <c r="B31" s="6"/>
      <c r="C31" s="19"/>
      <c r="D31" s="19"/>
      <c r="E31" s="48">
        <f t="shared" si="0"/>
        <v>0</v>
      </c>
    </row>
    <row r="32" spans="1:5" x14ac:dyDescent="0.25">
      <c r="A32" s="42">
        <v>27</v>
      </c>
      <c r="B32" s="6">
        <v>206.65</v>
      </c>
      <c r="C32" s="19"/>
      <c r="D32" s="19"/>
      <c r="E32" s="48">
        <f t="shared" si="0"/>
        <v>206.65</v>
      </c>
    </row>
    <row r="33" spans="1:5" x14ac:dyDescent="0.25">
      <c r="A33" s="42">
        <v>28</v>
      </c>
      <c r="B33" s="6">
        <v>138.80000000000001</v>
      </c>
      <c r="C33" s="19"/>
      <c r="D33" s="19"/>
      <c r="E33" s="48">
        <f t="shared" si="0"/>
        <v>138.80000000000001</v>
      </c>
    </row>
    <row r="34" spans="1:5" x14ac:dyDescent="0.25">
      <c r="A34" s="42">
        <v>29</v>
      </c>
      <c r="B34" s="6">
        <v>115.45</v>
      </c>
      <c r="C34" s="19"/>
      <c r="D34" s="19"/>
      <c r="E34" s="48">
        <f t="shared" si="0"/>
        <v>115.45</v>
      </c>
    </row>
    <row r="35" spans="1:5" x14ac:dyDescent="0.25">
      <c r="A35" s="42">
        <v>30</v>
      </c>
      <c r="B35" s="6">
        <v>151.65</v>
      </c>
      <c r="C35" s="19"/>
      <c r="D35" s="19"/>
      <c r="E35" s="48">
        <f t="shared" si="0"/>
        <v>151.65</v>
      </c>
    </row>
    <row r="36" spans="1:5" ht="15.75" thickBot="1" x14ac:dyDescent="0.3">
      <c r="A36" s="43">
        <v>31</v>
      </c>
      <c r="B36" s="28">
        <v>216.4</v>
      </c>
      <c r="C36" s="29">
        <v>23</v>
      </c>
      <c r="D36" s="29"/>
      <c r="E36" s="49">
        <f t="shared" si="0"/>
        <v>239.4</v>
      </c>
    </row>
    <row r="37" spans="1:5" x14ac:dyDescent="0.25">
      <c r="A37" s="44" t="s">
        <v>7</v>
      </c>
      <c r="B37" s="32">
        <f>SUM(B6:B36)</f>
        <v>3805.45</v>
      </c>
      <c r="C37" s="32">
        <f t="shared" ref="C37:E37" si="1">SUM(C6:C36)</f>
        <v>305.3</v>
      </c>
      <c r="D37" s="32">
        <f t="shared" si="1"/>
        <v>268.3</v>
      </c>
      <c r="E37" s="50">
        <f t="shared" si="1"/>
        <v>4379.05</v>
      </c>
    </row>
    <row r="38" spans="1:5" x14ac:dyDescent="0.25">
      <c r="A38" s="45" t="s">
        <v>21</v>
      </c>
      <c r="B38" s="20">
        <f>COUNTA(B6:B36)</f>
        <v>26</v>
      </c>
      <c r="C38" s="20">
        <f t="shared" ref="C38:D38" si="2">COUNTA(C6:C36)</f>
        <v>10</v>
      </c>
      <c r="D38" s="20">
        <f t="shared" si="2"/>
        <v>7</v>
      </c>
      <c r="E38" s="51">
        <f>COUNTA(E6:E36)-COUNTIF(E6:E36,0)</f>
        <v>26</v>
      </c>
    </row>
    <row r="39" spans="1:5" x14ac:dyDescent="0.25">
      <c r="A39" s="54" t="s">
        <v>20</v>
      </c>
      <c r="B39" s="55">
        <f>B37/B38</f>
        <v>146.36346153846154</v>
      </c>
      <c r="C39" s="55">
        <f t="shared" ref="C39:D39" si="3">C37/C38</f>
        <v>30.53</v>
      </c>
      <c r="D39" s="55">
        <f t="shared" si="3"/>
        <v>38.328571428571429</v>
      </c>
      <c r="E39" s="56">
        <f>E37/E38</f>
        <v>168.42500000000001</v>
      </c>
    </row>
    <row r="41" spans="1:5" x14ac:dyDescent="0.25">
      <c r="A41" s="37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legacy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H34" sqref="H34"/>
    </sheetView>
  </sheetViews>
  <sheetFormatPr defaultRowHeight="15" x14ac:dyDescent="0.25"/>
  <sheetData>
    <row r="1" spans="1:5" ht="19.5" thickBot="1" x14ac:dyDescent="0.3">
      <c r="A1" s="52" t="s">
        <v>33</v>
      </c>
      <c r="B1" s="53" t="s">
        <v>29</v>
      </c>
      <c r="C1" s="53" t="s">
        <v>30</v>
      </c>
      <c r="D1" s="53" t="s">
        <v>31</v>
      </c>
      <c r="E1" s="53" t="s">
        <v>32</v>
      </c>
    </row>
    <row r="2" spans="1:5" x14ac:dyDescent="0.25">
      <c r="A2" s="40" t="s">
        <v>0</v>
      </c>
      <c r="C2" s="57" t="s">
        <v>1</v>
      </c>
      <c r="D2" s="57"/>
      <c r="E2" s="46" t="s">
        <v>7</v>
      </c>
    </row>
    <row r="3" spans="1:5" x14ac:dyDescent="0.25">
      <c r="A3" s="41"/>
      <c r="B3" s="18" t="s">
        <v>22</v>
      </c>
      <c r="C3" s="18" t="s">
        <v>23</v>
      </c>
      <c r="D3" s="18" t="s">
        <v>24</v>
      </c>
      <c r="E3" s="47"/>
    </row>
    <row r="4" spans="1:5" x14ac:dyDescent="0.25">
      <c r="A4" s="42">
        <v>1</v>
      </c>
      <c r="B4" s="6">
        <v>217.75</v>
      </c>
      <c r="C4" s="19"/>
      <c r="D4" s="19">
        <v>71.400000000000006</v>
      </c>
      <c r="E4" s="48">
        <f>SUM(B4:D4)</f>
        <v>289.14999999999998</v>
      </c>
    </row>
    <row r="5" spans="1:5" x14ac:dyDescent="0.25">
      <c r="A5" s="42">
        <v>2</v>
      </c>
      <c r="B5" s="6"/>
      <c r="C5" s="19"/>
      <c r="D5" s="19"/>
      <c r="E5" s="48">
        <f t="shared" ref="E5:E34" si="0">SUM(B5:D5)</f>
        <v>0</v>
      </c>
    </row>
    <row r="6" spans="1:5" x14ac:dyDescent="0.25">
      <c r="A6" s="42">
        <v>3</v>
      </c>
      <c r="B6" s="6">
        <v>78.3</v>
      </c>
      <c r="C6" s="19"/>
      <c r="D6" s="19">
        <v>11</v>
      </c>
      <c r="E6" s="48">
        <f t="shared" si="0"/>
        <v>89.3</v>
      </c>
    </row>
    <row r="7" spans="1:5" x14ac:dyDescent="0.25">
      <c r="A7" s="42">
        <v>4</v>
      </c>
      <c r="B7" s="6">
        <v>107.5</v>
      </c>
      <c r="C7" s="19"/>
      <c r="D7" s="19"/>
      <c r="E7" s="48">
        <f t="shared" si="0"/>
        <v>107.5</v>
      </c>
    </row>
    <row r="8" spans="1:5" x14ac:dyDescent="0.25">
      <c r="A8" s="42">
        <v>5</v>
      </c>
      <c r="B8" s="6">
        <v>155.6</v>
      </c>
      <c r="C8" s="19"/>
      <c r="D8" s="19">
        <v>34</v>
      </c>
      <c r="E8" s="48">
        <f t="shared" si="0"/>
        <v>189.6</v>
      </c>
    </row>
    <row r="9" spans="1:5" x14ac:dyDescent="0.25">
      <c r="A9" s="42">
        <v>6</v>
      </c>
      <c r="B9" s="6">
        <v>274.8</v>
      </c>
      <c r="C9" s="19"/>
      <c r="D9" s="19">
        <v>47.5</v>
      </c>
      <c r="E9" s="48">
        <f t="shared" si="0"/>
        <v>322.3</v>
      </c>
    </row>
    <row r="10" spans="1:5" x14ac:dyDescent="0.25">
      <c r="A10" s="42">
        <v>7</v>
      </c>
      <c r="B10" s="6">
        <v>378.8</v>
      </c>
      <c r="C10" s="19">
        <v>26</v>
      </c>
      <c r="D10" s="19"/>
      <c r="E10" s="48">
        <f t="shared" si="0"/>
        <v>404.8</v>
      </c>
    </row>
    <row r="11" spans="1:5" x14ac:dyDescent="0.25">
      <c r="A11" s="42">
        <v>8</v>
      </c>
      <c r="B11" s="6">
        <v>200.9</v>
      </c>
      <c r="C11" s="19"/>
      <c r="D11" s="19">
        <v>44.8</v>
      </c>
      <c r="E11" s="48">
        <f t="shared" si="0"/>
        <v>245.7</v>
      </c>
    </row>
    <row r="12" spans="1:5" x14ac:dyDescent="0.25">
      <c r="A12" s="42">
        <v>9</v>
      </c>
      <c r="B12" s="6"/>
      <c r="C12" s="19"/>
      <c r="D12" s="19"/>
      <c r="E12" s="48">
        <f t="shared" si="0"/>
        <v>0</v>
      </c>
    </row>
    <row r="13" spans="1:5" x14ac:dyDescent="0.25">
      <c r="A13" s="42">
        <v>10</v>
      </c>
      <c r="B13" s="6">
        <v>195.3</v>
      </c>
      <c r="C13" s="19"/>
      <c r="D13" s="19">
        <v>10</v>
      </c>
      <c r="E13" s="48">
        <f t="shared" si="0"/>
        <v>205.3</v>
      </c>
    </row>
    <row r="14" spans="1:5" x14ac:dyDescent="0.25">
      <c r="A14" s="42">
        <v>11</v>
      </c>
      <c r="B14" s="6">
        <v>99</v>
      </c>
      <c r="C14" s="19"/>
      <c r="D14" s="19"/>
      <c r="E14" s="48">
        <f t="shared" si="0"/>
        <v>99</v>
      </c>
    </row>
    <row r="15" spans="1:5" x14ac:dyDescent="0.25">
      <c r="A15" s="42">
        <v>12</v>
      </c>
      <c r="B15" s="6">
        <v>186.85</v>
      </c>
      <c r="C15" s="19"/>
      <c r="D15" s="19"/>
      <c r="E15" s="48">
        <f t="shared" si="0"/>
        <v>186.85</v>
      </c>
    </row>
    <row r="16" spans="1:5" x14ac:dyDescent="0.25">
      <c r="A16" s="42">
        <v>13</v>
      </c>
      <c r="B16" s="6">
        <v>114.3</v>
      </c>
      <c r="C16" s="19">
        <v>49.19</v>
      </c>
      <c r="D16" s="19"/>
      <c r="E16" s="48">
        <f t="shared" si="0"/>
        <v>163.49</v>
      </c>
    </row>
    <row r="17" spans="1:5" x14ac:dyDescent="0.25">
      <c r="A17" s="42">
        <v>14</v>
      </c>
      <c r="B17" s="6">
        <v>165.75</v>
      </c>
      <c r="C17" s="19">
        <v>29</v>
      </c>
      <c r="D17" s="19"/>
      <c r="E17" s="48">
        <f t="shared" si="0"/>
        <v>194.75</v>
      </c>
    </row>
    <row r="18" spans="1:5" x14ac:dyDescent="0.25">
      <c r="A18" s="42">
        <v>15</v>
      </c>
      <c r="B18" s="6">
        <v>250.25</v>
      </c>
      <c r="C18" s="19"/>
      <c r="D18" s="19">
        <v>15</v>
      </c>
      <c r="E18" s="48">
        <f t="shared" si="0"/>
        <v>265.25</v>
      </c>
    </row>
    <row r="19" spans="1:5" x14ac:dyDescent="0.25">
      <c r="A19" s="42">
        <v>16</v>
      </c>
      <c r="B19" s="6"/>
      <c r="C19" s="19"/>
      <c r="D19" s="19"/>
      <c r="E19" s="48">
        <f t="shared" si="0"/>
        <v>0</v>
      </c>
    </row>
    <row r="20" spans="1:5" x14ac:dyDescent="0.25">
      <c r="A20" s="42">
        <v>17</v>
      </c>
      <c r="B20" s="6">
        <v>176.5</v>
      </c>
      <c r="C20" s="19"/>
      <c r="D20" s="19"/>
      <c r="E20" s="48">
        <f t="shared" si="0"/>
        <v>176.5</v>
      </c>
    </row>
    <row r="21" spans="1:5" x14ac:dyDescent="0.25">
      <c r="A21" s="42">
        <v>18</v>
      </c>
      <c r="B21" s="6">
        <v>84.8</v>
      </c>
      <c r="C21" s="19">
        <v>45.5</v>
      </c>
      <c r="D21" s="19"/>
      <c r="E21" s="48">
        <f t="shared" si="0"/>
        <v>130.30000000000001</v>
      </c>
    </row>
    <row r="22" spans="1:5" x14ac:dyDescent="0.25">
      <c r="A22" s="42">
        <v>19</v>
      </c>
      <c r="B22" s="6">
        <v>184.75</v>
      </c>
      <c r="C22" s="19"/>
      <c r="D22" s="19">
        <v>73.25</v>
      </c>
      <c r="E22" s="48">
        <f t="shared" si="0"/>
        <v>258</v>
      </c>
    </row>
    <row r="23" spans="1:5" x14ac:dyDescent="0.25">
      <c r="A23" s="42">
        <v>20</v>
      </c>
      <c r="B23" s="6">
        <v>183.7</v>
      </c>
      <c r="C23" s="19">
        <v>33</v>
      </c>
      <c r="D23" s="19"/>
      <c r="E23" s="48">
        <f t="shared" si="0"/>
        <v>216.7</v>
      </c>
    </row>
    <row r="24" spans="1:5" x14ac:dyDescent="0.25">
      <c r="A24" s="42">
        <v>21</v>
      </c>
      <c r="B24" s="6">
        <v>97.25</v>
      </c>
      <c r="C24" s="19">
        <v>17.5</v>
      </c>
      <c r="D24" s="19"/>
      <c r="E24" s="48">
        <f t="shared" si="0"/>
        <v>114.75</v>
      </c>
    </row>
    <row r="25" spans="1:5" x14ac:dyDescent="0.25">
      <c r="A25" s="42">
        <v>22</v>
      </c>
      <c r="B25" s="6">
        <v>214.4</v>
      </c>
      <c r="C25" s="19">
        <v>213.2</v>
      </c>
      <c r="D25" s="19"/>
      <c r="E25" s="48">
        <f t="shared" si="0"/>
        <v>427.6</v>
      </c>
    </row>
    <row r="26" spans="1:5" x14ac:dyDescent="0.25">
      <c r="A26" s="42">
        <v>23</v>
      </c>
      <c r="B26" s="6"/>
      <c r="C26" s="19"/>
      <c r="D26" s="19"/>
      <c r="E26" s="48">
        <f t="shared" si="0"/>
        <v>0</v>
      </c>
    </row>
    <row r="27" spans="1:5" x14ac:dyDescent="0.25">
      <c r="A27" s="42">
        <v>24</v>
      </c>
      <c r="B27" s="6">
        <v>110.55</v>
      </c>
      <c r="C27" s="19"/>
      <c r="D27" s="19"/>
      <c r="E27" s="48">
        <f t="shared" si="0"/>
        <v>110.55</v>
      </c>
    </row>
    <row r="28" spans="1:5" x14ac:dyDescent="0.25">
      <c r="A28" s="42">
        <v>25</v>
      </c>
      <c r="B28" s="6">
        <v>172.65</v>
      </c>
      <c r="C28" s="19">
        <v>11</v>
      </c>
      <c r="D28" s="19"/>
      <c r="E28" s="48">
        <f t="shared" si="0"/>
        <v>183.65</v>
      </c>
    </row>
    <row r="29" spans="1:5" x14ac:dyDescent="0.25">
      <c r="A29" s="42">
        <v>26</v>
      </c>
      <c r="B29" s="6">
        <v>123.25</v>
      </c>
      <c r="C29" s="19"/>
      <c r="D29" s="19"/>
      <c r="E29" s="48">
        <f t="shared" si="0"/>
        <v>123.25</v>
      </c>
    </row>
    <row r="30" spans="1:5" x14ac:dyDescent="0.25">
      <c r="A30" s="42">
        <v>27</v>
      </c>
      <c r="B30" s="6">
        <v>182.2</v>
      </c>
      <c r="C30" s="19"/>
      <c r="D30" s="19"/>
      <c r="E30" s="48">
        <f t="shared" si="0"/>
        <v>182.2</v>
      </c>
    </row>
    <row r="31" spans="1:5" x14ac:dyDescent="0.25">
      <c r="A31" s="42">
        <v>28</v>
      </c>
      <c r="B31" s="6">
        <v>229.15</v>
      </c>
      <c r="C31" s="19"/>
      <c r="D31" s="19">
        <v>56</v>
      </c>
      <c r="E31" s="48">
        <f t="shared" si="0"/>
        <v>285.14999999999998</v>
      </c>
    </row>
    <row r="32" spans="1:5" x14ac:dyDescent="0.25">
      <c r="A32" s="42">
        <v>29</v>
      </c>
      <c r="B32" s="6"/>
      <c r="C32" s="19"/>
      <c r="D32" s="19"/>
      <c r="E32" s="48">
        <f t="shared" si="0"/>
        <v>0</v>
      </c>
    </row>
    <row r="33" spans="1:5" x14ac:dyDescent="0.25">
      <c r="A33" s="42">
        <v>30</v>
      </c>
      <c r="B33" s="6"/>
      <c r="C33" s="19"/>
      <c r="D33" s="19"/>
      <c r="E33" s="48">
        <f t="shared" si="0"/>
        <v>0</v>
      </c>
    </row>
    <row r="34" spans="1:5" ht="15.75" thickBot="1" x14ac:dyDescent="0.3">
      <c r="A34" s="43">
        <v>31</v>
      </c>
      <c r="B34" s="28"/>
      <c r="C34" s="29"/>
      <c r="D34" s="29"/>
      <c r="E34" s="49">
        <f t="shared" si="0"/>
        <v>0</v>
      </c>
    </row>
    <row r="35" spans="1:5" x14ac:dyDescent="0.25">
      <c r="A35" s="44" t="s">
        <v>7</v>
      </c>
      <c r="B35" s="32">
        <f>SUM(B4:B34)</f>
        <v>4184.3</v>
      </c>
      <c r="C35" s="32">
        <f t="shared" ref="C35:E35" si="1">SUM(C4:C34)</f>
        <v>424.39</v>
      </c>
      <c r="D35" s="32">
        <f t="shared" si="1"/>
        <v>362.95</v>
      </c>
      <c r="E35" s="50">
        <f t="shared" si="1"/>
        <v>4971.6399999999985</v>
      </c>
    </row>
    <row r="36" spans="1:5" x14ac:dyDescent="0.25">
      <c r="A36" s="45" t="s">
        <v>21</v>
      </c>
      <c r="B36" s="20">
        <f>COUNTA(B4:B34)</f>
        <v>24</v>
      </c>
      <c r="C36" s="20">
        <f t="shared" ref="C36:D36" si="2">COUNTA(C4:C34)</f>
        <v>8</v>
      </c>
      <c r="D36" s="20">
        <f t="shared" si="2"/>
        <v>9</v>
      </c>
      <c r="E36" s="51">
        <f>COUNTA(E4:E34)-COUNTIF(E4:E34,0)</f>
        <v>24</v>
      </c>
    </row>
    <row r="37" spans="1:5" x14ac:dyDescent="0.25">
      <c r="A37" s="54" t="s">
        <v>20</v>
      </c>
      <c r="B37" s="55">
        <f>B35/B36</f>
        <v>174.34583333333333</v>
      </c>
      <c r="C37" s="55">
        <f t="shared" ref="C37:D37" si="3">C35/C36</f>
        <v>53.048749999999998</v>
      </c>
      <c r="D37" s="55">
        <f t="shared" si="3"/>
        <v>40.327777777777776</v>
      </c>
      <c r="E37" s="56">
        <f>E35/E36</f>
        <v>207.15166666666661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JUL</vt:lpstr>
      <vt:lpstr>AGO</vt:lpstr>
      <vt:lpstr>SET</vt:lpstr>
      <vt:lpstr>OUT</vt:lpstr>
      <vt:lpstr>NOV</vt:lpstr>
      <vt:lpstr>DEZ</vt:lpstr>
      <vt:lpstr>2013</vt:lpstr>
      <vt:lpstr>JAN</vt:lpstr>
      <vt:lpstr>FEV</vt:lpstr>
      <vt:lpstr>MAR</vt:lpstr>
      <vt:lpstr>ABR</vt:lpstr>
      <vt:lpstr>MAI</vt:lpstr>
      <vt:lpstr>JUN</vt:lpstr>
      <vt:lpstr>JUL-14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Batman</dc:creator>
  <cp:lastModifiedBy>Rebeca Rancan</cp:lastModifiedBy>
  <cp:lastPrinted>2014-06-02T22:45:12Z</cp:lastPrinted>
  <dcterms:created xsi:type="dcterms:W3CDTF">2013-07-02T23:06:33Z</dcterms:created>
  <dcterms:modified xsi:type="dcterms:W3CDTF">2014-08-04T14:00:53Z</dcterms:modified>
</cp:coreProperties>
</file>