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inaki-Data\MyCompensation\"/>
    </mc:Choice>
  </mc:AlternateContent>
  <xr:revisionPtr revIDLastSave="0" documentId="13_ncr:1_{B01CBC50-A51B-4161-B100-ACA5028BC864}" xr6:coauthVersionLast="45" xr6:coauthVersionMax="45" xr10:uidLastSave="{00000000-0000-0000-0000-000000000000}"/>
  <bookViews>
    <workbookView xWindow="-120" yWindow="-120" windowWidth="20730" windowHeight="11160" xr2:uid="{E22B2A58-4E4A-425E-9E73-98CC53DF1E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G8" i="2"/>
  <c r="C8" i="2"/>
  <c r="J9" i="2"/>
  <c r="M19" i="1"/>
  <c r="M17" i="1"/>
  <c r="J7" i="2" s="1"/>
  <c r="J19" i="1"/>
  <c r="J5" i="2" s="1"/>
  <c r="J11" i="2" s="1"/>
  <c r="J18" i="1"/>
  <c r="J17" i="1"/>
  <c r="M18" i="1" s="1"/>
  <c r="M11" i="1"/>
  <c r="G9" i="2" s="1"/>
  <c r="M10" i="1"/>
  <c r="J11" i="1"/>
  <c r="J9" i="1"/>
  <c r="J13" i="1" s="1"/>
  <c r="G5" i="2" s="1"/>
  <c r="C9" i="2"/>
  <c r="C7" i="2"/>
  <c r="C5" i="2"/>
  <c r="C11" i="2" l="1"/>
  <c r="M9" i="1"/>
  <c r="G7" i="2" s="1"/>
  <c r="G11" i="2" s="1"/>
</calcChain>
</file>

<file path=xl/sharedStrings.xml><?xml version="1.0" encoding="utf-8"?>
<sst xmlns="http://schemas.openxmlformats.org/spreadsheetml/2006/main" count="43" uniqueCount="28">
  <si>
    <r>
      <t>The </t>
    </r>
    <r>
      <rPr>
        <b/>
        <sz val="12"/>
        <color rgb="FF202124"/>
        <rFont val="Arial"/>
        <family val="2"/>
      </rPr>
      <t>formula</t>
    </r>
    <r>
      <rPr>
        <sz val="12"/>
        <color rgb="FF202124"/>
        <rFont val="Arial"/>
        <family val="2"/>
      </rPr>
      <t> for </t>
    </r>
    <r>
      <rPr>
        <b/>
        <sz val="12"/>
        <color rgb="FF202124"/>
        <rFont val="Arial"/>
        <family val="2"/>
      </rPr>
      <t>calculating gratuity</t>
    </r>
    <r>
      <rPr>
        <sz val="12"/>
        <color rgb="FF202124"/>
        <rFont val="Arial"/>
        <family val="2"/>
      </rPr>
      <t> for employee who are covered under the Payment of </t>
    </r>
    <r>
      <rPr>
        <b/>
        <sz val="12"/>
        <color rgb="FF202124"/>
        <rFont val="Arial"/>
        <family val="2"/>
      </rPr>
      <t>Gratuity</t>
    </r>
    <r>
      <rPr>
        <sz val="12"/>
        <color rgb="FF202124"/>
        <rFont val="Arial"/>
        <family val="2"/>
      </rPr>
      <t> Act, 1972, is as follows: (15 x last drawn salary x tenure of working) divided by </t>
    </r>
    <r>
      <rPr>
        <b/>
        <sz val="12"/>
        <color rgb="FF202124"/>
        <rFont val="Arial"/>
        <family val="2"/>
      </rPr>
      <t>26</t>
    </r>
    <r>
      <rPr>
        <sz val="12"/>
        <color rgb="FF202124"/>
        <rFont val="Arial"/>
        <family val="2"/>
      </rPr>
      <t>.</t>
    </r>
  </si>
  <si>
    <t>Thereafter, it becomes 10% or 12% of your basic salary</t>
  </si>
  <si>
    <r>
      <t>Gratuity</t>
    </r>
    <r>
      <rPr>
        <sz val="12"/>
        <color rgb="FF202124"/>
        <rFont val="Arial"/>
        <family val="2"/>
      </rPr>
      <t> is part of your CTC. 4.81% of basic </t>
    </r>
    <r>
      <rPr>
        <b/>
        <sz val="12"/>
        <color rgb="FF202124"/>
        <rFont val="Arial"/>
        <family val="2"/>
      </rPr>
      <t>pay</t>
    </r>
    <r>
      <rPr>
        <sz val="12"/>
        <color rgb="FF202124"/>
        <rFont val="Arial"/>
        <family val="2"/>
      </rPr>
      <t> will be </t>
    </r>
    <r>
      <rPr>
        <b/>
        <sz val="12"/>
        <color rgb="FF202124"/>
        <rFont val="Arial"/>
        <family val="2"/>
      </rPr>
      <t>deducted</t>
    </r>
    <r>
      <rPr>
        <sz val="12"/>
        <color rgb="FF202124"/>
        <rFont val="Arial"/>
        <family val="2"/>
      </rPr>
      <t> as </t>
    </r>
    <r>
      <rPr>
        <b/>
        <sz val="12"/>
        <color rgb="FF202124"/>
        <rFont val="Arial"/>
        <family val="2"/>
      </rPr>
      <t>gratuity</t>
    </r>
  </si>
  <si>
    <t>basic</t>
  </si>
  <si>
    <t>Monthly Total</t>
  </si>
  <si>
    <t>medical</t>
  </si>
  <si>
    <t>gratuity</t>
  </si>
  <si>
    <t>PF</t>
  </si>
  <si>
    <t>PF (12%)</t>
  </si>
  <si>
    <t>Yearly</t>
  </si>
  <si>
    <t>Performance Bonus</t>
  </si>
  <si>
    <t>net pay</t>
  </si>
  <si>
    <t>annual variable</t>
  </si>
  <si>
    <t>total</t>
  </si>
  <si>
    <t>Deduction</t>
  </si>
  <si>
    <t>Monthly</t>
  </si>
  <si>
    <t>flexible allowance</t>
  </si>
  <si>
    <t>bonus</t>
  </si>
  <si>
    <t>annual component</t>
  </si>
  <si>
    <t>annual Component</t>
  </si>
  <si>
    <t>Annual Variable</t>
  </si>
  <si>
    <t>Total</t>
  </si>
  <si>
    <t>CURRENT</t>
  </si>
  <si>
    <t>EXPECTATION</t>
  </si>
  <si>
    <t>Medical</t>
  </si>
  <si>
    <t>Components</t>
  </si>
  <si>
    <t>Annual Amt</t>
  </si>
  <si>
    <t>minus variable+med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</si>
</sst>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b/>
      <sz val="12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25F1-418A-41E7-A741-9A9CBA6C7704}">
  <dimension ref="A2:Q19"/>
  <sheetViews>
    <sheetView tabSelected="1" workbookViewId="0">
      <selection activeCell="L21" sqref="L21"/>
    </sheetView>
  </sheetViews>
  <sheetFormatPr defaultRowHeight="15" x14ac:dyDescent="0.25"/>
  <cols>
    <col min="3" max="3" width="17.42578125" bestFit="1" customWidth="1"/>
    <col min="6" max="6" width="18.5703125" bestFit="1" customWidth="1"/>
    <col min="9" max="9" width="17.5703125" bestFit="1" customWidth="1"/>
    <col min="10" max="10" width="11.42578125" bestFit="1" customWidth="1"/>
    <col min="11" max="11" width="11.42578125" customWidth="1"/>
  </cols>
  <sheetData>
    <row r="2" spans="1:17" ht="15.75" x14ac:dyDescent="0.25">
      <c r="A2" s="1" t="s">
        <v>0</v>
      </c>
    </row>
    <row r="4" spans="1:17" ht="15.75" x14ac:dyDescent="0.25">
      <c r="A4" s="1" t="s">
        <v>1</v>
      </c>
    </row>
    <row r="6" spans="1:17" ht="15.75" x14ac:dyDescent="0.25">
      <c r="A6" s="2" t="s">
        <v>2</v>
      </c>
      <c r="P6" t="s">
        <v>14</v>
      </c>
    </row>
    <row r="7" spans="1:17" x14ac:dyDescent="0.25">
      <c r="D7" s="4" t="s">
        <v>22</v>
      </c>
      <c r="J7" s="4" t="s">
        <v>23</v>
      </c>
      <c r="K7" s="4"/>
    </row>
    <row r="8" spans="1:17" x14ac:dyDescent="0.25">
      <c r="C8" s="7" t="s">
        <v>15</v>
      </c>
      <c r="D8" s="8"/>
      <c r="F8" s="7" t="s">
        <v>9</v>
      </c>
      <c r="G8" s="8"/>
      <c r="I8" s="7" t="s">
        <v>15</v>
      </c>
      <c r="J8" s="8"/>
      <c r="L8" s="7" t="s">
        <v>9</v>
      </c>
      <c r="M8" s="8"/>
      <c r="P8" t="s">
        <v>9</v>
      </c>
    </row>
    <row r="9" spans="1:17" x14ac:dyDescent="0.25">
      <c r="A9">
        <v>2975890</v>
      </c>
      <c r="C9" s="6" t="s">
        <v>3</v>
      </c>
      <c r="D9" s="6">
        <v>61998</v>
      </c>
      <c r="F9" s="6" t="s">
        <v>8</v>
      </c>
      <c r="G9" s="6">
        <v>89277</v>
      </c>
      <c r="I9" s="6" t="s">
        <v>3</v>
      </c>
      <c r="J9" s="6">
        <f>D9+(D9*0.35)</f>
        <v>83697.3</v>
      </c>
      <c r="L9" s="6" t="s">
        <v>7</v>
      </c>
      <c r="M9" s="6">
        <f>J9*0.12*12</f>
        <v>120524.11199999999</v>
      </c>
      <c r="P9" t="s">
        <v>5</v>
      </c>
      <c r="Q9">
        <v>35000</v>
      </c>
    </row>
    <row r="10" spans="1:17" x14ac:dyDescent="0.25">
      <c r="C10" s="6"/>
      <c r="D10" s="6"/>
      <c r="F10" s="6" t="s">
        <v>6</v>
      </c>
      <c r="G10" s="6">
        <v>35678</v>
      </c>
      <c r="I10" s="6"/>
      <c r="J10" s="6"/>
      <c r="L10" s="6" t="s">
        <v>6</v>
      </c>
      <c r="M10" s="6">
        <f>J9*0.0481*12</f>
        <v>48310.081559999999</v>
      </c>
    </row>
    <row r="11" spans="1:17" x14ac:dyDescent="0.25">
      <c r="C11" s="6" t="s">
        <v>16</v>
      </c>
      <c r="D11" s="6">
        <v>142848</v>
      </c>
      <c r="F11" s="6" t="s">
        <v>10</v>
      </c>
      <c r="G11" s="6">
        <v>357693</v>
      </c>
      <c r="I11" s="6" t="s">
        <v>16</v>
      </c>
      <c r="J11" s="6">
        <f>D11+(D11*0.35)</f>
        <v>192844.79999999999</v>
      </c>
      <c r="L11" s="6" t="s">
        <v>17</v>
      </c>
      <c r="M11" s="6">
        <f>G11+(G11*0.35)</f>
        <v>482885.55</v>
      </c>
    </row>
    <row r="12" spans="1:17" x14ac:dyDescent="0.25">
      <c r="C12" s="6"/>
      <c r="D12" s="6"/>
      <c r="F12" s="6" t="s">
        <v>24</v>
      </c>
      <c r="G12" s="6">
        <v>35000</v>
      </c>
      <c r="I12" s="6"/>
      <c r="J12" s="6"/>
      <c r="L12" s="6" t="s">
        <v>24</v>
      </c>
      <c r="M12" s="6">
        <v>35000</v>
      </c>
    </row>
    <row r="13" spans="1:17" x14ac:dyDescent="0.25">
      <c r="C13" s="6" t="s">
        <v>4</v>
      </c>
      <c r="D13" s="6">
        <v>204846</v>
      </c>
      <c r="I13" s="6" t="s">
        <v>4</v>
      </c>
      <c r="J13" s="6">
        <f>SUM(J9:J11)</f>
        <v>276542.09999999998</v>
      </c>
    </row>
    <row r="17" spans="10:13" x14ac:dyDescent="0.25">
      <c r="J17" s="6">
        <f>D9+(D9*0.4)</f>
        <v>86797.2</v>
      </c>
      <c r="K17" s="6"/>
      <c r="L17" s="6"/>
      <c r="M17" s="6">
        <f>G9+(G9*0.4)</f>
        <v>124987.8</v>
      </c>
    </row>
    <row r="18" spans="10:13" x14ac:dyDescent="0.25">
      <c r="J18" s="6">
        <f>D11+(D11*0.4)</f>
        <v>199987.20000000001</v>
      </c>
      <c r="K18" s="6"/>
      <c r="L18" s="6"/>
      <c r="M18" s="6">
        <f>J17*0.0481*12</f>
        <v>50099.343840000001</v>
      </c>
    </row>
    <row r="19" spans="10:13" x14ac:dyDescent="0.25">
      <c r="J19" s="6">
        <f>D13+(D13*0.4)</f>
        <v>286784.40000000002</v>
      </c>
      <c r="K19" s="6"/>
      <c r="L19" s="6"/>
      <c r="M19" s="6">
        <f>G11+(G11*0.4)</f>
        <v>500770.2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F9B5-19DF-4ACB-BD25-C747E0447E22}">
  <dimension ref="B1:J13"/>
  <sheetViews>
    <sheetView workbookViewId="0">
      <selection activeCell="F14" sqref="F14"/>
    </sheetView>
  </sheetViews>
  <sheetFormatPr defaultRowHeight="15" x14ac:dyDescent="0.25"/>
  <cols>
    <col min="2" max="2" width="14.7109375" bestFit="1" customWidth="1"/>
    <col min="3" max="3" width="11.42578125" bestFit="1" customWidth="1"/>
    <col min="5" max="5" width="19.28515625" bestFit="1" customWidth="1"/>
    <col min="6" max="6" width="18.140625" bestFit="1" customWidth="1"/>
    <col min="7" max="7" width="12" bestFit="1" customWidth="1"/>
  </cols>
  <sheetData>
    <row r="1" spans="2:10" x14ac:dyDescent="0.25">
      <c r="B1" s="4" t="s">
        <v>22</v>
      </c>
      <c r="F1" s="4" t="s">
        <v>23</v>
      </c>
    </row>
    <row r="2" spans="2:10" x14ac:dyDescent="0.25">
      <c r="B2" s="3"/>
    </row>
    <row r="3" spans="2:10" x14ac:dyDescent="0.25">
      <c r="B3" s="7" t="s">
        <v>25</v>
      </c>
      <c r="C3" s="7" t="s">
        <v>26</v>
      </c>
      <c r="F3" s="7" t="s">
        <v>25</v>
      </c>
      <c r="G3" s="7" t="s">
        <v>26</v>
      </c>
    </row>
    <row r="4" spans="2:10" x14ac:dyDescent="0.25">
      <c r="B4" s="6"/>
      <c r="C4" s="6"/>
      <c r="F4" s="6"/>
      <c r="G4" s="6"/>
    </row>
    <row r="5" spans="2:10" x14ac:dyDescent="0.25">
      <c r="B5" s="6" t="s">
        <v>11</v>
      </c>
      <c r="C5" s="6">
        <f>Sheet1!D13*12</f>
        <v>2458152</v>
      </c>
      <c r="F5" s="6" t="s">
        <v>11</v>
      </c>
      <c r="G5" s="6">
        <f>Sheet1!J13*12</f>
        <v>3318505.1999999997</v>
      </c>
      <c r="J5">
        <f>Sheet1!J19*12</f>
        <v>3441412.8000000003</v>
      </c>
    </row>
    <row r="6" spans="2:10" x14ac:dyDescent="0.25">
      <c r="B6" s="6"/>
      <c r="C6" s="6"/>
      <c r="F6" s="6"/>
      <c r="G6" s="6"/>
    </row>
    <row r="7" spans="2:10" x14ac:dyDescent="0.25">
      <c r="B7" s="6" t="s">
        <v>18</v>
      </c>
      <c r="C7" s="6">
        <f>Sheet1!G9+Sheet1!G10</f>
        <v>124955</v>
      </c>
      <c r="F7" s="6" t="s">
        <v>19</v>
      </c>
      <c r="G7" s="6">
        <f>Sheet1!M9+Sheet1!M10</f>
        <v>168834.19355999999</v>
      </c>
      <c r="J7">
        <f>Sheet1!M17+Sheet1!M18</f>
        <v>175087.14384</v>
      </c>
    </row>
    <row r="8" spans="2:10" x14ac:dyDescent="0.25">
      <c r="B8" s="6" t="s">
        <v>24</v>
      </c>
      <c r="C8" s="6">
        <f>Sheet1!G12</f>
        <v>35000</v>
      </c>
      <c r="F8" s="6" t="s">
        <v>24</v>
      </c>
      <c r="G8" s="6">
        <f>Sheet1!M12</f>
        <v>35000</v>
      </c>
      <c r="J8">
        <v>35000</v>
      </c>
    </row>
    <row r="9" spans="2:10" x14ac:dyDescent="0.25">
      <c r="B9" s="6" t="s">
        <v>12</v>
      </c>
      <c r="C9" s="6">
        <f>Sheet1!G11</f>
        <v>357693</v>
      </c>
      <c r="F9" s="6" t="s">
        <v>20</v>
      </c>
      <c r="G9" s="6">
        <f>Sheet1!M11</f>
        <v>482885.55</v>
      </c>
      <c r="J9">
        <f>Sheet1!M19</f>
        <v>500770.2</v>
      </c>
    </row>
    <row r="10" spans="2:10" x14ac:dyDescent="0.25">
      <c r="B10" s="6"/>
      <c r="C10" s="6"/>
      <c r="F10" s="6"/>
      <c r="G10" s="6"/>
    </row>
    <row r="11" spans="2:10" x14ac:dyDescent="0.25">
      <c r="B11" s="5" t="s">
        <v>13</v>
      </c>
      <c r="C11" s="6">
        <f>SUM(C5:C9)</f>
        <v>2975800</v>
      </c>
      <c r="F11" s="6" t="s">
        <v>21</v>
      </c>
      <c r="G11" s="6">
        <f>SUM(G5:G9)</f>
        <v>4005224.9435599996</v>
      </c>
      <c r="J11">
        <f>SUM(J5:J9)</f>
        <v>4152270.1438400005</v>
      </c>
    </row>
    <row r="13" spans="2:10" x14ac:dyDescent="0.25">
      <c r="E13" t="s">
        <v>27</v>
      </c>
      <c r="F13">
        <f>G11-G9-G8</f>
        <v>3487339.3935599998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 Mukherjee</dc:creator>
  <cp:lastModifiedBy>Pinaki Mukherjee</cp:lastModifiedBy>
  <dcterms:created xsi:type="dcterms:W3CDTF">2021-03-26T16:42:43Z</dcterms:created>
  <dcterms:modified xsi:type="dcterms:W3CDTF">2021-03-27T07:02:50Z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6605c845-c817-4282-a962-1c5213c9e22c</vt:lpwstr>
  </property>
  <property fmtid="{D5CDD505-2E9C-101B-9397-08002B2CF9AE}" pid="3" name="HCLClassification">
    <vt:lpwstr>HCL_Cla5s_1nt3rnal</vt:lpwstr>
  </property>
</Properties>
</file>