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nal\Desktop\"/>
    </mc:Choice>
  </mc:AlternateContent>
  <bookViews>
    <workbookView xWindow="0" yWindow="0" windowWidth="20490" windowHeight="9045" activeTab="1"/>
  </bookViews>
  <sheets>
    <sheet name="Income Statement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C26" i="2" s="1"/>
  <c r="C32" i="2" s="1"/>
  <c r="C17" i="2"/>
  <c r="C13" i="2"/>
  <c r="C6" i="2"/>
  <c r="C5" i="2"/>
  <c r="C8" i="2" s="1"/>
  <c r="C19" i="2" s="1"/>
  <c r="F30" i="1"/>
  <c r="E30" i="1"/>
  <c r="D30" i="1"/>
  <c r="D9" i="1"/>
  <c r="D10" i="1" s="1"/>
  <c r="D31" i="1" s="1"/>
  <c r="E6" i="1"/>
  <c r="E5" i="1"/>
  <c r="F5" i="1" s="1"/>
  <c r="D32" i="1" l="1"/>
  <c r="D33" i="1" s="1"/>
  <c r="F7" i="1"/>
  <c r="F6" i="1"/>
  <c r="F8" i="1" s="1"/>
  <c r="E7" i="1"/>
  <c r="E8" i="1" s="1"/>
  <c r="F10" i="1" l="1"/>
  <c r="F31" i="1" s="1"/>
  <c r="F9" i="1"/>
  <c r="E9" i="1"/>
  <c r="E10" i="1"/>
  <c r="E31" i="1" s="1"/>
  <c r="E32" i="1" l="1"/>
  <c r="E33" i="1"/>
  <c r="F32" i="1"/>
  <c r="F33" i="1" s="1"/>
</calcChain>
</file>

<file path=xl/sharedStrings.xml><?xml version="1.0" encoding="utf-8"?>
<sst xmlns="http://schemas.openxmlformats.org/spreadsheetml/2006/main" count="51" uniqueCount="50">
  <si>
    <t>Inocme statement</t>
  </si>
  <si>
    <t>Sale Revvenue</t>
  </si>
  <si>
    <t>Sale discount 10%</t>
  </si>
  <si>
    <t>satle return (start with second year with 5%)</t>
  </si>
  <si>
    <t>net sale</t>
  </si>
  <si>
    <t>cost of goods sold</t>
  </si>
  <si>
    <t>gross profit</t>
  </si>
  <si>
    <t xml:space="preserve">Expenses: </t>
  </si>
  <si>
    <t>Advertising</t>
  </si>
  <si>
    <t>Bad debt (starting second year</t>
  </si>
  <si>
    <t>Bank Charge</t>
  </si>
  <si>
    <t>Depreciation - vechincl</t>
  </si>
  <si>
    <t>Depreciation - Equipment</t>
  </si>
  <si>
    <t>Repair</t>
  </si>
  <si>
    <t>Office supplies</t>
  </si>
  <si>
    <t>Operating supplies</t>
  </si>
  <si>
    <t>Professional fee</t>
  </si>
  <si>
    <t>Maintenance</t>
  </si>
  <si>
    <t xml:space="preserve">Rent </t>
  </si>
  <si>
    <t xml:space="preserve">Insurance </t>
  </si>
  <si>
    <t>Interest expenses</t>
  </si>
  <si>
    <t>Telephone</t>
  </si>
  <si>
    <t>Delievery expense</t>
  </si>
  <si>
    <t xml:space="preserve">Vehicle expenses </t>
  </si>
  <si>
    <t>Misc</t>
  </si>
  <si>
    <t xml:space="preserve">Total expenses </t>
  </si>
  <si>
    <t xml:space="preserve">Earning Before Income Tax </t>
  </si>
  <si>
    <t>Tax expenses</t>
  </si>
  <si>
    <t xml:space="preserve">Net Inocme </t>
  </si>
  <si>
    <t xml:space="preserve">Balance Sheet </t>
  </si>
  <si>
    <t>Current Assets</t>
  </si>
  <si>
    <t xml:space="preserve">cash </t>
  </si>
  <si>
    <t>A/R</t>
  </si>
  <si>
    <t>Inventory</t>
  </si>
  <si>
    <t>prepaid expenses</t>
  </si>
  <si>
    <t>total current asset</t>
  </si>
  <si>
    <t>Property,plant,Equip</t>
  </si>
  <si>
    <t xml:space="preserve">Vehicle </t>
  </si>
  <si>
    <t>Accumulated depreciation</t>
  </si>
  <si>
    <t xml:space="preserve">equipment </t>
  </si>
  <si>
    <t>total asset</t>
  </si>
  <si>
    <t>liablity</t>
  </si>
  <si>
    <t>accounts payable</t>
  </si>
  <si>
    <t>notes payable</t>
  </si>
  <si>
    <t>long term debt</t>
  </si>
  <si>
    <t>Total Liabilities</t>
  </si>
  <si>
    <t>Stockholder's Euity</t>
  </si>
  <si>
    <t xml:space="preserve">Common Stock </t>
  </si>
  <si>
    <t xml:space="preserve">Retained Earnings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</si>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</sst>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2" xfId="0" applyBorder="1"/>
    <xf numFmtId="0" fontId="3" fillId="0" borderId="0" xfId="0" applyFont="1"/>
    <xf numFmtId="0" fontId="2" fillId="0" borderId="0" xfId="1" applyNumberFormat="1" applyFont="1"/>
    <xf numFmtId="43" fontId="0" fillId="0" borderId="0" xfId="1" applyFont="1"/>
    <xf numFmtId="43" fontId="2" fillId="0" borderId="1" xfId="1" applyFont="1" applyBorder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4"/>
  <sheetViews>
    <sheetView workbookViewId="0">
      <selection activeCell="H4" sqref="H4"/>
    </sheetView>
  </sheetViews>
  <sheetFormatPr defaultRowHeight="15" x14ac:dyDescent="0.25"/>
  <cols>
    <col min="2" max="2" width="44.85546875" customWidth="1"/>
    <col min="4" max="4" width="12.85546875" customWidth="1"/>
    <col min="5" max="5" width="12" customWidth="1"/>
    <col min="6" max="6" width="11.7109375" customWidth="1"/>
  </cols>
  <sheetData>
    <row r="3" spans="2:7" x14ac:dyDescent="0.25">
      <c r="B3" s="1" t="s">
        <v>0</v>
      </c>
    </row>
    <row r="4" spans="2:7" x14ac:dyDescent="0.25">
      <c r="D4">
        <v>2017</v>
      </c>
      <c r="E4">
        <v>2018</v>
      </c>
      <c r="F4">
        <v>2019</v>
      </c>
    </row>
    <row r="5" spans="2:7" x14ac:dyDescent="0.25">
      <c r="B5" t="s">
        <v>1</v>
      </c>
      <c r="D5" s="2">
        <v>490000</v>
      </c>
      <c r="E5">
        <f>D5*1.03</f>
        <v>504700</v>
      </c>
      <c r="F5">
        <f>E5*1.04</f>
        <v>524888</v>
      </c>
    </row>
    <row r="6" spans="2:7" x14ac:dyDescent="0.25">
      <c r="B6" t="s">
        <v>2</v>
      </c>
      <c r="D6">
        <v>0</v>
      </c>
      <c r="E6">
        <f>E5*10%</f>
        <v>50470</v>
      </c>
      <c r="F6">
        <f>F5*10%</f>
        <v>52488.800000000003</v>
      </c>
    </row>
    <row r="7" spans="2:7" x14ac:dyDescent="0.25">
      <c r="B7" t="s">
        <v>3</v>
      </c>
      <c r="D7">
        <v>0</v>
      </c>
      <c r="E7">
        <f>E5*5%</f>
        <v>25235</v>
      </c>
      <c r="F7">
        <f>F5*5%</f>
        <v>26244.400000000001</v>
      </c>
    </row>
    <row r="8" spans="2:7" x14ac:dyDescent="0.25">
      <c r="B8" t="s">
        <v>4</v>
      </c>
      <c r="D8" s="3">
        <v>490000</v>
      </c>
      <c r="E8" s="3">
        <f>E5-E6-E7</f>
        <v>428995</v>
      </c>
      <c r="F8" s="3">
        <f>F5-F6-F7</f>
        <v>446154.8</v>
      </c>
      <c r="G8" s="4"/>
    </row>
    <row r="9" spans="2:7" x14ac:dyDescent="0.25">
      <c r="B9" t="s">
        <v>5</v>
      </c>
      <c r="D9">
        <f>D8*30%</f>
        <v>147000</v>
      </c>
      <c r="E9">
        <f>E8*35%</f>
        <v>150148.25</v>
      </c>
      <c r="F9">
        <f>F8*40%</f>
        <v>178461.92</v>
      </c>
    </row>
    <row r="10" spans="2:7" x14ac:dyDescent="0.25">
      <c r="B10" t="s">
        <v>6</v>
      </c>
      <c r="D10">
        <f>D8-D9</f>
        <v>343000</v>
      </c>
      <c r="E10">
        <f>E8-E9</f>
        <v>278846.75</v>
      </c>
      <c r="F10">
        <f>F8-F9</f>
        <v>267692.88</v>
      </c>
    </row>
    <row r="12" spans="2:7" x14ac:dyDescent="0.25">
      <c r="B12" s="1" t="s">
        <v>7</v>
      </c>
    </row>
    <row r="13" spans="2:7" x14ac:dyDescent="0.25">
      <c r="B13" t="s">
        <v>8</v>
      </c>
      <c r="D13">
        <v>4000</v>
      </c>
      <c r="E13">
        <v>4500</v>
      </c>
      <c r="F13">
        <v>5000</v>
      </c>
    </row>
    <row r="14" spans="2:7" x14ac:dyDescent="0.25">
      <c r="B14" t="s">
        <v>9</v>
      </c>
      <c r="E14">
        <v>2000</v>
      </c>
      <c r="F14">
        <v>1500</v>
      </c>
    </row>
    <row r="15" spans="2:7" x14ac:dyDescent="0.25">
      <c r="B15" t="s">
        <v>10</v>
      </c>
      <c r="D15">
        <v>500</v>
      </c>
      <c r="E15">
        <v>650</v>
      </c>
      <c r="F15">
        <v>700</v>
      </c>
    </row>
    <row r="16" spans="2:7" x14ac:dyDescent="0.25">
      <c r="B16" t="s">
        <v>11</v>
      </c>
      <c r="D16" s="5">
        <v>9000</v>
      </c>
      <c r="E16" s="5">
        <v>9000</v>
      </c>
      <c r="F16" s="5">
        <v>9000</v>
      </c>
      <c r="G16" s="5"/>
    </row>
    <row r="17" spans="2:7" x14ac:dyDescent="0.25">
      <c r="B17" t="s">
        <v>12</v>
      </c>
      <c r="D17" s="5">
        <v>12000</v>
      </c>
      <c r="E17" s="5">
        <v>12000</v>
      </c>
      <c r="F17" s="5">
        <v>12000</v>
      </c>
      <c r="G17" s="5"/>
    </row>
    <row r="18" spans="2:7" x14ac:dyDescent="0.25">
      <c r="B18" t="s">
        <v>13</v>
      </c>
      <c r="D18">
        <v>500</v>
      </c>
      <c r="E18">
        <v>550</v>
      </c>
      <c r="F18">
        <v>450</v>
      </c>
    </row>
    <row r="19" spans="2:7" x14ac:dyDescent="0.25">
      <c r="B19" t="s">
        <v>14</v>
      </c>
      <c r="D19">
        <v>200</v>
      </c>
      <c r="E19">
        <v>260</v>
      </c>
      <c r="F19">
        <v>160</v>
      </c>
    </row>
    <row r="20" spans="2:7" x14ac:dyDescent="0.25">
      <c r="B20" t="s">
        <v>15</v>
      </c>
      <c r="D20">
        <v>950</v>
      </c>
      <c r="E20">
        <v>820</v>
      </c>
      <c r="F20">
        <v>730</v>
      </c>
    </row>
    <row r="21" spans="2:7" x14ac:dyDescent="0.25">
      <c r="B21" t="s">
        <v>16</v>
      </c>
      <c r="D21">
        <v>500</v>
      </c>
      <c r="E21">
        <v>500</v>
      </c>
      <c r="F21">
        <v>500</v>
      </c>
    </row>
    <row r="22" spans="2:7" x14ac:dyDescent="0.25">
      <c r="B22" t="s">
        <v>17</v>
      </c>
      <c r="D22">
        <v>450</v>
      </c>
      <c r="E22">
        <v>490</v>
      </c>
      <c r="F22">
        <v>500</v>
      </c>
    </row>
    <row r="23" spans="2:7" x14ac:dyDescent="0.25">
      <c r="B23" t="s">
        <v>18</v>
      </c>
      <c r="D23">
        <v>1300</v>
      </c>
      <c r="E23">
        <v>1300</v>
      </c>
      <c r="F23">
        <v>1300</v>
      </c>
    </row>
    <row r="24" spans="2:7" x14ac:dyDescent="0.25">
      <c r="B24" t="s">
        <v>19</v>
      </c>
      <c r="D24" s="5">
        <v>1100</v>
      </c>
      <c r="E24" s="5">
        <v>1100</v>
      </c>
      <c r="F24" s="5">
        <v>1100</v>
      </c>
      <c r="G24" s="5"/>
    </row>
    <row r="25" spans="2:7" x14ac:dyDescent="0.25">
      <c r="B25" t="s">
        <v>20</v>
      </c>
      <c r="D25" s="5">
        <v>800</v>
      </c>
      <c r="E25" s="5">
        <v>800</v>
      </c>
      <c r="F25" s="5">
        <v>800</v>
      </c>
      <c r="G25" s="5"/>
    </row>
    <row r="26" spans="2:7" x14ac:dyDescent="0.25">
      <c r="B26" t="s">
        <v>21</v>
      </c>
      <c r="D26">
        <v>150</v>
      </c>
      <c r="E26">
        <v>150</v>
      </c>
      <c r="F26">
        <v>150</v>
      </c>
    </row>
    <row r="27" spans="2:7" x14ac:dyDescent="0.25">
      <c r="B27" t="s">
        <v>22</v>
      </c>
      <c r="D27">
        <v>500</v>
      </c>
      <c r="E27">
        <v>500</v>
      </c>
      <c r="F27">
        <v>500</v>
      </c>
    </row>
    <row r="28" spans="2:7" x14ac:dyDescent="0.25">
      <c r="B28" t="s">
        <v>23</v>
      </c>
      <c r="D28">
        <v>760</v>
      </c>
      <c r="E28">
        <v>780</v>
      </c>
      <c r="F28">
        <v>850</v>
      </c>
    </row>
    <row r="29" spans="2:7" x14ac:dyDescent="0.25">
      <c r="B29" t="s">
        <v>24</v>
      </c>
      <c r="D29" s="4">
        <v>1500</v>
      </c>
      <c r="E29" s="4">
        <v>1500</v>
      </c>
      <c r="F29" s="4">
        <v>1500</v>
      </c>
      <c r="G29" s="4"/>
    </row>
    <row r="30" spans="2:7" x14ac:dyDescent="0.25">
      <c r="B30" t="s">
        <v>25</v>
      </c>
      <c r="D30" s="3">
        <f>SUM(D13:D29)</f>
        <v>34210</v>
      </c>
      <c r="E30" s="3">
        <f>SUM(E13:E29)</f>
        <v>36900</v>
      </c>
      <c r="F30" s="3">
        <f>SUM(F13:F29)</f>
        <v>36740</v>
      </c>
      <c r="G30" s="4"/>
    </row>
    <row r="31" spans="2:7" x14ac:dyDescent="0.25">
      <c r="B31" t="s">
        <v>26</v>
      </c>
      <c r="D31">
        <f>D10-D30</f>
        <v>308790</v>
      </c>
      <c r="E31">
        <f>E10-E30</f>
        <v>241946.75</v>
      </c>
      <c r="F31">
        <f>F10-F30</f>
        <v>230952.88</v>
      </c>
    </row>
    <row r="32" spans="2:7" x14ac:dyDescent="0.25">
      <c r="B32" t="s">
        <v>27</v>
      </c>
      <c r="D32">
        <f>D31*30%</f>
        <v>92637</v>
      </c>
      <c r="E32">
        <f>E31*30%</f>
        <v>72584.024999999994</v>
      </c>
      <c r="F32">
        <f>F31*30%</f>
        <v>69285.864000000001</v>
      </c>
    </row>
    <row r="33" spans="2:7" ht="15.75" thickBot="1" x14ac:dyDescent="0.3">
      <c r="B33" t="s">
        <v>28</v>
      </c>
      <c r="D33" s="6">
        <f>D31-D32</f>
        <v>216153</v>
      </c>
      <c r="E33" s="6">
        <f>E31-E32</f>
        <v>169362.72500000001</v>
      </c>
      <c r="F33" s="6">
        <f>F31-F32</f>
        <v>161667.016</v>
      </c>
      <c r="G33" s="4"/>
    </row>
    <row r="34" spans="2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3"/>
  <sheetViews>
    <sheetView tabSelected="1" workbookViewId="0">
      <selection activeCell="E6" sqref="E6"/>
    </sheetView>
  </sheetViews>
  <sheetFormatPr defaultRowHeight="15" x14ac:dyDescent="0.25"/>
  <cols>
    <col min="2" max="2" width="28.28515625" customWidth="1"/>
    <col min="3" max="3" width="20.140625" customWidth="1"/>
  </cols>
  <sheetData>
    <row r="2" spans="2:3" ht="15.75" x14ac:dyDescent="0.25">
      <c r="B2" s="7" t="s">
        <v>29</v>
      </c>
      <c r="C2" s="8">
        <v>2017</v>
      </c>
    </row>
    <row r="3" spans="2:3" x14ac:dyDescent="0.25">
      <c r="B3" s="1" t="s">
        <v>30</v>
      </c>
      <c r="C3" s="9"/>
    </row>
    <row r="4" spans="2:3" x14ac:dyDescent="0.25">
      <c r="B4" t="s">
        <v>31</v>
      </c>
      <c r="C4" s="9">
        <v>100000</v>
      </c>
    </row>
    <row r="5" spans="2:3" x14ac:dyDescent="0.25">
      <c r="B5" t="s">
        <v>32</v>
      </c>
      <c r="C5" s="9">
        <f>490000*30%</f>
        <v>147000</v>
      </c>
    </row>
    <row r="6" spans="2:3" x14ac:dyDescent="0.25">
      <c r="B6" t="s">
        <v>33</v>
      </c>
      <c r="C6" s="9">
        <f>147000*20%</f>
        <v>29400</v>
      </c>
    </row>
    <row r="7" spans="2:3" x14ac:dyDescent="0.25">
      <c r="B7" t="s">
        <v>34</v>
      </c>
      <c r="C7" s="9">
        <v>1100</v>
      </c>
    </row>
    <row r="8" spans="2:3" x14ac:dyDescent="0.25">
      <c r="B8" t="s">
        <v>35</v>
      </c>
      <c r="C8" s="10">
        <f>SUM(C4:C7)</f>
        <v>277500</v>
      </c>
    </row>
    <row r="9" spans="2:3" x14ac:dyDescent="0.25">
      <c r="C9" s="9"/>
    </row>
    <row r="10" spans="2:3" x14ac:dyDescent="0.25">
      <c r="B10" s="1" t="s">
        <v>36</v>
      </c>
      <c r="C10" s="9"/>
    </row>
    <row r="11" spans="2:3" x14ac:dyDescent="0.25">
      <c r="B11" t="s">
        <v>37</v>
      </c>
      <c r="C11" s="9">
        <v>90000</v>
      </c>
    </row>
    <row r="12" spans="2:3" x14ac:dyDescent="0.25">
      <c r="B12" t="s">
        <v>38</v>
      </c>
      <c r="C12" s="9">
        <v>9000</v>
      </c>
    </row>
    <row r="13" spans="2:3" x14ac:dyDescent="0.25">
      <c r="C13" s="11">
        <f>C11-C12</f>
        <v>81000</v>
      </c>
    </row>
    <row r="14" spans="2:3" x14ac:dyDescent="0.25">
      <c r="C14" s="9"/>
    </row>
    <row r="15" spans="2:3" x14ac:dyDescent="0.25">
      <c r="B15" t="s">
        <v>39</v>
      </c>
      <c r="C15" s="9">
        <v>120000</v>
      </c>
    </row>
    <row r="16" spans="2:3" x14ac:dyDescent="0.25">
      <c r="B16" t="s">
        <v>38</v>
      </c>
      <c r="C16" s="9">
        <v>12000</v>
      </c>
    </row>
    <row r="17" spans="2:3" x14ac:dyDescent="0.25">
      <c r="C17" s="11">
        <f>C15-C16</f>
        <v>108000</v>
      </c>
    </row>
    <row r="18" spans="2:3" x14ac:dyDescent="0.25">
      <c r="C18" s="9"/>
    </row>
    <row r="19" spans="2:3" x14ac:dyDescent="0.25">
      <c r="B19" t="s">
        <v>40</v>
      </c>
      <c r="C19" s="9">
        <f>C8+C13+C17</f>
        <v>466500</v>
      </c>
    </row>
    <row r="20" spans="2:3" x14ac:dyDescent="0.25">
      <c r="C20" s="9"/>
    </row>
    <row r="21" spans="2:3" x14ac:dyDescent="0.25">
      <c r="B21" s="1" t="s">
        <v>41</v>
      </c>
      <c r="C21" s="9"/>
    </row>
    <row r="22" spans="2:3" x14ac:dyDescent="0.25">
      <c r="B22" t="s">
        <v>42</v>
      </c>
      <c r="C22" s="9">
        <f>490000*15%</f>
        <v>73500</v>
      </c>
    </row>
    <row r="23" spans="2:3" x14ac:dyDescent="0.25">
      <c r="B23" t="s">
        <v>43</v>
      </c>
      <c r="C23" s="9">
        <v>0</v>
      </c>
    </row>
    <row r="24" spans="2:3" x14ac:dyDescent="0.25">
      <c r="B24" t="s">
        <v>44</v>
      </c>
      <c r="C24" s="9">
        <v>126847</v>
      </c>
    </row>
    <row r="25" spans="2:3" x14ac:dyDescent="0.25">
      <c r="C25" s="9"/>
    </row>
    <row r="26" spans="2:3" x14ac:dyDescent="0.25">
      <c r="B26" t="s">
        <v>45</v>
      </c>
      <c r="C26" s="9">
        <f>SUM(C22:C24)</f>
        <v>200347</v>
      </c>
    </row>
    <row r="27" spans="2:3" x14ac:dyDescent="0.25">
      <c r="C27" s="9"/>
    </row>
    <row r="28" spans="2:3" x14ac:dyDescent="0.25">
      <c r="B28" s="1" t="s">
        <v>46</v>
      </c>
      <c r="C28" s="9"/>
    </row>
    <row r="29" spans="2:3" x14ac:dyDescent="0.25">
      <c r="B29" t="s">
        <v>47</v>
      </c>
      <c r="C29" s="9">
        <v>50000</v>
      </c>
    </row>
    <row r="30" spans="2:3" x14ac:dyDescent="0.25">
      <c r="B30" t="s">
        <v>48</v>
      </c>
      <c r="C30" s="9">
        <v>216153</v>
      </c>
    </row>
    <row r="31" spans="2:3" x14ac:dyDescent="0.25">
      <c r="C31" s="9"/>
    </row>
    <row r="32" spans="2:3" x14ac:dyDescent="0.25">
      <c r="B32" t="s">
        <v>49</v>
      </c>
      <c r="C32" s="9">
        <f>C26+C29+C30</f>
        <v>466500</v>
      </c>
    </row>
    <row r="33" spans="3:3" x14ac:dyDescent="0.25">
      <c r="C3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pinal</dc:creator>
  <cp:lastModifiedBy>pinal</cp:lastModifiedBy>
  <dcterms:created xsi:type="dcterms:W3CDTF">2017-04-02T03:47:47Z</dcterms:created>
  <dcterms:modified xsi:type="dcterms:W3CDTF">2017-04-02T03:50:15Z</dcterms:modified>
</cp:coreProperties>
</file>