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ropbox\Factom\Campaign\"/>
    </mc:Choice>
  </mc:AlternateContent>
  <xr:revisionPtr revIDLastSave="0" documentId="12_ncr:500000_{FF18FCEF-C9D6-4B5C-9417-CBA629B93135}" xr6:coauthVersionLast="31" xr6:coauthVersionMax="31" xr10:uidLastSave="{00000000-0000-0000-0000-000000000000}"/>
  <bookViews>
    <workbookView xWindow="0" yWindow="0" windowWidth="23040" windowHeight="9072" xr2:uid="{6BE8064E-92BA-4A9E-8CE6-9AE9C592EA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7" i="1" l="1"/>
  <c r="B12" i="1"/>
  <c r="B11" i="1"/>
  <c r="F3" i="1"/>
  <c r="D3" i="1" s="1"/>
  <c r="C15" i="1" s="1"/>
  <c r="D22" i="1" s="1"/>
  <c r="D23" i="1" s="1"/>
  <c r="B3" i="1" l="1"/>
  <c r="C3" i="1"/>
</calcChain>
</file>

<file path=xl/sharedStrings.xml><?xml version="1.0" encoding="utf-8"?>
<sst xmlns="http://schemas.openxmlformats.org/spreadsheetml/2006/main" count="29" uniqueCount="29">
  <si>
    <t>m5.xlarge</t>
  </si>
  <si>
    <t>On Demand</t>
  </si>
  <si>
    <t>Reserved 1 year (upfront)</t>
  </si>
  <si>
    <t>Reserved 1 year convertible (upfront)</t>
  </si>
  <si>
    <t>Instance</t>
  </si>
  <si>
    <t>EBS</t>
  </si>
  <si>
    <t>Data transfer</t>
  </si>
  <si>
    <t>gp2</t>
  </si>
  <si>
    <t>Others</t>
  </si>
  <si>
    <t>Cloudwatch</t>
  </si>
  <si>
    <t>SNS</t>
  </si>
  <si>
    <t>io1 1000 IOPS</t>
  </si>
  <si>
    <t>Gb</t>
  </si>
  <si>
    <t>hours per month</t>
  </si>
  <si>
    <t>Internet</t>
  </si>
  <si>
    <t>Nb of instances</t>
  </si>
  <si>
    <t>Gb out</t>
  </si>
  <si>
    <t>Bandwith out</t>
  </si>
  <si>
    <t>Snapshot</t>
  </si>
  <si>
    <t>(2 fed + 2 followers + 4 guards + 1 testnet)</t>
  </si>
  <si>
    <t>negligeable</t>
  </si>
  <si>
    <t>Mobile connection</t>
  </si>
  <si>
    <t>Other initial costs</t>
  </si>
  <si>
    <t>CoinTracking</t>
  </si>
  <si>
    <t>Initial Canada specific advising</t>
  </si>
  <si>
    <t>…</t>
  </si>
  <si>
    <t>monthly technical cost only</t>
  </si>
  <si>
    <t>Please note that those numbers voluntarily contains buffers</t>
  </si>
  <si>
    <t>with 10% safety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</si>
</sst>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$-1009]#,##0.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164" fontId="0" fillId="0" borderId="0" xfId="0" applyNumberFormat="1"/>
    <xf numFmtId="164" fontId="1" fillId="0" borderId="0" xfId="1" applyNumberFormat="1" applyFill="1"/>
    <xf numFmtId="165" fontId="0" fillId="0" borderId="0" xfId="0" applyNumberFormat="1"/>
    <xf numFmtId="164" fontId="1" fillId="2" borderId="1" xfId="1" applyNumberForma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1" fillId="2" borderId="4" xfId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80CD-5BDC-430E-8676-87C02DD78A9C}">
  <dimension ref="A1:F28"/>
  <sheetViews>
    <sheetView tabSelected="1" workbookViewId="0">
      <selection activeCell="E11" sqref="E11"/>
    </sheetView>
  </sheetViews>
  <sheetFormatPr defaultRowHeight="14.4" x14ac:dyDescent="0.3"/>
  <cols>
    <col min="1" max="1" width="26.33203125" customWidth="1"/>
    <col min="2" max="2" width="13.44140625" customWidth="1"/>
    <col min="3" max="3" width="22.5546875" customWidth="1"/>
    <col min="4" max="4" width="32.44140625" customWidth="1"/>
    <col min="5" max="5" width="12.33203125" customWidth="1"/>
    <col min="6" max="6" width="15" customWidth="1"/>
  </cols>
  <sheetData>
    <row r="1" spans="1:6" x14ac:dyDescent="0.3">
      <c r="A1" s="1" t="s">
        <v>4</v>
      </c>
    </row>
    <row r="2" spans="1:6" x14ac:dyDescent="0.3">
      <c r="B2" t="s">
        <v>1</v>
      </c>
      <c r="C2" t="s">
        <v>2</v>
      </c>
      <c r="D2" t="s">
        <v>3</v>
      </c>
      <c r="F2" t="s">
        <v>13</v>
      </c>
    </row>
    <row r="3" spans="1:6" x14ac:dyDescent="0.3">
      <c r="A3" t="s">
        <v>0</v>
      </c>
      <c r="B3" s="4">
        <f>0.214*F3</f>
        <v>156.648</v>
      </c>
      <c r="C3" s="4">
        <f>0.127*F3</f>
        <v>92.963999999999999</v>
      </c>
      <c r="D3" s="4">
        <f>0.146*F3</f>
        <v>106.872</v>
      </c>
      <c r="F3">
        <f>24*366/12</f>
        <v>732</v>
      </c>
    </row>
    <row r="5" spans="1:6" x14ac:dyDescent="0.3">
      <c r="A5" s="1" t="s">
        <v>6</v>
      </c>
    </row>
    <row r="6" spans="1:6" x14ac:dyDescent="0.3">
      <c r="A6" s="2" t="s">
        <v>16</v>
      </c>
      <c r="B6">
        <v>1000</v>
      </c>
    </row>
    <row r="7" spans="1:6" x14ac:dyDescent="0.3">
      <c r="A7" s="2" t="s">
        <v>17</v>
      </c>
      <c r="B7" s="4">
        <f>0.09 *B6</f>
        <v>90</v>
      </c>
    </row>
    <row r="9" spans="1:6" x14ac:dyDescent="0.3">
      <c r="A9" s="1" t="s">
        <v>5</v>
      </c>
    </row>
    <row r="10" spans="1:6" x14ac:dyDescent="0.3">
      <c r="A10" s="3" t="s">
        <v>12</v>
      </c>
      <c r="B10" s="3">
        <v>1000</v>
      </c>
    </row>
    <row r="11" spans="1:6" x14ac:dyDescent="0.3">
      <c r="A11" t="s">
        <v>7</v>
      </c>
      <c r="B11" s="4">
        <f>0.11*B10</f>
        <v>110</v>
      </c>
    </row>
    <row r="12" spans="1:6" x14ac:dyDescent="0.3">
      <c r="A12" s="2" t="s">
        <v>11</v>
      </c>
      <c r="B12" s="4">
        <f>0.138*B10+0.072*1000</f>
        <v>210</v>
      </c>
    </row>
    <row r="13" spans="1:6" x14ac:dyDescent="0.3">
      <c r="A13" s="2" t="s">
        <v>18</v>
      </c>
      <c r="B13" s="4">
        <f>B10*0.055*2</f>
        <v>110</v>
      </c>
    </row>
    <row r="14" spans="1:6" x14ac:dyDescent="0.3">
      <c r="A14" s="2"/>
      <c r="B14" s="4"/>
    </row>
    <row r="15" spans="1:6" x14ac:dyDescent="0.3">
      <c r="A15" s="2" t="s">
        <v>15</v>
      </c>
      <c r="B15">
        <v>9</v>
      </c>
      <c r="C15" s="5">
        <f>B15*(D3+B12+B7 + B13)</f>
        <v>4651.8480000000009</v>
      </c>
    </row>
    <row r="16" spans="1:6" x14ac:dyDescent="0.3">
      <c r="B16" t="s">
        <v>19</v>
      </c>
    </row>
    <row r="17" spans="1:6" x14ac:dyDescent="0.3">
      <c r="A17" s="1" t="s">
        <v>8</v>
      </c>
    </row>
    <row r="18" spans="1:6" x14ac:dyDescent="0.3">
      <c r="A18" t="s">
        <v>9</v>
      </c>
      <c r="B18" s="4">
        <v>100</v>
      </c>
    </row>
    <row r="19" spans="1:6" x14ac:dyDescent="0.3">
      <c r="A19" t="s">
        <v>10</v>
      </c>
      <c r="B19" t="s">
        <v>20</v>
      </c>
    </row>
    <row r="21" spans="1:6" ht="15" thickBot="1" x14ac:dyDescent="0.35">
      <c r="A21" t="s">
        <v>14</v>
      </c>
      <c r="B21" s="4">
        <v>200</v>
      </c>
    </row>
    <row r="22" spans="1:6" x14ac:dyDescent="0.3">
      <c r="A22" t="s">
        <v>21</v>
      </c>
      <c r="B22" s="4">
        <v>200</v>
      </c>
      <c r="D22" s="7">
        <f>C15+B21+B22+B18</f>
        <v>5151.8480000000009</v>
      </c>
      <c r="E22" s="8" t="s">
        <v>26</v>
      </c>
      <c r="F22" s="9"/>
    </row>
    <row r="23" spans="1:6" x14ac:dyDescent="0.3">
      <c r="D23" s="15">
        <f>D22*1.1</f>
        <v>5667.0328000000018</v>
      </c>
      <c r="E23" s="10" t="s">
        <v>28</v>
      </c>
      <c r="F23" s="11"/>
    </row>
    <row r="24" spans="1:6" ht="15" thickBot="1" x14ac:dyDescent="0.35">
      <c r="D24" s="12" t="s">
        <v>27</v>
      </c>
      <c r="E24" s="13"/>
      <c r="F24" s="14"/>
    </row>
    <row r="26" spans="1:6" x14ac:dyDescent="0.3">
      <c r="A26" s="1" t="s">
        <v>22</v>
      </c>
      <c r="D26" s="4"/>
    </row>
    <row r="27" spans="1:6" x14ac:dyDescent="0.3">
      <c r="A27" t="s">
        <v>23</v>
      </c>
      <c r="B27" s="6">
        <v>160</v>
      </c>
    </row>
    <row r="28" spans="1:6" x14ac:dyDescent="0.3">
      <c r="A28" t="s">
        <v>24</v>
      </c>
      <c r="B2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Bernier</dc:creator>
  <cp:lastModifiedBy>Paul Bernier</cp:lastModifiedBy>
  <dcterms:created xsi:type="dcterms:W3CDTF">2018-04-03T01:11:43Z</dcterms:created>
  <dcterms:modified xsi:type="dcterms:W3CDTF">2018-04-21T11:47:29Z</dcterms:modified>
</cp:coreProperties>
</file>