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3"/>
    <sheet state="visible" name="2020" sheetId="2" r:id="rId4"/>
    <sheet state="visible" name="2021" sheetId="3" r:id="rId5"/>
    <sheet state="visible" name="2022" sheetId="4" r:id="rId6"/>
  </sheets>
  <definedNames/>
  <calcPr/>
</workbook>
</file>

<file path=xl/sharedStrings.xml><?xml version="1.0" encoding="utf-8"?>
<sst xmlns="http://schemas.openxmlformats.org/spreadsheetml/2006/main" count="100" uniqueCount="34">
  <si>
    <t>STANDARD FACTOM GRANT ROUND TIMELINES IN ACCORDANCE WITH DOC 107, V.1.1</t>
  </si>
  <si>
    <t>GRANT ROUND EVENT</t>
  </si>
  <si>
    <t>2020-GRANT-1</t>
  </si>
  <si>
    <t>2020-GRANT-2</t>
  </si>
  <si>
    <t>2020-GRANT-3</t>
  </si>
  <si>
    <t>2020-GRANT-4</t>
  </si>
  <si>
    <t>TIME OF EVENT</t>
  </si>
  <si>
    <t>2019-GRANT-1</t>
  </si>
  <si>
    <t>2019-GRANT-2</t>
  </si>
  <si>
    <t>2019-GRANT-3</t>
  </si>
  <si>
    <t>2019-GRANT-4</t>
  </si>
  <si>
    <t>DAYS PRIOR TO PAYOUT</t>
  </si>
  <si>
    <t>Grant round announcement by guides</t>
  </si>
  <si>
    <t>2021-GRANT-1</t>
  </si>
  <si>
    <t>2021-GRANT-2</t>
  </si>
  <si>
    <t>2021-GRANT-3</t>
  </si>
  <si>
    <t>2021-GRANT-4</t>
  </si>
  <si>
    <t>N/A</t>
  </si>
  <si>
    <t>Application deadline</t>
  </si>
  <si>
    <t>Grant application discussion period starts</t>
  </si>
  <si>
    <t>Forum threads closes for questions</t>
  </si>
  <si>
    <t>Grant application discussion period ends</t>
  </si>
  <si>
    <t>Deadline for amended applications</t>
  </si>
  <si>
    <t>Deadline for announcement of FCT available in round</t>
  </si>
  <si>
    <t>Grant application voting period starts</t>
  </si>
  <si>
    <t>Grant application voting period ends</t>
  </si>
  <si>
    <t>Voting results are made public</t>
  </si>
  <si>
    <t>Factomd software release</t>
  </si>
  <si>
    <t>Coinbase activation of grants</t>
  </si>
  <si>
    <t>Grant payout:</t>
  </si>
  <si>
    <t>2022-GRANT-1</t>
  </si>
  <si>
    <t>2022-GRANT-2</t>
  </si>
  <si>
    <t>2022-GRANT-3</t>
  </si>
  <si>
    <t>2022-GRANT-4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</si>
</sst>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10">
    <font>
      <sz val="10.0"/>
      <color rgb="FF000000"/>
      <name val="Arial"/>
    </font>
    <font>
      <b/>
      <sz val="17.0"/>
    </font>
    <font>
      <b/>
      <sz val="14.0"/>
    </font>
    <font>
      <b/>
    </font>
    <font>
      <b/>
      <sz val="10.0"/>
    </font>
    <font>
      <sz val="10.0"/>
      <color rgb="FF9900FF"/>
      <name val="Arial"/>
    </font>
    <font>
      <sz val="10.0"/>
    </font>
    <font>
      <b/>
      <sz val="10.0"/>
      <color rgb="FF000000"/>
      <name val="Arial"/>
    </font>
    <font>
      <b/>
      <sz val="12.0"/>
    </font>
    <font>
      <sz val="10.0"/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5" fontId="6" numFmtId="164" xfId="0" applyAlignment="1" applyFill="1" applyFont="1" applyNumberFormat="1">
      <alignment horizontal="center" vertical="center"/>
    </xf>
    <xf borderId="0" fillId="0" fontId="0" numFmtId="0" xfId="0" applyAlignment="1" applyFont="1">
      <alignment horizontal="center" readingOrder="0"/>
    </xf>
    <xf borderId="0" fillId="4" fontId="0" numFmtId="0" xfId="0" applyAlignment="1" applyFont="1">
      <alignment horizontal="center" readingOrder="0"/>
    </xf>
    <xf borderId="0" fillId="0" fontId="0" numFmtId="20" xfId="0" applyAlignment="1" applyFont="1" applyNumberFormat="1">
      <alignment horizontal="center" readingOrder="0"/>
    </xf>
    <xf borderId="0" fillId="6" fontId="7" numFmtId="0" xfId="0" applyAlignment="1" applyFill="1" applyFont="1">
      <alignment horizontal="center" readingOrder="0" vertical="center"/>
    </xf>
    <xf borderId="0" fillId="7" fontId="8" numFmtId="164" xfId="0" applyAlignment="1" applyFill="1" applyFont="1" applyNumberFormat="1">
      <alignment horizontal="center" vertical="center"/>
    </xf>
    <xf borderId="0" fillId="0" fontId="6" numFmtId="0" xfId="0" applyFont="1"/>
    <xf borderId="0" fillId="8" fontId="9" numFmtId="164" xfId="0" applyAlignment="1" applyFill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hidden="1" min="2" max="2" width="21.57"/>
    <col customWidth="1" hidden="1" min="3" max="4" width="24.14"/>
    <col customWidth="1" min="5" max="5" width="24.14"/>
    <col customWidth="1" min="6" max="6" width="22.43"/>
    <col customWidth="1" min="7" max="7" width="31.57"/>
  </cols>
  <sheetData>
    <row r="1" ht="48.0" customHeight="1">
      <c r="A1" s="2" t="s">
        <v>0</v>
      </c>
    </row>
    <row r="2">
      <c r="A2" s="3" t="s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6</v>
      </c>
      <c r="G2" s="4" t="s">
        <v>11</v>
      </c>
    </row>
    <row r="3">
      <c r="A3" s="5" t="s">
        <v>12</v>
      </c>
      <c r="B3" s="6">
        <f>$B16-G3</f>
        <v>43483</v>
      </c>
      <c r="C3" s="6">
        <f>$C16-G3</f>
        <v>43575</v>
      </c>
      <c r="D3" s="6">
        <f>$D16-G3</f>
        <v>43667</v>
      </c>
      <c r="E3" s="6">
        <f>$E16-G3</f>
        <v>43758</v>
      </c>
      <c r="F3" s="7" t="s">
        <v>17</v>
      </c>
      <c r="G3" s="7">
        <v>42.0</v>
      </c>
    </row>
    <row r="4">
      <c r="A4" s="8" t="s">
        <v>18</v>
      </c>
      <c r="B4" s="6">
        <f>B16-G4</f>
        <v>43498</v>
      </c>
      <c r="C4" s="6">
        <f>C16-G4</f>
        <v>43590</v>
      </c>
      <c r="D4" s="6">
        <f>D16-G4</f>
        <v>43682</v>
      </c>
      <c r="E4" s="6">
        <f>E16-G4</f>
        <v>43773</v>
      </c>
      <c r="F4" s="9">
        <v>0.9993055555555556</v>
      </c>
      <c r="G4" s="7">
        <v>27.0</v>
      </c>
    </row>
    <row r="5">
      <c r="A5" s="5" t="s">
        <v>19</v>
      </c>
      <c r="B5" s="6">
        <f>B16-G5</f>
        <v>43499</v>
      </c>
      <c r="C5" s="6">
        <f>C16-G5</f>
        <v>43591</v>
      </c>
      <c r="D5" s="6">
        <f>D16-G5</f>
        <v>43683</v>
      </c>
      <c r="E5" s="6">
        <f>E16-G5</f>
        <v>43774</v>
      </c>
      <c r="F5" s="9">
        <v>0.0</v>
      </c>
      <c r="G5" s="7">
        <v>26.0</v>
      </c>
    </row>
    <row r="6">
      <c r="A6" s="8" t="s">
        <v>20</v>
      </c>
      <c r="B6" s="6">
        <f>B16-G6</f>
        <v>43505</v>
      </c>
      <c r="C6" s="6">
        <f>C16-G6</f>
        <v>43597</v>
      </c>
      <c r="D6" s="6">
        <f>D16-G6</f>
        <v>43689</v>
      </c>
      <c r="E6" s="6">
        <f>E16-G6</f>
        <v>43780</v>
      </c>
      <c r="F6" s="9">
        <v>0.9993055555555556</v>
      </c>
      <c r="G6" s="7">
        <v>20.0</v>
      </c>
    </row>
    <row r="7">
      <c r="A7" s="8" t="s">
        <v>21</v>
      </c>
      <c r="B7" s="6">
        <f>B16-G7</f>
        <v>43506</v>
      </c>
      <c r="C7" s="6">
        <f>C16-G7</f>
        <v>43598</v>
      </c>
      <c r="D7" s="6">
        <f>D16-G7</f>
        <v>43690</v>
      </c>
      <c r="E7" s="6">
        <f>E16-G7</f>
        <v>43781</v>
      </c>
      <c r="F7" s="9">
        <v>0.9993055555555556</v>
      </c>
      <c r="G7" s="7">
        <v>19.0</v>
      </c>
    </row>
    <row r="8">
      <c r="A8" s="8" t="s">
        <v>22</v>
      </c>
      <c r="B8" s="6">
        <f>B16-G8</f>
        <v>43506</v>
      </c>
      <c r="C8" s="6">
        <f>C16-G8</f>
        <v>43598</v>
      </c>
      <c r="D8" s="6">
        <f>D16-G8</f>
        <v>43690</v>
      </c>
      <c r="E8" s="6">
        <f>E16-G8</f>
        <v>43781</v>
      </c>
      <c r="F8" s="9">
        <v>0.9993055555555556</v>
      </c>
      <c r="G8" s="7">
        <v>19.0</v>
      </c>
    </row>
    <row r="9">
      <c r="A9" s="8" t="s">
        <v>23</v>
      </c>
      <c r="B9" s="6">
        <f>B16-G9</f>
        <v>43506</v>
      </c>
      <c r="C9" s="6">
        <f>C16-G9</f>
        <v>43598</v>
      </c>
      <c r="D9" s="6">
        <f>D16-G9</f>
        <v>43690</v>
      </c>
      <c r="E9" s="6">
        <f>E16-G9</f>
        <v>43781</v>
      </c>
      <c r="F9" s="9">
        <v>0.9993055555555556</v>
      </c>
      <c r="G9" s="7">
        <v>19.0</v>
      </c>
    </row>
    <row r="10">
      <c r="A10" s="5" t="s">
        <v>24</v>
      </c>
      <c r="B10" s="6">
        <f>B16-G10</f>
        <v>43507</v>
      </c>
      <c r="C10" s="6">
        <f>C16-G10</f>
        <v>43599</v>
      </c>
      <c r="D10" s="6">
        <f>D16-G10</f>
        <v>43691</v>
      </c>
      <c r="E10" s="6">
        <f>E16-G10</f>
        <v>43782</v>
      </c>
      <c r="F10" s="9">
        <v>0.0</v>
      </c>
      <c r="G10" s="7">
        <v>18.0</v>
      </c>
    </row>
    <row r="11">
      <c r="A11" s="8" t="s">
        <v>25</v>
      </c>
      <c r="B11" s="6">
        <f>B16-G11</f>
        <v>43509</v>
      </c>
      <c r="C11" s="6">
        <f>C16-G11</f>
        <v>43601</v>
      </c>
      <c r="D11" s="6">
        <f>D16-G11</f>
        <v>43693</v>
      </c>
      <c r="E11" s="6">
        <f>E16-G11</f>
        <v>43784</v>
      </c>
      <c r="F11" s="9">
        <v>0.9993055555555556</v>
      </c>
      <c r="G11" s="7">
        <v>16.0</v>
      </c>
    </row>
    <row r="12">
      <c r="A12" s="5" t="s">
        <v>26</v>
      </c>
      <c r="B12" s="6">
        <f>B16-G12</f>
        <v>43510</v>
      </c>
      <c r="C12" s="6">
        <f>C16-G12</f>
        <v>43602</v>
      </c>
      <c r="D12" s="6">
        <f>D16-G12</f>
        <v>43694</v>
      </c>
      <c r="E12" s="6">
        <f>E16-G12</f>
        <v>43785</v>
      </c>
      <c r="F12" s="9">
        <v>0.5</v>
      </c>
      <c r="G12" s="7">
        <v>15.0</v>
      </c>
    </row>
    <row r="13">
      <c r="A13" s="5" t="s">
        <v>27</v>
      </c>
      <c r="B13" s="6">
        <f>B16-G13</f>
        <v>43515</v>
      </c>
      <c r="C13" s="6">
        <f>C16-G13</f>
        <v>43607</v>
      </c>
      <c r="D13" s="6">
        <f>D16-G13</f>
        <v>43699</v>
      </c>
      <c r="E13" s="6">
        <f>E16-G13</f>
        <v>43790</v>
      </c>
      <c r="F13" s="7" t="s">
        <v>17</v>
      </c>
      <c r="G13" s="7">
        <v>10.0</v>
      </c>
    </row>
    <row r="14">
      <c r="A14" s="8" t="s">
        <v>28</v>
      </c>
      <c r="B14" s="6">
        <f>B16-G14</f>
        <v>43518</v>
      </c>
      <c r="C14" s="6">
        <f>C16-G14</f>
        <v>43610</v>
      </c>
      <c r="D14" s="6">
        <f>D16-G14</f>
        <v>43702</v>
      </c>
      <c r="E14" s="6">
        <f>E16-G14</f>
        <v>43793</v>
      </c>
      <c r="F14" s="7" t="s">
        <v>17</v>
      </c>
      <c r="G14" s="7">
        <v>7.0</v>
      </c>
    </row>
    <row r="15">
      <c r="A15" s="10" t="s">
        <v>29</v>
      </c>
      <c r="B15" s="11">
        <f>B16-G15</f>
        <v>43525</v>
      </c>
      <c r="C15" s="11">
        <f>C16-G15</f>
        <v>43617</v>
      </c>
      <c r="D15" s="11">
        <f>D16-G15</f>
        <v>43709</v>
      </c>
      <c r="E15" s="11">
        <f>E16-G15</f>
        <v>43800</v>
      </c>
      <c r="F15" s="7" t="s">
        <v>17</v>
      </c>
      <c r="G15" s="7">
        <v>0.0</v>
      </c>
    </row>
    <row r="16" ht="15.75" hidden="1" customHeight="1">
      <c r="A16" s="12"/>
      <c r="B16" s="13">
        <f>DATE(2019, 3, 1)</f>
        <v>43525</v>
      </c>
      <c r="C16" s="13">
        <f>DATE(2019, 6, 1)</f>
        <v>43617</v>
      </c>
      <c r="D16" s="13">
        <f>DATE(2019, 9, 1)</f>
        <v>43709</v>
      </c>
      <c r="E16" s="13">
        <f>DATE(2019, 12, 1)</f>
        <v>43800</v>
      </c>
      <c r="F16" s="12"/>
      <c r="G16" s="12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2" width="21.57"/>
    <col customWidth="1" min="3" max="5" width="24.14"/>
    <col customWidth="1" min="6" max="6" width="12.14"/>
    <col customWidth="1" min="7" max="7" width="15.86"/>
  </cols>
  <sheetData>
    <row r="1" ht="48.0" customHeight="1">
      <c r="A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11</v>
      </c>
    </row>
    <row r="3">
      <c r="A3" s="5" t="s">
        <v>12</v>
      </c>
      <c r="B3" s="6">
        <f>$B16-G3</f>
        <v>43849</v>
      </c>
      <c r="C3" s="6">
        <f>$C16-G3</f>
        <v>43941</v>
      </c>
      <c r="D3" s="6">
        <f>$D16-G3</f>
        <v>44033</v>
      </c>
      <c r="E3" s="6">
        <f>$E16-G3</f>
        <v>44124</v>
      </c>
      <c r="F3" s="7" t="s">
        <v>17</v>
      </c>
      <c r="G3" s="7">
        <v>42.0</v>
      </c>
    </row>
    <row r="4">
      <c r="A4" s="8" t="s">
        <v>18</v>
      </c>
      <c r="B4" s="6">
        <f>B16-G4</f>
        <v>43864</v>
      </c>
      <c r="C4" s="6">
        <f>C16-G4</f>
        <v>43956</v>
      </c>
      <c r="D4" s="6">
        <f>D16-G4</f>
        <v>44048</v>
      </c>
      <c r="E4" s="6">
        <f>E16-G4</f>
        <v>44139</v>
      </c>
      <c r="F4" s="9">
        <v>0.9993055555555556</v>
      </c>
      <c r="G4" s="7">
        <v>27.0</v>
      </c>
    </row>
    <row r="5">
      <c r="A5" s="5" t="s">
        <v>19</v>
      </c>
      <c r="B5" s="6">
        <f>B16-G5</f>
        <v>43865</v>
      </c>
      <c r="C5" s="6">
        <f>C16-G5</f>
        <v>43957</v>
      </c>
      <c r="D5" s="6">
        <f>D16-G5</f>
        <v>44049</v>
      </c>
      <c r="E5" s="6">
        <f>E16-G5</f>
        <v>44140</v>
      </c>
      <c r="F5" s="9">
        <v>0.0</v>
      </c>
      <c r="G5" s="7">
        <v>26.0</v>
      </c>
    </row>
    <row r="6">
      <c r="A6" s="8" t="s">
        <v>20</v>
      </c>
      <c r="B6" s="6">
        <f>B16-G6</f>
        <v>43871</v>
      </c>
      <c r="C6" s="6">
        <f>C16-G6</f>
        <v>43963</v>
      </c>
      <c r="D6" s="6">
        <f>D16-G6</f>
        <v>44055</v>
      </c>
      <c r="E6" s="6">
        <f>E16-G6</f>
        <v>44146</v>
      </c>
      <c r="F6" s="9">
        <v>0.9993055555555556</v>
      </c>
      <c r="G6" s="7">
        <v>20.0</v>
      </c>
    </row>
    <row r="7">
      <c r="A7" s="8" t="s">
        <v>21</v>
      </c>
      <c r="B7" s="6">
        <f>B16-G7</f>
        <v>43872</v>
      </c>
      <c r="C7" s="6">
        <f>C16-G7</f>
        <v>43964</v>
      </c>
      <c r="D7" s="6">
        <f>D16-G7</f>
        <v>44056</v>
      </c>
      <c r="E7" s="6">
        <f>E16-G7</f>
        <v>44147</v>
      </c>
      <c r="F7" s="9">
        <v>0.9993055555555556</v>
      </c>
      <c r="G7" s="7">
        <v>19.0</v>
      </c>
    </row>
    <row r="8">
      <c r="A8" s="8" t="s">
        <v>22</v>
      </c>
      <c r="B8" s="6">
        <f>B16-G8</f>
        <v>43872</v>
      </c>
      <c r="C8" s="6">
        <f>C16-G8</f>
        <v>43964</v>
      </c>
      <c r="D8" s="6">
        <f>D16-G8</f>
        <v>44056</v>
      </c>
      <c r="E8" s="6">
        <f>E16-G8</f>
        <v>44147</v>
      </c>
      <c r="F8" s="9">
        <v>0.9993055555555556</v>
      </c>
      <c r="G8" s="7">
        <v>19.0</v>
      </c>
    </row>
    <row r="9">
      <c r="A9" s="8" t="s">
        <v>23</v>
      </c>
      <c r="B9" s="6">
        <f>B16-G9</f>
        <v>43872</v>
      </c>
      <c r="C9" s="6">
        <f>C16-G9</f>
        <v>43964</v>
      </c>
      <c r="D9" s="6">
        <f>D16-G9</f>
        <v>44056</v>
      </c>
      <c r="E9" s="6">
        <f>E16-G9</f>
        <v>44147</v>
      </c>
      <c r="F9" s="9">
        <v>0.9993055555555556</v>
      </c>
      <c r="G9" s="7">
        <v>19.0</v>
      </c>
    </row>
    <row r="10">
      <c r="A10" s="5" t="s">
        <v>24</v>
      </c>
      <c r="B10" s="6">
        <f>B16-G10</f>
        <v>43873</v>
      </c>
      <c r="C10" s="6">
        <f>C16-G10</f>
        <v>43965</v>
      </c>
      <c r="D10" s="6">
        <f>D16-G10</f>
        <v>44057</v>
      </c>
      <c r="E10" s="6">
        <f>E16-G10</f>
        <v>44148</v>
      </c>
      <c r="F10" s="9">
        <v>0.0</v>
      </c>
      <c r="G10" s="7">
        <v>18.0</v>
      </c>
    </row>
    <row r="11">
      <c r="A11" s="8" t="s">
        <v>25</v>
      </c>
      <c r="B11" s="6">
        <f>B16-G11</f>
        <v>43875</v>
      </c>
      <c r="C11" s="6">
        <f>C16-G11</f>
        <v>43967</v>
      </c>
      <c r="D11" s="6">
        <f>D16-G11</f>
        <v>44059</v>
      </c>
      <c r="E11" s="6">
        <f>E16-G11</f>
        <v>44150</v>
      </c>
      <c r="F11" s="9">
        <v>0.9993055555555556</v>
      </c>
      <c r="G11" s="7">
        <v>16.0</v>
      </c>
    </row>
    <row r="12">
      <c r="A12" s="5" t="s">
        <v>26</v>
      </c>
      <c r="B12" s="6">
        <f>B16-G12</f>
        <v>43876</v>
      </c>
      <c r="C12" s="6">
        <f>C16-G12</f>
        <v>43968</v>
      </c>
      <c r="D12" s="6">
        <f>D16-G12</f>
        <v>44060</v>
      </c>
      <c r="E12" s="6">
        <f>E16-G12</f>
        <v>44151</v>
      </c>
      <c r="F12" s="9">
        <v>0.5</v>
      </c>
      <c r="G12" s="7">
        <v>15.0</v>
      </c>
    </row>
    <row r="13">
      <c r="A13" s="5" t="s">
        <v>27</v>
      </c>
      <c r="B13" s="6">
        <f>B16-G13</f>
        <v>43881</v>
      </c>
      <c r="C13" s="6">
        <f>C16-G13</f>
        <v>43973</v>
      </c>
      <c r="D13" s="6">
        <f>D16-G13</f>
        <v>44065</v>
      </c>
      <c r="E13" s="6">
        <f>E16-G13</f>
        <v>44156</v>
      </c>
      <c r="F13" s="7" t="s">
        <v>17</v>
      </c>
      <c r="G13" s="7">
        <v>10.0</v>
      </c>
    </row>
    <row r="14">
      <c r="A14" s="8" t="s">
        <v>28</v>
      </c>
      <c r="B14" s="6">
        <f>B16-G14</f>
        <v>43884</v>
      </c>
      <c r="C14" s="6">
        <f>C16-G14</f>
        <v>43976</v>
      </c>
      <c r="D14" s="6">
        <f>D16-G14</f>
        <v>44068</v>
      </c>
      <c r="E14" s="6">
        <f>E16-G14</f>
        <v>44159</v>
      </c>
      <c r="F14" s="7" t="s">
        <v>17</v>
      </c>
      <c r="G14" s="7">
        <v>7.0</v>
      </c>
    </row>
    <row r="15">
      <c r="A15" s="10" t="s">
        <v>29</v>
      </c>
      <c r="B15" s="11">
        <f>B16-G15</f>
        <v>43891</v>
      </c>
      <c r="C15" s="11">
        <f>C16-G15</f>
        <v>43983</v>
      </c>
      <c r="D15" s="11">
        <f>D16-G15</f>
        <v>44075</v>
      </c>
      <c r="E15" s="11">
        <f>E16-G15</f>
        <v>44166</v>
      </c>
      <c r="F15" s="7" t="s">
        <v>17</v>
      </c>
      <c r="G15" s="7">
        <v>0.0</v>
      </c>
    </row>
    <row r="16" ht="15.75" hidden="1" customHeight="1">
      <c r="A16" s="12"/>
      <c r="B16" s="13">
        <f>DATE(2020, 3, 1)</f>
        <v>43891</v>
      </c>
      <c r="C16" s="13">
        <f>DATE(2020, 6, 1)</f>
        <v>43983</v>
      </c>
      <c r="D16" s="13">
        <f>DATE(2020, 9, 1)</f>
        <v>44075</v>
      </c>
      <c r="E16" s="13">
        <f>DATE(2020, 12, 1)</f>
        <v>44166</v>
      </c>
      <c r="F16" s="12"/>
      <c r="G16" s="12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2" width="21.57"/>
    <col customWidth="1" min="3" max="5" width="24.14"/>
    <col customWidth="1" min="6" max="6" width="12.14"/>
    <col customWidth="1" min="7" max="7" width="15.86"/>
  </cols>
  <sheetData>
    <row r="1" ht="48.0" customHeight="1">
      <c r="A1" s="1" t="s">
        <v>0</v>
      </c>
    </row>
    <row r="2">
      <c r="A2" s="3" t="s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6</v>
      </c>
      <c r="G2" s="4" t="s">
        <v>11</v>
      </c>
    </row>
    <row r="3">
      <c r="A3" s="5" t="s">
        <v>12</v>
      </c>
      <c r="B3" s="6">
        <f>$B16-G3</f>
        <v>44214</v>
      </c>
      <c r="C3" s="6">
        <f>$C16-G3</f>
        <v>44306</v>
      </c>
      <c r="D3" s="6">
        <f>$D16-G3</f>
        <v>44398</v>
      </c>
      <c r="E3" s="6">
        <f>$E16-G3</f>
        <v>44489</v>
      </c>
      <c r="F3" s="7" t="s">
        <v>17</v>
      </c>
      <c r="G3" s="7">
        <v>42.0</v>
      </c>
    </row>
    <row r="4">
      <c r="A4" s="8" t="s">
        <v>18</v>
      </c>
      <c r="B4" s="6">
        <f>B16-G4</f>
        <v>44229</v>
      </c>
      <c r="C4" s="6">
        <f>C16-G4</f>
        <v>44321</v>
      </c>
      <c r="D4" s="6">
        <f>D16-G4</f>
        <v>44413</v>
      </c>
      <c r="E4" s="6">
        <f>E16-G4</f>
        <v>44504</v>
      </c>
      <c r="F4" s="9">
        <v>0.9993055555555556</v>
      </c>
      <c r="G4" s="7">
        <v>27.0</v>
      </c>
    </row>
    <row r="5">
      <c r="A5" s="5" t="s">
        <v>19</v>
      </c>
      <c r="B5" s="6">
        <f>B16-G5</f>
        <v>44230</v>
      </c>
      <c r="C5" s="6">
        <f>C16-G5</f>
        <v>44322</v>
      </c>
      <c r="D5" s="6">
        <f>D16-G5</f>
        <v>44414</v>
      </c>
      <c r="E5" s="6">
        <f>E16-G5</f>
        <v>44505</v>
      </c>
      <c r="F5" s="9">
        <v>0.0</v>
      </c>
      <c r="G5" s="7">
        <v>26.0</v>
      </c>
    </row>
    <row r="6">
      <c r="A6" s="8" t="s">
        <v>20</v>
      </c>
      <c r="B6" s="6">
        <f>B16-G6</f>
        <v>44236</v>
      </c>
      <c r="C6" s="6">
        <f>C16-G6</f>
        <v>44328</v>
      </c>
      <c r="D6" s="6">
        <f>D16-G6</f>
        <v>44420</v>
      </c>
      <c r="E6" s="6">
        <f>E16-G6</f>
        <v>44511</v>
      </c>
      <c r="F6" s="9">
        <v>0.9993055555555556</v>
      </c>
      <c r="G6" s="7">
        <v>20.0</v>
      </c>
    </row>
    <row r="7">
      <c r="A7" s="8" t="s">
        <v>21</v>
      </c>
      <c r="B7" s="6">
        <f>B16-G7</f>
        <v>44237</v>
      </c>
      <c r="C7" s="6">
        <f>C16-G7</f>
        <v>44329</v>
      </c>
      <c r="D7" s="6">
        <f>D16-G7</f>
        <v>44421</v>
      </c>
      <c r="E7" s="6">
        <f>E16-G7</f>
        <v>44512</v>
      </c>
      <c r="F7" s="9">
        <v>0.9993055555555556</v>
      </c>
      <c r="G7" s="7">
        <v>19.0</v>
      </c>
    </row>
    <row r="8">
      <c r="A8" s="8" t="s">
        <v>22</v>
      </c>
      <c r="B8" s="6">
        <f>B16-G8</f>
        <v>44237</v>
      </c>
      <c r="C8" s="6">
        <f>C16-G8</f>
        <v>44329</v>
      </c>
      <c r="D8" s="6">
        <f>D16-G8</f>
        <v>44421</v>
      </c>
      <c r="E8" s="6">
        <f>E16-G8</f>
        <v>44512</v>
      </c>
      <c r="F8" s="9">
        <v>0.9993055555555556</v>
      </c>
      <c r="G8" s="7">
        <v>19.0</v>
      </c>
    </row>
    <row r="9">
      <c r="A9" s="8" t="s">
        <v>23</v>
      </c>
      <c r="B9" s="6">
        <f>B16-G9</f>
        <v>44237</v>
      </c>
      <c r="C9" s="6">
        <f>C16-G9</f>
        <v>44329</v>
      </c>
      <c r="D9" s="6">
        <f>D16-G9</f>
        <v>44421</v>
      </c>
      <c r="E9" s="6">
        <f>E16-G9</f>
        <v>44512</v>
      </c>
      <c r="F9" s="9">
        <v>0.9993055555555556</v>
      </c>
      <c r="G9" s="7">
        <v>19.0</v>
      </c>
    </row>
    <row r="10">
      <c r="A10" s="5" t="s">
        <v>24</v>
      </c>
      <c r="B10" s="6">
        <f>B16-G10</f>
        <v>44238</v>
      </c>
      <c r="C10" s="6">
        <f>C16-G10</f>
        <v>44330</v>
      </c>
      <c r="D10" s="6">
        <f>D16-G10</f>
        <v>44422</v>
      </c>
      <c r="E10" s="6">
        <f>E16-G10</f>
        <v>44513</v>
      </c>
      <c r="F10" s="9">
        <v>0.0</v>
      </c>
      <c r="G10" s="7">
        <v>18.0</v>
      </c>
    </row>
    <row r="11">
      <c r="A11" s="8" t="s">
        <v>25</v>
      </c>
      <c r="B11" s="6">
        <f>B16-G11</f>
        <v>44240</v>
      </c>
      <c r="C11" s="6">
        <f>C16-G11</f>
        <v>44332</v>
      </c>
      <c r="D11" s="6">
        <f>D16-G11</f>
        <v>44424</v>
      </c>
      <c r="E11" s="6">
        <f>E16-G11</f>
        <v>44515</v>
      </c>
      <c r="F11" s="9">
        <v>0.9993055555555556</v>
      </c>
      <c r="G11" s="7">
        <v>16.0</v>
      </c>
    </row>
    <row r="12">
      <c r="A12" s="5" t="s">
        <v>26</v>
      </c>
      <c r="B12" s="6">
        <f>B16-G12</f>
        <v>44241</v>
      </c>
      <c r="C12" s="6">
        <f>C16-G12</f>
        <v>44333</v>
      </c>
      <c r="D12" s="6">
        <f>D16-G12</f>
        <v>44425</v>
      </c>
      <c r="E12" s="6">
        <f>E16-G12</f>
        <v>44516</v>
      </c>
      <c r="F12" s="9">
        <v>0.5</v>
      </c>
      <c r="G12" s="7">
        <v>15.0</v>
      </c>
    </row>
    <row r="13">
      <c r="A13" s="5" t="s">
        <v>27</v>
      </c>
      <c r="B13" s="6">
        <f>B16-G13</f>
        <v>44246</v>
      </c>
      <c r="C13" s="6">
        <f>C16-G13</f>
        <v>44338</v>
      </c>
      <c r="D13" s="6">
        <f>D16-G13</f>
        <v>44430</v>
      </c>
      <c r="E13" s="6">
        <f>E16-G13</f>
        <v>44521</v>
      </c>
      <c r="F13" s="7" t="s">
        <v>17</v>
      </c>
      <c r="G13" s="7">
        <v>10.0</v>
      </c>
    </row>
    <row r="14">
      <c r="A14" s="8" t="s">
        <v>28</v>
      </c>
      <c r="B14" s="6">
        <f>B16-G14</f>
        <v>44249</v>
      </c>
      <c r="C14" s="6">
        <f>C16-G14</f>
        <v>44341</v>
      </c>
      <c r="D14" s="6">
        <f>D16-G14</f>
        <v>44433</v>
      </c>
      <c r="E14" s="6">
        <f>E16-G14</f>
        <v>44524</v>
      </c>
      <c r="F14" s="7" t="s">
        <v>17</v>
      </c>
      <c r="G14" s="7">
        <v>7.0</v>
      </c>
    </row>
    <row r="15">
      <c r="A15" s="10" t="s">
        <v>29</v>
      </c>
      <c r="B15" s="11">
        <f>B16-G15</f>
        <v>44256</v>
      </c>
      <c r="C15" s="11">
        <f>C16-G15</f>
        <v>44348</v>
      </c>
      <c r="D15" s="11">
        <f>D16-G15</f>
        <v>44440</v>
      </c>
      <c r="E15" s="11">
        <f>E16-G15</f>
        <v>44531</v>
      </c>
      <c r="F15" s="7" t="s">
        <v>17</v>
      </c>
      <c r="G15" s="7">
        <v>0.0</v>
      </c>
    </row>
    <row r="16" ht="15.75" hidden="1" customHeight="1">
      <c r="A16" s="12"/>
      <c r="B16" s="13">
        <f>DATE(2021, 3, 1)</f>
        <v>44256</v>
      </c>
      <c r="C16" s="13">
        <f>DATE(2021, 6, 1)</f>
        <v>44348</v>
      </c>
      <c r="D16" s="13">
        <f>DATE(2021, 9, 1)</f>
        <v>44440</v>
      </c>
      <c r="E16" s="13">
        <f>DATE(2021, 12, 1)</f>
        <v>44531</v>
      </c>
      <c r="F16" s="12"/>
      <c r="G16" s="12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2" width="21.57"/>
    <col customWidth="1" min="3" max="5" width="24.14"/>
    <col customWidth="1" min="6" max="6" width="12.14"/>
    <col customWidth="1" min="7" max="7" width="15.86"/>
  </cols>
  <sheetData>
    <row r="1" ht="48.0" customHeight="1">
      <c r="A1" s="1" t="s">
        <v>0</v>
      </c>
    </row>
    <row r="2">
      <c r="A2" s="3" t="s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4" t="s">
        <v>6</v>
      </c>
      <c r="G2" s="4" t="s">
        <v>11</v>
      </c>
    </row>
    <row r="3">
      <c r="A3" s="5" t="s">
        <v>12</v>
      </c>
      <c r="B3" s="6">
        <f>$B16-G3</f>
        <v>44579</v>
      </c>
      <c r="C3" s="6">
        <f>$C16-G3</f>
        <v>44671</v>
      </c>
      <c r="D3" s="6">
        <f>$D16-G3</f>
        <v>44763</v>
      </c>
      <c r="E3" s="6">
        <f>$E16-G3</f>
        <v>44854</v>
      </c>
      <c r="F3" s="7" t="s">
        <v>17</v>
      </c>
      <c r="G3" s="7">
        <v>42.0</v>
      </c>
    </row>
    <row r="4">
      <c r="A4" s="8" t="s">
        <v>18</v>
      </c>
      <c r="B4" s="6">
        <f>B16-G4</f>
        <v>44594</v>
      </c>
      <c r="C4" s="6">
        <f>C16-G4</f>
        <v>44686</v>
      </c>
      <c r="D4" s="6">
        <f>D16-G4</f>
        <v>44778</v>
      </c>
      <c r="E4" s="6">
        <f>E16-G4</f>
        <v>44869</v>
      </c>
      <c r="F4" s="9">
        <v>0.9993055555555556</v>
      </c>
      <c r="G4" s="7">
        <v>27.0</v>
      </c>
    </row>
    <row r="5">
      <c r="A5" s="5" t="s">
        <v>19</v>
      </c>
      <c r="B5" s="6">
        <f>B16-G5</f>
        <v>44595</v>
      </c>
      <c r="C5" s="6">
        <f>C16-G5</f>
        <v>44687</v>
      </c>
      <c r="D5" s="6">
        <f>D16-G5</f>
        <v>44779</v>
      </c>
      <c r="E5" s="6">
        <f>E16-G5</f>
        <v>44870</v>
      </c>
      <c r="F5" s="9">
        <v>0.0</v>
      </c>
      <c r="G5" s="7">
        <v>26.0</v>
      </c>
    </row>
    <row r="6">
      <c r="A6" s="8" t="s">
        <v>20</v>
      </c>
      <c r="B6" s="6">
        <f>B16-G6</f>
        <v>44601</v>
      </c>
      <c r="C6" s="6">
        <f>C16-G6</f>
        <v>44693</v>
      </c>
      <c r="D6" s="6">
        <f>D16-G6</f>
        <v>44785</v>
      </c>
      <c r="E6" s="6">
        <f>E16-G6</f>
        <v>44876</v>
      </c>
      <c r="F6" s="9">
        <v>0.9993055555555556</v>
      </c>
      <c r="G6" s="7">
        <v>20.0</v>
      </c>
    </row>
    <row r="7">
      <c r="A7" s="8" t="s">
        <v>21</v>
      </c>
      <c r="B7" s="6">
        <f>B16-G7</f>
        <v>44602</v>
      </c>
      <c r="C7" s="6">
        <f>C16-G7</f>
        <v>44694</v>
      </c>
      <c r="D7" s="6">
        <f>D16-G7</f>
        <v>44786</v>
      </c>
      <c r="E7" s="6">
        <f>E16-G7</f>
        <v>44877</v>
      </c>
      <c r="F7" s="9">
        <v>0.9993055555555556</v>
      </c>
      <c r="G7" s="7">
        <v>19.0</v>
      </c>
    </row>
    <row r="8">
      <c r="A8" s="8" t="s">
        <v>22</v>
      </c>
      <c r="B8" s="6">
        <f>B16-G8</f>
        <v>44602</v>
      </c>
      <c r="C8" s="6">
        <f>C16-G8</f>
        <v>44694</v>
      </c>
      <c r="D8" s="6">
        <f>D16-G8</f>
        <v>44786</v>
      </c>
      <c r="E8" s="6">
        <f>E16-G8</f>
        <v>44877</v>
      </c>
      <c r="F8" s="9">
        <v>0.9993055555555556</v>
      </c>
      <c r="G8" s="7">
        <v>19.0</v>
      </c>
    </row>
    <row r="9">
      <c r="A9" s="8" t="s">
        <v>23</v>
      </c>
      <c r="B9" s="6">
        <f>B16-G9</f>
        <v>44602</v>
      </c>
      <c r="C9" s="6">
        <f>C16-G9</f>
        <v>44694</v>
      </c>
      <c r="D9" s="6">
        <f>D16-G9</f>
        <v>44786</v>
      </c>
      <c r="E9" s="6">
        <f>E16-G9</f>
        <v>44877</v>
      </c>
      <c r="F9" s="9">
        <v>0.9993055555555556</v>
      </c>
      <c r="G9" s="7">
        <v>19.0</v>
      </c>
    </row>
    <row r="10">
      <c r="A10" s="5" t="s">
        <v>24</v>
      </c>
      <c r="B10" s="6">
        <f>B16-G10</f>
        <v>44603</v>
      </c>
      <c r="C10" s="6">
        <f>C16-G10</f>
        <v>44695</v>
      </c>
      <c r="D10" s="6">
        <f>D16-G10</f>
        <v>44787</v>
      </c>
      <c r="E10" s="6">
        <f>E16-G10</f>
        <v>44878</v>
      </c>
      <c r="F10" s="9">
        <v>0.0</v>
      </c>
      <c r="G10" s="7">
        <v>18.0</v>
      </c>
    </row>
    <row r="11">
      <c r="A11" s="8" t="s">
        <v>25</v>
      </c>
      <c r="B11" s="6">
        <f>B16-G11</f>
        <v>44605</v>
      </c>
      <c r="C11" s="6">
        <f>C16-G11</f>
        <v>44697</v>
      </c>
      <c r="D11" s="6">
        <f>D16-G11</f>
        <v>44789</v>
      </c>
      <c r="E11" s="6">
        <f>E16-G11</f>
        <v>44880</v>
      </c>
      <c r="F11" s="9">
        <v>0.9993055555555556</v>
      </c>
      <c r="G11" s="7">
        <v>16.0</v>
      </c>
    </row>
    <row r="12">
      <c r="A12" s="5" t="s">
        <v>26</v>
      </c>
      <c r="B12" s="6">
        <f>B16-G12</f>
        <v>44606</v>
      </c>
      <c r="C12" s="6">
        <f>C16-G12</f>
        <v>44698</v>
      </c>
      <c r="D12" s="6">
        <f>D16-G12</f>
        <v>44790</v>
      </c>
      <c r="E12" s="6">
        <f>E16-G12</f>
        <v>44881</v>
      </c>
      <c r="F12" s="9">
        <v>0.5</v>
      </c>
      <c r="G12" s="7">
        <v>15.0</v>
      </c>
    </row>
    <row r="13">
      <c r="A13" s="5" t="s">
        <v>27</v>
      </c>
      <c r="B13" s="6">
        <f>B16-G13</f>
        <v>44611</v>
      </c>
      <c r="C13" s="6">
        <f>C16-G13</f>
        <v>44703</v>
      </c>
      <c r="D13" s="6">
        <f>D16-G13</f>
        <v>44795</v>
      </c>
      <c r="E13" s="6">
        <f>E16-G13</f>
        <v>44886</v>
      </c>
      <c r="F13" s="7" t="s">
        <v>17</v>
      </c>
      <c r="G13" s="7">
        <v>10.0</v>
      </c>
    </row>
    <row r="14">
      <c r="A14" s="8" t="s">
        <v>28</v>
      </c>
      <c r="B14" s="6">
        <f>B16-G14</f>
        <v>44614</v>
      </c>
      <c r="C14" s="6">
        <f>C16-G14</f>
        <v>44706</v>
      </c>
      <c r="D14" s="6">
        <f>D16-G14</f>
        <v>44798</v>
      </c>
      <c r="E14" s="6">
        <f>E16-G14</f>
        <v>44889</v>
      </c>
      <c r="F14" s="7" t="s">
        <v>17</v>
      </c>
      <c r="G14" s="7">
        <v>7.0</v>
      </c>
    </row>
    <row r="15">
      <c r="A15" s="10" t="s">
        <v>29</v>
      </c>
      <c r="B15" s="11">
        <f>B16-G15</f>
        <v>44621</v>
      </c>
      <c r="C15" s="11">
        <f>C16-G15</f>
        <v>44713</v>
      </c>
      <c r="D15" s="11">
        <f>D16-G15</f>
        <v>44805</v>
      </c>
      <c r="E15" s="11">
        <f>E16-G15</f>
        <v>44896</v>
      </c>
      <c r="F15" s="7" t="s">
        <v>17</v>
      </c>
      <c r="G15" s="7">
        <v>0.0</v>
      </c>
    </row>
    <row r="16" ht="15.75" hidden="1" customHeight="1">
      <c r="A16" s="12"/>
      <c r="B16" s="13">
        <f>DATE(2022, 3, 1)</f>
        <v>44621</v>
      </c>
      <c r="C16" s="13">
        <f>DATE(2022, 6, 1)</f>
        <v>44713</v>
      </c>
      <c r="D16" s="13">
        <f>DATE(2022, 9, 1)</f>
        <v>44805</v>
      </c>
      <c r="E16" s="13">
        <f>DATE(2022, 12, 1)</f>
        <v>44896</v>
      </c>
      <c r="F16" s="12"/>
      <c r="G16" s="12"/>
    </row>
  </sheetData>
  <mergeCells count="1">
    <mergeCell ref="A1:G1"/>
  </mergeCells>
  <drawing r:id="rId1"/>
</worksheet>
</file>