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-02" sheetId="1" r:id="rId3"/>
    <sheet state="visible" name="2019-03" sheetId="2" r:id="rId4"/>
  </sheets>
  <definedNames/>
  <calcPr/>
</workbook>
</file>

<file path=xl/sharedStrings.xml><?xml version="1.0" encoding="utf-8"?>
<sst xmlns="http://schemas.openxmlformats.org/spreadsheetml/2006/main" count="176" uniqueCount="109">
  <si>
    <t>NAME OF ENTITY</t>
  </si>
  <si>
    <t>NAME OF GRANT</t>
  </si>
  <si>
    <t>GRANT NUMBER</t>
  </si>
  <si>
    <t>CONTANT PERSON</t>
  </si>
  <si>
    <t>SENT VERIFICATION REQUEST</t>
  </si>
  <si>
    <t>ADDRESS VERIFIED BY TOR</t>
  </si>
  <si>
    <t>NOTES</t>
  </si>
  <si>
    <t>Factom Inc</t>
  </si>
  <si>
    <t>Oracle master</t>
  </si>
  <si>
    <t>Brian Deery</t>
  </si>
  <si>
    <t>Factom inc</t>
  </si>
  <si>
    <t>Anchor master</t>
  </si>
  <si>
    <t>Guides</t>
  </si>
  <si>
    <t>Guide Compensation</t>
  </si>
  <si>
    <t>Waiting for Nic/Brian</t>
  </si>
  <si>
    <t>Factomize</t>
  </si>
  <si>
    <t>Core and General development</t>
  </si>
  <si>
    <t>David Chapman</t>
  </si>
  <si>
    <t>Sphereon</t>
  </si>
  <si>
    <t>Core development continuation</t>
  </si>
  <si>
    <t>Niels Klomp</t>
  </si>
  <si>
    <t>Oracle Master</t>
  </si>
  <si>
    <t>Brian</t>
  </si>
  <si>
    <t>Bedrock Sol./De Facto/TFA</t>
  </si>
  <si>
    <t>Factom Open Node Continuity</t>
  </si>
  <si>
    <t>David Kupier / Roar Soma / Benjamin Dufty, Anton Ilzheev</t>
  </si>
  <si>
    <t>Factom inc.</t>
  </si>
  <si>
    <t>Protocol development</t>
  </si>
  <si>
    <t>Matt York, Paul Bernier, DBGrow, Canonical Ledgers</t>
  </si>
  <si>
    <t>FAT Smart Contracts 2 - Development</t>
  </si>
  <si>
    <t>Matt York, Paul Bernier, Julian FT, Adam S Levy</t>
  </si>
  <si>
    <t>Ask Brian if he can amend "Paul Bernier" to LUCIAP</t>
  </si>
  <si>
    <t>Go Immutable</t>
  </si>
  <si>
    <t>PR &amp; Social Media Management Continuation</t>
  </si>
  <si>
    <t>Matt Osborne</t>
  </si>
  <si>
    <t>Factoshi</t>
  </si>
  <si>
    <t>Graff - A GraphQL wrapper for the factomd RPC API</t>
  </si>
  <si>
    <t>Alex Carrithers</t>
  </si>
  <si>
    <t>Maerketing Committee</t>
  </si>
  <si>
    <t>Rebranding services</t>
  </si>
  <si>
    <t>Marteen Boender</t>
  </si>
  <si>
    <t>AroundTheBox</t>
  </si>
  <si>
    <t>Develop Free Excel Add-In</t>
  </si>
  <si>
    <t>AroundTheBox (Factomize user)</t>
  </si>
  <si>
    <t>Kompendium</t>
  </si>
  <si>
    <t>Rust Client Library for the Factom Protocol</t>
  </si>
  <si>
    <t>Jason Gregoire</t>
  </si>
  <si>
    <t>Anchor Master</t>
  </si>
  <si>
    <t>The 42nd Factoid</t>
  </si>
  <si>
    <t>Factom Guide Compensation</t>
  </si>
  <si>
    <t>Tor</t>
  </si>
  <si>
    <t>TRGG3R LLC</t>
  </si>
  <si>
    <t>Nolan</t>
  </si>
  <si>
    <t>DBGrow</t>
  </si>
  <si>
    <t>Nic</t>
  </si>
  <si>
    <t>Canonical Ledgers</t>
  </si>
  <si>
    <t>Sam</t>
  </si>
  <si>
    <t>Centis BV</t>
  </si>
  <si>
    <t>Niels</t>
  </si>
  <si>
    <t>Bedrock</t>
  </si>
  <si>
    <t>Open Node Enhancement - Leftover Payout</t>
  </si>
  <si>
    <t>David K</t>
  </si>
  <si>
    <t>Defacto</t>
  </si>
  <si>
    <t>Anton</t>
  </si>
  <si>
    <t>CryptoLogic</t>
  </si>
  <si>
    <t>Cryptologic</t>
  </si>
  <si>
    <t>Open Node Continuity</t>
  </si>
  <si>
    <t>TFA</t>
  </si>
  <si>
    <t>Ben</t>
  </si>
  <si>
    <t>LUCIAP</t>
  </si>
  <si>
    <t>FAT Wallet Ledger Nano Support</t>
  </si>
  <si>
    <t>Luap</t>
  </si>
  <si>
    <t>Comprehensive Market Strategy &amp; Execution</t>
  </si>
  <si>
    <t>Matt</t>
  </si>
  <si>
    <t>Anchorblock</t>
  </si>
  <si>
    <t>Daily Digest</t>
  </si>
  <si>
    <t>Cody B</t>
  </si>
  <si>
    <t>Federate This</t>
  </si>
  <si>
    <t>Off-Blocks</t>
  </si>
  <si>
    <t>Colin</t>
  </si>
  <si>
    <t>Layertech</t>
  </si>
  <si>
    <t>Core Code Development - Continuation</t>
  </si>
  <si>
    <t>Xavier</t>
  </si>
  <si>
    <t>Automated Grant System</t>
  </si>
  <si>
    <t>David</t>
  </si>
  <si>
    <t>Factom Open API - Sprint 2 (Admin API, Web UI, Callbacks)</t>
  </si>
  <si>
    <t>Core Development Continuation</t>
  </si>
  <si>
    <t>Integration of DAML with Factom® Protocol</t>
  </si>
  <si>
    <t>Factom® Badges</t>
  </si>
  <si>
    <t>Blockchain Innovation Foundation</t>
  </si>
  <si>
    <t>Identity, DID and signing FIPs</t>
  </si>
  <si>
    <t xml:space="preserve">Core Development </t>
  </si>
  <si>
    <t>Protocol Development</t>
  </si>
  <si>
    <t>Dominic (Sponsor)</t>
  </si>
  <si>
    <t>Nolan (Sponsor)</t>
  </si>
  <si>
    <t>Factomatic (Sponsor</t>
  </si>
  <si>
    <t>FAT-integration into TFA-Explorer</t>
  </si>
  <si>
    <t>Triall Foundation</t>
  </si>
  <si>
    <t>Decentralized Identifiers (DIDs) integration for Alfresco</t>
  </si>
  <si>
    <t>Hadil</t>
  </si>
  <si>
    <t>FAT Development 3</t>
  </si>
  <si>
    <t>Julian</t>
  </si>
  <si>
    <t>FAT Smart Contracts</t>
  </si>
  <si>
    <t>Factomize (Sponsor)</t>
  </si>
  <si>
    <t>BIF</t>
  </si>
  <si>
    <t>Verifiable Claims FIP</t>
  </si>
  <si>
    <t>Factomatic</t>
  </si>
  <si>
    <t>Sanchopansa</t>
  </si>
  <si>
    <t>FAT Firmware Upgrade for Ledger Nano S/X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</si>
</sst>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center"/>
    </xf>
    <xf borderId="1" fillId="4" fontId="2" numFmtId="0" xfId="0" applyAlignment="1" applyBorder="1" applyFill="1" applyFont="1">
      <alignment horizontal="center" readingOrder="0"/>
    </xf>
    <xf borderId="2" fillId="3" fontId="2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43"/>
    <col customWidth="1" min="2" max="2" width="33.86"/>
    <col customWidth="1" min="3" max="3" width="50.71"/>
    <col customWidth="1" min="4" max="4" width="26.14"/>
    <col customWidth="1" hidden="1" min="5" max="5" width="29.0"/>
    <col customWidth="1" min="6" max="6" width="31.43"/>
  </cols>
  <sheetData>
    <row r="1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>
      <c r="A2" s="3" t="s">
        <v>7</v>
      </c>
      <c r="B2" s="6" t="str">
        <f>HYPERLINK("https://factomize.com/forums/threads/factom-inc-013-oracle-master.1951/","Factom-inc-013")</f>
        <v>Factom-inc-013</v>
      </c>
      <c r="C2" s="3" t="s">
        <v>21</v>
      </c>
      <c r="D2" s="2" t="s">
        <v>22</v>
      </c>
      <c r="E2" s="2" t="b">
        <v>1</v>
      </c>
      <c r="F2" s="4" t="b">
        <v>1</v>
      </c>
    </row>
    <row r="3">
      <c r="A3" s="3" t="s">
        <v>7</v>
      </c>
      <c r="B3" s="6" t="str">
        <f>HYPERLINK("https://factomize.com/forums/threads/factom-inc-014-anchor-master.1952/","Factom-inc-014")</f>
        <v>Factom-inc-014</v>
      </c>
      <c r="C3" s="3" t="s">
        <v>47</v>
      </c>
      <c r="D3" s="2" t="s">
        <v>22</v>
      </c>
      <c r="E3" s="2" t="b">
        <v>1</v>
      </c>
      <c r="F3" s="4" t="b">
        <v>1</v>
      </c>
    </row>
    <row r="4">
      <c r="A4" s="2" t="s">
        <v>48</v>
      </c>
      <c r="B4" s="6" t="str">
        <f t="shared" ref="B4:B9" si="1">HYPERLINK("https://factomize.com/forums/threads/guides-005-guide-compensation.1929/","Factom Guides-005")</f>
        <v>Factom Guides-005</v>
      </c>
      <c r="C4" s="3" t="s">
        <v>49</v>
      </c>
      <c r="D4" s="2" t="s">
        <v>50</v>
      </c>
      <c r="E4" s="2" t="b">
        <v>1</v>
      </c>
      <c r="F4" s="4" t="b">
        <v>1</v>
      </c>
    </row>
    <row r="5">
      <c r="A5" s="2" t="s">
        <v>7</v>
      </c>
      <c r="B5" s="6" t="str">
        <f t="shared" si="1"/>
        <v>Factom Guides-005</v>
      </c>
      <c r="C5" s="3" t="s">
        <v>49</v>
      </c>
      <c r="D5" s="2" t="s">
        <v>22</v>
      </c>
      <c r="E5" s="2" t="b">
        <v>1</v>
      </c>
      <c r="F5" s="4" t="b">
        <v>1</v>
      </c>
    </row>
    <row r="6">
      <c r="A6" s="2" t="s">
        <v>51</v>
      </c>
      <c r="B6" s="6" t="str">
        <f t="shared" si="1"/>
        <v>Factom Guides-005</v>
      </c>
      <c r="C6" s="3" t="s">
        <v>49</v>
      </c>
      <c r="D6" s="2" t="s">
        <v>52</v>
      </c>
      <c r="E6" s="2" t="b">
        <v>1</v>
      </c>
      <c r="F6" s="4" t="b">
        <v>1</v>
      </c>
    </row>
    <row r="7">
      <c r="A7" s="2" t="s">
        <v>53</v>
      </c>
      <c r="B7" s="6" t="str">
        <f t="shared" si="1"/>
        <v>Factom Guides-005</v>
      </c>
      <c r="C7" s="3" t="s">
        <v>49</v>
      </c>
      <c r="D7" s="2" t="s">
        <v>54</v>
      </c>
      <c r="E7" s="2" t="b">
        <v>1</v>
      </c>
      <c r="F7" s="4" t="b">
        <v>1</v>
      </c>
    </row>
    <row r="8">
      <c r="A8" s="2" t="s">
        <v>55</v>
      </c>
      <c r="B8" s="6" t="str">
        <f t="shared" si="1"/>
        <v>Factom Guides-005</v>
      </c>
      <c r="C8" s="3" t="s">
        <v>49</v>
      </c>
      <c r="D8" s="2" t="s">
        <v>56</v>
      </c>
      <c r="E8" s="2" t="b">
        <v>1</v>
      </c>
      <c r="F8" s="4" t="b">
        <v>1</v>
      </c>
    </row>
    <row r="9">
      <c r="A9" s="2" t="s">
        <v>57</v>
      </c>
      <c r="B9" s="6" t="str">
        <f t="shared" si="1"/>
        <v>Factom Guides-005</v>
      </c>
      <c r="C9" s="3" t="s">
        <v>49</v>
      </c>
      <c r="D9" s="2" t="s">
        <v>58</v>
      </c>
      <c r="E9" s="2" t="b">
        <v>1</v>
      </c>
      <c r="F9" s="4" t="b">
        <v>1</v>
      </c>
    </row>
    <row r="10">
      <c r="A10" s="2" t="s">
        <v>59</v>
      </c>
      <c r="B10" s="6" t="str">
        <f t="shared" ref="B10:B12" si="2">HYPERLINK("https://factomize.com/forums/threads/bedrock-defacto-001-2-open-node-enhancement-%E2%80%94-leftover-payout.1886/","Bedrock-Defacto-001/2")</f>
        <v>Bedrock-Defacto-001/2</v>
      </c>
      <c r="C10" s="3" t="s">
        <v>60</v>
      </c>
      <c r="D10" s="2" t="s">
        <v>61</v>
      </c>
      <c r="E10" s="2" t="b">
        <v>1</v>
      </c>
      <c r="F10" s="4" t="b">
        <v>1</v>
      </c>
    </row>
    <row r="11">
      <c r="A11" s="2" t="s">
        <v>62</v>
      </c>
      <c r="B11" s="6" t="str">
        <f t="shared" si="2"/>
        <v>Bedrock-Defacto-001/2</v>
      </c>
      <c r="C11" s="3" t="s">
        <v>60</v>
      </c>
      <c r="D11" s="2" t="s">
        <v>63</v>
      </c>
      <c r="E11" s="2" t="b">
        <v>1</v>
      </c>
      <c r="F11" s="4" t="b">
        <v>1</v>
      </c>
    </row>
    <row r="12">
      <c r="A12" s="2" t="s">
        <v>64</v>
      </c>
      <c r="B12" s="6" t="str">
        <f t="shared" si="2"/>
        <v>Bedrock-Defacto-001/2</v>
      </c>
      <c r="C12" s="3" t="s">
        <v>60</v>
      </c>
      <c r="D12" s="2" t="s">
        <v>65</v>
      </c>
      <c r="E12" s="2" t="b">
        <v>1</v>
      </c>
      <c r="F12" s="4" t="b">
        <v>1</v>
      </c>
    </row>
    <row r="13">
      <c r="A13" s="2" t="s">
        <v>59</v>
      </c>
      <c r="B13" s="6" t="str">
        <f t="shared" ref="B13:B16" si="3">HYPERLINK("https://factomize.com/forums/threads/factom-grant-bedrock-cryptlogic-defacto-tfa-003-open-node-continuity.1894/unread","Bedrock-CryptoLogic-DeFacto-TFA-003")</f>
        <v>Bedrock-CryptoLogic-DeFacto-TFA-003</v>
      </c>
      <c r="C13" s="3" t="s">
        <v>66</v>
      </c>
      <c r="D13" s="2" t="s">
        <v>61</v>
      </c>
      <c r="E13" s="2" t="b">
        <v>1</v>
      </c>
      <c r="F13" s="4" t="b">
        <v>1</v>
      </c>
    </row>
    <row r="14">
      <c r="A14" s="2" t="s">
        <v>65</v>
      </c>
      <c r="B14" s="6" t="str">
        <f t="shared" si="3"/>
        <v>Bedrock-CryptoLogic-DeFacto-TFA-003</v>
      </c>
      <c r="C14" s="3" t="s">
        <v>66</v>
      </c>
      <c r="D14" s="2" t="s">
        <v>65</v>
      </c>
      <c r="E14" s="2" t="b">
        <v>1</v>
      </c>
      <c r="F14" s="4" t="b">
        <v>1</v>
      </c>
    </row>
    <row r="15">
      <c r="A15" s="2" t="s">
        <v>62</v>
      </c>
      <c r="B15" s="6" t="str">
        <f t="shared" si="3"/>
        <v>Bedrock-CryptoLogic-DeFacto-TFA-003</v>
      </c>
      <c r="C15" s="3" t="s">
        <v>66</v>
      </c>
      <c r="D15" s="2" t="s">
        <v>63</v>
      </c>
      <c r="E15" s="2" t="b">
        <v>1</v>
      </c>
      <c r="F15" s="4" t="b">
        <v>1</v>
      </c>
    </row>
    <row r="16">
      <c r="A16" s="2" t="s">
        <v>67</v>
      </c>
      <c r="B16" s="6" t="str">
        <f t="shared" si="3"/>
        <v>Bedrock-CryptoLogic-DeFacto-TFA-003</v>
      </c>
      <c r="C16" s="3" t="s">
        <v>66</v>
      </c>
      <c r="D16" s="2" t="s">
        <v>68</v>
      </c>
      <c r="E16" s="2" t="b">
        <v>1</v>
      </c>
      <c r="F16" s="4" t="b">
        <v>1</v>
      </c>
    </row>
    <row r="17">
      <c r="A17" s="3" t="s">
        <v>69</v>
      </c>
      <c r="B17" s="6" t="str">
        <f>HYPERLINK("https://factomize.com/forums/threads/factom-grant-luciap-001-fat-wallet-ledger-support.1927/","LUCIAP-001")</f>
        <v>LUCIAP-001</v>
      </c>
      <c r="C17" s="3" t="s">
        <v>70</v>
      </c>
      <c r="D17" s="2" t="s">
        <v>71</v>
      </c>
      <c r="E17" s="2" t="b">
        <v>1</v>
      </c>
      <c r="F17" s="4" t="b">
        <v>1</v>
      </c>
    </row>
    <row r="18">
      <c r="A18" s="3" t="s">
        <v>32</v>
      </c>
      <c r="B18" s="6" t="str">
        <f>HYPERLINK("https://factomize.com/forums/threads/factom-grant-go_immutable-001-marketing-–-comprehensive-strategy-execution.1930/#post-14692","Go-Immutable-001")</f>
        <v>Go-Immutable-001</v>
      </c>
      <c r="C18" s="3" t="s">
        <v>72</v>
      </c>
      <c r="D18" s="2" t="s">
        <v>73</v>
      </c>
      <c r="E18" s="2" t="b">
        <v>1</v>
      </c>
      <c r="F18" s="4" t="b">
        <v>1</v>
      </c>
    </row>
    <row r="19">
      <c r="A19" s="3" t="s">
        <v>74</v>
      </c>
      <c r="B19" s="6" t="str">
        <f>HYPERLINK("https://factomize.com/forums/threads/factom-grant-anchorblock-002-daily-digest.1931/unread","Anchorblock-002")</f>
        <v>Anchorblock-002</v>
      </c>
      <c r="C19" s="3" t="s">
        <v>75</v>
      </c>
      <c r="D19" s="2" t="s">
        <v>76</v>
      </c>
      <c r="E19" s="2" t="b">
        <v>1</v>
      </c>
      <c r="F19" s="4" t="b">
        <v>1</v>
      </c>
    </row>
    <row r="20">
      <c r="A20" s="3" t="s">
        <v>77</v>
      </c>
      <c r="B20" s="6" t="str">
        <f>HYPERLINK("https://factomize.com/forums/threads/factom-grant-federate-this-001-off-blocks.1932/","Federate-this-001")</f>
        <v>Federate-this-001</v>
      </c>
      <c r="C20" s="3" t="s">
        <v>78</v>
      </c>
      <c r="D20" s="2" t="s">
        <v>79</v>
      </c>
      <c r="E20" s="2" t="b">
        <v>1</v>
      </c>
      <c r="F20" s="4" t="b">
        <v>1</v>
      </c>
    </row>
    <row r="21">
      <c r="A21" s="3" t="s">
        <v>80</v>
      </c>
      <c r="B21" s="6" t="str">
        <f>HYPERLINK("https://factomize.com/forums/threads/layertech-001-core-code-development-grant-continuation.1938/unread","Layertech-002")</f>
        <v>Layertech-002</v>
      </c>
      <c r="C21" s="3" t="s">
        <v>81</v>
      </c>
      <c r="D21" s="2" t="s">
        <v>82</v>
      </c>
      <c r="E21" s="2" t="b">
        <v>1</v>
      </c>
      <c r="F21" s="4" t="b">
        <v>1</v>
      </c>
    </row>
    <row r="22">
      <c r="A22" s="3" t="s">
        <v>15</v>
      </c>
      <c r="B22" s="6" t="str">
        <f>HYPERLINK("https://factomize.com/forums/threads/factomize-003-automated-grant-system.1941/unread","Factomize-003")</f>
        <v>Factomize-003</v>
      </c>
      <c r="C22" s="3" t="s">
        <v>83</v>
      </c>
      <c r="D22" s="2" t="s">
        <v>84</v>
      </c>
      <c r="E22" s="2" t="b">
        <v>1</v>
      </c>
      <c r="F22" s="4" t="b">
        <v>1</v>
      </c>
    </row>
    <row r="23">
      <c r="A23" s="3" t="s">
        <v>62</v>
      </c>
      <c r="B23" s="6" t="str">
        <f t="shared" ref="B23:B24" si="4">HYPERLINK("https://factomize.com/forums/threads/defacto-001-2-factom-open-api-–-sprint-2-admin-api-web-ui-callbacks.1942/unread","Defacto-001/2")</f>
        <v>Defacto-001/2</v>
      </c>
      <c r="C23" s="3" t="s">
        <v>85</v>
      </c>
      <c r="D23" s="2" t="s">
        <v>63</v>
      </c>
      <c r="E23" s="2" t="b">
        <v>1</v>
      </c>
      <c r="F23" s="4" t="b">
        <v>1</v>
      </c>
    </row>
    <row r="24">
      <c r="A24" s="2" t="s">
        <v>59</v>
      </c>
      <c r="B24" s="6" t="str">
        <f t="shared" si="4"/>
        <v>Defacto-001/2</v>
      </c>
      <c r="C24" s="3" t="s">
        <v>85</v>
      </c>
      <c r="D24" s="2" t="s">
        <v>61</v>
      </c>
      <c r="E24" s="2" t="b">
        <v>1</v>
      </c>
      <c r="F24" s="4" t="b">
        <v>1</v>
      </c>
    </row>
    <row r="25">
      <c r="A25" s="3" t="s">
        <v>18</v>
      </c>
      <c r="B25" s="6" t="str">
        <f>HYPERLINK("https://factomize.com/forums/threads/sphereon-003-core-development-continuation-grant-proposal.1943/unread","Sphereon-003")</f>
        <v>Sphereon-003</v>
      </c>
      <c r="C25" s="3" t="s">
        <v>86</v>
      </c>
      <c r="D25" s="2" t="s">
        <v>58</v>
      </c>
      <c r="E25" s="2" t="b">
        <v>1</v>
      </c>
      <c r="F25" s="4" t="b">
        <v>1</v>
      </c>
    </row>
    <row r="26">
      <c r="A26" s="3" t="s">
        <v>18</v>
      </c>
      <c r="B26" s="6" t="str">
        <f>HYPERLINK("https://factomize.com/forums/threads/sphereon-004-integration-of-daml-with-the-factom®-protocol.1944/unread","Sphereon-004")</f>
        <v>Sphereon-004</v>
      </c>
      <c r="C26" s="3" t="s">
        <v>87</v>
      </c>
      <c r="D26" s="2" t="s">
        <v>58</v>
      </c>
      <c r="E26" s="2" t="b">
        <v>1</v>
      </c>
      <c r="F26" s="4" t="b">
        <v>1</v>
      </c>
    </row>
    <row r="27">
      <c r="A27" s="3" t="s">
        <v>18</v>
      </c>
      <c r="B27" s="6" t="str">
        <f>HYPERLINK("https://factomize.com/forums/threads/sphereon-005-factom®-badges.1945/unread","Sphereon-005")</f>
        <v>Sphereon-005</v>
      </c>
      <c r="C27" s="3" t="s">
        <v>88</v>
      </c>
      <c r="D27" s="2" t="s">
        <v>58</v>
      </c>
      <c r="E27" s="2" t="b">
        <v>1</v>
      </c>
      <c r="F27" s="4" t="b">
        <v>1</v>
      </c>
    </row>
    <row r="28">
      <c r="A28" s="3" t="s">
        <v>89</v>
      </c>
      <c r="B28" s="6" t="str">
        <f>HYPERLINK("https://factomize.com/forums/threads/bif-007-identity-did-and-signing-fips.1947/unread","BIF-007")</f>
        <v>BIF-007</v>
      </c>
      <c r="C28" s="3" t="s">
        <v>90</v>
      </c>
      <c r="D28" s="2" t="s">
        <v>58</v>
      </c>
      <c r="E28" s="2" t="b">
        <v>1</v>
      </c>
      <c r="F28" s="4" t="b">
        <v>1</v>
      </c>
    </row>
    <row r="29">
      <c r="A29" s="3" t="s">
        <v>15</v>
      </c>
      <c r="B29" s="6" t="str">
        <f>HYPERLINK("https://factomize.com/forums/threads/factomize-004-core-development.1949/","Factomize-004")</f>
        <v>Factomize-004</v>
      </c>
      <c r="C29" s="3" t="s">
        <v>91</v>
      </c>
      <c r="D29" s="2" t="s">
        <v>84</v>
      </c>
      <c r="E29" s="2" t="b">
        <v>1</v>
      </c>
      <c r="F29" s="4" t="b">
        <v>1</v>
      </c>
    </row>
    <row r="30">
      <c r="A30" s="3" t="s">
        <v>7</v>
      </c>
      <c r="B30" s="6" t="str">
        <f t="shared" ref="B30:B33" si="5">HYPERLINK("https://factomize.com/forums/threads/factom-inc-015-protocol-development.1950/","Factom-inc-015")</f>
        <v>Factom-inc-015</v>
      </c>
      <c r="C30" s="3" t="s">
        <v>92</v>
      </c>
      <c r="D30" s="2" t="s">
        <v>22</v>
      </c>
      <c r="E30" s="2" t="b">
        <v>1</v>
      </c>
      <c r="F30" s="4" t="b">
        <v>1</v>
      </c>
    </row>
    <row r="31">
      <c r="A31" s="2" t="s">
        <v>93</v>
      </c>
      <c r="B31" s="6" t="str">
        <f t="shared" si="5"/>
        <v>Factom-inc-015</v>
      </c>
      <c r="C31" s="3" t="s">
        <v>92</v>
      </c>
      <c r="D31" s="2" t="s">
        <v>22</v>
      </c>
      <c r="E31" s="2" t="b">
        <v>0</v>
      </c>
      <c r="F31" s="4" t="b">
        <v>1</v>
      </c>
    </row>
    <row r="32">
      <c r="A32" s="2" t="s">
        <v>94</v>
      </c>
      <c r="B32" s="6" t="str">
        <f t="shared" si="5"/>
        <v>Factom-inc-015</v>
      </c>
      <c r="C32" s="3" t="s">
        <v>92</v>
      </c>
      <c r="D32" s="2" t="s">
        <v>22</v>
      </c>
      <c r="E32" s="2" t="b">
        <v>0</v>
      </c>
      <c r="F32" s="4" t="b">
        <v>1</v>
      </c>
    </row>
    <row r="33">
      <c r="A33" s="2" t="s">
        <v>95</v>
      </c>
      <c r="B33" s="6" t="str">
        <f t="shared" si="5"/>
        <v>Factom-inc-015</v>
      </c>
      <c r="C33" s="3" t="s">
        <v>92</v>
      </c>
      <c r="D33" s="2" t="s">
        <v>22</v>
      </c>
      <c r="E33" s="2" t="b">
        <v>0</v>
      </c>
      <c r="F33" s="4" t="b">
        <v>1</v>
      </c>
    </row>
    <row r="34">
      <c r="A34" s="3" t="s">
        <v>67</v>
      </c>
      <c r="B34" s="6" t="str">
        <f>HYPERLINK("https://factomize.com/forums/threads/tfa-002-fat-integration-in-tfa-explorer.1953/","TFA-002")</f>
        <v>TFA-002</v>
      </c>
      <c r="C34" s="3" t="s">
        <v>96</v>
      </c>
      <c r="D34" s="2" t="s">
        <v>68</v>
      </c>
      <c r="E34" s="2" t="b">
        <v>1</v>
      </c>
      <c r="F34" s="4" t="b">
        <v>1</v>
      </c>
    </row>
    <row r="35">
      <c r="A35" s="3" t="s">
        <v>97</v>
      </c>
      <c r="B35" s="6" t="str">
        <f>HYPERLINK("https://factomize.com/forums/threads/triall-002-alfresco-dids.1954/","Triall-002")</f>
        <v>Triall-002</v>
      </c>
      <c r="C35" s="3" t="s">
        <v>98</v>
      </c>
      <c r="D35" s="2" t="s">
        <v>99</v>
      </c>
      <c r="E35" s="2" t="b">
        <v>1</v>
      </c>
      <c r="F35" s="4" t="b">
        <v>1</v>
      </c>
    </row>
    <row r="36">
      <c r="A36" s="3" t="s">
        <v>53</v>
      </c>
      <c r="B36" s="6" t="str">
        <f>HYPERLINK("https://factomize.com/forums/threads/dbgrow-004-fat-development-3.1959/","DBGrow-004")</f>
        <v>DBGrow-004</v>
      </c>
      <c r="C36" s="3" t="s">
        <v>100</v>
      </c>
      <c r="D36" s="2" t="s">
        <v>101</v>
      </c>
      <c r="E36" s="2" t="b">
        <v>1</v>
      </c>
      <c r="F36" s="4" t="b">
        <v>1</v>
      </c>
    </row>
    <row r="37">
      <c r="A37" s="3" t="s">
        <v>53</v>
      </c>
      <c r="B37" s="6" t="str">
        <f t="shared" ref="B37:B39" si="6">HYPERLINK("https://factomize.com/forums/threads/dbgrow-factom-001-fat-smart-contracts.1960/","DBGrow-Factom-001")</f>
        <v>DBGrow-Factom-001</v>
      </c>
      <c r="C37" s="3" t="s">
        <v>102</v>
      </c>
      <c r="D37" s="2" t="s">
        <v>101</v>
      </c>
      <c r="E37" s="2" t="b">
        <v>1</v>
      </c>
      <c r="F37" s="4" t="b">
        <v>1</v>
      </c>
    </row>
    <row r="38">
      <c r="A38" s="2" t="s">
        <v>103</v>
      </c>
      <c r="B38" s="6" t="str">
        <f t="shared" si="6"/>
        <v>DBGrow-Factom-001</v>
      </c>
      <c r="C38" s="3" t="s">
        <v>102</v>
      </c>
      <c r="D38" s="2" t="s">
        <v>84</v>
      </c>
      <c r="E38" s="2" t="b">
        <v>1</v>
      </c>
      <c r="F38" s="4" t="b">
        <v>1</v>
      </c>
    </row>
    <row r="39">
      <c r="A39" s="2" t="s">
        <v>7</v>
      </c>
      <c r="B39" s="6" t="str">
        <f t="shared" si="6"/>
        <v>DBGrow-Factom-001</v>
      </c>
      <c r="C39" s="3" t="s">
        <v>102</v>
      </c>
      <c r="D39" s="2" t="s">
        <v>22</v>
      </c>
      <c r="E39" s="2" t="b">
        <v>1</v>
      </c>
      <c r="F39" s="4" t="b">
        <v>1</v>
      </c>
    </row>
    <row r="40">
      <c r="A40" s="2" t="s">
        <v>104</v>
      </c>
      <c r="B40" s="6" t="str">
        <f t="shared" ref="B40:B41" si="7">HYPERLINK("https://factomize.com/forums/threads/bif-factomatic-003-verifiable-claims-fip.1961/","BIF-Factomatic-003")</f>
        <v>BIF-Factomatic-003</v>
      </c>
      <c r="C40" s="3" t="s">
        <v>105</v>
      </c>
      <c r="D40" s="2" t="s">
        <v>58</v>
      </c>
      <c r="E40" s="2" t="b">
        <v>1</v>
      </c>
      <c r="F40" s="4" t="b">
        <v>1</v>
      </c>
    </row>
    <row r="41">
      <c r="A41" s="2" t="s">
        <v>106</v>
      </c>
      <c r="B41" s="6" t="str">
        <f t="shared" si="7"/>
        <v>BIF-Factomatic-003</v>
      </c>
      <c r="C41" s="3" t="s">
        <v>105</v>
      </c>
      <c r="D41" s="2" t="s">
        <v>107</v>
      </c>
      <c r="E41" s="2" t="b">
        <v>1</v>
      </c>
      <c r="F41" s="4" t="b">
        <v>1</v>
      </c>
    </row>
    <row r="42">
      <c r="A42" s="3" t="s">
        <v>67</v>
      </c>
      <c r="B42" s="6" t="str">
        <f>HYPERLINK("https://factomize.com/forums/threads/tfa-001-fat-firmware-upgrade-for-ledger-nano-x-s.1956/#post-14853","TFA-001")</f>
        <v>TFA-001</v>
      </c>
      <c r="C42" s="3" t="s">
        <v>108</v>
      </c>
      <c r="D42" s="2" t="s">
        <v>68</v>
      </c>
      <c r="E42" s="2" t="b">
        <v>1</v>
      </c>
      <c r="F42" s="4" t="b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43"/>
    <col customWidth="1" min="2" max="2" width="50.71"/>
    <col customWidth="1" min="3" max="3" width="50.43"/>
    <col customWidth="1" min="4" max="4" width="29.0"/>
    <col customWidth="1" min="5" max="6" width="31.43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</row>
    <row r="2">
      <c r="A2" s="2" t="s">
        <v>7</v>
      </c>
      <c r="B2" s="2" t="s">
        <v>8</v>
      </c>
      <c r="C2" s="2" t="s">
        <v>9</v>
      </c>
      <c r="D2" s="2" t="b">
        <v>1</v>
      </c>
      <c r="E2" s="4" t="b">
        <v>1</v>
      </c>
      <c r="F2" s="5"/>
    </row>
    <row r="3">
      <c r="A3" s="2" t="s">
        <v>10</v>
      </c>
      <c r="B3" s="2" t="s">
        <v>11</v>
      </c>
      <c r="C3" s="2" t="s">
        <v>9</v>
      </c>
      <c r="D3" s="2" t="b">
        <v>1</v>
      </c>
      <c r="E3" s="4" t="b">
        <v>1</v>
      </c>
      <c r="F3" s="5"/>
    </row>
    <row r="4">
      <c r="A4" s="2" t="s">
        <v>12</v>
      </c>
      <c r="B4" s="2" t="s">
        <v>13</v>
      </c>
      <c r="C4" s="2" t="s">
        <v>12</v>
      </c>
      <c r="D4" s="2" t="b">
        <v>1</v>
      </c>
      <c r="E4" s="4" t="b">
        <v>0</v>
      </c>
      <c r="F4" s="5" t="s">
        <v>14</v>
      </c>
    </row>
    <row r="5">
      <c r="A5" s="2" t="s">
        <v>15</v>
      </c>
      <c r="B5" s="2" t="s">
        <v>16</v>
      </c>
      <c r="C5" s="2" t="s">
        <v>17</v>
      </c>
      <c r="D5" s="2" t="b">
        <v>1</v>
      </c>
      <c r="E5" s="4" t="b">
        <v>1</v>
      </c>
      <c r="F5" s="5"/>
    </row>
    <row r="6">
      <c r="A6" s="2" t="s">
        <v>18</v>
      </c>
      <c r="B6" s="2" t="s">
        <v>19</v>
      </c>
      <c r="C6" s="2" t="s">
        <v>20</v>
      </c>
      <c r="D6" s="2" t="b">
        <v>1</v>
      </c>
      <c r="E6" s="4" t="b">
        <v>1</v>
      </c>
      <c r="F6" s="5"/>
    </row>
    <row r="7">
      <c r="A7" s="2" t="s">
        <v>23</v>
      </c>
      <c r="B7" s="2" t="s">
        <v>24</v>
      </c>
      <c r="C7" s="2" t="s">
        <v>25</v>
      </c>
      <c r="D7" s="2" t="b">
        <v>1</v>
      </c>
      <c r="E7" s="4" t="b">
        <v>1</v>
      </c>
      <c r="F7" s="5"/>
    </row>
    <row r="8">
      <c r="A8" s="2" t="s">
        <v>26</v>
      </c>
      <c r="B8" s="2" t="s">
        <v>27</v>
      </c>
      <c r="C8" s="2" t="s">
        <v>9</v>
      </c>
      <c r="D8" s="2" t="b">
        <v>1</v>
      </c>
      <c r="E8" s="4" t="b">
        <v>0</v>
      </c>
      <c r="F8" s="5"/>
    </row>
    <row r="9">
      <c r="A9" s="2" t="s">
        <v>28</v>
      </c>
      <c r="B9" s="2" t="s">
        <v>29</v>
      </c>
      <c r="C9" s="2" t="s">
        <v>30</v>
      </c>
      <c r="D9" s="2" t="b">
        <v>1</v>
      </c>
      <c r="E9" s="4" t="b">
        <v>1</v>
      </c>
      <c r="F9" s="5" t="s">
        <v>31</v>
      </c>
    </row>
    <row r="10">
      <c r="A10" s="2" t="s">
        <v>32</v>
      </c>
      <c r="B10" s="2" t="s">
        <v>33</v>
      </c>
      <c r="C10" s="2" t="s">
        <v>34</v>
      </c>
      <c r="D10" s="2" t="b">
        <v>1</v>
      </c>
      <c r="E10" s="4" t="b">
        <v>1</v>
      </c>
      <c r="F10" s="5"/>
    </row>
    <row r="11">
      <c r="A11" s="2" t="s">
        <v>35</v>
      </c>
      <c r="B11" s="2" t="s">
        <v>36</v>
      </c>
      <c r="C11" s="2" t="s">
        <v>37</v>
      </c>
      <c r="D11" s="2" t="b">
        <v>1</v>
      </c>
      <c r="E11" s="4" t="b">
        <v>1</v>
      </c>
      <c r="F11" s="5"/>
    </row>
    <row r="12">
      <c r="A12" s="2" t="s">
        <v>38</v>
      </c>
      <c r="B12" s="2" t="s">
        <v>39</v>
      </c>
      <c r="C12" s="2" t="s">
        <v>40</v>
      </c>
      <c r="D12" s="2" t="b">
        <v>1</v>
      </c>
      <c r="E12" s="4" t="b">
        <v>1</v>
      </c>
      <c r="F12" s="5"/>
    </row>
    <row r="13">
      <c r="A13" s="2" t="s">
        <v>41</v>
      </c>
      <c r="B13" s="2" t="s">
        <v>42</v>
      </c>
      <c r="C13" s="2" t="s">
        <v>43</v>
      </c>
      <c r="D13" s="2" t="b">
        <v>1</v>
      </c>
      <c r="E13" s="4" t="b">
        <v>1</v>
      </c>
      <c r="F13" s="5"/>
    </row>
    <row r="14">
      <c r="A14" s="2" t="s">
        <v>44</v>
      </c>
      <c r="B14" s="2" t="s">
        <v>45</v>
      </c>
      <c r="C14" s="2" t="s">
        <v>46</v>
      </c>
      <c r="D14" s="2" t="b">
        <v>1</v>
      </c>
      <c r="E14" s="4" t="b">
        <v>1</v>
      </c>
      <c r="F14" s="5"/>
    </row>
  </sheetData>
  <drawing r:id="rId1"/>
</worksheet>
</file>