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0801" sheetId="1" r:id="rId3"/>
    <sheet state="visible" name="20180716" sheetId="2" r:id="rId4"/>
  </sheets>
  <definedNames/>
  <calcPr/>
</workbook>
</file>

<file path=xl/sharedStrings.xml><?xml version="1.0" encoding="utf-8"?>
<sst xmlns="http://schemas.openxmlformats.org/spreadsheetml/2006/main" count="36" uniqueCount="19">
  <si>
    <t>This was the first calcuation developed on.  It was subsequently replaced with a calculation on 2018-8-1</t>
  </si>
  <si>
    <t>This was the calculation method for determining the USD/FCT exchange rate for the Initial Grants</t>
  </si>
  <si>
    <t>Step 1, Remove Poloniex price from CMC</t>
  </si>
  <si>
    <t>time:7/17/2018 00:17 utc</t>
  </si>
  <si>
    <t>polo price</t>
  </si>
  <si>
    <t>cmc price</t>
  </si>
  <si>
    <t>polo volume</t>
  </si>
  <si>
    <t>volume excluded from cmc (asterisked)</t>
  </si>
  <si>
    <t>volume not-excluded from cmc</t>
  </si>
  <si>
    <t>polo fraction of non-excluded volume</t>
  </si>
  <si>
    <t>non-polo fraction of non-excluded volume</t>
  </si>
  <si>
    <t>price excluding polo</t>
  </si>
  <si>
    <t>non-polo correction factor</t>
  </si>
  <si>
    <t>Step 2, list historical CMC prices</t>
  </si>
  <si>
    <t>closing price</t>
  </si>
  <si>
    <t>polo removed</t>
  </si>
  <si>
    <t>Step 3, get 7 day EMA of polo-removed prices</t>
  </si>
  <si>
    <t>EMA</t>
  </si>
  <si>
    <t>&lt;Latest Average Price to 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</si>
</sst>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0.0"/>
      <color rgb="FF000000"/>
      <name val="Arial"/>
    </font>
    <font/>
    <font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</cols>
  <sheetData>
    <row r="1">
      <c r="A1" s="1" t="s">
        <v>1</v>
      </c>
    </row>
    <row r="4">
      <c r="A4" s="1" t="s">
        <v>2</v>
      </c>
    </row>
    <row r="5">
      <c r="A5" s="2" t="s">
        <v>3</v>
      </c>
      <c r="B5" s="2"/>
    </row>
    <row r="6">
      <c r="A6" s="2" t="s">
        <v>4</v>
      </c>
      <c r="B6" s="3">
        <v>8.24</v>
      </c>
    </row>
    <row r="7">
      <c r="A7" s="2" t="s">
        <v>5</v>
      </c>
      <c r="B7" s="3">
        <v>8.13</v>
      </c>
    </row>
    <row r="8">
      <c r="A8" s="2" t="s">
        <v>6</v>
      </c>
      <c r="B8" s="3">
        <v>0.6053</v>
      </c>
    </row>
    <row r="9">
      <c r="A9" s="5" t="s">
        <v>7</v>
      </c>
      <c r="B9" s="4">
        <f>0.0125</f>
        <v>0.0125</v>
      </c>
    </row>
    <row r="10">
      <c r="A10" s="5" t="s">
        <v>8</v>
      </c>
      <c r="B10" s="4">
        <f>1-B9</f>
        <v>0.9875</v>
      </c>
    </row>
    <row r="11">
      <c r="A11" s="5" t="s">
        <v>9</v>
      </c>
      <c r="B11" s="4">
        <f>B8/B10</f>
        <v>0.6129620253</v>
      </c>
    </row>
    <row r="12">
      <c r="A12" s="5" t="s">
        <v>10</v>
      </c>
      <c r="B12" s="4">
        <f>1-B11</f>
        <v>0.3870379747</v>
      </c>
    </row>
    <row r="13">
      <c r="A13" s="5" t="s">
        <v>11</v>
      </c>
      <c r="B13" s="4">
        <f>(B7-(B11*B6))/B12</f>
        <v>7.955790162</v>
      </c>
    </row>
    <row r="14">
      <c r="A14" s="1" t="s">
        <v>12</v>
      </c>
      <c r="B14">
        <f>B13/B7</f>
        <v>0.9785719757</v>
      </c>
    </row>
    <row r="16">
      <c r="A16" s="1" t="s">
        <v>13</v>
      </c>
      <c r="B16" s="1" t="s">
        <v>14</v>
      </c>
      <c r="C16" s="1" t="s">
        <v>15</v>
      </c>
    </row>
    <row r="17">
      <c r="A17" s="6">
        <v>43313.0</v>
      </c>
      <c r="B17" s="1">
        <v>7.94</v>
      </c>
      <c r="C17">
        <f t="shared" ref="C17:C28" si="1">B17*B$14</f>
        <v>7.769861487</v>
      </c>
    </row>
    <row r="18">
      <c r="A18" s="7">
        <f t="shared" ref="A18:A28" si="2">A17-1</f>
        <v>43312</v>
      </c>
      <c r="B18" s="1">
        <v>8.33</v>
      </c>
      <c r="C18">
        <f t="shared" si="1"/>
        <v>8.151504557</v>
      </c>
    </row>
    <row r="19">
      <c r="A19" s="7">
        <f t="shared" si="2"/>
        <v>43311</v>
      </c>
      <c r="B19" s="1">
        <v>9.42</v>
      </c>
      <c r="C19">
        <f t="shared" si="1"/>
        <v>9.218148011</v>
      </c>
    </row>
    <row r="20">
      <c r="A20" s="7">
        <f t="shared" si="2"/>
        <v>43310</v>
      </c>
      <c r="B20" s="1">
        <v>9.53</v>
      </c>
      <c r="C20">
        <f t="shared" si="1"/>
        <v>9.325790928</v>
      </c>
    </row>
    <row r="21">
      <c r="A21" s="7">
        <f t="shared" si="2"/>
        <v>43309</v>
      </c>
      <c r="B21" s="1">
        <v>9.17</v>
      </c>
      <c r="C21">
        <f t="shared" si="1"/>
        <v>8.973505017</v>
      </c>
    </row>
    <row r="22">
      <c r="A22" s="7">
        <f t="shared" si="2"/>
        <v>43308</v>
      </c>
      <c r="B22" s="1">
        <v>8.96</v>
      </c>
      <c r="C22">
        <f t="shared" si="1"/>
        <v>8.768004902</v>
      </c>
    </row>
    <row r="23">
      <c r="A23" s="7">
        <f t="shared" si="2"/>
        <v>43307</v>
      </c>
      <c r="B23" s="1">
        <v>8.74</v>
      </c>
      <c r="C23">
        <f t="shared" si="1"/>
        <v>8.552719067</v>
      </c>
    </row>
    <row r="24">
      <c r="A24" s="7">
        <f t="shared" si="2"/>
        <v>43306</v>
      </c>
      <c r="B24" s="1">
        <v>9.77</v>
      </c>
      <c r="C24">
        <f t="shared" si="1"/>
        <v>9.560648202</v>
      </c>
    </row>
    <row r="25">
      <c r="A25" s="7">
        <f t="shared" si="2"/>
        <v>43305</v>
      </c>
      <c r="B25" s="1">
        <v>8.96</v>
      </c>
      <c r="C25">
        <f t="shared" si="1"/>
        <v>8.768004902</v>
      </c>
    </row>
    <row r="26">
      <c r="A26" s="7">
        <f t="shared" si="2"/>
        <v>43304</v>
      </c>
      <c r="B26" s="1">
        <v>9.89</v>
      </c>
      <c r="C26">
        <f t="shared" si="1"/>
        <v>9.678076839</v>
      </c>
    </row>
    <row r="27">
      <c r="A27" s="7">
        <f t="shared" si="2"/>
        <v>43303</v>
      </c>
      <c r="B27" s="1">
        <v>9.67</v>
      </c>
      <c r="C27">
        <f t="shared" si="1"/>
        <v>9.462791005</v>
      </c>
    </row>
    <row r="28">
      <c r="A28" s="7">
        <f t="shared" si="2"/>
        <v>43302</v>
      </c>
      <c r="B28" s="1">
        <v>9.85</v>
      </c>
      <c r="C28">
        <f t="shared" si="1"/>
        <v>9.63893396</v>
      </c>
    </row>
    <row r="31">
      <c r="A31" s="1" t="s">
        <v>16</v>
      </c>
      <c r="B31" s="1" t="s">
        <v>17</v>
      </c>
    </row>
    <row r="32">
      <c r="A32" s="6">
        <v>43313.0</v>
      </c>
      <c r="B32" s="8">
        <f t="shared" ref="B32:B42" si="3">(C17-B33)*0.25+B33</f>
        <v>8.621781583</v>
      </c>
      <c r="C32" s="1" t="s">
        <v>18</v>
      </c>
    </row>
    <row r="33">
      <c r="A33" s="7">
        <f t="shared" ref="A33:A43" si="4">A32-1</f>
        <v>43312</v>
      </c>
      <c r="B33">
        <f t="shared" si="3"/>
        <v>8.905754948</v>
      </c>
    </row>
    <row r="34">
      <c r="A34" s="7">
        <f t="shared" si="4"/>
        <v>43311</v>
      </c>
      <c r="B34">
        <f t="shared" si="3"/>
        <v>9.157171745</v>
      </c>
    </row>
    <row r="35">
      <c r="A35" s="7">
        <f t="shared" si="4"/>
        <v>43310</v>
      </c>
      <c r="B35">
        <f t="shared" si="3"/>
        <v>9.136846323</v>
      </c>
    </row>
    <row r="36">
      <c r="A36" s="7">
        <f t="shared" si="4"/>
        <v>43309</v>
      </c>
      <c r="B36">
        <f t="shared" si="3"/>
        <v>9.073864788</v>
      </c>
    </row>
    <row r="37">
      <c r="A37" s="7">
        <f t="shared" si="4"/>
        <v>43308</v>
      </c>
      <c r="B37">
        <f t="shared" si="3"/>
        <v>9.107318045</v>
      </c>
    </row>
    <row r="38">
      <c r="A38" s="7">
        <f t="shared" si="4"/>
        <v>43307</v>
      </c>
      <c r="B38">
        <f t="shared" si="3"/>
        <v>9.220422426</v>
      </c>
    </row>
    <row r="39">
      <c r="A39" s="7">
        <f t="shared" si="4"/>
        <v>43306</v>
      </c>
      <c r="B39">
        <f t="shared" si="3"/>
        <v>9.442990212</v>
      </c>
    </row>
    <row r="40">
      <c r="A40" s="7">
        <f t="shared" si="4"/>
        <v>43305</v>
      </c>
      <c r="B40">
        <f t="shared" si="3"/>
        <v>9.403770882</v>
      </c>
    </row>
    <row r="41">
      <c r="A41" s="7">
        <f t="shared" si="4"/>
        <v>43304</v>
      </c>
      <c r="B41">
        <f t="shared" si="3"/>
        <v>9.615692876</v>
      </c>
    </row>
    <row r="42">
      <c r="A42" s="7">
        <f t="shared" si="4"/>
        <v>43303</v>
      </c>
      <c r="B42">
        <f t="shared" si="3"/>
        <v>9.594898221</v>
      </c>
    </row>
    <row r="43">
      <c r="A43" s="7">
        <f t="shared" si="4"/>
        <v>43302</v>
      </c>
      <c r="B43">
        <f>C28</f>
        <v>9.63893396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</cols>
  <sheetData>
    <row r="1">
      <c r="A1" s="1" t="s">
        <v>0</v>
      </c>
    </row>
    <row r="4">
      <c r="A4" s="1" t="s">
        <v>2</v>
      </c>
    </row>
    <row r="5">
      <c r="A5" s="2" t="s">
        <v>3</v>
      </c>
      <c r="B5" s="2"/>
    </row>
    <row r="6">
      <c r="A6" s="2" t="s">
        <v>4</v>
      </c>
      <c r="B6" s="4">
        <v>12.23</v>
      </c>
    </row>
    <row r="7">
      <c r="A7" s="2" t="s">
        <v>5</v>
      </c>
      <c r="B7" s="4">
        <v>11.2</v>
      </c>
    </row>
    <row r="8">
      <c r="A8" s="2" t="s">
        <v>6</v>
      </c>
      <c r="B8" s="4">
        <v>0.358</v>
      </c>
    </row>
    <row r="9">
      <c r="A9" s="5" t="s">
        <v>7</v>
      </c>
      <c r="B9" s="4">
        <f>0.05+0.11</f>
        <v>0.16</v>
      </c>
    </row>
    <row r="10">
      <c r="A10" s="5" t="s">
        <v>8</v>
      </c>
      <c r="B10" s="4">
        <f>1-B9</f>
        <v>0.84</v>
      </c>
    </row>
    <row r="11">
      <c r="A11" s="5" t="s">
        <v>9</v>
      </c>
      <c r="B11" s="4">
        <f>B8/B10</f>
        <v>0.4261904762</v>
      </c>
    </row>
    <row r="12">
      <c r="A12" s="5" t="s">
        <v>10</v>
      </c>
      <c r="B12" s="4">
        <f>1-B11</f>
        <v>0.5738095238</v>
      </c>
    </row>
    <row r="13">
      <c r="A13" s="5" t="s">
        <v>11</v>
      </c>
      <c r="B13" s="4">
        <f>(B7-(B11*B6))/B12</f>
        <v>10.43497925</v>
      </c>
    </row>
    <row r="14">
      <c r="A14" s="1" t="s">
        <v>12</v>
      </c>
      <c r="B14">
        <f>B13/B7</f>
        <v>0.9316945762</v>
      </c>
    </row>
    <row r="16">
      <c r="A16" s="1" t="s">
        <v>13</v>
      </c>
      <c r="B16" s="1" t="s">
        <v>14</v>
      </c>
      <c r="C16" s="1" t="s">
        <v>15</v>
      </c>
    </row>
    <row r="17">
      <c r="A17" s="6">
        <v>43297.0</v>
      </c>
      <c r="B17" s="1">
        <v>11.19</v>
      </c>
      <c r="C17">
        <f t="shared" ref="C17:C28" si="1">B17*B$14</f>
        <v>10.42566231</v>
      </c>
    </row>
    <row r="18">
      <c r="A18" s="7">
        <f t="shared" ref="A18:A28" si="2">A17-1</f>
        <v>43296</v>
      </c>
      <c r="B18" s="1">
        <v>10.64</v>
      </c>
      <c r="C18">
        <f t="shared" si="1"/>
        <v>9.91323029</v>
      </c>
    </row>
    <row r="19">
      <c r="A19" s="7">
        <f t="shared" si="2"/>
        <v>43295</v>
      </c>
      <c r="B19" s="1">
        <v>10.47</v>
      </c>
      <c r="C19">
        <f t="shared" si="1"/>
        <v>9.754842213</v>
      </c>
    </row>
    <row r="20">
      <c r="A20" s="7">
        <f t="shared" si="2"/>
        <v>43294</v>
      </c>
      <c r="B20" s="1">
        <v>10.37</v>
      </c>
      <c r="C20">
        <f t="shared" si="1"/>
        <v>9.661672755</v>
      </c>
    </row>
    <row r="21">
      <c r="A21" s="7">
        <f t="shared" si="2"/>
        <v>43293</v>
      </c>
      <c r="B21" s="1">
        <v>10.1</v>
      </c>
      <c r="C21">
        <f t="shared" si="1"/>
        <v>9.410115219</v>
      </c>
    </row>
    <row r="22">
      <c r="A22" s="7">
        <f t="shared" si="2"/>
        <v>43292</v>
      </c>
      <c r="B22" s="1">
        <v>10.6</v>
      </c>
      <c r="C22">
        <f t="shared" si="1"/>
        <v>9.875962507</v>
      </c>
    </row>
    <row r="23">
      <c r="A23" s="7">
        <f t="shared" si="2"/>
        <v>43291</v>
      </c>
      <c r="B23" s="1">
        <v>10.91</v>
      </c>
      <c r="C23">
        <f t="shared" si="1"/>
        <v>10.16478783</v>
      </c>
    </row>
    <row r="24">
      <c r="A24" s="7">
        <f t="shared" si="2"/>
        <v>43290</v>
      </c>
      <c r="B24" s="1">
        <v>11.93</v>
      </c>
      <c r="C24">
        <f t="shared" si="1"/>
        <v>11.11511629</v>
      </c>
    </row>
    <row r="25">
      <c r="A25" s="7">
        <f t="shared" si="2"/>
        <v>43289</v>
      </c>
      <c r="B25" s="1">
        <v>11.39</v>
      </c>
      <c r="C25">
        <f t="shared" si="1"/>
        <v>10.61200122</v>
      </c>
    </row>
    <row r="26">
      <c r="A26" s="7">
        <f t="shared" si="2"/>
        <v>43288</v>
      </c>
      <c r="B26" s="1">
        <v>11.53</v>
      </c>
      <c r="C26">
        <f t="shared" si="1"/>
        <v>10.74243846</v>
      </c>
    </row>
    <row r="27">
      <c r="A27" s="7">
        <f t="shared" si="2"/>
        <v>43287</v>
      </c>
      <c r="B27" s="1">
        <v>10.28</v>
      </c>
      <c r="C27">
        <f t="shared" si="1"/>
        <v>9.577820243</v>
      </c>
    </row>
    <row r="28">
      <c r="A28" s="7">
        <f t="shared" si="2"/>
        <v>43286</v>
      </c>
      <c r="B28" s="1">
        <v>10.78</v>
      </c>
      <c r="C28">
        <f t="shared" si="1"/>
        <v>10.04366753</v>
      </c>
    </row>
    <row r="31">
      <c r="A31" s="1" t="s">
        <v>16</v>
      </c>
      <c r="B31" s="1" t="s">
        <v>17</v>
      </c>
    </row>
    <row r="32">
      <c r="A32" s="6">
        <v>43297.0</v>
      </c>
      <c r="B32" s="8">
        <f t="shared" ref="B32:B42" si="3">(C17-B33)*0.25+B33</f>
        <v>10.03566764</v>
      </c>
      <c r="C32" s="1" t="s">
        <v>18</v>
      </c>
    </row>
    <row r="33">
      <c r="A33" s="7">
        <f t="shared" ref="A33:A43" si="4">A32-1</f>
        <v>43296</v>
      </c>
      <c r="B33">
        <f t="shared" si="3"/>
        <v>9.905669424</v>
      </c>
    </row>
    <row r="34">
      <c r="A34" s="7">
        <f t="shared" si="4"/>
        <v>43295</v>
      </c>
      <c r="B34">
        <f t="shared" si="3"/>
        <v>9.903149135</v>
      </c>
    </row>
    <row r="35">
      <c r="A35" s="7">
        <f t="shared" si="4"/>
        <v>43294</v>
      </c>
      <c r="B35">
        <f t="shared" si="3"/>
        <v>9.952584776</v>
      </c>
    </row>
    <row r="36">
      <c r="A36" s="7">
        <f t="shared" si="4"/>
        <v>43293</v>
      </c>
      <c r="B36">
        <f t="shared" si="3"/>
        <v>10.04955545</v>
      </c>
    </row>
    <row r="37">
      <c r="A37" s="7">
        <f t="shared" si="4"/>
        <v>43292</v>
      </c>
      <c r="B37">
        <f t="shared" si="3"/>
        <v>10.26270219</v>
      </c>
    </row>
    <row r="38">
      <c r="A38" s="7">
        <f t="shared" si="4"/>
        <v>43291</v>
      </c>
      <c r="B38">
        <f t="shared" si="3"/>
        <v>10.39161542</v>
      </c>
    </row>
    <row r="39">
      <c r="A39" s="7">
        <f t="shared" si="4"/>
        <v>43290</v>
      </c>
      <c r="B39">
        <f t="shared" si="3"/>
        <v>10.46722462</v>
      </c>
    </row>
    <row r="40">
      <c r="A40" s="7">
        <f t="shared" si="4"/>
        <v>43289</v>
      </c>
      <c r="B40">
        <f t="shared" si="3"/>
        <v>10.25126073</v>
      </c>
    </row>
    <row r="41">
      <c r="A41" s="7">
        <f t="shared" si="4"/>
        <v>43288</v>
      </c>
      <c r="B41">
        <f t="shared" si="3"/>
        <v>10.1310139</v>
      </c>
    </row>
    <row r="42">
      <c r="A42" s="7">
        <f t="shared" si="4"/>
        <v>43287</v>
      </c>
      <c r="B42">
        <f t="shared" si="3"/>
        <v>9.927205709</v>
      </c>
    </row>
    <row r="43">
      <c r="A43" s="7">
        <f t="shared" si="4"/>
        <v>43286</v>
      </c>
      <c r="B43">
        <f>C28</f>
        <v>10.04366753</v>
      </c>
    </row>
  </sheetData>
  <drawing r:id="rId1"/>
</worksheet>
</file>