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ndingParties" sheetId="1" r:id="rId3"/>
  </sheets>
  <definedNames/>
  <calcPr/>
</workbook>
</file>

<file path=xl/sharedStrings.xml><?xml version="1.0" encoding="utf-8"?>
<sst xmlns="http://schemas.openxmlformats.org/spreadsheetml/2006/main" count="45" uniqueCount="45">
  <si>
    <t>{{Timestamp}}</t>
  </si>
  <si>
    <t>{{What is the name of the entity or company?}}</t>
  </si>
  <si>
    <t>{{Please provide an overview of the entity or company.}}</t>
  </si>
  <si>
    <t>{{Please state the number of people in your company who will be working on the Factom Protocol.}}</t>
  </si>
  <si>
    <t>{{For person 1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</si>
  <si>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2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</si>
  <si>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3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</si>
  <si>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4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</si>
  <si>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5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</si>
  <si>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6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</si>
  <si>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{{Is your company currently incorporated?}}</t>
  </si>
  <si>
    <t>{{If you are incorporated, what is your legal structure. e.g. Inc, LLC or Ltd Co}}</t>
  </si>
  <si>
    <t>{{If you are not currently incorporated, when do you plan to do so and what legal structure will you use?}}</t>
  </si>
  <si>
    <t>{{Are any shareholders with a 10% or higher stake in any way involved with an existing Authority Node Operator. If so, please state who and describe the relationship.}}</t>
  </si>
  <si>
    <t>{{Please explain what proactive approach you will take to manage the financial aspects of your business}}</t>
  </si>
  <si>
    <t>{{What is your motivation for becoming an ANO and running Factom servers?}}</t>
  </si>
  <si>
    <t>{{What vision do you have of the future of Factom?}}</t>
  </si>
  <si>
    <t>{{What is your commitment to the Factom protocol, what have you brought to the table already?}}</t>
  </si>
  <si>
    <t>{{What is your commitment to the Factom protocol, what will you bring in the future?}}</t>
  </si>
  <si>
    <t>{{Are you running servers on Testnet?}}</t>
  </si>
  <si>
    <t>{{If you are running servers on Testnet, approximately when did this start?}}</t>
  </si>
  <si>
    <t>{{How many servers do you plan to run on Testnet?}}</t>
  </si>
  <si>
    <t>{{Document 1 - Please describe and upload}}</t>
  </si>
  <si>
    <t>{{Document 2 - Please describe and upload}}</t>
  </si>
  <si>
    <t>{{Document 3 - Please describe and upload}}</t>
  </si>
  <si>
    <t>{{Document 4 - Please describe and upload}}</t>
  </si>
  <si>
    <t>{{Document 5 - Please describe and upload}}</t>
  </si>
  <si>
    <t>{{Document 6 - Please describe and upload}}</t>
  </si>
  <si>
    <t>{{Do you agree that by submitting your application, you agree that the information you provide within documents and the thread will be public and will not be modified or removed in the future.}}</t>
  </si>
  <si>
    <t>{{Have you read the ANO Expectations Document?}}</t>
  </si>
  <si>
    <t>[Document Studio] File Link</t>
  </si>
  <si>
    <t>[Document Studio] File Status</t>
  </si>
  <si>
    <t>[Document Studio] Email Status</t>
  </si>
  <si>
    <t>https://drive.google.com/open?id=1enSXxafUX8xKxk9_qwY-h3gvGW7jtssB</t>
  </si>
  <si>
    <t>https://drive.google.com/open?id=1-NxO9KcVkr4pGBS4eObWZy2cdbZ92-B0</t>
  </si>
  <si>
    <t>https://drive.google.com/open?id=1Y0-mzMV4x7FZb8eveGjTqE9a-mx0tvQF</t>
  </si>
  <si>
    <t>https://drive.google.com/open?id=1qsmsJClSZGUpHRr6cyo4XSYFXSTbr6fw</t>
  </si>
  <si>
    <t>https://drive.google.com/open?id=1H83sk3L5zJonRFIHLevJVVjtUjM8nZ8O</t>
  </si>
  <si>
    <t>https://drive.google.com/open?id=1JeyjI6uRoMPoS8Q_VlVSGU9mr5GSebYA</t>
  </si>
  <si>
    <t>https://drive.google.com/open?id=1tRLAwld-BDvK3VHYwnmoK2DmVKAXMUiN</t>
  </si>
  <si>
    <t>https://drive.google.com/open?id=1jRUQDtrQfDPQyb-5OtYQ6zHorQPovPTE</t>
  </si>
  <si>
    <t>https://drive.google.com/open?id=1AL-T_OOCCmkk0Gi7L7StHpa3KDpLpd0Q</t>
  </si>
  <si>
    <t>https://drive.google.com/open?id=138oBYIi9eVCFlLGMuNlzvuA-4frJhfwK</t>
  </si>
  <si>
    <t>https://drive.google.com/open?id=1zCM8DlPCOCEJvsbcE3PEnfHEPyHpVlrY</t>
  </si>
  <si>
    <t>https://drive.google.com/open?id=1elep372N5UXISzbYHqvgEDUrGvaHLq0j</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</si>
</sst>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font>
    <font/>
    <font>
      <sz val="11.0"/>
      <color rgb="FF000000"/>
      <name val="Inconsolata"/>
    </font>
    <font>
      <u/>
      <color rgb="FF0000FF"/>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shrinkToFit="0" wrapText="1"/>
    </xf>
    <xf borderId="0" fillId="2" fontId="2" numFmtId="0" xfId="0" applyAlignment="1" applyFill="1" applyFont="1">
      <alignment shrinkToFit="0" wrapText="1"/>
    </xf>
    <xf borderId="0" fillId="0" fontId="1" numFmtId="164" xfId="0" applyFont="1" applyNumberFormat="1"/>
    <xf borderId="0" fillId="0" fontId="3" numFmtId="0" xfId="0" applyAlignment="1" applyFont="1">
      <alignment readingOrder="0" shrinkToFit="0" wrapText="1"/>
    </xf>
    <xf borderId="0" fillId="0" fontId="4" numFmtId="0" xfId="0" applyAlignment="1" applyFont="1">
      <alignment shrinkToFit="0" wrapText="1"/>
    </xf>
    <xf borderId="0" fillId="0" fontId="1" numFmtId="164" xfId="0" applyAlignment="1" applyFont="1" applyNumberForma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drive.google.com/open?id=1jRUQDtrQfDPQyb-5OtYQ6zHorQPovPTE" TargetMode="External"/><Relationship Id="rId22" Type="http://schemas.openxmlformats.org/officeDocument/2006/relationships/hyperlink" Target="https://drive.google.com/open?id=14JIR6Bz0JQIuR2CCUMjTa4YnH3YNnf-V" TargetMode="External"/><Relationship Id="rId21" Type="http://schemas.openxmlformats.org/officeDocument/2006/relationships/hyperlink" Target="https://drive.google.com/open?id=1AL-T_OOCCmkk0Gi7L7StHpa3KDpLpd0Q" TargetMode="External"/><Relationship Id="rId24" Type="http://schemas.openxmlformats.org/officeDocument/2006/relationships/hyperlink" Target="https://www.linkedin.com/in/obritoluis/" TargetMode="External"/><Relationship Id="rId23" Type="http://schemas.openxmlformats.org/officeDocument/2006/relationships/hyperlink" Target="https://drive.google.com/open?id=138oBYIi9eVCFlLGMuNlzvuA-4frJhfwK" TargetMode="External"/><Relationship Id="rId1" Type="http://schemas.openxmlformats.org/officeDocument/2006/relationships/hyperlink" Target="https://drive.google.com/open?id=1enSXxafUX8xKxk9_qwY-h3gvGW7jtssB" TargetMode="External"/><Relationship Id="rId2" Type="http://schemas.openxmlformats.org/officeDocument/2006/relationships/hyperlink" Target="https://drive.google.com/open?id=1-NxO9KcVkr4pGBS4eObWZy2cdbZ92-B0" TargetMode="External"/><Relationship Id="rId3" Type="http://schemas.openxmlformats.org/officeDocument/2006/relationships/hyperlink" Target="https://drive.google.com/open?id=1Y0-mzMV4x7FZb8eveGjTqE9a-mx0tvQF" TargetMode="External"/><Relationship Id="rId4" Type="http://schemas.openxmlformats.org/officeDocument/2006/relationships/hyperlink" Target="https://drive.google.com/open?id=1Otm6wwwlrGA-gVQqUyCvphT_4-preL9p" TargetMode="External"/><Relationship Id="rId9" Type="http://schemas.openxmlformats.org/officeDocument/2006/relationships/hyperlink" Target="https://www.linkedin.com/in/younghoon-moon-81a406177/" TargetMode="External"/><Relationship Id="rId26" Type="http://schemas.openxmlformats.org/officeDocument/2006/relationships/hyperlink" Target="https://www.linkedin.com/in/jorgeandrealves/" TargetMode="External"/><Relationship Id="rId25" Type="http://schemas.openxmlformats.org/officeDocument/2006/relationships/hyperlink" Target="https://www.linkedin.com/in/luis-sena/" TargetMode="External"/><Relationship Id="rId28" Type="http://schemas.openxmlformats.org/officeDocument/2006/relationships/hyperlink" Target="https://drive.google.com/open?id=1zCM8DlPCOCEJvsbcE3PEnfHEPyHpVlrY" TargetMode="External"/><Relationship Id="rId27" Type="http://schemas.openxmlformats.org/officeDocument/2006/relationships/hyperlink" Target="https://www.linkedin.com/in/jo%C3%A3o-filipe-guerreiro-78545893/" TargetMode="External"/><Relationship Id="rId5" Type="http://schemas.openxmlformats.org/officeDocument/2006/relationships/hyperlink" Target="https://drive.google.com/open?id=1QBKtlxFtsGUqVOHrMdAr9aSob7FbAUcr" TargetMode="External"/><Relationship Id="rId6" Type="http://schemas.openxmlformats.org/officeDocument/2006/relationships/hyperlink" Target="https://drive.google.com/open?id=1qsmsJClSZGUpHRr6cyo4XSYFXSTbr6fw" TargetMode="External"/><Relationship Id="rId29" Type="http://schemas.openxmlformats.org/officeDocument/2006/relationships/hyperlink" Target="https://drive.google.com/open?id=1elep372N5UXISzbYHqvgEDUrGvaHLq0j" TargetMode="External"/><Relationship Id="rId7" Type="http://schemas.openxmlformats.org/officeDocument/2006/relationships/hyperlink" Target="https://drive.google.com/open?id=1H83sk3L5zJonRFIHLevJVVjtUjM8nZ8O" TargetMode="External"/><Relationship Id="rId8" Type="http://schemas.openxmlformats.org/officeDocument/2006/relationships/hyperlink" Target="https://www.linkedin.com/in/jake-jae-won-kim-324084165/" TargetMode="External"/><Relationship Id="rId30" Type="http://schemas.openxmlformats.org/officeDocument/2006/relationships/drawing" Target="../drawings/drawing1.xml"/><Relationship Id="rId11" Type="http://schemas.openxmlformats.org/officeDocument/2006/relationships/hyperlink" Target="https://drive.google.com/open?id=1pE1uZvAA4dEma7PjvPMjnq1uxsmxll8u" TargetMode="External"/><Relationship Id="rId10" Type="http://schemas.openxmlformats.org/officeDocument/2006/relationships/hyperlink" Target="https://drive.google.com/open?id=1idvEEGvVsW2l0RNbPqNo0M2e4U4DOvPP" TargetMode="External"/><Relationship Id="rId13" Type="http://schemas.openxmlformats.org/officeDocument/2006/relationships/hyperlink" Target="https://drive.google.com/open?id=1tRLAwld-BDvK3VHYwnmoK2DmVKAXMUiN" TargetMode="External"/><Relationship Id="rId12" Type="http://schemas.openxmlformats.org/officeDocument/2006/relationships/hyperlink" Target="https://drive.google.com/open?id=1JeyjI6uRoMPoS8Q_VlVSGU9mr5GSebYA" TargetMode="External"/><Relationship Id="rId15" Type="http://schemas.openxmlformats.org/officeDocument/2006/relationships/hyperlink" Target="https://drive.google.com/open?id=1ts94ZVjNOd-07F6LmsY7g_hUmS8qM2YJ" TargetMode="External"/><Relationship Id="rId14" Type="http://schemas.openxmlformats.org/officeDocument/2006/relationships/hyperlink" Target="https://drive.google.com/open?id=1NNcUySG1engrVRuNNv102F366CZU31JV" TargetMode="External"/><Relationship Id="rId17" Type="http://schemas.openxmlformats.org/officeDocument/2006/relationships/hyperlink" Target="https://drive.google.com/open?id=1ZwIPfv_Q4THhDEkUOzjftsxD8j3wbCjw" TargetMode="External"/><Relationship Id="rId16" Type="http://schemas.openxmlformats.org/officeDocument/2006/relationships/hyperlink" Target="https://drive.google.com/open?id=1Ek58Tyn-I-rx8pa_3fv0uyGYAlvlsvM5" TargetMode="External"/><Relationship Id="rId19" Type="http://schemas.openxmlformats.org/officeDocument/2006/relationships/hyperlink" Target="https://drive.google.com/open?id=1Om35Ob6xkA8DWBvzLbPBjlHsmmp-t-Sa" TargetMode="External"/><Relationship Id="rId18" Type="http://schemas.openxmlformats.org/officeDocument/2006/relationships/hyperlink" Target="https://drive.google.com/open?id=1_2POu9qAhrFoA2IlL4acP9_JSt5THGA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8.29"/>
    <col customWidth="1" min="31" max="31" width="42.29"/>
    <col customWidth="1" min="32" max="33" width="32.14"/>
    <col customWidth="1" min="34" max="34" width="27.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2" t="s">
        <v>32</v>
      </c>
      <c r="AH1" s="1"/>
      <c r="AI1" s="1"/>
      <c r="AJ1" s="3"/>
      <c r="AK1" s="3"/>
      <c r="AL1" s="3"/>
      <c r="AM1" s="3"/>
      <c r="AN1" s="3"/>
      <c r="AO1" s="3"/>
      <c r="AP1" s="3"/>
      <c r="AQ1" s="3"/>
      <c r="AR1" s="3"/>
      <c r="AS1" s="3"/>
      <c r="AT1" s="3"/>
      <c r="AU1" s="3"/>
      <c r="AV1" s="3"/>
      <c r="AW1" s="3"/>
      <c r="AX1" s="3"/>
      <c r="AY1" s="3"/>
      <c r="AZ1" s="3"/>
      <c r="BA1" s="3"/>
      <c r="BB1" s="3"/>
    </row>
    <row r="2">
      <c r="A2" s="4" t="str">
        <f>IFERROR(__xludf.DUMMYFUNCTION("(IMPORTRANGE(""1lzClD87q2jEOk1gkkqmDRFiDJdOFWk3dIPnPUU86744"",""A4:V""))"),"")</f>
        <v/>
      </c>
      <c r="B2" s="3" t="str">
        <f>IFERROR(__xludf.DUMMYFUNCTION("""COMPUTED_VALUE"""),"")</f>
        <v/>
      </c>
      <c r="C2" s="3" t="str">
        <f>IFERROR(__xludf.DUMMYFUNCTION("""COMPUTED_VALUE"""),"")</f>
        <v/>
      </c>
      <c r="D2" s="3" t="str">
        <f>IFERROR(__xludf.DUMMYFUNCTION("""COMPUTED_VALUE"""),"")</f>
        <v/>
      </c>
      <c r="E2" s="3" t="str">
        <f>IFERROR(__xludf.DUMMYFUNCTION("""COMPUTED_VALUE"""),"")</f>
        <v/>
      </c>
      <c r="F2" s="3" t="str">
        <f>IFERROR(__xludf.DUMMYFUNCTION("""COMPUTED_VALUE"""),"")</f>
        <v/>
      </c>
      <c r="G2" s="3" t="str">
        <f>IFERROR(__xludf.DUMMYFUNCTION("""COMPUTED_VALUE"""),"")</f>
        <v/>
      </c>
      <c r="H2" s="3" t="str">
        <f>IFERROR(__xludf.DUMMYFUNCTION("""COMPUTED_VALUE"""),"")</f>
        <v/>
      </c>
      <c r="I2" s="3" t="str">
        <f>IFERROR(__xludf.DUMMYFUNCTION("""COMPUTED_VALUE"""),"")</f>
        <v/>
      </c>
      <c r="J2" s="3" t="str">
        <f>IFERROR(__xludf.DUMMYFUNCTION("""COMPUTED_VALUE"""),"")</f>
        <v/>
      </c>
      <c r="K2" s="3" t="str">
        <f>IFERROR(__xludf.DUMMYFUNCTION("""COMPUTED_VALUE"""),"")</f>
        <v/>
      </c>
      <c r="L2" s="3" t="str">
        <f>IFERROR(__xludf.DUMMYFUNCTION("""COMPUTED_VALUE"""),"")</f>
        <v/>
      </c>
      <c r="M2" s="3" t="str">
        <f>IFERROR(__xludf.DUMMYFUNCTION("""COMPUTED_VALUE"""),"")</f>
        <v/>
      </c>
      <c r="N2" s="3" t="str">
        <f>IFERROR(__xludf.DUMMYFUNCTION("""COMPUTED_VALUE"""),"")</f>
        <v/>
      </c>
      <c r="O2" s="3" t="str">
        <f>IFERROR(__xludf.DUMMYFUNCTION("""COMPUTED_VALUE"""),"")</f>
        <v/>
      </c>
      <c r="P2" s="3" t="str">
        <f>IFERROR(__xludf.DUMMYFUNCTION("""COMPUTED_VALUE"""),"")</f>
        <v/>
      </c>
      <c r="Q2" s="3" t="str">
        <f>IFERROR(__xludf.DUMMYFUNCTION("""COMPUTED_VALUE"""),"")</f>
        <v/>
      </c>
      <c r="R2" s="3" t="str">
        <f>IFERROR(__xludf.DUMMYFUNCTION("""COMPUTED_VALUE"""),"")</f>
        <v/>
      </c>
      <c r="S2" s="3" t="str">
        <f>IFERROR(__xludf.DUMMYFUNCTION("""COMPUTED_VALUE"""),"")</f>
        <v/>
      </c>
      <c r="T2" s="3" t="str">
        <f>IFERROR(__xludf.DUMMYFUNCTION("""COMPUTED_VALUE"""),"")</f>
        <v/>
      </c>
      <c r="U2" s="3" t="str">
        <f>IFERROR(__xludf.DUMMYFUNCTION("""COMPUTED_VALUE"""),"")</f>
        <v/>
      </c>
      <c r="V2" s="3" t="str">
        <f>IFERROR(__xludf.DUMMYFUNCTION("""COMPUTED_VALUE"""),"")</f>
        <v/>
      </c>
      <c r="W2" s="4" t="str">
        <f>IFERROR(__xludf.DUMMYFUNCTION("(IMPORTRANGE(""1lzClD87q2jEOk1gkkqmDRFiDJdOFWk3dIPnPUU86744"",""BF4:BM""))"),"")</f>
        <v/>
      </c>
      <c r="X2" s="3" t="str">
        <f>IFERROR(__xludf.DUMMYFUNCTION("""COMPUTED_VALUE"""),"")</f>
        <v/>
      </c>
      <c r="Y2" s="3" t="str">
        <f>IFERROR(__xludf.DUMMYFUNCTION("""COMPUTED_VALUE"""),"")</f>
        <v/>
      </c>
      <c r="Z2" s="3" t="str">
        <f>IFERROR(__xludf.DUMMYFUNCTION("""COMPUTED_VALUE"""),"")</f>
        <v/>
      </c>
      <c r="AA2" s="3" t="str">
        <f>IFERROR(__xludf.DUMMYFUNCTION("""COMPUTED_VALUE"""),"")</f>
        <v/>
      </c>
      <c r="AB2" s="3" t="str">
        <f>IFERROR(__xludf.DUMMYFUNCTION("""COMPUTED_VALUE"""),"")</f>
        <v/>
      </c>
      <c r="AC2" s="3" t="str">
        <f>IFERROR(__xludf.DUMMYFUNCTION("""COMPUTED_VALUE"""),"")</f>
        <v/>
      </c>
      <c r="AD2" s="3" t="str">
        <f>IFERROR(__xludf.DUMMYFUNCTION("""COMPUTED_VALUE"""),"")</f>
        <v/>
      </c>
      <c r="AE2" s="1"/>
      <c r="AF2" s="3"/>
      <c r="AG2" s="1"/>
      <c r="AH2" s="3"/>
      <c r="AI2" s="3"/>
      <c r="AJ2" s="3"/>
      <c r="AK2" s="3"/>
      <c r="AL2" s="3"/>
      <c r="AM2" s="3"/>
      <c r="AN2" s="3"/>
      <c r="AO2" s="3"/>
      <c r="AP2" s="3"/>
      <c r="AQ2" s="3"/>
      <c r="AR2" s="3"/>
      <c r="AS2" s="3"/>
      <c r="AT2" s="3"/>
      <c r="AU2" s="3"/>
      <c r="AV2" s="3"/>
      <c r="AW2" s="3"/>
      <c r="AX2" s="3"/>
      <c r="AY2" s="3"/>
      <c r="AZ2" s="3"/>
      <c r="BA2" s="3"/>
      <c r="BB2" s="3"/>
    </row>
    <row r="3">
      <c r="A3" t="str">
        <f>IFERROR(__xludf.DUMMYFUNCTION("""COMPUTED_VALUE"""),"")</f>
        <v/>
      </c>
      <c r="B3" t="str">
        <f>IFERROR(__xludf.DUMMYFUNCTION("""COMPUTED_VALUE"""),"")</f>
        <v/>
      </c>
      <c r="C3" t="str">
        <f>IFERROR(__xludf.DUMMYFUNCTION("""COMPUTED_VALUE"""),"")</f>
        <v/>
      </c>
      <c r="D3" t="str">
        <f>IFERROR(__xludf.DUMMYFUNCTION("""COMPUTED_VALUE"""),"")</f>
        <v/>
      </c>
      <c r="E3" t="str">
        <f>IFERROR(__xludf.DUMMYFUNCTION("""COMPUTED_VALUE"""),"")</f>
        <v/>
      </c>
      <c r="F3" t="str">
        <f>IFERROR(__xludf.DUMMYFUNCTION("""COMPUTED_VALUE"""),"")</f>
        <v/>
      </c>
      <c r="G3" t="str">
        <f>IFERROR(__xludf.DUMMYFUNCTION("""COMPUTED_VALUE"""),"")</f>
        <v/>
      </c>
      <c r="H3" t="str">
        <f>IFERROR(__xludf.DUMMYFUNCTION("""COMPUTED_VALUE"""),"")</f>
        <v/>
      </c>
      <c r="I3" t="str">
        <f>IFERROR(__xludf.DUMMYFUNCTION("""COMPUTED_VALUE"""),"")</f>
        <v/>
      </c>
      <c r="J3" t="str">
        <f>IFERROR(__xludf.DUMMYFUNCTION("""COMPUTED_VALUE"""),"")</f>
        <v/>
      </c>
      <c r="K3" t="str">
        <f>IFERROR(__xludf.DUMMYFUNCTION("""COMPUTED_VALUE"""),"")</f>
        <v/>
      </c>
      <c r="L3" t="str">
        <f>IFERROR(__xludf.DUMMYFUNCTION("""COMPUTED_VALUE"""),"")</f>
        <v/>
      </c>
      <c r="M3" t="str">
        <f>IFERROR(__xludf.DUMMYFUNCTION("""COMPUTED_VALUE"""),"")</f>
        <v/>
      </c>
      <c r="N3" t="str">
        <f>IFERROR(__xludf.DUMMYFUNCTION("""COMPUTED_VALUE"""),"")</f>
        <v/>
      </c>
      <c r="O3" t="str">
        <f>IFERROR(__xludf.DUMMYFUNCTION("""COMPUTED_VALUE"""),"")</f>
        <v/>
      </c>
      <c r="P3" t="str">
        <f>IFERROR(__xludf.DUMMYFUNCTION("""COMPUTED_VALUE"""),"")</f>
        <v/>
      </c>
      <c r="Q3" t="str">
        <f>IFERROR(__xludf.DUMMYFUNCTION("""COMPUTED_VALUE"""),"")</f>
        <v/>
      </c>
      <c r="R3" t="str">
        <f>IFERROR(__xludf.DUMMYFUNCTION("""COMPUTED_VALUE"""),"")</f>
        <v/>
      </c>
      <c r="S3" t="str">
        <f>IFERROR(__xludf.DUMMYFUNCTION("""COMPUTED_VALUE"""),"")</f>
        <v/>
      </c>
      <c r="T3" t="str">
        <f>IFERROR(__xludf.DUMMYFUNCTION("""COMPUTED_VALUE"""),"")</f>
        <v/>
      </c>
      <c r="U3" t="str">
        <f>IFERROR(__xludf.DUMMYFUNCTION("""COMPUTED_VALUE"""),"")</f>
        <v/>
      </c>
      <c r="V3" t="str">
        <f>IFERROR(__xludf.DUMMYFUNCTION("""COMPUTED_VALUE"""),"")</f>
        <v/>
      </c>
      <c r="W3" t="str">
        <f>IFERROR(__xludf.DUMMYFUNCTION("""COMPUTED_VALUE"""),"")</f>
        <v/>
      </c>
      <c r="X3" t="str">
        <f>IFERROR(__xludf.DUMMYFUNCTION("""COMPUTED_VALUE"""),"")</f>
        <v/>
      </c>
      <c r="Y3" t="str">
        <f>IFERROR(__xludf.DUMMYFUNCTION("""COMPUTED_VALUE"""),"")</f>
        <v/>
      </c>
      <c r="Z3" t="str">
        <f>IFERROR(__xludf.DUMMYFUNCTION("""COMPUTED_VALUE"""),"")</f>
        <v/>
      </c>
      <c r="AA3" t="str">
        <f>IFERROR(__xludf.DUMMYFUNCTION("""COMPUTED_VALUE"""),"")</f>
        <v/>
      </c>
      <c r="AB3" t="str">
        <f>IFERROR(__xludf.DUMMYFUNCTION("""COMPUTED_VALUE"""),"")</f>
        <v/>
      </c>
      <c r="AC3" t="str">
        <f>IFERROR(__xludf.DUMMYFUNCTION("""COMPUTED_VALUE"""),"")</f>
        <v/>
      </c>
      <c r="AD3" t="str">
        <f>IFERROR(__xludf.DUMMYFUNCTION("""COMPUTED_VALUE"""),"")</f>
        <v/>
      </c>
      <c r="AE3" s="1"/>
      <c r="AF3" s="3"/>
      <c r="AG3" s="1"/>
      <c r="AH3" s="3"/>
      <c r="AI3" s="3"/>
    </row>
    <row r="4">
      <c r="A4" t="str">
        <f>IFERROR(__xludf.DUMMYFUNCTION("""COMPUTED_VALUE"""),"")</f>
        <v/>
      </c>
      <c r="B4" t="str">
        <f>IFERROR(__xludf.DUMMYFUNCTION("""COMPUTED_VALUE"""),"")</f>
        <v/>
      </c>
      <c r="C4" t="str">
        <f>IFERROR(__xludf.DUMMYFUNCTION("""COMPUTED_VALUE"""),"")</f>
        <v/>
      </c>
      <c r="D4" t="str">
        <f>IFERROR(__xludf.DUMMYFUNCTION("""COMPUTED_VALUE"""),"")</f>
        <v/>
      </c>
      <c r="E4" t="str">
        <f>IFERROR(__xludf.DUMMYFUNCTION("""COMPUTED_VALUE"""),"")</f>
        <v/>
      </c>
      <c r="F4" t="str">
        <f>IFERROR(__xludf.DUMMYFUNCTION("""COMPUTED_VALUE"""),"")</f>
        <v/>
      </c>
      <c r="G4" t="str">
        <f>IFERROR(__xludf.DUMMYFUNCTION("""COMPUTED_VALUE"""),"")</f>
        <v/>
      </c>
      <c r="H4" t="str">
        <f>IFERROR(__xludf.DUMMYFUNCTION("""COMPUTED_VALUE"""),"")</f>
        <v/>
      </c>
      <c r="I4" t="str">
        <f>IFERROR(__xludf.DUMMYFUNCTION("""COMPUTED_VALUE"""),"")</f>
        <v/>
      </c>
      <c r="J4" t="str">
        <f>IFERROR(__xludf.DUMMYFUNCTION("""COMPUTED_VALUE"""),"")</f>
        <v/>
      </c>
      <c r="K4" t="str">
        <f>IFERROR(__xludf.DUMMYFUNCTION("""COMPUTED_VALUE"""),"")</f>
        <v/>
      </c>
      <c r="L4" t="str">
        <f>IFERROR(__xludf.DUMMYFUNCTION("""COMPUTED_VALUE"""),"")</f>
        <v/>
      </c>
      <c r="M4" t="str">
        <f>IFERROR(__xludf.DUMMYFUNCTION("""COMPUTED_VALUE"""),"")</f>
        <v/>
      </c>
      <c r="N4" t="str">
        <f>IFERROR(__xludf.DUMMYFUNCTION("""COMPUTED_VALUE"""),"")</f>
        <v/>
      </c>
      <c r="O4" t="str">
        <f>IFERROR(__xludf.DUMMYFUNCTION("""COMPUTED_VALUE"""),"")</f>
        <v/>
      </c>
      <c r="P4" t="str">
        <f>IFERROR(__xludf.DUMMYFUNCTION("""COMPUTED_VALUE"""),"")</f>
        <v/>
      </c>
      <c r="Q4" t="str">
        <f>IFERROR(__xludf.DUMMYFUNCTION("""COMPUTED_VALUE"""),"")</f>
        <v/>
      </c>
      <c r="R4" t="str">
        <f>IFERROR(__xludf.DUMMYFUNCTION("""COMPUTED_VALUE"""),"")</f>
        <v/>
      </c>
      <c r="S4" t="str">
        <f>IFERROR(__xludf.DUMMYFUNCTION("""COMPUTED_VALUE"""),"")</f>
        <v/>
      </c>
      <c r="T4" t="str">
        <f>IFERROR(__xludf.DUMMYFUNCTION("""COMPUTED_VALUE"""),"")</f>
        <v/>
      </c>
      <c r="U4" t="str">
        <f>IFERROR(__xludf.DUMMYFUNCTION("""COMPUTED_VALUE"""),"")</f>
        <v/>
      </c>
      <c r="V4" t="str">
        <f>IFERROR(__xludf.DUMMYFUNCTION("""COMPUTED_VALUE"""),"")</f>
        <v/>
      </c>
      <c r="W4" t="str">
        <f>IFERROR(__xludf.DUMMYFUNCTION("""COMPUTED_VALUE"""),"")</f>
        <v/>
      </c>
      <c r="X4" t="str">
        <f>IFERROR(__xludf.DUMMYFUNCTION("""COMPUTED_VALUE"""),"")</f>
        <v/>
      </c>
      <c r="Y4" t="str">
        <f>IFERROR(__xludf.DUMMYFUNCTION("""COMPUTED_VALUE"""),"")</f>
        <v/>
      </c>
      <c r="Z4" t="str">
        <f>IFERROR(__xludf.DUMMYFUNCTION("""COMPUTED_VALUE"""),"")</f>
        <v/>
      </c>
      <c r="AA4" t="str">
        <f>IFERROR(__xludf.DUMMYFUNCTION("""COMPUTED_VALUE"""),"")</f>
        <v/>
      </c>
      <c r="AB4" t="str">
        <f>IFERROR(__xludf.DUMMYFUNCTION("""COMPUTED_VALUE"""),"")</f>
        <v/>
      </c>
      <c r="AC4" t="str">
        <f>IFERROR(__xludf.DUMMYFUNCTION("""COMPUTED_VALUE"""),"")</f>
        <v/>
      </c>
      <c r="AD4" t="str">
        <f>IFERROR(__xludf.DUMMYFUNCTION("""COMPUTED_VALUE"""),"")</f>
        <v/>
      </c>
      <c r="AE4" s="1"/>
      <c r="AF4" s="3"/>
      <c r="AG4" s="1"/>
      <c r="AH4" s="3"/>
      <c r="AI4" s="3"/>
    </row>
    <row r="5">
      <c r="A5" s="5">
        <f>IFERROR(__xludf.DUMMYFUNCTION("""COMPUTED_VALUE"""),43570.74400369213)</f>
        <v>43570.744</v>
      </c>
      <c r="B5" t="str">
        <f>IFERROR(__xludf.DUMMYFUNCTION("""COMPUTED_VALUE"""),"Consensus Networks")</f>
        <v>Consensus Networks</v>
      </c>
      <c r="C5" t="str">
        <f>IFERROR(__xludf.DUMMYFUNCTION("""COMPUTED_VALUE"""),"Consensus Networks is an Indiana based LLC that designs, builds, and manages dedicated infrastructure for blockchain technology. Founded in 2016 with the goal of providing direct, high-speed, low-latency network connections, Consensus enables clients to c"&amp;"reate, disseminate, and store information securely and efficiently. Consensus Networks uses advanced cryptographic techniques and smartly architected network designs to ensure maximum security and network uptime. In 2018, Consensus Networks was awarded a "&amp;"Phase I SBIR from the National Institutes of Health through the Department of Health and Human Services for its HealthLink Network, a blockchain powered, health data sharing platform.")</f>
        <v>Consensus Networks is an Indiana based LLC that designs, builds, and manages dedicated infrastructure for blockchain technology. Founded in 2016 with the goal of providing direct, high-speed, low-latency network connections, Consensus enables clients to create, disseminate, and store information securely and efficiently. Consensus Networks uses advanced cryptographic techniques and smartly architected network designs to ensure maximum security and network uptime. In 2018, Consensus Networks was awarded a Phase I SBIR from the National Institutes of Health through the Department of Health and Human Services for its HealthLink Network, a blockchain powered, health data sharing platform.</v>
      </c>
      <c r="D5">
        <f>IFERROR(__xludf.DUMMYFUNCTION("""COMPUTED_VALUE"""),6.0)</f>
        <v>6</v>
      </c>
      <c r="E5" t="str">
        <f>IFERROR(__xludf.DUMMYFUNCTION("""COMPUTED_VALUE"""),"Nathan Miller https://www.linkedin.com/in/nathanmiller11/
Nathan - Nathan served for over 7 years in the US Navy as a nuclear engineer aboard a ballistic missile submarine. In 2018, he was picked to lead Consensus Networks as its CEO and helped to secure "&amp;"initial funding as well as a phase I SBIR. He holds a BS in Systems Engineering from the United States Naval Academy and an MS in Entrepreneurship from the University of Notre Dame. He is a member of the NIST working group on blockchain for industrial app"&amp;"lications and is an adjunct professor at Notre Dame where he teaches an introductory blockchain course.")</f>
        <v>Nathan Miller https://www.linkedin.com/in/nathanmiller11/
Nathan - Nathan served for over 7 years in the US Navy as a nuclear engineer aboard a ballistic missile submarine. In 2018, he was picked to lead Consensus Networks as its CEO and helped to secure initial funding as well as a phase I SBIR. He holds a BS in Systems Engineering from the United States Naval Academy and an MS in Entrepreneurship from the University of Notre Dame. He is a member of the NIST working group on blockchain for industrial applications and is an adjunct professor at Notre Dame where he teaches an introductory blockchain course.</v>
      </c>
      <c r="F5" t="str">
        <f>IFERROR(__xludf.DUMMYFUNCTION("""COMPUTED_VALUE"""),"Shane Fimbel https://www.linkedin.com/in/shanefimbel/
Shane - Dr. Fimbel has significant expertise in developing and operating high-growth companies. Previously, Dr. Fimbel led the growth of data center, cloud infrastructure, and fiber optic networks in t"&amp;"he Midwest closing debt, equity, and tax incentive transactions of over $35M and built operations achieving consistent annual revenue growth of 40-50%. Dr. Fimbel held leadership roles at the Purdue Research Foundation, where he was responsible for techno"&amp;"logy assessment, patent strategy, valuation, negotiation, and licensing innovations within Purdue’s Intellectual Property portfolio in the Life Sciences and Biotech space. Dr. Fimbel has worked as an active investor since 2008 by engaging over a dozen hig"&amp;"h-growth companies in a business foundry, board level, or leadership roles during the formative stages of corporate development through his firm Intellectual Analytics. To date, these companies have raised over $80M in venture financing. Dr. Fimbel holds "&amp;"a Ph.D. in Neuroscience from the University of Notre Dame, where he was a Reilly Fellow. A graduate of Wabash College, Dr. Fimbel serves on the founding Board for the Center for Innovation, Business, and Entrepreneurship.")</f>
        <v>Shane Fimbel https://www.linkedin.com/in/shanefimbel/
Shane - Dr. Fimbel has significant expertise in developing and operating high-growth companies. Previously, Dr. Fimbel led the growth of data center, cloud infrastructure, and fiber optic networks in the Midwest closing debt, equity, and tax incentive transactions of over $35M and built operations achieving consistent annual revenue growth of 40-50%. Dr. Fimbel held leadership roles at the Purdue Research Foundation, where he was responsible for technology assessment, patent strategy, valuation, negotiation, and licensing innovations within Purdue’s Intellectual Property portfolio in the Life Sciences and Biotech space. Dr. Fimbel has worked as an active investor since 2008 by engaging over a dozen high-growth companies in a business foundry, board level, or leadership roles during the formative stages of corporate development through his firm Intellectual Analytics. To date, these companies have raised over $80M in venture financing. Dr. Fimbel holds a Ph.D. in Neuroscience from the University of Notre Dame, where he was a Reilly Fellow. A graduate of Wabash College, Dr. Fimbel serves on the founding Board for the Center for Innovation, Business, and Entrepreneurship.</v>
      </c>
      <c r="G5" t="str">
        <f>IFERROR(__xludf.DUMMYFUNCTION("""COMPUTED_VALUE"""),"Connor Smith https://www.linkedin.com/in/connor-r-smith/
Connor - Prior to conducting his capstone thesis for a Master’s of Science in Engineering, Science, and Technology Entrepreneurship at the University of Notre Dame, Connor completed his undergraduat"&amp;"e education at Wabash College.  While at Wabash, he double majored in computational mathematics and chemistry with a research focus in algorithm and hardware development for chemical applications. Additionally, Connor has served various business developme"&amp;"nt roles at early stage ventures and worked as a technical market analyst for the IDEA Center at the University of Notre Dame de-risking a portfolio of faculty technologies across multiple disciplines. He hopes to leverage his diverse background to explor"&amp;"e new avenues for Consensus Networks to develop as blockchain continues to transform a wide variety of industries.")</f>
        <v>Connor Smith https://www.linkedin.com/in/connor-r-smith/
Connor - Prior to conducting his capstone thesis for a Master’s of Science in Engineering, Science, and Technology Entrepreneurship at the University of Notre Dame, Connor completed his undergraduate education at Wabash College.  While at Wabash, he double majored in computational mathematics and chemistry with a research focus in algorithm and hardware development for chemical applications. Additionally, Connor has served various business development roles at early stage ventures and worked as a technical market analyst for the IDEA Center at the University of Notre Dame de-risking a portfolio of faculty technologies across multiple disciplines. He hopes to leverage his diverse background to explore new avenues for Consensus Networks to develop as blockchain continues to transform a wide variety of industries.</v>
      </c>
      <c r="H5" t="str">
        <f>IFERROR(__xludf.DUMMYFUNCTION("""COMPUTED_VALUE"""),"Nick Hahaj https://www.linkedin.com/in/nick-hahaj-72a79aa
Nick - Nick is an experienced Information Technology professional with over 15 years in the industry. He has held numerous technical and managerial positions in a wide range of industries. He start"&amp;"ed his career in IT on the service desk 15 years ago and through hard work, training and dedication progressed his way to managing teams of experienced system and network engineers. He has designed, implemented and supported industry standard technologies"&amp;" including those from Cisco, VMWare, Microsoft and EMC as well as implementing innovative solutions using commodity hardware. Nick has expertise designing complex IT solutions, Private and Public Cloud environments, Project Management and Capacity/Busines"&amp;"s Continuity Planning. In addition to his hands-on experience and training he holds numerous Industry recognized certifications, including those from Cisco, Comptia, Microsoft and ITIL.")</f>
        <v>Nick Hahaj https://www.linkedin.com/in/nick-hahaj-72a79aa
Nick - Nick is an experienced Information Technology professional with over 15 years in the industry. He has held numerous technical and managerial positions in a wide range of industries. He started his career in IT on the service desk 15 years ago and through hard work, training and dedication progressed his way to managing teams of experienced system and network engineers. He has designed, implemented and supported industry standard technologies including those from Cisco, VMWare, Microsoft and EMC as well as implementing innovative solutions using commodity hardware. Nick has expertise designing complex IT solutions, Private and Public Cloud environments, Project Management and Capacity/Business Continuity Planning. In addition to his hands-on experience and training he holds numerous Industry recognized certifications, including those from Cisco, Comptia, Microsoft and ITIL.</v>
      </c>
      <c r="I5" t="str">
        <f>IFERROR(__xludf.DUMMYFUNCTION("""COMPUTED_VALUE"""),"Chris Beaufils https://www.linkedin.com/in/christopherbeaufils
Chris - Chris has a BS from Notre Dame in Computer Science and Engineering. He has experience in C, C++, Python, JS, and HTML. Chris is passionate about teaching and helps instruct at the Sout"&amp;"h Bend Code School, a coding bootcamp for high school students. He's built a Bitcoin market sentiment analyzer using Twitter and is working on an online platform to link up amateur athletes for games and scrimmages based on skill level and geographic area"&amp;". Chris is completing his Masters of Science in Engineering, Science, and Technology Entrepreneurship at the University of Notre Dame.")</f>
        <v>Chris Beaufils https://www.linkedin.com/in/christopherbeaufils
Chris - Chris has a BS from Notre Dame in Computer Science and Engineering. He has experience in C, C++, Python, JS, and HTML. Chris is passionate about teaching and helps instruct at the South Bend Code School, a coding bootcamp for high school students. He's built a Bitcoin market sentiment analyzer using Twitter and is working on an online platform to link up amateur athletes for games and scrimmages based on skill level and geographic area. Chris is completing his Masters of Science in Engineering, Science, and Technology Entrepreneurship at the University of Notre Dame.</v>
      </c>
      <c r="J5" t="str">
        <f>IFERROR(__xludf.DUMMYFUNCTION("""COMPUTED_VALUE"""),"Thomas Veale https://www.linkedin.com/in/thomas-veale-245278a5/
Thomas - Thomas has extensive experience building blockchain applications and platforms on everything from Hyperledger Fabric to Ethereum. As the Lead Engineer for MakeCents, Thomas built a b"&amp;"lockchain enabled payments platform used in stores across the east coast of the US. Thomas holds multiple IT certifications and a BS in Computer Science from Virginia Commonwealth University. Thomas is lead on the HealthLink project, building a HIPAA comp"&amp;"liant, blockchain powered health data sharing platform.")</f>
        <v>Thomas Veale https://www.linkedin.com/in/thomas-veale-245278a5/
Thomas - Thomas has extensive experience building blockchain applications and platforms on everything from Hyperledger Fabric to Ethereum. As the Lead Engineer for MakeCents, Thomas built a blockchain enabled payments platform used in stores across the east coast of the US. Thomas holds multiple IT certifications and a BS in Computer Science from Virginia Commonwealth University. Thomas is lead on the HealthLink project, building a HIPAA compliant, blockchain powered health data sharing platform.</v>
      </c>
      <c r="K5" t="str">
        <f>IFERROR(__xludf.DUMMYFUNCTION("""COMPUTED_VALUE"""),"Yes")</f>
        <v>Yes</v>
      </c>
      <c r="L5" t="str">
        <f>IFERROR(__xludf.DUMMYFUNCTION("""COMPUTED_VALUE"""),"LLC")</f>
        <v>LLC</v>
      </c>
      <c r="M5" t="str">
        <f>IFERROR(__xludf.DUMMYFUNCTION("""COMPUTED_VALUE"""),"")</f>
        <v/>
      </c>
      <c r="N5" t="str">
        <f>IFERROR(__xludf.DUMMYFUNCTION("""COMPUTED_VALUE"""),"No")</f>
        <v>No</v>
      </c>
      <c r="O5" t="str">
        <f>IFERROR(__xludf.DUMMYFUNCTION("""COMPUTED_VALUE"""),"Shane has worked as an active investor since 2008 by engaging over a dozen high-growth companies in a business foundry, board level, or leadership roles during the formative stages of corporate development through his firm.  To date, these companies have "&amp;"raised over $80M in venture financing.  With nearly 15 years of new venture experience, Shane has served as an Adjunct Professor, where he was responsible for the Technology Realization Program, a multi-disciplinary graduate-level program focused on the f"&amp;"undamentals of entrepreneurship and venture finance.
Nathan, as the Assistant Engineer and acting Supply Officer, helped to manage multi-million dollar submarine refits including nuclear material replacement, SUBSAFE material procurement and installation,"&amp;" and has been approval authority for multi-million dollar purchase orders of materials to ensure the submarine met operational commitments.
We closed a seed round investment at the end of 2017 and are also partially funded through a federal SBIR. We have"&amp;" several years of runway in terms of funding, regardless of income, but are seeing a steady rise in income and expect to be profitable within 12 months. Our team has experience raising funds, so we expect that if funding ever becomes an issue we will be a"&amp;"ble to raise money through a variety of investment vehicles.")</f>
        <v>Shane has worked as an active investor since 2008 by engaging over a dozen high-growth companies in a business foundry, board level, or leadership roles during the formative stages of corporate development through his firm.  To date, these companies have raised over $80M in venture financing.  With nearly 15 years of new venture experience, Shane has served as an Adjunct Professor, where he was responsible for the Technology Realization Program, a multi-disciplinary graduate-level program focused on the fundamentals of entrepreneurship and venture finance.
Nathan, as the Assistant Engineer and acting Supply Officer, helped to manage multi-million dollar submarine refits including nuclear material replacement, SUBSAFE material procurement and installation, and has been approval authority for multi-million dollar purchase orders of materials to ensure the submarine met operational commitments.
We closed a seed round investment at the end of 2017 and are also partially funded through a federal SBIR. We have several years of runway in terms of funding, regardless of income, but are seeing a steady rise in income and expect to be profitable within 12 months. Our team has experience raising funds, so we expect that if funding ever becomes an issue we will be able to raise money through a variety of investment vehicles.</v>
      </c>
      <c r="P5" t="str">
        <f>IFERROR(__xludf.DUMMYFUNCTION("""COMPUTED_VALUE"""),"We're firm believers in the decentralized future and know that high quality infrastructure is needed to power it. We've also spent countless hours researching blockchain technology and identifying production ready blockchains we can support with our infra"&amp;"structure. It's no surprise that Factom was one of the first ones we identified in summer 2018. Although we missed the mark on our round 2 ANO application and then saw the price decline to almost $4, we stuck with the community and testnet because we are "&amp;"believers in real use cases and the most organized and involved decentralized community we've seen (we're not just saying that, decentralized governance is hard!). Today, it's a little easier to say yes to being an ANO, but we're committing for at least t"&amp;"he next two years regardless of price.")</f>
        <v>We're firm believers in the decentralized future and know that high quality infrastructure is needed to power it. We've also spent countless hours researching blockchain technology and identifying production ready blockchains we can support with our infrastructure. It's no surprise that Factom was one of the first ones we identified in summer 2018. Although we missed the mark on our round 2 ANO application and then saw the price decline to almost $4, we stuck with the community and testnet because we are believers in real use cases and the most organized and involved decentralized community we've seen (we're not just saying that, decentralized governance is hard!). Today, it's a little easier to say yes to being an ANO, but we're committing for at least the next two years regardless of price.</v>
      </c>
      <c r="Q5" t="str">
        <f>IFERROR(__xludf.DUMMYFUNCTION("""COMPUTED_VALUE"""),"Factom is continuing to cement itself as the go to data immutability layer of web 3.0. We're excited to build that future with Factom. We think Factom will be a base repository for immutable records for everything from Healthcare to Social Media.")</f>
        <v>Factom is continuing to cement itself as the go to data immutability layer of web 3.0. We're excited to build that future with Factom. We think Factom will be a base repository for immutable records for everything from Healthcare to Social Media.</v>
      </c>
      <c r="R5" t="str">
        <f>IFERROR(__xludf.DUMMYFUNCTION("""COMPUTED_VALUE"""),"We've tried to be as involved as we can with Factom ever since we got started on the platform during the summer of 2018. We started with one server on the testnet and have continued to add to that and are now running 3. In February we began a project to r"&amp;"ecord Tweets to the Factom blockchain. Nathan wrote the initial code for that and we quickly brought on a few more developers (with a little more skill) to continue to build the codebase. TFA has been an invaluable partner on this project, bringing signif"&amp;"icant expertise that has accelerated the project much faster than if we had continued alone. We're also committed to putting together articles on the Factom use cases and helping to publish in the Factom email updates (we've got one such article so far an"&amp;"d will continue to write more).")</f>
        <v>We've tried to be as involved as we can with Factom ever since we got started on the platform during the summer of 2018. We started with one server on the testnet and have continued to add to that and are now running 3. In February we began a project to record Tweets to the Factom blockchain. Nathan wrote the initial code for that and we quickly brought on a few more developers (with a little more skill) to continue to build the codebase. TFA has been an invaluable partner on this project, bringing significant expertise that has accelerated the project much faster than if we had continued alone. We're also committed to putting together articles on the Factom use cases and helping to publish in the Factom email updates (we've got one such article so far and will continue to write more).</v>
      </c>
      <c r="S5" t="str">
        <f>IFERROR(__xludf.DUMMYFUNCTION("""COMPUTED_VALUE"""),"We're committed to continuing to build our Twitter project with TFA, to create an immutable ledger of Tweets on the Factom blockchain. We're very close to being able to share our initial version with the community. We will continue to do projects like thi"&amp;"s, probably one at a time, to find use cases for Factom and then build the application needed to make it happen. We're also working on a project to bring easy use drag and drop developer tools to help build Factom apps - more on this to follow in the comi"&amp;"ng weeks.")</f>
        <v>We're committed to continuing to build our Twitter project with TFA, to create an immutable ledger of Tweets on the Factom blockchain. We're very close to being able to share our initial version with the community. We will continue to do projects like this, probably one at a time, to find use cases for Factom and then build the application needed to make it happen. We're also working on a project to bring easy use drag and drop developer tools to help build Factom apps - more on this to follow in the coming weeks.</v>
      </c>
      <c r="T5" t="str">
        <f>IFERROR(__xludf.DUMMYFUNCTION("""COMPUTED_VALUE"""),"Yes")</f>
        <v>Yes</v>
      </c>
      <c r="U5" t="str">
        <f>IFERROR(__xludf.DUMMYFUNCTION("""COMPUTED_VALUE"""),"August 2018")</f>
        <v>August 2018</v>
      </c>
      <c r="V5">
        <f>IFERROR(__xludf.DUMMYFUNCTION("""COMPUTED_VALUE"""),3.0)</f>
        <v>3</v>
      </c>
      <c r="W5" t="str">
        <f>IFERROR(__xludf.DUMMYFUNCTION("""COMPUTED_VALUE"""),"N/A")</f>
        <v>N/A</v>
      </c>
      <c r="X5" t="str">
        <f>IFERROR(__xludf.DUMMYFUNCTION("""COMPUTED_VALUE"""),"N/A")</f>
        <v>N/A</v>
      </c>
      <c r="Y5" t="str">
        <f>IFERROR(__xludf.DUMMYFUNCTION("""COMPUTED_VALUE"""),"N/A")</f>
        <v>N/A</v>
      </c>
      <c r="Z5" t="str">
        <f>IFERROR(__xludf.DUMMYFUNCTION("""COMPUTED_VALUE"""),"N/A")</f>
        <v>N/A</v>
      </c>
      <c r="AA5" t="str">
        <f>IFERROR(__xludf.DUMMYFUNCTION("""COMPUTED_VALUE"""),"N/A")</f>
        <v>N/A</v>
      </c>
      <c r="AB5" t="str">
        <f>IFERROR(__xludf.DUMMYFUNCTION("""COMPUTED_VALUE"""),"N/A")</f>
        <v>N/A</v>
      </c>
      <c r="AC5" t="str">
        <f>IFERROR(__xludf.DUMMYFUNCTION("""COMPUTED_VALUE"""),"Yes")</f>
        <v>Yes</v>
      </c>
      <c r="AD5" t="str">
        <f>IFERROR(__xludf.DUMMYFUNCTION("""COMPUTED_VALUE"""),"Yes")</f>
        <v>Yes</v>
      </c>
      <c r="AE5" s="6" t="s">
        <v>33</v>
      </c>
      <c r="AF5" s="7" t="str">
        <f>HYPERLINK("https://drive.google.com/open?id=1enSXxafUX8xKxk9_qwY-h3gvGW7jtssB","PDF - Standing Parties Assessment.pdf")</f>
        <v>PDF - Standing Parties Assessment.pdf</v>
      </c>
      <c r="AG5" s="3"/>
      <c r="AH5" s="3"/>
      <c r="AI5" s="3"/>
    </row>
    <row r="6" ht="71.25" customHeight="1">
      <c r="A6" s="8">
        <f>IFERROR(__xludf.DUMMYFUNCTION("""COMPUTED_VALUE"""),43579.434848495366)</f>
        <v>43579.43485</v>
      </c>
      <c r="B6" s="3" t="str">
        <f>IFERROR(__xludf.DUMMYFUNCTION("""COMPUTED_VALUE"""),"HashQuark")</f>
        <v>HashQuark</v>
      </c>
      <c r="C6" s="3" t="str">
        <f>IFERROR(__xludf.DUMMYFUNCTION("""COMPUTED_VALUE"""),"HashQuark, member of HashKey Group, is a new generation staking pool focused on public chains built upon the likes of PoS and DPoS, and its operation is led by executives with years of expertise in blockchain technology. Staking is made easier in HashQuar"&amp;"k; users simply need to deposit tokens into their account and HashQuark will provide staking services in a safe, transparent and efficient way.")</f>
        <v>HashQuark, member of HashKey Group, is a new generation staking pool focused on public chains built upon the likes of PoS and DPoS, and its operation is led by executives with years of expertise in blockchain technology. Staking is made easier in HashQuark; users simply need to deposit tokens into their account and HashQuark will provide staking services in a safe, transparent and efficient way.</v>
      </c>
      <c r="D6" s="3" t="str">
        <f>IFERROR(__xludf.DUMMYFUNCTION("""COMPUTED_VALUE"""),"Three")</f>
        <v>Three</v>
      </c>
      <c r="E6" s="3" t="str">
        <f>IFERROR(__xludf.DUMMYFUNCTION("""COMPUTED_VALUE"""),"Leo Li, CEO 
Leo is an experienced entrepreneur with a proven track record of finance and technology. He is also the creator of BaaS platform and holds several patents. Prior to starting HashQuark, he was the head of financial cloud and intelligent invest"&amp;"ment research at DataYes.")</f>
        <v>Leo Li, CEO 
Leo is an experienced entrepreneur with a proven track record of finance and technology. He is also the creator of BaaS platform and holds several patents. Prior to starting HashQuark, he was the head of financial cloud and intelligent investment research at DataYes.</v>
      </c>
      <c r="F6" s="3" t="str">
        <f>IFERROR(__xludf.DUMMYFUNCTION("""COMPUTED_VALUE"""),"Tony Jiang, Technical Director
Tony has spent 14 years working as a software developer in internet, cloud platform, finance, and government affairs. Prior to joining HashQuark, he worked for Hewlett-Packard Company")</f>
        <v>Tony Jiang, Technical Director
Tony has spent 14 years working as a software developer in internet, cloud platform, finance, and government affairs. Prior to joining HashQuark, he worked for Hewlett-Packard Company</v>
      </c>
      <c r="G6" s="3" t="str">
        <f>IFERROR(__xludf.DUMMYFUNCTION("""COMPUTED_VALUE"""),"Tom Wang, Head of Blockchain Research
Tom is a proven researcher and architect in blockchain pool. Prior to joining HashQuark, he has spent years working as a system architect in a leading securities company.")</f>
        <v>Tom Wang, Head of Blockchain Research
Tom is a proven researcher and architect in blockchain pool. Prior to joining HashQuark, he has spent years working as a system architect in a leading securities company.</v>
      </c>
      <c r="H6" s="3" t="str">
        <f>IFERROR(__xludf.DUMMYFUNCTION("""COMPUTED_VALUE"""),"")</f>
        <v/>
      </c>
      <c r="I6" s="3" t="str">
        <f>IFERROR(__xludf.DUMMYFUNCTION("""COMPUTED_VALUE"""),"")</f>
        <v/>
      </c>
      <c r="J6" s="3" t="str">
        <f>IFERROR(__xludf.DUMMYFUNCTION("""COMPUTED_VALUE"""),"")</f>
        <v/>
      </c>
      <c r="K6" s="3" t="str">
        <f>IFERROR(__xludf.DUMMYFUNCTION("""COMPUTED_VALUE"""),"Yes")</f>
        <v>Yes</v>
      </c>
      <c r="L6" s="3" t="str">
        <f>IFERROR(__xludf.DUMMYFUNCTION("""COMPUTED_VALUE"""),"HashQuark Limited")</f>
        <v>HashQuark Limited</v>
      </c>
      <c r="M6" s="3" t="str">
        <f>IFERROR(__xludf.DUMMYFUNCTION("""COMPUTED_VALUE"""),"")</f>
        <v/>
      </c>
      <c r="N6" s="3" t="str">
        <f>IFERROR(__xludf.DUMMYFUNCTION("""COMPUTED_VALUE"""),"No")</f>
        <v>No</v>
      </c>
      <c r="O6" s="3" t="str">
        <f>IFERROR(__xludf.DUMMYFUNCTION("""COMPUTED_VALUE"""),"With multiple types of supported tokens available now—and definitely more in the future—HashQuark will gain stable staking rewards. Plus, we also have HashKey Group, our Hong Kong-based holding company, as part of our financial prop.")</f>
        <v>With multiple types of supported tokens available now—and definitely more in the future—HashQuark will gain stable staking rewards. Plus, we also have HashKey Group, our Hong Kong-based holding company, as part of our financial prop.</v>
      </c>
      <c r="P6" s="3" t="str">
        <f>IFERROR(__xludf.DUMMYFUNCTION("""COMPUTED_VALUE"""),"Our motivation is to help encourage the use of Factom protocol, make HashQuark’s presence felt both inside and outside China, and get more deeply involved in the development of multiple public blockchain projects.")</f>
        <v>Our motivation is to help encourage the use of Factom protocol, make HashQuark’s presence felt both inside and outside China, and get more deeply involved in the development of multiple public blockchain projects.</v>
      </c>
      <c r="Q6" s="3" t="str">
        <f>IFERROR(__xludf.DUMMYFUNCTION("""COMPUTED_VALUE"""),"We believe that Factom will become an integral part of the blockchain world, and that it will make a real difference in industries including trust, insurance, supply chain, etc.")</f>
        <v>We believe that Factom will become an integral part of the blockchain world, and that it will make a real difference in industries including trust, insurance, supply chain, etc.</v>
      </c>
      <c r="R6" s="3" t="str">
        <f>IFERROR(__xludf.DUMMYFUNCTION("""COMPUTED_VALUE"""),"HashQuark is well positioned to help build data integrity and trust capabilities for companies with a particular need. We started an open source project on GitHub, a java client implementation of the Factom web service api with some external convenient fu"&amp;"nctions, please see https://github.com/hashquark-io/factom-api-java for more information.
More to the point, HashQuark has, with the deployment of Factom capabilities, been working collaboratively with China’s leading trust company and insurance company t"&amp;"o deliver blockchain-based, tailor-made solutions that better catered to their needs.
With the solution well adopted by one of China’s largest trust companies, all the key files and information required for the family trust are encrypted using algorithmic"&amp;" hashing and stored in the Factom blockchain, and cannot be reversed to obtain the original input value. And since hashing is a one-way function in which a hashed value cannot be reversed to obtain the original input value, the information and files store"&amp;"d in the blockchain can be incorruptible and unalterable. Users simply need to have the available files or information hashed again using the same algorithm to verify that they have not been altered ever.
Plus, as HashQuark has been working to help one of"&amp;" China’s leading insurance companies meet with blockchain and smart contracts, their customer data, which were previously prone to risks, are henceforward stored on and secured by Factom blockchain, resistant to any possible alterations. Plus, the presenc"&amp;"e of Factom capabilities ensures an improved claims process, where claims are more accurately and thoroughly arrived at.")</f>
        <v>HashQuark is well positioned to help build data integrity and trust capabilities for companies with a particular need. We started an open source project on GitHub, a java client implementation of the Factom web service api with some external convenient functions, please see https://github.com/hashquark-io/factom-api-java for more information.
More to the point, HashQuark has, with the deployment of Factom capabilities, been working collaboratively with China’s leading trust company and insurance company to deliver blockchain-based, tailor-made solutions that better catered to their needs.
With the solution well adopted by one of China’s largest trust companies, all the key files and information required for the family trust are encrypted using algorithmic hashing and stored in the Factom blockchain, and cannot be reversed to obtain the original input value. And since hashing is a one-way function in which a hashed value cannot be reversed to obtain the original input value, the information and files stored in the blockchain can be incorruptible and unalterable. Users simply need to have the available files or information hashed again using the same algorithm to verify that they have not been altered ever.
Plus, as HashQuark has been working to help one of China’s leading insurance companies meet with blockchain and smart contracts, their customer data, which were previously prone to risks, are henceforward stored on and secured by Factom blockchain, resistant to any possible alterations. Plus, the presence of Factom capabilities ensures an improved claims process, where claims are more accurately and thoroughly arrived at.</v>
      </c>
      <c r="S6" s="3" t="str">
        <f>IFERROR(__xludf.DUMMYFUNCTION("""COMPUTED_VALUE"""),"We will make continued efforts in what was previously done and what’s been doing now, namely to encourage the use of Factom protocol across Asia and remain deeply involved in the development of Factom ecosystem.
And as HashQuark has long remained active i"&amp;"n multiple communities, our becoming an ANO will help bring much focus to the Factom ecosystem, making its presence more widerly felt in China and even across Asia.")</f>
        <v>We will make continued efforts in what was previously done and what’s been doing now, namely to encourage the use of Factom protocol across Asia and remain deeply involved in the development of Factom ecosystem.
And as HashQuark has long remained active in multiple communities, our becoming an ANO will help bring much focus to the Factom ecosystem, making its presence more widerly felt in China and even across Asia.</v>
      </c>
      <c r="T6" s="3" t="str">
        <f>IFERROR(__xludf.DUMMYFUNCTION("""COMPUTED_VALUE"""),"Yes")</f>
        <v>Yes</v>
      </c>
      <c r="U6" s="3" t="str">
        <f>IFERROR(__xludf.DUMMYFUNCTION("""COMPUTED_VALUE"""),"Since October, 2018")</f>
        <v>Since October, 2018</v>
      </c>
      <c r="V6" s="3" t="str">
        <f>IFERROR(__xludf.DUMMYFUNCTION("""COMPUTED_VALUE"""),"Four")</f>
        <v>Four</v>
      </c>
      <c r="W6" s="3" t="str">
        <f>IFERROR(__xludf.DUMMYFUNCTION("""COMPUTED_VALUE"""),"")</f>
        <v/>
      </c>
      <c r="X6" s="3" t="str">
        <f>IFERROR(__xludf.DUMMYFUNCTION("""COMPUTED_VALUE"""),"")</f>
        <v/>
      </c>
      <c r="Y6" s="3" t="str">
        <f>IFERROR(__xludf.DUMMYFUNCTION("""COMPUTED_VALUE"""),"")</f>
        <v/>
      </c>
      <c r="Z6" s="3" t="str">
        <f>IFERROR(__xludf.DUMMYFUNCTION("""COMPUTED_VALUE"""),"")</f>
        <v/>
      </c>
      <c r="AA6" s="3" t="str">
        <f>IFERROR(__xludf.DUMMYFUNCTION("""COMPUTED_VALUE"""),"")</f>
        <v/>
      </c>
      <c r="AB6" s="3" t="str">
        <f>IFERROR(__xludf.DUMMYFUNCTION("""COMPUTED_VALUE"""),"")</f>
        <v/>
      </c>
      <c r="AC6" s="3" t="str">
        <f>IFERROR(__xludf.DUMMYFUNCTION("""COMPUTED_VALUE"""),"Yes")</f>
        <v>Yes</v>
      </c>
      <c r="AD6" s="3" t="str">
        <f>IFERROR(__xludf.DUMMYFUNCTION("""COMPUTED_VALUE"""),"Yes")</f>
        <v>Yes</v>
      </c>
      <c r="AE6" s="6" t="s">
        <v>34</v>
      </c>
      <c r="AF6" s="7" t="str">
        <f>HYPERLINK("https://drive.google.com/open?id=1-NxO9KcVkr4pGBS4eObWZy2cdbZ92-B0","PDF - Standing Parties Assessment.pdf")</f>
        <v>PDF - Standing Parties Assessment.pdf</v>
      </c>
      <c r="AG6" s="3"/>
      <c r="AH6" s="3"/>
      <c r="AI6" s="3"/>
      <c r="AJ6" s="3"/>
      <c r="AK6" s="3"/>
      <c r="AL6" s="3"/>
      <c r="AM6" s="3"/>
      <c r="AN6" s="3"/>
      <c r="AO6" s="3"/>
      <c r="AP6" s="3"/>
      <c r="AQ6" s="3"/>
      <c r="AR6" s="3"/>
      <c r="AS6" s="3"/>
      <c r="AT6" s="3"/>
      <c r="AU6" s="3"/>
      <c r="AV6" s="3"/>
      <c r="AW6" s="3"/>
      <c r="AX6" s="3"/>
      <c r="AY6" s="3"/>
      <c r="AZ6" s="3"/>
      <c r="BA6" s="3"/>
      <c r="BB6" s="3"/>
    </row>
    <row r="7">
      <c r="A7" s="5">
        <f>IFERROR(__xludf.DUMMYFUNCTION("""COMPUTED_VALUE"""),43582.563733703704)</f>
        <v>43582.56373</v>
      </c>
      <c r="B7" t="str">
        <f>IFERROR(__xludf.DUMMYFUNCTION("""COMPUTED_VALUE"""),"BlockchainArabia")</f>
        <v>BlockchainArabia</v>
      </c>
      <c r="C7" t="str">
        <f>IFERROR(__xludf.DUMMYFUNCTION("""COMPUTED_VALUE"""),"BlockchainArabia team have experience in blockchain technology and have very good connection with business leaders and governments in MENA region specially and have outreach to the Arabian cryptocurrencies community.  And our primary version to bring and "&amp;"apply blockchain technology at Middle East and North Africa region. 
We are the first and unique in region who joined (EOS, TELEOS, MEETONE, SNAX, privEOS) 
We have launched https://allthingseos.one/ , MOBEOS toolkit, and so many DApps in progress 
")</f>
        <v>BlockchainArabia team have experience in blockchain technology and have very good connection with business leaders and governments in MENA region specially and have outreach to the Arabian cryptocurrencies community.  And our primary version to bring and apply blockchain technology at Middle East and North Africa region. 
We are the first and unique in region who joined (EOS, TELEOS, MEETONE, SNAX, privEOS) 
We have launched https://allthingseos.one/ , MOBEOS toolkit, and so many DApps in progress 
</v>
      </c>
      <c r="D7">
        <f>IFERROR(__xludf.DUMMYFUNCTION("""COMPUTED_VALUE"""),2.0)</f>
        <v>2</v>
      </c>
      <c r="E7" t="str">
        <f>IFERROR(__xludf.DUMMYFUNCTION("""COMPUTED_VALUE"""),"Basel Alkaddoumi
 Basel is an IT professional with a rich experience in systems administration and security .
He has extensive experience in so many technologies Like : Docker ,virtualization, high availability, load balancing on many levels starting from"&amp;" the NLB (Network Load Balancing) , servers clustering , redundant frontend services to backend services with an extensive experience in systems and RDBMS.
Basel is a Microsoft certified professional and a Brocade certified vRouter Engineer .
He is workin"&amp;"g for multiple companies in the gaming, media, security and Devops .
He is the responsible for Blockchain Arabia’s infrastructure deployment.
")</f>
        <v>Basel Alkaddoumi
 Basel is an IT professional with a rich experience in systems administration and security .
He has extensive experience in so many technologies Like : Docker ,virtualization, high availability, load balancing on many levels starting from the NLB (Network Load Balancing) , servers clustering , redundant frontend services to backend services with an extensive experience in systems and RDBMS.
Basel is a Microsoft certified professional and a Brocade certified vRouter Engineer .
He is working for multiple companies in the gaming, media, security and Devops .
He is the responsible for Blockchain Arabia’s infrastructure deployment.
</v>
      </c>
      <c r="F7" t="str">
        <f>IFERROR(__xludf.DUMMYFUNCTION("""COMPUTED_VALUE"""),"Mohammed ِAlmuhanna
Mohammed is a long time crypto expert and is considered one of the early miners in the region.  He developed a deep understanding of the prominent Blockchain technologies including Bitcoin, Ethereum, EOS and others. He applies advanced"&amp;" analytical models to evaluate cryptocurrencies, as well as Blockchain protocols and consensus models.
")</f>
        <v>Mohammed ِAlmuhanna
Mohammed is a long time crypto expert and is considered one of the early miners in the region.  He developed a deep understanding of the prominent Blockchain technologies including Bitcoin, Ethereum, EOS and others. He applies advanced analytical models to evaluate cryptocurrencies, as well as Blockchain protocols and consensus models.
</v>
      </c>
      <c r="G7" t="str">
        <f>IFERROR(__xludf.DUMMYFUNCTION("""COMPUTED_VALUE"""),"")</f>
        <v/>
      </c>
      <c r="H7" t="str">
        <f>IFERROR(__xludf.DUMMYFUNCTION("""COMPUTED_VALUE"""),"")</f>
        <v/>
      </c>
      <c r="I7" t="str">
        <f>IFERROR(__xludf.DUMMYFUNCTION("""COMPUTED_VALUE"""),"")</f>
        <v/>
      </c>
      <c r="J7" t="str">
        <f>IFERROR(__xludf.DUMMYFUNCTION("""COMPUTED_VALUE"""),"")</f>
        <v/>
      </c>
      <c r="K7" t="str">
        <f>IFERROR(__xludf.DUMMYFUNCTION("""COMPUTED_VALUE"""),"No")</f>
        <v>No</v>
      </c>
      <c r="L7" t="str">
        <f>IFERROR(__xludf.DUMMYFUNCTION("""COMPUTED_VALUE"""),"N/A")</f>
        <v>N/A</v>
      </c>
      <c r="M7" t="str">
        <f>IFERROR(__xludf.DUMMYFUNCTION("""COMPUTED_VALUE"""),"We don't have plan for that now")</f>
        <v>We don't have plan for that now</v>
      </c>
      <c r="N7" t="str">
        <f>IFERROR(__xludf.DUMMYFUNCTION("""COMPUTED_VALUE"""),"NA")</f>
        <v>NA</v>
      </c>
      <c r="O7" t="str">
        <f>IFERROR(__xludf.DUMMYFUNCTION("""COMPUTED_VALUE"""),"We are ready to spend more than 60% of rewards to develop our infrastructure ")</f>
        <v>We are ready to spend more than 60% of rewards to develop our infrastructure </v>
      </c>
      <c r="P7" t="str">
        <f>IFERROR(__xludf.DUMMYFUNCTION("""COMPUTED_VALUE"""),"We believe the Factom project has a successful future
We want to participate in the development of the project to make it successful
ِAlso we need to be rewarded from running servers on the network")</f>
        <v>We believe the Factom project has a successful future
We want to participate in the development of the project to make it successful
ِAlso we need to be rewarded from running servers on the network</v>
      </c>
      <c r="Q7" t="str">
        <f>IFERROR(__xludf.DUMMYFUNCTION("""COMPUTED_VALUE"""),"One of the best Blockchain projects and can be from the top in future ")</f>
        <v>One of the best Blockchain projects and can be from the top in future </v>
      </c>
      <c r="R7" t="str">
        <f>IFERROR(__xludf.DUMMYFUNCTION("""COMPUTED_VALUE"""),"we can launch our server and we are ready to help and push this project forward ")</f>
        <v>we can launch our server and we are ready to help and push this project forward </v>
      </c>
      <c r="S7" t="str">
        <f>IFERROR(__xludf.DUMMYFUNCTION("""COMPUTED_VALUE"""),"we can offered tools , help , money and dApps to Factom  society  ")</f>
        <v>we can offered tools , help , money and dApps to Factom  society  </v>
      </c>
      <c r="T7" t="str">
        <f>IFERROR(__xludf.DUMMYFUNCTION("""COMPUTED_VALUE"""),"No")</f>
        <v>No</v>
      </c>
      <c r="U7" t="str">
        <f>IFERROR(__xludf.DUMMYFUNCTION("""COMPUTED_VALUE"""),"")</f>
        <v/>
      </c>
      <c r="V7" t="str">
        <f>IFERROR(__xludf.DUMMYFUNCTION("""COMPUTED_VALUE"""),"we can start with one and we have the ability to increase them depending on needs")</f>
        <v>we can start with one and we have the ability to increase them depending on needs</v>
      </c>
      <c r="W7" t="str">
        <f>IFERROR(__xludf.DUMMYFUNCTION("""COMPUTED_VALUE"""),"")</f>
        <v/>
      </c>
      <c r="X7" t="str">
        <f>IFERROR(__xludf.DUMMYFUNCTION("""COMPUTED_VALUE"""),"")</f>
        <v/>
      </c>
      <c r="Y7" t="str">
        <f>IFERROR(__xludf.DUMMYFUNCTION("""COMPUTED_VALUE"""),"")</f>
        <v/>
      </c>
      <c r="Z7" t="str">
        <f>IFERROR(__xludf.DUMMYFUNCTION("""COMPUTED_VALUE"""),"")</f>
        <v/>
      </c>
      <c r="AA7" t="str">
        <f>IFERROR(__xludf.DUMMYFUNCTION("""COMPUTED_VALUE"""),"")</f>
        <v/>
      </c>
      <c r="AB7" t="str">
        <f>IFERROR(__xludf.DUMMYFUNCTION("""COMPUTED_VALUE"""),"")</f>
        <v/>
      </c>
      <c r="AC7" t="str">
        <f>IFERROR(__xludf.DUMMYFUNCTION("""COMPUTED_VALUE"""),"Yes")</f>
        <v>Yes</v>
      </c>
      <c r="AD7" t="str">
        <f>IFERROR(__xludf.DUMMYFUNCTION("""COMPUTED_VALUE"""),"Yes")</f>
        <v>Yes</v>
      </c>
      <c r="AE7" s="6" t="s">
        <v>35</v>
      </c>
      <c r="AF7" s="7" t="str">
        <f>HYPERLINK("https://drive.google.com/open?id=1Y0-mzMV4x7FZb8eveGjTqE9a-mx0tvQF","PDF - Standing Parties Assessment.pdf")</f>
        <v>PDF - Standing Parties Assessment.pdf</v>
      </c>
      <c r="AG7" s="3"/>
      <c r="AH7" s="3"/>
      <c r="AI7" s="3"/>
    </row>
    <row r="8" ht="49.5" customHeight="1">
      <c r="A8" s="5">
        <f>IFERROR(__xludf.DUMMYFUNCTION("""COMPUTED_VALUE"""),43583.8836355324)</f>
        <v>43583.88364</v>
      </c>
      <c r="B8" t="str">
        <f>IFERROR(__xludf.DUMMYFUNCTION("""COMPUTED_VALUE"""),"Kompendium")</f>
        <v>Kompendium</v>
      </c>
      <c r="C8" t="str">
        <f>IFERROR(__xludf.DUMMYFUNCTION("""COMPUTED_VALUE"""),"Kompendium is a development-phase advanced data appraisal services company. We aim to offer value-adding services related to the trustworthiness, authenticity, and integrity of data to empower data consumers, producers, and decision-makers. Kompendium wil"&amp;"l provide a suite of micro-services and business intelligence decision aids leveraging Big Data analysis. These services focus on the collection and analysis of metadata to uniquely deliver information of network health, data quality, and provenance. More"&amp;"over, we will provide innovative education and marketing solutions that promote the Factom Protocol.")</f>
        <v>Kompendium is a development-phase advanced data appraisal services company. We aim to offer value-adding services related to the trustworthiness, authenticity, and integrity of data to empower data consumers, producers, and decision-makers. Kompendium will provide a suite of micro-services and business intelligence decision aids leveraging Big Data analysis. These services focus on the collection and analysis of metadata to uniquely deliver information of network health, data quality, and provenance. Moreover, we will provide innovative education and marketing solutions that promote the Factom Protocol.</v>
      </c>
      <c r="D8" t="str">
        <f>IFERROR(__xludf.DUMMYFUNCTION("""COMPUTED_VALUE"""),"Two")</f>
        <v>Two</v>
      </c>
      <c r="E8" t="str">
        <f>IFERROR(__xludf.DUMMYFUNCTION("""COMPUTED_VALUE""")," Andrew Young, https://www.linkedin.com/iNAndrewfyoung1")</f>
        <v> Andrew Young, https://www.linkedin.com/iNAndrewfyoung1</v>
      </c>
      <c r="F8" t="str">
        <f>IFERROR(__xludf.DUMMYFUNCTION("""COMPUTED_VALUE"""),"Jason K Gregoire, https://www.linkedin.com/in/jason-gregoire-a2692144")</f>
        <v>Jason K Gregoire, https://www.linkedin.com/in/jason-gregoire-a2692144</v>
      </c>
      <c r="G8" t="str">
        <f>IFERROR(__xludf.DUMMYFUNCTION("""COMPUTED_VALUE"""),"Mitchell Berry - 10 years experience in Systems Administration and Software Development. University of Technology Sydney.")</f>
        <v>Mitchell Berry - 10 years experience in Systems Administration and Software Development. University of Technology Sydney.</v>
      </c>
      <c r="H8" t="str">
        <f>IFERROR(__xludf.DUMMYFUNCTION("""COMPUTED_VALUE"""),"")</f>
        <v/>
      </c>
      <c r="I8" t="str">
        <f>IFERROR(__xludf.DUMMYFUNCTION("""COMPUTED_VALUE"""),"")</f>
        <v/>
      </c>
      <c r="J8" t="str">
        <f>IFERROR(__xludf.DUMMYFUNCTION("""COMPUTED_VALUE"""),"")</f>
        <v/>
      </c>
      <c r="K8" t="str">
        <f>IFERROR(__xludf.DUMMYFUNCTION("""COMPUTED_VALUE"""),"No")</f>
        <v>No</v>
      </c>
      <c r="L8" t="str">
        <f>IFERROR(__xludf.DUMMYFUNCTION("""COMPUTED_VALUE"""),"NA")</f>
        <v>NA</v>
      </c>
      <c r="M8" t="str">
        <f>IFERROR(__xludf.DUMMYFUNCTION("""COMPUTED_VALUE"""),"We will be forming as a Limited Liability Corporation (LLC) in the state of Washington, USA, in the summer of 2019, or immediately following election as a Factom Protocol ANO, whichever occurs first. ")</f>
        <v>We will be forming as a Limited Liability Corporation (LLC) in the state of Washington, USA, in the summer of 2019, or immediately following election as a Factom Protocol ANO, whichever occurs first. </v>
      </c>
      <c r="N8" t="str">
        <f>IFERROR(__xludf.DUMMYFUNCTION("""COMPUTED_VALUE"""),"No")</f>
        <v>No</v>
      </c>
      <c r="O8" t="str">
        <f>IFERROR(__xludf.DUMMYFUNCTION("""COMPUTED_VALUE"""),"We consulted a CPA and a corporate finance officer to advise us as a potential Authority Node Operator on how to appropriately forecast expenses and currency risk for a variety of future scenarios. Our analysis suggested that a sizable contingency fund, a"&amp;"pproximately $30,000, would be suitable to buffer against the currency risk associated with Factoid/USD exchange. For illustrative purposes, within our campaign document, we provided a streamlined and simplified income statement estimate to reflect our ex"&amp;"pected business expenses.")</f>
        <v>We consulted a CPA and a corporate finance officer to advise us as a potential Authority Node Operator on how to appropriately forecast expenses and currency risk for a variety of future scenarios. Our analysis suggested that a sizable contingency fund, approximately $30,000, would be suitable to buffer against the currency risk associated with Factoid/USD exchange. For illustrative purposes, within our campaign document, we provided a streamlined and simplified income statement estimate to reflect our expected business expenses.</v>
      </c>
      <c r="P8" t="str">
        <f>IFERROR(__xludf.DUMMYFUNCTION("""COMPUTED_VALUE"""),"We believe wide-scale commoditization of data is coming, and sooner rather than later. In the approaching race to commoditize data, we believe data consumers will increasingly demand secure data, verification of data integrity, and near-real-time audits. "&amp;" 
We believe the Factom Protocol is well positioned to play a significant role in this coming need and we want to both be a part of bringing the Factom Protocol to the masses as well as being empowered as diligent stewards of the Protocol to do everythin"&amp;"g we can to ensure the Factom Protocol achieves wide commercial adoption and success. 
The Factom Protocol fundamentally aligns with our core beliefs in bringing greater trust and integrity to the world's data. Additionally, the Factom Protocol community"&amp;" is the most active, reliable, and talented community we have discovered within the space, and we would be honored to work alongside, and collaborate with the existing cohort of ANO and the greater Factom Protocol community.
")</f>
        <v>We believe wide-scale commoditization of data is coming, and sooner rather than later. In the approaching race to commoditize data, we believe data consumers will increasingly demand secure data, verification of data integrity, and near-real-time audits.  
We believe the Factom Protocol is well positioned to play a significant role in this coming need and we want to both be a part of bringing the Factom Protocol to the masses as well as being empowered as diligent stewards of the Protocol to do everything we can to ensure the Factom Protocol achieves wide commercial adoption and success. 
The Factom Protocol fundamentally aligns with our core beliefs in bringing greater trust and integrity to the world's data. Additionally, the Factom Protocol community is the most active, reliable, and talented community we have discovered within the space, and we would be honored to work alongside, and collaborate with the existing cohort of ANO and the greater Factom Protocol community.
</v>
      </c>
      <c r="Q8" t="str">
        <f>IFERROR(__xludf.DUMMYFUNCTION("""COMPUTED_VALUE"""),"Our vision is the Factom Protocol, along with its current and future numerous additional capabilities such as the Factom Asset Token, will become one of the most influential companies involved in securing data and attesting to data integrity across a mult"&amp;"itude of industries. Regardless of what singular blockchain someday hosts the world's global (digital) currency, we believe the Factom Protocol has the potential to become the world's universal second-layer solution for securing data. The Factom Protocol "&amp;"has the potential to change the status quo of what people, businesses, governments, and even connected devices can expect regarding proof of existence, authenticity, process, and thereby trustworthiness of data. ")</f>
        <v>Our vision is the Factom Protocol, along with its current and future numerous additional capabilities such as the Factom Asset Token, will become one of the most influential companies involved in securing data and attesting to data integrity across a multitude of industries. Regardless of what singular blockchain someday hosts the world's global (digital) currency, we believe the Factom Protocol has the potential to become the world's universal second-layer solution for securing data. The Factom Protocol has the potential to change the status quo of what people, businesses, governments, and even connected devices can expect regarding proof of existence, authenticity, process, and thereby trustworthiness of data. </v>
      </c>
      <c r="R8" t="str">
        <f>IFERROR(__xludf.DUMMYFUNCTION("""COMPUTED_VALUE"""),"We have been dedicated members of the Factom Protocol community since early 2018 when it was based on Slack and later when it transitioned to Discord. We also have been operating nodes on the public Factom Protocol Testnet since March 2018, and have susta"&amp;"ined our Testnet servers without exception despite not being selected as an ANO in the first and second ANO campaign rounds. We have remained committed to support the Factom Protocol and advocate on its behalf to all those that will listen. We have also b"&amp;"egun writing what we believe to be the first book on the Factom Protocol (see Kompendium Campaign Document for more information), and we intend to have it published for the benefit of the Protocol.")</f>
        <v>We have been dedicated members of the Factom Protocol community since early 2018 when it was based on Slack and later when it transitioned to Discord. We also have been operating nodes on the public Factom Protocol Testnet since March 2018, and have sustained our Testnet servers without exception despite not being selected as an ANO in the first and second ANO campaign rounds. We have remained committed to support the Factom Protocol and advocate on its behalf to all those that will listen. We have also begun writing what we believe to be the first book on the Factom Protocol (see Kompendium Campaign Document for more information), and we intend to have it published for the benefit of the Protocol.</v>
      </c>
      <c r="S8" t="str">
        <f>IFERROR(__xludf.DUMMYFUNCTION("""COMPUTED_VALUE"""),"As detailed within our provided Campaign Document, if selected, we intend to: 
●	Participate in Protocol matters such as community engagement, governance, and committees 
●	Uphold the highest levels of professionalism and respectability as public represen"&amp;"tatives of the Factom Protocol, and conduct ourselves honorably during all community and ANO interactions
●	Defer the majority of Factoid rewards to the grant pool for maximum priority development
●	Operate high-performing node infrastructure to support t"&amp;"he Factom Protocol 
●	Maintain a contingency fund to ensure optimal infrastructure in support of the network 
●	Ensure everything we do helps to improve the Protocol's capability, reputation, and use
●	Continue participation and support to the Testnet
●	O"&amp;"ffer, once available, advanced data management services to the community
●	Explore opportunities to integrate the Protocol into future Kompendium services
●	Diligently work to provide transparency of our activities, and engage the Factom Protocol communit"&amp;"y 
●	Go beyond Infrastructure ANO minimums and pursue marketing, education, and outreach opportunities to: enhance public and enterprise awareness of the Protocol, technically train potential developers how to use and provide value with the Protocol, and "&amp;"expand the number of associated and collaborative partnerships and associations with the Protocol and industry, academia, and technology advocacy groups. 
For greater detail of planned initiatives, please see the Kompendium campaign document.   
")</f>
        <v>As detailed within our provided Campaign Document, if selected, we intend to: 
●	Participate in Protocol matters such as community engagement, governance, and committees 
●	Uphold the highest levels of professionalism and respectability as public representatives of the Factom Protocol, and conduct ourselves honorably during all community and ANO interactions
●	Defer the majority of Factoid rewards to the grant pool for maximum priority development
●	Operate high-performing node infrastructure to support the Factom Protocol 
●	Maintain a contingency fund to ensure optimal infrastructure in support of the network 
●	Ensure everything we do helps to improve the Protocol's capability, reputation, and use
●	Continue participation and support to the Testnet
●	Offer, once available, advanced data management services to the community
●	Explore opportunities to integrate the Protocol into future Kompendium services
●	Diligently work to provide transparency of our activities, and engage the Factom Protocol community 
●	Go beyond Infrastructure ANO minimums and pursue marketing, education, and outreach opportunities to: enhance public and enterprise awareness of the Protocol, technically train potential developers how to use and provide value with the Protocol, and expand the number of associated and collaborative partnerships and associations with the Protocol and industry, academia, and technology advocacy groups. 
For greater detail of planned initiatives, please see the Kompendium campaign document.   
</v>
      </c>
      <c r="T8" t="str">
        <f>IFERROR(__xludf.DUMMYFUNCTION("""COMPUTED_VALUE"""),"Yes")</f>
        <v>Yes</v>
      </c>
      <c r="U8" t="str">
        <f>IFERROR(__xludf.DUMMYFUNCTION("""COMPUTED_VALUE"""),"March 2018")</f>
        <v>March 2018</v>
      </c>
      <c r="V8" t="str">
        <f>IFERROR(__xludf.DUMMYFUNCTION("""COMPUTED_VALUE"""),"If elected, we will continue to operate at least two servers within the Factom Protocol Testnet. ")</f>
        <v>If elected, we will continue to operate at least two servers within the Factom Protocol Testnet. </v>
      </c>
      <c r="W8" s="9" t="str">
        <f>IFERROR(__xludf.DUMMYFUNCTION("""COMPUTED_VALUE"""),"https://drive.google.com/open?id=1Otm6wwwlrGA-gVQqUyCvphT_4-preL9p")</f>
        <v>https://drive.google.com/open?id=1Otm6wwwlrGA-gVQqUyCvphT_4-preL9p</v>
      </c>
      <c r="X8" s="9" t="str">
        <f>IFERROR(__xludf.DUMMYFUNCTION("""COMPUTED_VALUE"""),"https://drive.google.com/open?id=1QBKtlxFtsGUqVOHrMdAr9aSob7FbAUcr")</f>
        <v>https://drive.google.com/open?id=1QBKtlxFtsGUqVOHrMdAr9aSob7FbAUcr</v>
      </c>
      <c r="Y8" t="str">
        <f>IFERROR(__xludf.DUMMYFUNCTION("""COMPUTED_VALUE"""),"")</f>
        <v/>
      </c>
      <c r="Z8" t="str">
        <f>IFERROR(__xludf.DUMMYFUNCTION("""COMPUTED_VALUE"""),"")</f>
        <v/>
      </c>
      <c r="AA8" t="str">
        <f>IFERROR(__xludf.DUMMYFUNCTION("""COMPUTED_VALUE"""),"")</f>
        <v/>
      </c>
      <c r="AB8" t="str">
        <f>IFERROR(__xludf.DUMMYFUNCTION("""COMPUTED_VALUE"""),"")</f>
        <v/>
      </c>
      <c r="AC8" t="str">
        <f>IFERROR(__xludf.DUMMYFUNCTION("""COMPUTED_VALUE"""),"Yes")</f>
        <v>Yes</v>
      </c>
      <c r="AD8" t="str">
        <f>IFERROR(__xludf.DUMMYFUNCTION("""COMPUTED_VALUE"""),"Yes")</f>
        <v>Yes</v>
      </c>
      <c r="AE8" s="6" t="s">
        <v>36</v>
      </c>
      <c r="AF8" s="7" t="str">
        <f>HYPERLINK("https://drive.google.com/open?id=1qsmsJClSZGUpHRr6cyo4XSYFXSTbr6fw","PDF - Standing Parties Assessment.pdf")</f>
        <v>PDF - Standing Parties Assessment.pdf</v>
      </c>
      <c r="AG8" s="3"/>
      <c r="AH8" s="3"/>
      <c r="AI8" s="3"/>
    </row>
    <row r="9">
      <c r="A9" s="5">
        <f>IFERROR(__xludf.DUMMYFUNCTION("""COMPUTED_VALUE"""),43584.42459621528)</f>
        <v>43584.4246</v>
      </c>
      <c r="B9" t="str">
        <f>IFERROR(__xludf.DUMMYFUNCTION("""COMPUTED_VALUE"""),"FactoVerse")</f>
        <v>FactoVerse</v>
      </c>
      <c r="C9" t="str">
        <f>IFERROR(__xludf.DUMMYFUNCTION("""COMPUTED_VALUE"""),"FactoVerse is initially starting off with a infrastructure only ANO and offers a high efficiency of 90%. As the company builds the efficiency will be reduced to compensate for actual ecosystem build out efforts.  Target is to focus on the recruitment mark"&amp;"et and work on pre-validation of documents supporting employment applications like degrees, certificates, etc. This is a big gap in recruitment as companies face many fake documents and manual validation cost a lot of money and effort of companies. In ord"&amp;"er to achieve this the plan is to work with job portals that will offer the service to provide validated support documents to the hiring company.  ")</f>
        <v>FactoVerse is initially starting off with a infrastructure only ANO and offers a high efficiency of 90%. As the company builds the efficiency will be reduced to compensate for actual ecosystem build out efforts.  Target is to focus on the recruitment market and work on pre-validation of documents supporting employment applications like degrees, certificates, etc. This is a big gap in recruitment as companies face many fake documents and manual validation cost a lot of money and effort of companies. In order to achieve this the plan is to work with job portals that will offer the service to provide validated support documents to the hiring company.  </v>
      </c>
      <c r="D9" t="str">
        <f>IFERROR(__xludf.DUMMYFUNCTION("""COMPUTED_VALUE"""),"3 initally planing to expand as business builds")</f>
        <v>3 initally planing to expand as business builds</v>
      </c>
      <c r="E9" t="str">
        <f>IFERROR(__xludf.DUMMYFUNCTION("""COMPUTED_VALUE"""),"Kevin Korbien - https://www.linkedin.com/in/kevinkorbien/")</f>
        <v>Kevin Korbien - https://www.linkedin.com/in/kevinkorbien/</v>
      </c>
      <c r="F9" t="str">
        <f>IFERROR(__xludf.DUMMYFUNCTION("""COMPUTED_VALUE"""),"Anna Korbien - https://www.linkedin.com/in/anna-korbien-9804a784/")</f>
        <v>Anna Korbien - https://www.linkedin.com/in/anna-korbien-9804a784/</v>
      </c>
      <c r="G9" t="str">
        <f>IFERROR(__xludf.DUMMYFUNCTION("""COMPUTED_VALUE"""),"Martin Becker - https://www.linkedin.com/in/martinbecker1/")</f>
        <v>Martin Becker - https://www.linkedin.com/in/martinbecker1/</v>
      </c>
      <c r="H9" t="str">
        <f>IFERROR(__xludf.DUMMYFUNCTION("""COMPUTED_VALUE"""),"")</f>
        <v/>
      </c>
      <c r="I9" t="str">
        <f>IFERROR(__xludf.DUMMYFUNCTION("""COMPUTED_VALUE"""),"")</f>
        <v/>
      </c>
      <c r="J9" t="str">
        <f>IFERROR(__xludf.DUMMYFUNCTION("""COMPUTED_VALUE"""),"")</f>
        <v/>
      </c>
      <c r="K9" t="str">
        <f>IFERROR(__xludf.DUMMYFUNCTION("""COMPUTED_VALUE"""),"No")</f>
        <v>No</v>
      </c>
      <c r="L9" t="str">
        <f>IFERROR(__xludf.DUMMYFUNCTION("""COMPUTED_VALUE"""),"no")</f>
        <v>no</v>
      </c>
      <c r="M9" t="str">
        <f>IFERROR(__xludf.DUMMYFUNCTION("""COMPUTED_VALUE"""),"We plan to incorporate once ANO granted")</f>
        <v>We plan to incorporate once ANO granted</v>
      </c>
      <c r="N9" t="str">
        <f>IFERROR(__xludf.DUMMYFUNCTION("""COMPUTED_VALUE"""),"none of the people has association to Factom yet")</f>
        <v>none of the people has association to Factom yet</v>
      </c>
      <c r="O9" t="str">
        <f>IFERROR(__xludf.DUMMYFUNCTION("""COMPUTED_VALUE"""),"We will be funded with USD 10k of each participant and then work based on initial client structure of Viasto GmbH. As we hire people we aim to reduce efficiency to support the build efforts until organic cash flow is generated. ")</f>
        <v>We will be funded with USD 10k of each participant and then work based on initial client structure of Viasto GmbH. As we hire people we aim to reduce efficiency to support the build efforts until organic cash flow is generated. </v>
      </c>
      <c r="P9" t="str">
        <f>IFERROR(__xludf.DUMMYFUNCTION("""COMPUTED_VALUE"""),"I am passionate about authenticity of documents especially with increasing issues around more and more prrofessional fake document shared in the internet, which are harder and harder to differentiate from originals. ")</f>
        <v>I am passionate about authenticity of documents especially with increasing issues around more and more prrofessional fake document shared in the internet, which are harder and harder to differentiate from originals. </v>
      </c>
      <c r="Q9" t="str">
        <f>IFERROR(__xludf.DUMMYFUNCTION("""COMPUTED_VALUE"""),"Become the identity and authinticity backbone of the modern internet. ")</f>
        <v>Become the identity and authinticity backbone of the modern internet. </v>
      </c>
      <c r="R9" t="str">
        <f>IFERROR(__xludf.DUMMYFUNCTION("""COMPUTED_VALUE"""),"I am active only for a few weeks now. I am planning to collaborate with Off-blocks ANO and also am in process of setting up an ANO in testnet within next few days. ")</f>
        <v>I am active only for a few weeks now. I am planning to collaborate with Off-blocks ANO and also am in process of setting up an ANO in testnet within next few days. </v>
      </c>
      <c r="S9" t="str">
        <f>IFERROR(__xludf.DUMMYFUNCTION("""COMPUTED_VALUE"""),"I plan to act as a volunteer on factom forums in areas which require support. I believe these are marketing and governance. Overall the business we create shoudl have multiplier effects and help growing the user base. ")</f>
        <v>I plan to act as a volunteer on factom forums in areas which require support. I believe these are marketing and governance. Overall the business we create shoudl have multiplier effects and help growing the user base. </v>
      </c>
      <c r="T9" t="str">
        <f>IFERROR(__xludf.DUMMYFUNCTION("""COMPUTED_VALUE"""),"No")</f>
        <v>No</v>
      </c>
      <c r="U9" t="str">
        <f>IFERROR(__xludf.DUMMYFUNCTION("""COMPUTED_VALUE"""),"")</f>
        <v/>
      </c>
      <c r="V9">
        <f>IFERROR(__xludf.DUMMYFUNCTION("""COMPUTED_VALUE"""),1.0)</f>
        <v>1</v>
      </c>
      <c r="W9" t="str">
        <f>IFERROR(__xludf.DUMMYFUNCTION("""COMPUTED_VALUE"""),"")</f>
        <v/>
      </c>
      <c r="X9" t="str">
        <f>IFERROR(__xludf.DUMMYFUNCTION("""COMPUTED_VALUE"""),"")</f>
        <v/>
      </c>
      <c r="Y9" t="str">
        <f>IFERROR(__xludf.DUMMYFUNCTION("""COMPUTED_VALUE"""),"")</f>
        <v/>
      </c>
      <c r="Z9" t="str">
        <f>IFERROR(__xludf.DUMMYFUNCTION("""COMPUTED_VALUE"""),"")</f>
        <v/>
      </c>
      <c r="AA9" t="str">
        <f>IFERROR(__xludf.DUMMYFUNCTION("""COMPUTED_VALUE"""),"")</f>
        <v/>
      </c>
      <c r="AB9" t="str">
        <f>IFERROR(__xludf.DUMMYFUNCTION("""COMPUTED_VALUE"""),"")</f>
        <v/>
      </c>
      <c r="AC9" t="str">
        <f>IFERROR(__xludf.DUMMYFUNCTION("""COMPUTED_VALUE"""),"Yes")</f>
        <v>Yes</v>
      </c>
      <c r="AD9" t="str">
        <f>IFERROR(__xludf.DUMMYFUNCTION("""COMPUTED_VALUE"""),"Yes")</f>
        <v>Yes</v>
      </c>
      <c r="AE9" s="6" t="s">
        <v>37</v>
      </c>
      <c r="AF9" s="7" t="str">
        <f>HYPERLINK("https://drive.google.com/open?id=1H83sk3L5zJonRFIHLevJVVjtUjM8nZ8O","PDF - Standing Parties Assessment.pdf")</f>
        <v>PDF - Standing Parties Assessment.pdf</v>
      </c>
      <c r="AG9" s="3"/>
      <c r="AH9" s="3"/>
      <c r="AI9" s="3"/>
    </row>
    <row r="10" ht="63.75" customHeight="1">
      <c r="A10" s="5">
        <f>IFERROR(__xludf.DUMMYFUNCTION("""COMPUTED_VALUE"""),43584.69365577547)</f>
        <v>43584.69366</v>
      </c>
      <c r="B10" t="str">
        <f>IFERROR(__xludf.DUMMYFUNCTION("""COMPUTED_VALUE"""),"nonce")</f>
        <v>nonce</v>
      </c>
      <c r="C10" t="str">
        <f>IFERROR(__xludf.DUMMYFUNCTION("""COMPUTED_VALUE"""),"nonce is a community of blockchain developer, researchers, and entrepreneurs who stay true to decentralization and humans. We are currently running co-living and working spaces in Seoul, Korea, where approximately 70 members are living and working togethe"&amp;"r.
We started as a YouTube channel called “the Blockchainers(now rebranded to Studio Decentral / link: https://www.youtube.com/channel/UCsH44G5T4hHXYrb1aGUB1Gw)” in March 2017, creating educational contents on blockchain and cryptocurrency and distributi"&amp;"ng them for free. We currently have about 14,500 subscribers. We also manage nonce magazine, telling stories of blockchain and nonce community members (https://brunch.co.kr/@nonce)
We invited anyone interested in blockchain to our place in a permission-l"&amp;"ess fashion but required “proof of work” where you need to contribute to the community to stay for long. Based on strict curation criteria whereby we curate people in our core values(challenging the status quo, diversity, and sharing), we have organically"&amp;" grown to the most talented and trusted blockchain community in Korea. For the last two years, we have built an extensive network of and friendly relations with blockchain projects, media, exchanges, regulators, funds, and communities in the Korean blockc"&amp;"hain industry, which could be leveraged to accelerate the community building and adoption of Factom protocol.
dsrv labs is a dev studio within nonce that focuses on blockchain protocol research and development. With extensive experience in back-end syste"&amp;"ms engineering, members of the lab have actively engaged with the local blockchain community by writing tech articles, giving lectures and presentations, and teaching and evangelizing blockchain tech in general. dsrv labs will mainly be responsible for ru"&amp;"nning the nodes and building a strong Factom developer community in Korea.")</f>
        <v>nonce is a community of blockchain developer, researchers, and entrepreneurs who stay true to decentralization and humans. We are currently running co-living and working spaces in Seoul, Korea, where approximately 70 members are living and working together.
We started as a YouTube channel called “the Blockchainers(now rebranded to Studio Decentral / link: https://www.youtube.com/channel/UCsH44G5T4hHXYrb1aGUB1Gw)” in March 2017, creating educational contents on blockchain and cryptocurrency and distributing them for free. We currently have about 14,500 subscribers. We also manage nonce magazine, telling stories of blockchain and nonce community members (https://brunch.co.kr/@nonce)
We invited anyone interested in blockchain to our place in a permission-less fashion but required “proof of work” where you need to contribute to the community to stay for long. Based on strict curation criteria whereby we curate people in our core values(challenging the status quo, diversity, and sharing), we have organically grown to the most talented and trusted blockchain community in Korea. For the last two years, we have built an extensive network of and friendly relations with blockchain projects, media, exchanges, regulators, funds, and communities in the Korean blockchain industry, which could be leveraged to accelerate the community building and adoption of Factom protocol.
dsrv labs is a dev studio within nonce that focuses on blockchain protocol research and development. With extensive experience in back-end systems engineering, members of the lab have actively engaged with the local blockchain community by writing tech articles, giving lectures and presentations, and teaching and evangelizing blockchain tech in general. dsrv labs will mainly be responsible for running the nodes and building a strong Factom developer community in Korea.</v>
      </c>
      <c r="D10">
        <f>IFERROR(__xludf.DUMMYFUNCTION("""COMPUTED_VALUE"""),4.0)</f>
        <v>4</v>
      </c>
      <c r="E10" t="str">
        <f>IFERROR(__xludf.DUMMYFUNCTION("""COMPUTED_VALUE"""),"link#1: https://www.linkedin.com/in/jiyun-kim-61a44438/   link#2: http://www.dsrvlabs.com/")</f>
        <v>link#1: https://www.linkedin.com/in/jiyun-kim-61a44438/   link#2: http://www.dsrvlabs.com/</v>
      </c>
      <c r="F10" t="str">
        <f>IFERROR(__xludf.DUMMYFUNCTION("""COMPUTED_VALUE"""),"https://www.linkedin.com/in/jeongho-jeon/   link#2: http://www.dsrvlabs.com/")</f>
        <v>https://www.linkedin.com/in/jeongho-jeon/   link#2: http://www.dsrvlabs.com/</v>
      </c>
      <c r="G10" s="9" t="str">
        <f>IFERROR(__xludf.DUMMYFUNCTION("""COMPUTED_VALUE"""),"https://www.linkedin.com/in/jake-jae-won-kim-324084165/")</f>
        <v>https://www.linkedin.com/in/jake-jae-won-kim-324084165/</v>
      </c>
      <c r="H10" s="9" t="str">
        <f>IFERROR(__xludf.DUMMYFUNCTION("""COMPUTED_VALUE"""),"https://www.linkedin.com/in/younghoon-moon-81a406177/")</f>
        <v>https://www.linkedin.com/in/younghoon-moon-81a406177/</v>
      </c>
      <c r="I10" t="str">
        <f>IFERROR(__xludf.DUMMYFUNCTION("""COMPUTED_VALUE"""),"")</f>
        <v/>
      </c>
      <c r="J10" t="str">
        <f>IFERROR(__xludf.DUMMYFUNCTION("""COMPUTED_VALUE"""),"")</f>
        <v/>
      </c>
      <c r="K10" t="str">
        <f>IFERROR(__xludf.DUMMYFUNCTION("""COMPUTED_VALUE"""),"Yes")</f>
        <v>Yes</v>
      </c>
      <c r="L10" t="str">
        <f>IFERROR(__xludf.DUMMYFUNCTION("""COMPUTED_VALUE"""),"Inc")</f>
        <v>Inc</v>
      </c>
      <c r="M10" t="str">
        <f>IFERROR(__xludf.DUMMYFUNCTION("""COMPUTED_VALUE"""),"")</f>
        <v/>
      </c>
      <c r="N10" t="str">
        <f>IFERROR(__xludf.DUMMYFUNCTION("""COMPUTED_VALUE"""),"No")</f>
        <v>No</v>
      </c>
      <c r="O10" t="str">
        <f>IFERROR(__xludf.DUMMYFUNCTION("""COMPUTED_VALUE"""),"We have 4(will increase to 7 if we get selected as ANO) full-time paid employees at our company. Minimal burn-rate, together with our low-risk business model(membership + co-living and working space rentals) ensures financial risk will be extremely low. P"&amp;"lus, Factom ANO node operating team should independently be funded by protocol rewards. ")</f>
        <v>We have 4(will increase to 7 if we get selected as ANO) full-time paid employees at our company. Minimal burn-rate, together with our low-risk business model(membership + co-living and working space rentals) ensures financial risk will be extremely low. Plus, Factom ANO node operating team should independently be funded by protocol rewards. </v>
      </c>
      <c r="P10" t="str">
        <f>IFERROR(__xludf.DUMMYFUNCTION("""COMPUTED_VALUE"""),"By becoming an ANO, we want to 1. gain in-depth knowledge on Factom protocol, 2. explore business opportunities and accelerate blockchain adoption through attained knowledge, and 3. build a strong Factom community in Korea, which in turn benefits nonce.
"&amp;"First, we are dedicated to attaining in-depth knowledge about how Factom protocol works. Members of dsrv, a dev studio which will become mainly responsible for running a node, taking technical deep-dive into the protocol, and providing necessary tech cons"&amp;"ulting to whoever wants to build applications on top of Factom, have extensive experience and intense interest in back-end systems engineering and are dedicated to acquiring in-depth knowledge of the protocol and how blockchain solutions are built. Being "&amp;"an ANO and running the nodes will give us ample opportunities to analyze the code and architecture and to communicate what we’ve learned with wider developer communities, which is very exciting. 
Second, we want to accelerate the adoption of Factom proto"&amp;"col and facilitate the development of a wide range of applications where data integrity is crucial. Possible areas of applications include (but not limited to):
- Ensuring transparency in government budget spending
- Digital identification and the recordi"&amp;"ng of asset ownership and transfer
- Auditing
- Provenance
- Regulatory Compliance
Factom is a solution that can be used right now with the security of Bitcoin, which should be a great value proposition to governments and enterprises who want to test out "&amp;"decentralized solutions quickly and efficiently before wider implementation and adoption. We believe that it is critical to work proactively to take the dominant position in the related narrative or meme through various events, collaborations, and communi"&amp;"ty building(both technical and non-technical).
Third, becoming an ANO greatly benefits the nonce community, too. As stated above, we believe that there will be lots of business opportunities. We would like to see our community members to have those oppor"&amp;"tunities to develop Factom-based solutions and applications. Through the regular seminars, we could facilitate the conversations between developers, entrepreneurs, and government officials to advance the narrative focused on data integrity and to come up "&amp;"with creative solutions to solve real problems. Through the dev workshops, we can give developers opportunities to familiarize themselves with decentralized solutions and how to build applications on top of Factom. As a community which greatly values dive"&amp;"rsity, being an off-line basecamp for Factom community builds a mutually reinforcing positive feedback loop between Factom and nonce community.")</f>
        <v>By becoming an ANO, we want to 1. gain in-depth knowledge on Factom protocol, 2. explore business opportunities and accelerate blockchain adoption through attained knowledge, and 3. build a strong Factom community in Korea, which in turn benefits nonce.
First, we are dedicated to attaining in-depth knowledge about how Factom protocol works. Members of dsrv, a dev studio which will become mainly responsible for running a node, taking technical deep-dive into the protocol, and providing necessary tech consulting to whoever wants to build applications on top of Factom, have extensive experience and intense interest in back-end systems engineering and are dedicated to acquiring in-depth knowledge of the protocol and how blockchain solutions are built. Being an ANO and running the nodes will give us ample opportunities to analyze the code and architecture and to communicate what we’ve learned with wider developer communities, which is very exciting. 
Second, we want to accelerate the adoption of Factom protocol and facilitate the development of a wide range of applications where data integrity is crucial. Possible areas of applications include (but not limited to):
- Ensuring transparency in government budget spending
- Digital identification and the recording of asset ownership and transfer
- Auditing
- Provenance
- Regulatory Compliance
Factom is a solution that can be used right now with the security of Bitcoin, which should be a great value proposition to governments and enterprises who want to test out decentralized solutions quickly and efficiently before wider implementation and adoption. We believe that it is critical to work proactively to take the dominant position in the related narrative or meme through various events, collaborations, and community building(both technical and non-technical).
Third, becoming an ANO greatly benefits the nonce community, too. As stated above, we believe that there will be lots of business opportunities. We would like to see our community members to have those opportunities to develop Factom-based solutions and applications. Through the regular seminars, we could facilitate the conversations between developers, entrepreneurs, and government officials to advance the narrative focused on data integrity and to come up with creative solutions to solve real problems. Through the dev workshops, we can give developers opportunities to familiarize themselves with decentralized solutions and how to build applications on top of Factom. As a community which greatly values diversity, being an off-line basecamp for Factom community builds a mutually reinforcing positive feedback loop between Factom and nonce community.</v>
      </c>
      <c r="Q10" t="str">
        <f>IFERROR(__xludf.DUMMYFUNCTION("""COMPUTED_VALUE"""),"Most of the blockchain-based applications currently out there are “solutions looking for problems.” They are trying to reinvent the wheel by building their own blockchains, which causes larger attack space, security and consensus vulnerabilities, bad user"&amp;" experience, and loads of other problems. In many cases, tokens issued by the crypto-networks are not properly designed where most of them are simply redundant and seriously degrade the entire user experience.
We believe that Factom is the solution that "&amp;"works right now with its laser-focus on the core problem of data integrity and the right set of technologies, borrowing the security of Bitcoin. All these factors make Factom a perfect candidate for blockchain-based data storage solutions where data integ"&amp;"rity is critical. As mentioned in the previous question, we believe that Factom could be used across a wide range of areas, both public and private, where possible areas of applications include, but not limited to governmental budget spending, social iden"&amp;"tification, asset ownership and transfer, auditing, provenance, regulatory compliance, and more.
Our vision is that Factom becomes the most secure, efficient, and easy-to-use solution to ensure data integrity and transparency in areas where trust is crit"&amp;"ical. We believe this trustless fundamental data layer will ultimately become a strong basis for more responsible forms of democracy and digital capitalism.")</f>
        <v>Most of the blockchain-based applications currently out there are “solutions looking for problems.” They are trying to reinvent the wheel by building their own blockchains, which causes larger attack space, security and consensus vulnerabilities, bad user experience, and loads of other problems. In many cases, tokens issued by the crypto-networks are not properly designed where most of them are simply redundant and seriously degrade the entire user experience.
We believe that Factom is the solution that works right now with its laser-focus on the core problem of data integrity and the right set of technologies, borrowing the security of Bitcoin. All these factors make Factom a perfect candidate for blockchain-based data storage solutions where data integrity is critical. As mentioned in the previous question, we believe that Factom could be used across a wide range of areas, both public and private, where possible areas of applications include, but not limited to governmental budget spending, social identification, asset ownership and transfer, auditing, provenance, regulatory compliance, and more.
Our vision is that Factom becomes the most secure, efficient, and easy-to-use solution to ensure data integrity and transparency in areas where trust is critical. We believe this trustless fundamental data layer will ultimately become a strong basis for more responsible forms of democracy and digital capitalism.</v>
      </c>
      <c r="R10" t="str">
        <f>IFERROR(__xludf.DUMMYFUNCTION("""COMPUTED_VALUE"""),"In the past, we have not actively participated in Factom community simply because our efforts have largely been decentralized and diversified where each community member pursues his or her own interests. We’ve known and liked Factom for a while but couldn"&amp;"’t gather enough resources in a decentralized fashion to contribute meaningfully to the project.
However, as our community grows and evolves, we’ve realized that we now have a sufficient level of capability and talented community members who can and want"&amp;" to contribute more directly to Factom. They could do so more effectively by leveraging the extensive networks that we have collectively built for the last two years in the Korean blockchain ecosystem.")</f>
        <v>In the past, we have not actively participated in Factom community simply because our efforts have largely been decentralized and diversified where each community member pursues his or her own interests. We’ve known and liked Factom for a while but couldn’t gather enough resources in a decentralized fashion to contribute meaningfully to the project.
However, as our community grows and evolves, we’ve realized that we now have a sufficient level of capability and talented community members who can and want to contribute more directly to Factom. They could do so more effectively by leveraging the extensive networks that we have collectively built for the last two years in the Korean blockchain ecosystem.</v>
      </c>
      <c r="S10" t="str">
        <f>IFERROR(__xludf.DUMMYFUNCTION("""COMPUTED_VALUE"""),"We will engage in 1. education and evangelizing of Factom protocol, 2. building strong developer community and 3. business development for Factom in government and enterprises.
1. Education and evangelizing of Factom protocol
1.1. We will write a monthl"&amp;"y article to educate people on Factom fundamentals and applications and also on what’s going on in the global Factom ecosystem. This will mostly target the Korean community where the language barrier and the lack of proper educational material(both techni"&amp;"cal and non-technical) are major obstacles to wider Factom adoption. We will leverage our communications channels and collaborate with local blockchain media to widely distribute the contents.
1.2. We will hold a quarterly seminar on Factom, covering bot"&amp;"h technical and non-technical aspects of the protocol. The seminar is expected to provide the opportunity where developers, entrepreneurs and enterprises, and government officials to interact with Factom protocol and its ecosystem. Presentations will be r"&amp;"ecorded and uploaded on our YouTube channel.
1.3. We will become an off-line basecamp for Factom community in Korea. Factom logo will be displayed on our co-living &amp; working spaces where anyone interested in working with Factom could visit to discuss pot"&amp;"ential collaboration with our members.
2. Building a strong developer community
2.1. We believe that the first step to building a strong developer community is documentation localization. We will translate existing documentation in Korean and distribut"&amp;"e it to different developer community forums.
2.2. We will write a monthly technical article on Factom, covering a wide range of subjects from core architecture to building applications on top of Factom. This will be written in English and Korean.
2.3. "&amp;"We will conduct a monthly developer workshop on Factom, sharing what we’ve learned and interacting with developers who want to build applications build on top of Factom.
3. Business development
3.1. We will keep track of the list of government R&amp;D prog"&amp;"rams and apply for programs that are relevant to Factom and data integrity.
3.2. We will keep close contact with conglomerates, small and medium-sized enterprises, and start-ups who want to apply Factom protocol. We will provide the necessary technical a"&amp;"nd business consulting.
3.3. We will actively share market insight that will be gained during the business development with global Factom community.")</f>
        <v>We will engage in 1. education and evangelizing of Factom protocol, 2. building strong developer community and 3. business development for Factom in government and enterprises.
1. Education and evangelizing of Factom protocol
1.1. We will write a monthly article to educate people on Factom fundamentals and applications and also on what’s going on in the global Factom ecosystem. This will mostly target the Korean community where the language barrier and the lack of proper educational material(both technical and non-technical) are major obstacles to wider Factom adoption. We will leverage our communications channels and collaborate with local blockchain media to widely distribute the contents.
1.2. We will hold a quarterly seminar on Factom, covering both technical and non-technical aspects of the protocol. The seminar is expected to provide the opportunity where developers, entrepreneurs and enterprises, and government officials to interact with Factom protocol and its ecosystem. Presentations will be recorded and uploaded on our YouTube channel.
1.3. We will become an off-line basecamp for Factom community in Korea. Factom logo will be displayed on our co-living &amp; working spaces where anyone interested in working with Factom could visit to discuss potential collaboration with our members.
2. Building a strong developer community
2.1. We believe that the first step to building a strong developer community is documentation localization. We will translate existing documentation in Korean and distribute it to different developer community forums.
2.2. We will write a monthly technical article on Factom, covering a wide range of subjects from core architecture to building applications on top of Factom. This will be written in English and Korean.
2.3. We will conduct a monthly developer workshop on Factom, sharing what we’ve learned and interacting with developers who want to build applications build on top of Factom.
3. Business development
3.1. We will keep track of the list of government R&amp;D programs and apply for programs that are relevant to Factom and data integrity.
3.2. We will keep close contact with conglomerates, small and medium-sized enterprises, and start-ups who want to apply Factom protocol. We will provide the necessary technical and business consulting.
3.3. We will actively share market insight that will be gained during the business development with global Factom community.</v>
      </c>
      <c r="T10" t="str">
        <f>IFERROR(__xludf.DUMMYFUNCTION("""COMPUTED_VALUE"""),"Yes")</f>
        <v>Yes</v>
      </c>
      <c r="U10" t="str">
        <f>IFERROR(__xludf.DUMMYFUNCTION("""COMPUTED_VALUE"""),"28th May")</f>
        <v>28th May</v>
      </c>
      <c r="V10">
        <f>IFERROR(__xludf.DUMMYFUNCTION("""COMPUTED_VALUE"""),2.0)</f>
        <v>2</v>
      </c>
      <c r="W10" s="9" t="str">
        <f>IFERROR(__xludf.DUMMYFUNCTION("""COMPUTED_VALUE"""),"https://drive.google.com/open?id=1idvEEGvVsW2l0RNbPqNo0M2e4U4DOvPP")</f>
        <v>https://drive.google.com/open?id=1idvEEGvVsW2l0RNbPqNo0M2e4U4DOvPP</v>
      </c>
      <c r="X10" s="9" t="str">
        <f>IFERROR(__xludf.DUMMYFUNCTION("""COMPUTED_VALUE"""),"https://drive.google.com/open?id=1pE1uZvAA4dEma7PjvPMjnq1uxsmxll8u")</f>
        <v>https://drive.google.com/open?id=1pE1uZvAA4dEma7PjvPMjnq1uxsmxll8u</v>
      </c>
      <c r="Y10" t="str">
        <f>IFERROR(__xludf.DUMMYFUNCTION("""COMPUTED_VALUE"""),"")</f>
        <v/>
      </c>
      <c r="Z10" t="str">
        <f>IFERROR(__xludf.DUMMYFUNCTION("""COMPUTED_VALUE"""),"")</f>
        <v/>
      </c>
      <c r="AA10" t="str">
        <f>IFERROR(__xludf.DUMMYFUNCTION("""COMPUTED_VALUE"""),"")</f>
        <v/>
      </c>
      <c r="AB10" t="str">
        <f>IFERROR(__xludf.DUMMYFUNCTION("""COMPUTED_VALUE"""),"")</f>
        <v/>
      </c>
      <c r="AC10" t="str">
        <f>IFERROR(__xludf.DUMMYFUNCTION("""COMPUTED_VALUE"""),"Yes")</f>
        <v>Yes</v>
      </c>
      <c r="AD10" t="str">
        <f>IFERROR(__xludf.DUMMYFUNCTION("""COMPUTED_VALUE"""),"Yes")</f>
        <v>Yes</v>
      </c>
      <c r="AE10" s="6" t="s">
        <v>38</v>
      </c>
      <c r="AF10" s="7" t="str">
        <f>HYPERLINK("https://drive.google.com/open?id=1JeyjI6uRoMPoS8Q_VlVSGU9mr5GSebYA","PDF - Standing Parties Assessment.pdf")</f>
        <v>PDF - Standing Parties Assessment.pdf</v>
      </c>
      <c r="AG10" s="3"/>
      <c r="AH10" s="3"/>
      <c r="AI10" s="3"/>
    </row>
    <row r="11" ht="50.25" customHeight="1">
      <c r="A11" s="5">
        <f>IFERROR(__xludf.DUMMYFUNCTION("""COMPUTED_VALUE"""),43585.994877060184)</f>
        <v>43585.99488</v>
      </c>
      <c r="B11" t="str">
        <f>IFERROR(__xludf.DUMMYFUNCTION("""COMPUTED_VALUE"""),"TreeHash")</f>
        <v>TreeHash</v>
      </c>
      <c r="C11" t="str">
        <f>IFERROR(__xludf.DUMMYFUNCTION("""COMPUTED_VALUE"""),"We founded and manage the company Softmedia since 2003 in the Netherlands. We employ 10 great people building high quality online solutions. Our customers vary from small to big organisations. You can see an overview of our work on the website www.softmed"&amp;"ia.nl. We are very interested in blockchain technology and Factom in particular. We follow this project for years now. With the new ANO election round we have decided to apply as a Tokenholder ANO. With our experience and the ability to allocate developme"&amp;"nt resources, we can add another successful ANO to the Factom ecosystem. ")</f>
        <v>We founded and manage the company Softmedia since 2003 in the Netherlands. We employ 10 great people building high quality online solutions. Our customers vary from small to big organisations. You can see an overview of our work on the website www.softmedia.nl. We are very interested in blockchain technology and Factom in particular. We follow this project for years now. With the new ANO election round we have decided to apply as a Tokenholder ANO. With our experience and the ability to allocate development resources, we can add another successful ANO to the Factom ecosystem. </v>
      </c>
      <c r="D11" t="str">
        <f>IFERROR(__xludf.DUMMYFUNCTION("""COMPUTED_VALUE"""),"+/- 6")</f>
        <v>+/- 6</v>
      </c>
      <c r="E11" t="str">
        <f>IFERROR(__xludf.DUMMYFUNCTION("""COMPUTED_VALUE"""),"Wouter van de Molengraft. He studied informatica at the university of Eindhoven(Netherlands). He's a cofounder and CTO of Softmedia(www.softmedia.nl) since 2003. He has a Github page: https://github.com/woutervdm")</f>
        <v>Wouter van de Molengraft. He studied informatica at the university of Eindhoven(Netherlands). He's a cofounder and CTO of Softmedia(www.softmedia.nl) since 2003. He has a Github page: https://github.com/woutervdm</v>
      </c>
      <c r="F11" t="str">
        <f>IFERROR(__xludf.DUMMYFUNCTION("""COMPUTED_VALUE"""),"Emile van Vijfeijken. He first studied mechanical engineering in Eindhoven(Netherlands) and management, economics and law in 's-Hertogenbosch(Netherlands). He's a cofounder and CEO of Softmedia(www.softmedia.nl) since 2003. His Linkedin page is: https://w"&amp;"ww.linkedin.com/in/emilevanvijfeijken/")</f>
        <v>Emile van Vijfeijken. He first studied mechanical engineering in Eindhoven(Netherlands) and management, economics and law in 's-Hertogenbosch(Netherlands). He's a cofounder and CEO of Softmedia(www.softmedia.nl) since 2003. His Linkedin page is: https://www.linkedin.com/in/emilevanvijfeijken/</v>
      </c>
      <c r="G11" t="str">
        <f>IFERROR(__xludf.DUMMYFUNCTION("""COMPUTED_VALUE"""),"Employee of Softmedia")</f>
        <v>Employee of Softmedia</v>
      </c>
      <c r="H11" t="str">
        <f>IFERROR(__xludf.DUMMYFUNCTION("""COMPUTED_VALUE"""),"Employee of Softmedia")</f>
        <v>Employee of Softmedia</v>
      </c>
      <c r="I11" t="str">
        <f>IFERROR(__xludf.DUMMYFUNCTION("""COMPUTED_VALUE"""),"Employee of Softmedia")</f>
        <v>Employee of Softmedia</v>
      </c>
      <c r="J11" t="str">
        <f>IFERROR(__xludf.DUMMYFUNCTION("""COMPUTED_VALUE"""),"Employee of Softmedia")</f>
        <v>Employee of Softmedia</v>
      </c>
      <c r="K11" t="str">
        <f>IFERROR(__xludf.DUMMYFUNCTION("""COMPUTED_VALUE"""),"No")</f>
        <v>No</v>
      </c>
      <c r="L11" t="str">
        <f>IFERROR(__xludf.DUMMYFUNCTION("""COMPUTED_VALUE"""),"If we get elected we will register an Ltd or BV")</f>
        <v>If we get elected we will register an Ltd or BV</v>
      </c>
      <c r="M11" t="str">
        <f>IFERROR(__xludf.DUMMYFUNCTION("""COMPUTED_VALUE"""),"If we get elected we will register an Ltd or BV")</f>
        <v>If we get elected we will register an Ltd or BV</v>
      </c>
      <c r="N11" t="str">
        <f>IFERROR(__xludf.DUMMYFUNCTION("""COMPUTED_VALUE"""),"No")</f>
        <v>No</v>
      </c>
      <c r="O11" t="str">
        <f>IFERROR(__xludf.DUMMYFUNCTION("""COMPUTED_VALUE"""),"We want to use our experience in developing blockchain solutions for tokenholders, to develop custom solutions in the future for our client base of Softmedia and new customers. We over 15 years of experience how to operate a financial healthy software com"&amp;"pany and have a broad base of customers for who we can develop blockchain solutions in the future.")</f>
        <v>We want to use our experience in developing blockchain solutions for tokenholders, to develop custom solutions in the future for our client base of Softmedia and new customers. We over 15 years of experience how to operate a financial healthy software company and have a broad base of customers for who we can develop blockchain solutions in the future.</v>
      </c>
      <c r="P11" t="str">
        <f>IFERROR(__xludf.DUMMYFUNCTION("""COMPUTED_VALUE"""),"We want to apply as an ANO to support tokenholders. We are tokenholders and already planned to build a simple website with an overview of all Factom projects and news to increase awareness and hopefully tokenvalue. But after talking about it we decided to"&amp;" take it a step further and apply as an tokenholder ANO. If we get elected we want to expand the website into a tokenholder platform. We have many years of experience building advanced online platforms. 
To get tokenholders involved we want to offer them"&amp;" a platform where they can add content, vote on ideas and polls and give them a vote in the Factom governance. When you send 0.01 FCT to an address, you will get an account and can submit ideas, news projects and vote on polls. If you keep the balance fro"&amp;"m the sending address(es) up for a month, you can also vote for the ANO in Factom governance. Every FCT in your ballance(s) will be 1 vote. 
We know the voting solution is not ideal, and that a better solution for on chain voting is being worked on, but "&amp;"we can have our solution ready in the short term and want to switch to on chain voting when it’s ready. Or maybe we can help in development? We would also like to work close with other ANO’s and committees, especially the ones for marketing and exchanges."&amp;"
In the future we want to expand the platform with extra features, coming from ideas from the token holders. Ideas will be voted on by tokenholders. We look forward to learn how to develop useful blockchain solutions using Factom technology. In the futur"&amp;"e we also want to use this experience to build custom blockchain solutions for customers.
The servers will be integrated with the 24/7 monitoring and support services provided by Softmedia. We have many years of experience in running and managing servers"&amp;". To improve the geographic spreading of the current nodes on the mainet we have reserved 2 servers in South Africa and India in case we get elected. ")</f>
        <v>We want to apply as an ANO to support tokenholders. We are tokenholders and already planned to build a simple website with an overview of all Factom projects and news to increase awareness and hopefully tokenvalue. But after talking about it we decided to take it a step further and apply as an tokenholder ANO. If we get elected we want to expand the website into a tokenholder platform. We have many years of experience building advanced online platforms. 
To get tokenholders involved we want to offer them a platform where they can add content, vote on ideas and polls and give them a vote in the Factom governance. When you send 0.01 FCT to an address, you will get an account and can submit ideas, news projects and vote on polls. If you keep the balance from the sending address(es) up for a month, you can also vote for the ANO in Factom governance. Every FCT in your ballance(s) will be 1 vote. 
We know the voting solution is not ideal, and that a better solution for on chain voting is being worked on, but we can have our solution ready in the short term and want to switch to on chain voting when it’s ready. Or maybe we can help in development? We would also like to work close with other ANO’s and committees, especially the ones for marketing and exchanges.
In the future we want to expand the platform with extra features, coming from ideas from the token holders. Ideas will be voted on by tokenholders. We look forward to learn how to develop useful blockchain solutions using Factom technology. In the future we also want to use this experience to build custom blockchain solutions for customers.
The servers will be integrated with the 24/7 monitoring and support services provided by Softmedia. We have many years of experience in running and managing servers. To improve the geographic spreading of the current nodes on the mainet we have reserved 2 servers in South Africa and India in case we get elected. </v>
      </c>
      <c r="Q11" t="str">
        <f>IFERROR(__xludf.DUMMYFUNCTION("""COMPUTED_VALUE"""),"By focusing on data and the 2 token system we think Factom has excellent tech to build corporate blockchain solutions. We see the eco system grow in all kind of different ways, and we would like to be a part of that.")</f>
        <v>By focusing on data and the 2 token system we think Factom has excellent tech to build corporate blockchain solutions. We see the eco system grow in all kind of different ways, and we would like to be a part of that.</v>
      </c>
      <c r="R11" t="str">
        <f>IFERROR(__xludf.DUMMYFUNCTION("""COMPUTED_VALUE"""),"We bought our first Factoids in 2016 and have followed the project ever since by hanging out in Slack, Discord and follow the ANO's activities on Factomize. ")</f>
        <v>We bought our first Factoids in 2016 and have followed the project ever since by hanging out in Slack, Discord and follow the ANO's activities on Factomize. </v>
      </c>
      <c r="S11" t="str">
        <f>IFERROR(__xludf.DUMMYFUNCTION("""COMPUTED_VALUE"""),"We would like to develop blockchain solutions on the Factom protocol to support tokenholders. In the future we also want to use this experience to develop custom solutions for our customers of Softmedia.")</f>
        <v>We would like to develop blockchain solutions on the Factom protocol to support tokenholders. In the future we also want to use this experience to develop custom solutions for our customers of Softmedia.</v>
      </c>
      <c r="T11" t="str">
        <f>IFERROR(__xludf.DUMMYFUNCTION("""COMPUTED_VALUE"""),"Yes")</f>
        <v>Yes</v>
      </c>
      <c r="U11" t="str">
        <f>IFERROR(__xludf.DUMMYFUNCTION("""COMPUTED_VALUE"""),"26 april 2019")</f>
        <v>26 april 2019</v>
      </c>
      <c r="V11">
        <f>IFERROR(__xludf.DUMMYFUNCTION("""COMPUTED_VALUE"""),1.0)</f>
        <v>1</v>
      </c>
      <c r="W11" t="str">
        <f>IFERROR(__xludf.DUMMYFUNCTION("""COMPUTED_VALUE"""),"")</f>
        <v/>
      </c>
      <c r="X11" t="str">
        <f>IFERROR(__xludf.DUMMYFUNCTION("""COMPUTED_VALUE"""),"")</f>
        <v/>
      </c>
      <c r="Y11" t="str">
        <f>IFERROR(__xludf.DUMMYFUNCTION("""COMPUTED_VALUE"""),"")</f>
        <v/>
      </c>
      <c r="Z11" t="str">
        <f>IFERROR(__xludf.DUMMYFUNCTION("""COMPUTED_VALUE"""),"")</f>
        <v/>
      </c>
      <c r="AA11" t="str">
        <f>IFERROR(__xludf.DUMMYFUNCTION("""COMPUTED_VALUE"""),"")</f>
        <v/>
      </c>
      <c r="AB11" t="str">
        <f>IFERROR(__xludf.DUMMYFUNCTION("""COMPUTED_VALUE"""),"")</f>
        <v/>
      </c>
      <c r="AC11" t="str">
        <f>IFERROR(__xludf.DUMMYFUNCTION("""COMPUTED_VALUE"""),"Yes")</f>
        <v>Yes</v>
      </c>
      <c r="AD11" t="str">
        <f>IFERROR(__xludf.DUMMYFUNCTION("""COMPUTED_VALUE"""),"Yes")</f>
        <v>Yes</v>
      </c>
      <c r="AE11" s="6" t="s">
        <v>39</v>
      </c>
      <c r="AF11" s="7" t="str">
        <f>HYPERLINK("https://drive.google.com/open?id=1tRLAwld-BDvK3VHYwnmoK2DmVKAXMUiN","PDF - Standing Parties Assessment.pdf")</f>
        <v>PDF - Standing Parties Assessment.pdf</v>
      </c>
      <c r="AG11" s="3"/>
      <c r="AH11" s="3"/>
      <c r="AI11" s="3"/>
    </row>
    <row r="12">
      <c r="A12" s="5">
        <f>IFERROR(__xludf.DUMMYFUNCTION("""COMPUTED_VALUE"""),43585.62350125)</f>
        <v>43585.6235</v>
      </c>
      <c r="B12" t="str">
        <f>IFERROR(__xludf.DUMMYFUNCTION("""COMPUTED_VALUE"""),"MaxCollab")</f>
        <v>MaxCollab</v>
      </c>
      <c r="C12" t="str">
        <f>IFERROR(__xludf.DUMMYFUNCTION("""COMPUTED_VALUE"""),"Please see MaxCollab - Introduction, Objectives, &amp; Team.pdf
Please see MaxCollab - Vision.pdf")</f>
        <v>Please see MaxCollab - Introduction, Objectives, &amp; Team.pdf
Please see MaxCollab - Vision.pdf</v>
      </c>
      <c r="D12" t="str">
        <f>IFERROR(__xludf.DUMMYFUNCTION("""COMPUTED_VALUE"""),"4 Employees, 2 Contractors")</f>
        <v>4 Employees, 2 Contractors</v>
      </c>
      <c r="E12" t="str">
        <f>IFERROR(__xludf.DUMMYFUNCTION("""COMPUTED_VALUE"""),"Please see MaxCollab - Team Full Bios.pdf")</f>
        <v>Please see MaxCollab - Team Full Bios.pdf</v>
      </c>
      <c r="F12" t="str">
        <f>IFERROR(__xludf.DUMMYFUNCTION("""COMPUTED_VALUE"""),"Please see MaxCollab - Team Full Bios.pdf")</f>
        <v>Please see MaxCollab - Team Full Bios.pdf</v>
      </c>
      <c r="G12" t="str">
        <f>IFERROR(__xludf.DUMMYFUNCTION("""COMPUTED_VALUE"""),"Please see MaxCollab - Team Full Bios.pdf")</f>
        <v>Please see MaxCollab - Team Full Bios.pdf</v>
      </c>
      <c r="H12" t="str">
        <f>IFERROR(__xludf.DUMMYFUNCTION("""COMPUTED_VALUE"""),"Please see MaxCollab - Team Full Bios.pdf")</f>
        <v>Please see MaxCollab - Team Full Bios.pdf</v>
      </c>
      <c r="I12" t="str">
        <f>IFERROR(__xludf.DUMMYFUNCTION("""COMPUTED_VALUE"""),"N/A")</f>
        <v>N/A</v>
      </c>
      <c r="J12" t="str">
        <f>IFERROR(__xludf.DUMMYFUNCTION("""COMPUTED_VALUE"""),"N/A")</f>
        <v>N/A</v>
      </c>
      <c r="K12" t="str">
        <f>IFERROR(__xludf.DUMMYFUNCTION("""COMPUTED_VALUE"""),"No")</f>
        <v>No</v>
      </c>
      <c r="L12" t="str">
        <f>IFERROR(__xludf.DUMMYFUNCTION("""COMPUTED_VALUE"""),"N/A")</f>
        <v>N/A</v>
      </c>
      <c r="M12" t="str">
        <f>IFERROR(__xludf.DUMMYFUNCTION("""COMPUTED_VALUE"""),"Within 2 weeks of submission. LLC. ")</f>
        <v>Within 2 weeks of submission. LLC. </v>
      </c>
      <c r="N12" t="str">
        <f>IFERROR(__xludf.DUMMYFUNCTION("""COMPUTED_VALUE"""),"Damo’s podcast WhatTheFork?! received sponsorship of 1500FCT from Sphereon in December of 2018 for 12 episodes to support awareness of their work and the Factom ecosystem generally. At the time of submitting this application 7 of these episodes have been "&amp;"completed and published. There are no special terms or obligations owed to Sphereon on Damo’s part. The content is independent. Sphereon/Factom’s work is covered when and however appropriate, which is often because the work being accomplished is highly re"&amp;"levant to the story Damo is trying to tell. 
Damo has also provided referral support, connecting potential clients to both Sphereon and DBgrow. So far this work has been uncompensated, but paid collaboration is being considered. Damo looks forward to pro"&amp;"viding this sort of collaboration support to all members of the Factom ecosystem whenever possible and appropriate, as an ANO or independent community member.
")</f>
        <v>Damo’s podcast WhatTheFork?! received sponsorship of 1500FCT from Sphereon in December of 2018 for 12 episodes to support awareness of their work and the Factom ecosystem generally. At the time of submitting this application 7 of these episodes have been completed and published. There are no special terms or obligations owed to Sphereon on Damo’s part. The content is independent. Sphereon/Factom’s work is covered when and however appropriate, which is often because the work being accomplished is highly relevant to the story Damo is trying to tell. 
Damo has also provided referral support, connecting potential clients to both Sphereon and DBgrow. So far this work has been uncompensated, but paid collaboration is being considered. Damo looks forward to providing this sort of collaboration support to all members of the Factom ecosystem whenever possible and appropriate, as an ANO or independent community member.
</v>
      </c>
      <c r="O12" t="str">
        <f>IFERROR(__xludf.DUMMYFUNCTION("""COMPUTED_VALUE"""),"Please see MaxCollab - Finances &amp; Efficiency.pdf")</f>
        <v>Please see MaxCollab - Finances &amp; Efficiency.pdf</v>
      </c>
      <c r="P12" t="str">
        <f>IFERROR(__xludf.DUMMYFUNCTION("""COMPUTED_VALUE"""),"For part one of the question, please see Please see MaxCollab - Introduction, Objectives, &amp; Team.pdf
For part two of the question, please see MaxCollab - Decentralization &amp; Tech Specs.pdf")</f>
        <v>For part one of the question, please see Please see MaxCollab - Introduction, Objectives, &amp; Team.pdf
For part two of the question, please see MaxCollab - Decentralization &amp; Tech Specs.pdf</v>
      </c>
      <c r="Q12" t="str">
        <f>IFERROR(__xludf.DUMMYFUNCTION("""COMPUTED_VALUE"""),"Please see MaxCollab - Vision.pdf")</f>
        <v>Please see MaxCollab - Vision.pdf</v>
      </c>
      <c r="R12" t="str">
        <f>IFERROR(__xludf.DUMMYFUNCTION("""COMPUTED_VALUE"""),"Please see MaxCollab - Introduction, Objectives, &amp; Team.pdf
Please see MaxCollab - Offerings.pdf")</f>
        <v>Please see MaxCollab - Introduction, Objectives, &amp; Team.pdf
Please see MaxCollab - Offerings.pdf</v>
      </c>
      <c r="S12" t="str">
        <f>IFERROR(__xludf.DUMMYFUNCTION("""COMPUTED_VALUE"""),"Please see MaxCollab - Introduction, Objectives, &amp; Team.pdf
Please see MaxCollab - Offerings.pdf")</f>
        <v>Please see MaxCollab - Introduction, Objectives, &amp; Team.pdf
Please see MaxCollab - Offerings.pdf</v>
      </c>
      <c r="T12" t="str">
        <f>IFERROR(__xludf.DUMMYFUNCTION("""COMPUTED_VALUE"""),"Yes")</f>
        <v>Yes</v>
      </c>
      <c r="U12" t="str">
        <f>IFERROR(__xludf.DUMMYFUNCTION("""COMPUTED_VALUE"""),"4/24/2019")</f>
        <v>4/24/2019</v>
      </c>
      <c r="V12" t="str">
        <f>IFERROR(__xludf.DUMMYFUNCTION("""COMPUTED_VALUE"""),"4 servers are currently running on Testnet.  Once elected, 3 of the current Testnet Nodes will become Mainnet Nodes.  Once Dedicated Servers in Brazil are acquired and configured, 2 VPS Testnet Nodes will remain.")</f>
        <v>4 servers are currently running on Testnet.  Once elected, 3 of the current Testnet Nodes will become Mainnet Nodes.  Once Dedicated Servers in Brazil are acquired and configured, 2 VPS Testnet Nodes will remain.</v>
      </c>
      <c r="W12" s="9" t="str">
        <f>IFERROR(__xludf.DUMMYFUNCTION("""COMPUTED_VALUE"""),"https://drive.google.com/open?id=1NNcUySG1engrVRuNNv102F366CZU31JV")</f>
        <v>https://drive.google.com/open?id=1NNcUySG1engrVRuNNv102F366CZU31JV</v>
      </c>
      <c r="X12" s="9" t="str">
        <f>IFERROR(__xludf.DUMMYFUNCTION("""COMPUTED_VALUE"""),"https://drive.google.com/open?id=1ts94ZVjNOd-07F6LmsY7g_hUmS8qM2YJ")</f>
        <v>https://drive.google.com/open?id=1ts94ZVjNOd-07F6LmsY7g_hUmS8qM2YJ</v>
      </c>
      <c r="Y12" s="9" t="str">
        <f>IFERROR(__xludf.DUMMYFUNCTION("""COMPUTED_VALUE"""),"https://drive.google.com/open?id=1Ek58Tyn-I-rx8pa_3fv0uyGYAlvlsvM5")</f>
        <v>https://drive.google.com/open?id=1Ek58Tyn-I-rx8pa_3fv0uyGYAlvlsvM5</v>
      </c>
      <c r="Z12" s="9" t="str">
        <f>IFERROR(__xludf.DUMMYFUNCTION("""COMPUTED_VALUE"""),"https://drive.google.com/open?id=1ZwIPfv_Q4THhDEkUOzjftsxD8j3wbCjw")</f>
        <v>https://drive.google.com/open?id=1ZwIPfv_Q4THhDEkUOzjftsxD8j3wbCjw</v>
      </c>
      <c r="AA12" s="9" t="str">
        <f>IFERROR(__xludf.DUMMYFUNCTION("""COMPUTED_VALUE"""),"https://drive.google.com/open?id=1_2POu9qAhrFoA2IlL4acP9_JSt5THGA6")</f>
        <v>https://drive.google.com/open?id=1_2POu9qAhrFoA2IlL4acP9_JSt5THGA6</v>
      </c>
      <c r="AB12" s="9" t="str">
        <f>IFERROR(__xludf.DUMMYFUNCTION("""COMPUTED_VALUE"""),"https://drive.google.com/open?id=1Om35Ob6xkA8DWBvzLbPBjlHsmmp-t-Sa")</f>
        <v>https://drive.google.com/open?id=1Om35Ob6xkA8DWBvzLbPBjlHsmmp-t-Sa</v>
      </c>
      <c r="AC12" t="str">
        <f>IFERROR(__xludf.DUMMYFUNCTION("""COMPUTED_VALUE"""),"Yes")</f>
        <v>Yes</v>
      </c>
      <c r="AD12" t="str">
        <f>IFERROR(__xludf.DUMMYFUNCTION("""COMPUTED_VALUE"""),"Yes")</f>
        <v>Yes</v>
      </c>
      <c r="AE12" s="6" t="s">
        <v>40</v>
      </c>
      <c r="AF12" s="7" t="str">
        <f>HYPERLINK("https://drive.google.com/open?id=1jRUQDtrQfDPQyb-5OtYQ6zHorQPovPTE","PDF - Standing Parties Assessment.pdf")</f>
        <v>PDF - Standing Parties Assessment.pdf</v>
      </c>
      <c r="AG12" s="3"/>
      <c r="AH12" s="3"/>
      <c r="AI12" s="3"/>
    </row>
    <row r="13" ht="45.75" customHeight="1">
      <c r="A13" s="5">
        <f>IFERROR(__xludf.DUMMYFUNCTION("""COMPUTED_VALUE"""),43585.74958577546)</f>
        <v>43585.74959</v>
      </c>
      <c r="B13" t="str">
        <f>IFERROR(__xludf.DUMMYFUNCTION("""COMPUTED_VALUE"""),"Factable Solutions")</f>
        <v>Factable Solutions</v>
      </c>
      <c r="C13" t="str">
        <f>IFERROR(__xludf.DUMMYFUNCTION("""COMPUTED_VALUE"""),"Factable Solutions is a lean, tightly run company located in Silicon Valley. The team has over 20 years of experience running production servers in a corporate environment as well as 13 years experience in software development. Initial plans are to run a "&amp;"high efficiency infrastructure node while also doing core development work on the Factom Protocol.")</f>
        <v>Factable Solutions is a lean, tightly run company located in Silicon Valley. The team has over 20 years of experience running production servers in a corporate environment as well as 13 years experience in software development. Initial plans are to run a high efficiency infrastructure node while also doing core development work on the Factom Protocol.</v>
      </c>
      <c r="D13">
        <f>IFERROR(__xludf.DUMMYFUNCTION("""COMPUTED_VALUE"""),2.0)</f>
        <v>2</v>
      </c>
      <c r="E13" t="str">
        <f>IFERROR(__xludf.DUMMYFUNCTION("""COMPUTED_VALUE"""),"Dr. Michael Lam ( https://www.linkedin.com/in/michael-c-lam/ ) – I hold a BS in Physics and a BA in Mathematics – Applied Science from UCSD and I obtained my MS and PhD in Applied Science and Technology from UC Berkeley. As my degree titles imply, I’ve al"&amp;"ways been interested in solving real-world problems. My specific focus is in Optics and Electromagnetics related to Microlithography (the process of manufacturing semiconductor devices) and I am a recognized computational lithography expert. During my ten"&amp;"ure at Berkeley, I also received  a “Management of Technology Certificate” by taking Haas Business School classes related to business technology development, out of which sprung CommandCAD – a startup doing 2D image-based design rule checking, and eventua"&amp;"lly acquired by Cadence. One final point to mention is my ability to communicate complex engineering ideas to other engineering or marketing colleagues. I have given many oral presentations at conferences over the years (winning many awards as a student),"&amp;" as well as many corporate presentations to customers or internal colleagues. I have often been chosen for such interactions because of the clarity with which I can translate complex processes into understandable and relatable business narratives for a wi"&amp;"der audience.
")</f>
        <v>Dr. Michael Lam ( https://www.linkedin.com/in/michael-c-lam/ ) – I hold a BS in Physics and a BA in Mathematics – Applied Science from UCSD and I obtained my MS and PhD in Applied Science and Technology from UC Berkeley. As my degree titles imply, I’ve always been interested in solving real-world problems. My specific focus is in Optics and Electromagnetics related to Microlithography (the process of manufacturing semiconductor devices) and I am a recognized computational lithography expert. During my tenure at Berkeley, I also received  a “Management of Technology Certificate” by taking Haas Business School classes related to business technology development, out of which sprung CommandCAD – a startup doing 2D image-based design rule checking, and eventually acquired by Cadence. One final point to mention is my ability to communicate complex engineering ideas to other engineering or marketing colleagues. I have given many oral presentations at conferences over the years (winning many awards as a student), as well as many corporate presentations to customers or internal colleagues. I have often been chosen for such interactions because of the clarity with which I can translate complex processes into understandable and relatable business narratives for a wider audience.
</v>
      </c>
      <c r="F13" t="str">
        <f>IFERROR(__xludf.DUMMYFUNCTION("""COMPUTED_VALUE"""),"Rajan Lakshmanan - https://www.linkedin.com/in/rajan-lakshmanan-4250211/
Rajan has over 20 years experience in corporate IT and is currently the IT lead and manager of Global Technologies and Infrastructure at a large corporation.")</f>
        <v>Rajan Lakshmanan - https://www.linkedin.com/in/rajan-lakshmanan-4250211/
Rajan has over 20 years experience in corporate IT and is currently the IT lead and manager of Global Technologies and Infrastructure at a large corporation.</v>
      </c>
      <c r="G13" t="str">
        <f>IFERROR(__xludf.DUMMYFUNCTION("""COMPUTED_VALUE"""),"")</f>
        <v/>
      </c>
      <c r="H13" t="str">
        <f>IFERROR(__xludf.DUMMYFUNCTION("""COMPUTED_VALUE"""),"")</f>
        <v/>
      </c>
      <c r="I13" t="str">
        <f>IFERROR(__xludf.DUMMYFUNCTION("""COMPUTED_VALUE"""),"")</f>
        <v/>
      </c>
      <c r="J13" t="str">
        <f>IFERROR(__xludf.DUMMYFUNCTION("""COMPUTED_VALUE"""),"")</f>
        <v/>
      </c>
      <c r="K13" t="str">
        <f>IFERROR(__xludf.DUMMYFUNCTION("""COMPUTED_VALUE"""),"No")</f>
        <v>No</v>
      </c>
      <c r="L13" t="str">
        <f>IFERROR(__xludf.DUMMYFUNCTION("""COMPUTED_VALUE"""),"N/A")</f>
        <v>N/A</v>
      </c>
      <c r="M13" t="str">
        <f>IFERROR(__xludf.DUMMYFUNCTION("""COMPUTED_VALUE"""),"We will incorporate a new LLC when selected as an ANO.")</f>
        <v>We will incorporate a new LLC when selected as an ANO.</v>
      </c>
      <c r="N13" t="str">
        <f>IFERROR(__xludf.DUMMYFUNCTION("""COMPUTED_VALUE"""),"No")</f>
        <v>No</v>
      </c>
      <c r="O13" t="str">
        <f>IFERROR(__xludf.DUMMYFUNCTION("""COMPUTED_VALUE"""),"Rajan and I are experienced businessmen who understand that startups need to operate lean.  As the company’s primary funding source (FCT) is a volatile asset that also relies on another volatile asset (Bitcoin) we understand that sound budgeting and lean "&amp;"operations will be critical.  We are not personally reliant upon income from Factable Solutions for living expenses which allows most funds to be reinvested.  In addition, We have sufficient personal capital to invest should the crypto market take a susta"&amp;"ined downturn.  ")</f>
        <v>Rajan and I are experienced businessmen who understand that startups need to operate lean.  As the company’s primary funding source (FCT) is a volatile asset that also relies on another volatile asset (Bitcoin) we understand that sound budgeting and lean operations will be critical.  We are not personally reliant upon income from Factable Solutions for living expenses which allows most funds to be reinvested.  In addition, We have sufficient personal capital to invest should the crypto market take a sustained downturn.  </v>
      </c>
      <c r="P13" t="str">
        <f>IFERROR(__xludf.DUMMYFUNCTION("""COMPUTED_VALUE"""),"I’m well networked in Silicon Valley and as a result, I’ve had many conversations about bitcoin and blockchain technology which never excited me enough to move forward However, one day I had a conversation with David Chapman and he introduced me to Factom"&amp;". The awesome part about the conversation, was that it didn’t revolve around cryptocurrencies. It instead revolved around real-world problem solving and business enablement. This piqued my interest to where I started paying more attention to Factom and wh"&amp;"at it could do and was impressed. When David mentioned there would be an ANO election round, I decided it was time for me to stop standing on the sidelines watching, and instead take part in this technology development and deployment. ")</f>
        <v>I’m well networked in Silicon Valley and as a result, I’ve had many conversations about bitcoin and blockchain technology which never excited me enough to move forward However, one day I had a conversation with David Chapman and he introduced me to Factom. The awesome part about the conversation, was that it didn’t revolve around cryptocurrencies. It instead revolved around real-world problem solving and business enablement. This piqued my interest to where I started paying more attention to Factom and what it could do and was impressed. When David mentioned there would be an ANO election round, I decided it was time for me to stop standing on the sidelines watching, and instead take part in this technology development and deployment. </v>
      </c>
      <c r="Q13" t="str">
        <f>IFERROR(__xludf.DUMMYFUNCTION("""COMPUTED_VALUE"""),"As the business name (Factable Solutions) implies, I’m interested in practical solutions to business problems that are enabled by blockchain technology. The really interesting thing about Factom is that it is a platform for a variety of business solutions"&amp;". It can be a true enabling technology to streamline and augment many different aspects of many different types of businesses. A lot of people (I believe mistakenly) focus on the tokens and cryptocurrency associated with blockchain technology, when these "&amp;"are in fact only a small piece of the more valuable technology. As an engineer, I believe the focus of the Factom ecosystem should be on ‘customers’, the businesses who stand to benefit from the technology. If the Factom ecosystem builds value for busines"&amp;"ses and solves their problems, this naturally builds value for the Factom ecosystem and stakeholders. The definition of success for Factom should be measured in its ability to solve business problems, rather than the price of the Factoid. I believe this i"&amp;"s the ONLY way for Factom to succeed.")</f>
        <v>As the business name (Factable Solutions) implies, I’m interested in practical solutions to business problems that are enabled by blockchain technology. The really interesting thing about Factom is that it is a platform for a variety of business solutions. It can be a true enabling technology to streamline and augment many different aspects of many different types of businesses. A lot of people (I believe mistakenly) focus on the tokens and cryptocurrency associated with blockchain technology, when these are in fact only a small piece of the more valuable technology. As an engineer, I believe the focus of the Factom ecosystem should be on ‘customers’, the businesses who stand to benefit from the technology. If the Factom ecosystem builds value for businesses and solves their problems, this naturally builds value for the Factom ecosystem and stakeholders. The definition of success for Factom should be measured in its ability to solve business problems, rather than the price of the Factoid. I believe this is the ONLY way for Factom to succeed.</v>
      </c>
      <c r="R13" t="str">
        <f>IFERROR(__xludf.DUMMYFUNCTION("""COMPUTED_VALUE"""),"We are new to the Factom Protocol but it is the only blockchain project we will be working on as we understand its potential.  ")</f>
        <v>We are new to the Factom Protocol but it is the only blockchain project we will be working on as we understand its potential.  </v>
      </c>
      <c r="S13" t="str">
        <f>IFERROR(__xludf.DUMMYFUNCTION("""COMPUTED_VALUE"""),"As a principal developer of enterprise software, I plan to dedicate myself to learning Golang (and have already begun), learning the Factom code base, and do core development work. This work would be Factable Solution’s primary contribution to the Factom "&amp;"ecosystem.  Please understand that this will take some time to ramp up as I will only be able to work part time on this initially which is reflected in our proposed efficiency of 60%.  It’s difficult to say when I’ll be able to begin making meaningful con"&amp;"tributions to the codebase, but if I was forced to estimate, I would say 6-9 months.
When I was starting at Mentor Graphics with no coding experience, I found fixing as many bugs as I could was the best way to ramp up. These are tangible check-points, wh"&amp;"ich expose the new developer to pathways in the code and forces an understanding of the testcase. This will be my approach to ramping up on the core development. As a result of this experience, debugging is one of my strengths. Note however, debugging alo"&amp;"ne only gets you so far. I’ve risen to a Principal Engineer at my current company, leading a team of engineers, not because I’m a coding savant (although I am a good, solid coder), but because of the solid engineering decisions I make regarding prioritiza"&amp;"tion of projects with a customer centric focus. I am very good as seeing the big picture, and understanding which projects create the most value, and which ones should be abandoned in favor of more lucrative proposals. 
Working at a single company for 13"&amp;"+ years has given me a very high appreciation for code quality. People come and go within an organization but you are left supporting their code. I am a very firm believer in test driven development, regression/unit testing, code simplification via refact"&amp;"oring, critical code reviews by peers, and good commenting/naming of functions/variables. Without sufficient tests people often introduce new bugs, or are too afraid to touch core areas of the code. Peer code reviews can dramatically improve code quality "&amp;"if done correctly. I hope to positively impact the core development environment in the Factom codebase by example, as well as showing people the benefits of following such processes.
As mentioned already, core development work should be considered Factab"&amp;"le Solutions’ contribution to the Factom ecosystem. However, while preparing our application and speaking with a handful of people in my network, I found that I often had very similar conversations regarding Factom. No one knew what Factom was, but more i"&amp;"nterestingly, when I described the Factom protocol to them, they would inevitably share some problem they’ve seen in their business where they could see applications relevant to Factom. For example, one friend who works at a ~10 person startup doing app b"&amp;"ased rental payments, discussed how they were thinking of putting information into the Ethereum blockchain for a specific business purpose (which I won’t disclose here). Another friend from Brazil could immediately see opportunities in his home country. H"&amp;"e discussed how public notaries were very powerful in Brazil because the documentation when buying a house is so shoddy, and the notarization only lasts a small period of time. He immediately saw how having immutable data for real estate transactions woul"&amp;"d be very useful. These two examples aren’t ground-breaking ideas for the Factom community, but it represents a still present ignorance of Factom within the heart of Silicon Valley, where engineers are constantly working to solve big problems. the only wa"&amp;"y for Factom to succeed is to have it solve real business needs. I will naturally make sure my network is informed of Factom and its abilities. I believe these types of interactions spread awareness of Factom beyond just the somewhat insular community of "&amp;"crypto-enthusiasts, to a population of engineers solving real world problems on a daily basis. Finally, I still view the Factom Protocol as a startup, and you often wear many hats at a startup, seamlessly transitioning from one role to another, dedicating"&amp;" your time to what needs to be done. This would likely be the case for myself.")</f>
        <v>As a principal developer of enterprise software, I plan to dedicate myself to learning Golang (and have already begun), learning the Factom code base, and do core development work. This work would be Factable Solution’s primary contribution to the Factom ecosystem.  Please understand that this will take some time to ramp up as I will only be able to work part time on this initially which is reflected in our proposed efficiency of 60%.  It’s difficult to say when I’ll be able to begin making meaningful contributions to the codebase, but if I was forced to estimate, I would say 6-9 months.
When I was starting at Mentor Graphics with no coding experience, I found fixing as many bugs as I could was the best way to ramp up. These are tangible check-points, which expose the new developer to pathways in the code and forces an understanding of the testcase. This will be my approach to ramping up on the core development. As a result of this experience, debugging is one of my strengths. Note however, debugging alone only gets you so far. I’ve risen to a Principal Engineer at my current company, leading a team of engineers, not because I’m a coding savant (although I am a good, solid coder), but because of the solid engineering decisions I make regarding prioritization of projects with a customer centric focus. I am very good as seeing the big picture, and understanding which projects create the most value, and which ones should be abandoned in favor of more lucrative proposals. 
Working at a single company for 13+ years has given me a very high appreciation for code quality. People come and go within an organization but you are left supporting their code. I am a very firm believer in test driven development, regression/unit testing, code simplification via refactoring, critical code reviews by peers, and good commenting/naming of functions/variables. Without sufficient tests people often introduce new bugs, or are too afraid to touch core areas of the code. Peer code reviews can dramatically improve code quality if done correctly. I hope to positively impact the core development environment in the Factom codebase by example, as well as showing people the benefits of following such processes.
As mentioned already, core development work should be considered Factable Solutions’ contribution to the Factom ecosystem. However, while preparing our application and speaking with a handful of people in my network, I found that I often had very similar conversations regarding Factom. No one knew what Factom was, but more interestingly, when I described the Factom protocol to them, they would inevitably share some problem they’ve seen in their business where they could see applications relevant to Factom. For example, one friend who works at a ~10 person startup doing app based rental payments, discussed how they were thinking of putting information into the Ethereum blockchain for a specific business purpose (which I won’t disclose here). Another friend from Brazil could immediately see opportunities in his home country. He discussed how public notaries were very powerful in Brazil because the documentation when buying a house is so shoddy, and the notarization only lasts a small period of time. He immediately saw how having immutable data for real estate transactions would be very useful. These two examples aren’t ground-breaking ideas for the Factom community, but it represents a still present ignorance of Factom within the heart of Silicon Valley, where engineers are constantly working to solve big problems. the only way for Factom to succeed is to have it solve real business needs. I will naturally make sure my network is informed of Factom and its abilities. I believe these types of interactions spread awareness of Factom beyond just the somewhat insular community of crypto-enthusiasts, to a population of engineers solving real world problems on a daily basis. Finally, I still view the Factom Protocol as a startup, and you often wear many hats at a startup, seamlessly transitioning from one role to another, dedicating your time to what needs to be done. This would likely be the case for myself.</v>
      </c>
      <c r="T13" t="str">
        <f>IFERROR(__xludf.DUMMYFUNCTION("""COMPUTED_VALUE"""),"Yes")</f>
        <v>Yes</v>
      </c>
      <c r="U13" t="str">
        <f>IFERROR(__xludf.DUMMYFUNCTION("""COMPUTED_VALUE"""),"4/27/2019")</f>
        <v>4/27/2019</v>
      </c>
      <c r="V13" t="str">
        <f>IFERROR(__xludf.DUMMYFUNCTION("""COMPUTED_VALUE"""),"1-2")</f>
        <v>1-2</v>
      </c>
      <c r="W13" t="str">
        <f>IFERROR(__xludf.DUMMYFUNCTION("""COMPUTED_VALUE"""),"")</f>
        <v/>
      </c>
      <c r="X13" t="str">
        <f>IFERROR(__xludf.DUMMYFUNCTION("""COMPUTED_VALUE"""),"")</f>
        <v/>
      </c>
      <c r="Y13" t="str">
        <f>IFERROR(__xludf.DUMMYFUNCTION("""COMPUTED_VALUE"""),"")</f>
        <v/>
      </c>
      <c r="Z13" t="str">
        <f>IFERROR(__xludf.DUMMYFUNCTION("""COMPUTED_VALUE"""),"")</f>
        <v/>
      </c>
      <c r="AA13" t="str">
        <f>IFERROR(__xludf.DUMMYFUNCTION("""COMPUTED_VALUE"""),"")</f>
        <v/>
      </c>
      <c r="AB13" t="str">
        <f>IFERROR(__xludf.DUMMYFUNCTION("""COMPUTED_VALUE"""),"")</f>
        <v/>
      </c>
      <c r="AC13" t="str">
        <f>IFERROR(__xludf.DUMMYFUNCTION("""COMPUTED_VALUE"""),"Yes")</f>
        <v>Yes</v>
      </c>
      <c r="AD13" t="str">
        <f>IFERROR(__xludf.DUMMYFUNCTION("""COMPUTED_VALUE"""),"Yes")</f>
        <v>Yes</v>
      </c>
      <c r="AE13" s="6" t="s">
        <v>41</v>
      </c>
      <c r="AF13" s="7" t="str">
        <f>HYPERLINK("https://drive.google.com/open?id=1AL-T_OOCCmkk0Gi7L7StHpa3KDpLpd0Q","PDF - Standing Parties Assessment.pdf")</f>
        <v>PDF - Standing Parties Assessment.pdf</v>
      </c>
      <c r="AG13" s="3"/>
      <c r="AH13" s="3"/>
      <c r="AI13" s="3"/>
    </row>
    <row r="14" ht="54.75" customHeight="1">
      <c r="A14" s="5">
        <f>IFERROR(__xludf.DUMMYFUNCTION("""COMPUTED_VALUE"""),43585.94447179398)</f>
        <v>43585.94447</v>
      </c>
      <c r="B14" t="str">
        <f>IFERROR(__xludf.DUMMYFUNCTION("""COMPUTED_VALUE"""),"Stake Capital")</f>
        <v>Stake Capital</v>
      </c>
      <c r="C14" t="str">
        <f>IFERROR(__xludf.DUMMYFUNCTION("""COMPUTED_VALUE"""),"Stake Capital provides highly available and secure blockchain validation services for all the leading protocols. We are live on Cosmos, Tezos, Livepeer and Loom, and we are looking forward to validating the Factom Protocol. 
From integrating hardware sec"&amp;"urity module (HSM) support directly into our Tier 3+ servers, to deploying cloud based sentry nodes across the globe to ensure uptime and minimise latency, Stake Capital does not compromise on security or reliability.
We have partnered with BSO, an award"&amp;"-winning Ethernet network, Cloud and Hosting provider. BSO provides dedicated and secure connectivity to our HSM-enabled servers for maximum security. In addition, we are working with two leading cloud providers (Amazon Web Services &amp; Google Cloud) to pro"&amp;"vide optimal reliability.
We are based in Europe (Paris, France), and our team is distributed around the globe. ")</f>
        <v>Stake Capital provides highly available and secure blockchain validation services for all the leading protocols. We are live on Cosmos, Tezos, Livepeer and Loom, and we are looking forward to validating the Factom Protocol. 
From integrating hardware security module (HSM) support directly into our Tier 3+ servers, to deploying cloud based sentry nodes across the globe to ensure uptime and minimise latency, Stake Capital does not compromise on security or reliability.
We have partnered with BSO, an award-winning Ethernet network, Cloud and Hosting provider. BSO provides dedicated and secure connectivity to our HSM-enabled servers for maximum security. In addition, we are working with two leading cloud providers (Amazon Web Services &amp; Google Cloud) to provide optimal reliability.
We are based in Europe (Paris, France), and our team is distributed around the globe. </v>
      </c>
      <c r="D14">
        <f>IFERROR(__xludf.DUMMYFUNCTION("""COMPUTED_VALUE"""),2.0)</f>
        <v>2</v>
      </c>
      <c r="E14" t="str">
        <f>IFERROR(__xludf.DUMMYFUNCTION("""COMPUTED_VALUE"""),"Julien Bouteloup https://www.linkedin.com/in/jbouteloup/")</f>
        <v>Julien Bouteloup https://www.linkedin.com/in/jbouteloup/</v>
      </c>
      <c r="F14" t="str">
        <f>IFERROR(__xludf.DUMMYFUNCTION("""COMPUTED_VALUE"""),"Leopold Joy https://www.linkedin.com/in/leopoldjoy/")</f>
        <v>Leopold Joy https://www.linkedin.com/in/leopoldjoy/</v>
      </c>
      <c r="G14" t="str">
        <f>IFERROR(__xludf.DUMMYFUNCTION("""COMPUTED_VALUE"""),"")</f>
        <v/>
      </c>
      <c r="H14" t="str">
        <f>IFERROR(__xludf.DUMMYFUNCTION("""COMPUTED_VALUE"""),"")</f>
        <v/>
      </c>
      <c r="I14" t="str">
        <f>IFERROR(__xludf.DUMMYFUNCTION("""COMPUTED_VALUE"""),"")</f>
        <v/>
      </c>
      <c r="J14" t="str">
        <f>IFERROR(__xludf.DUMMYFUNCTION("""COMPUTED_VALUE"""),"")</f>
        <v/>
      </c>
      <c r="K14" t="str">
        <f>IFERROR(__xludf.DUMMYFUNCTION("""COMPUTED_VALUE"""),"Yes")</f>
        <v>Yes</v>
      </c>
      <c r="L14" t="str">
        <f>IFERROR(__xludf.DUMMYFUNCTION("""COMPUTED_VALUE"""),"Ltd")</f>
        <v>Ltd</v>
      </c>
      <c r="M14" t="str">
        <f>IFERROR(__xludf.DUMMYFUNCTION("""COMPUTED_VALUE"""),"")</f>
        <v/>
      </c>
      <c r="N14" t="str">
        <f>IFERROR(__xludf.DUMMYFUNCTION("""COMPUTED_VALUE"""),"No")</f>
        <v>No</v>
      </c>
      <c r="O14" t="str">
        <f>IFERROR(__xludf.DUMMYFUNCTION("""COMPUTED_VALUE"""),"We are running validation services on multiple protocols with our dedicated infrastructure. In essence, Stake Capital has predictable revenue stream, despite value fluctuation of individual cryptocurrency with which are work is compensated.
Our operating"&amp;" revenue is used to finance operations, expand networks supported, grow the team, support protocols, and educate users.
Our company has received external investment from angels and venture partners, which would allow us to sustain operations for a year w"&amp;"ithout revenue (and we do have revenue). Finally, we keep a pool of capital dedicated to running our operations in fiat currency.")</f>
        <v>We are running validation services on multiple protocols with our dedicated infrastructure. In essence, Stake Capital has predictable revenue stream, despite value fluctuation of individual cryptocurrency with which are work is compensated.
Our operating revenue is used to finance operations, expand networks supported, grow the team, support protocols, and educate users.
Our company has received external investment from angels and venture partners, which would allow us to sustain operations for a year without revenue (and we do have revenue). Finally, we keep a pool of capital dedicated to running our operations in fiat currency.</v>
      </c>
      <c r="P14" t="str">
        <f>IFERROR(__xludf.DUMMYFUNCTION("""COMPUTED_VALUE"""),"At Stake Capital, we want to contribute to the success of the main protocols by running cutting edge infrastructure and develop open source applications.
As a for-profit company, we have to prioritise wisely on which network we focus our attention and ti"&amp;"me, and we decided to focus on those with potential to see real life applications and significant activity. 
We believe Factom is one of the few protocols that has the required technical tools and community to stand the test of time, and we want to be pa"&amp;"rt of this journey.
We believe we have the best possible infrastructure to help further decentralise the Factom protocol. Finally, our strategy as a company is to use revenue from validation operations to finance open source innovation, and again, we are"&amp;" excited by the potential of Factom and are looking forward to developing on Factom. ")</f>
        <v>At Stake Capital, we want to contribute to the success of the main protocols by running cutting edge infrastructure and develop open source applications.
As a for-profit company, we have to prioritise wisely on which network we focus our attention and time, and we decided to focus on those with potential to see real life applications and significant activity. 
We believe Factom is one of the few protocols that has the required technical tools and community to stand the test of time, and we want to be part of this journey.
We believe we have the best possible infrastructure to help further decentralise the Factom protocol. Finally, our strategy as a company is to use revenue from validation operations to finance open source innovation, and again, we are excited by the potential of Factom and are looking forward to developing on Factom. </v>
      </c>
      <c r="Q14" t="str">
        <f>IFERROR(__xludf.DUMMYFUNCTION("""COMPUTED_VALUE"""),"At Stake Capital, we believe the decentralised web of tomorrow will necessarily leverage multiple blockchains. Bitcoin is the safest chain and is best suited for slow, high value transactions. Ethereum as a decentralised shared computer is shaping to beco"&amp;"me a chain for dApps and Open Finance. Factom was designed to be the decentralised data layer, and coupled with Bitcoin's security, is the most appropriate layer for records management and record processes like land registry. Blockchain introduced digital"&amp;" scarcity several years ago, and we foresee real world assets becoming increasingly digitalised. This is where we think Factom fits in: the layer on which ownership is being tracked, and we expect it will be increasingly adopted by enterprise for that rea"&amp;"son. Real world adoption does not happen overnight, but the quality of the Factom community and technology brings confidence to the project.")</f>
        <v>At Stake Capital, we believe the decentralised web of tomorrow will necessarily leverage multiple blockchains. Bitcoin is the safest chain and is best suited for slow, high value transactions. Ethereum as a decentralised shared computer is shaping to become a chain for dApps and Open Finance. Factom was designed to be the decentralised data layer, and coupled with Bitcoin's security, is the most appropriate layer for records management and record processes like land registry. Blockchain introduced digital scarcity several years ago, and we foresee real world assets becoming increasingly digitalised. This is where we think Factom fits in: the layer on which ownership is being tracked, and we expect it will be increasingly adopted by enterprise for that reason. Real world adoption does not happen overnight, but the quality of the Factom community and technology brings confidence to the project.</v>
      </c>
      <c r="R14" t="str">
        <f>IFERROR(__xludf.DUMMYFUNCTION("""COMPUTED_VALUE"""),"As individuals, we have been active community members of multiple projects for several years, including Factom, and our involvement has been focused around educating users and developers. ")</f>
        <v>As individuals, we have been active community members of multiple projects for several years, including Factom, and our involvement has been focused around educating users and developers. </v>
      </c>
      <c r="S14" t="str">
        <f>IFERROR(__xludf.DUMMYFUNCTION("""COMPUTED_VALUE"""),"Our first commitment as network gatekeepers is to never compromise on safety nor reliability, and we have assembled the best infrastructure to do so. 
We are integrating hardware security module (HSM) support directly into our Tier 3+ servers and are dep"&amp;"loying cloud based sentry nodes across the globe to ensure uptime and minimise latency.
We have partnered with BSO, an award-winning Ethernet network, Cloud and Hosting provider. BSO provides dedicated and secure connectivity to our HSM-enabled servers fo"&amp;"r maximum security. In addition, we are working with two leading cloud providers (Amazon Web Services &amp; Google Cloud) to provide optimal reliability.
Our second commitment is to contribute to the Factom protocol through governance, education and open sou"&amp;"rce development. 
Governance: We will be an active participant in Factom's Governance Process. 
Education: We have an active presence online (Twitter, Medium, Reddit, ...) where we are writing educational posts and tutorials. 
Development: We are a team o"&amp;"f open source developers and we have been building tools for the community. For example, we are live on Livepeer and have developed an open source live streaming/tipping platform. As ANO, we intend to support Factom either through participation in ongoing"&amp;" Development or by introducing new tools and applications.")</f>
        <v>Our first commitment as network gatekeepers is to never compromise on safety nor reliability, and we have assembled the best infrastructure to do so. 
We are integrating hardware security module (HSM) support directly into our Tier 3+ servers and are deploying cloud based sentry nodes across the globe to ensure uptime and minimise latency.
We have partnered with BSO, an award-winning Ethernet network, Cloud and Hosting provider. BSO provides dedicated and secure connectivity to our HSM-enabled servers for maximum security. In addition, we are working with two leading cloud providers (Amazon Web Services &amp; Google Cloud) to provide optimal reliability.
Our second commitment is to contribute to the Factom protocol through governance, education and open source development. 
Governance: We will be an active participant in Factom's Governance Process. 
Education: We have an active presence online (Twitter, Medium, Reddit, ...) where we are writing educational posts and tutorials. 
Development: We are a team of open source developers and we have been building tools for the community. For example, we are live on Livepeer and have developed an open source live streaming/tipping platform. As ANO, we intend to support Factom either through participation in ongoing Development or by introducing new tools and applications.</v>
      </c>
      <c r="T14" t="str">
        <f>IFERROR(__xludf.DUMMYFUNCTION("""COMPUTED_VALUE"""),"Yes")</f>
        <v>Yes</v>
      </c>
      <c r="U14" t="str">
        <f>IFERROR(__xludf.DUMMYFUNCTION("""COMPUTED_VALUE"""),"29 April 2019")</f>
        <v>29 April 2019</v>
      </c>
      <c r="V14">
        <f>IFERROR(__xludf.DUMMYFUNCTION("""COMPUTED_VALUE"""),2.0)</f>
        <v>2</v>
      </c>
      <c r="W14" s="9" t="str">
        <f>IFERROR(__xludf.DUMMYFUNCTION("""COMPUTED_VALUE"""),"https://drive.google.com/open?id=14JIR6Bz0JQIuR2CCUMjTa4YnH3YNnf-V")</f>
        <v>https://drive.google.com/open?id=14JIR6Bz0JQIuR2CCUMjTa4YnH3YNnf-V</v>
      </c>
      <c r="X14" t="str">
        <f>IFERROR(__xludf.DUMMYFUNCTION("""COMPUTED_VALUE"""),"")</f>
        <v/>
      </c>
      <c r="Y14" t="str">
        <f>IFERROR(__xludf.DUMMYFUNCTION("""COMPUTED_VALUE"""),"")</f>
        <v/>
      </c>
      <c r="Z14" t="str">
        <f>IFERROR(__xludf.DUMMYFUNCTION("""COMPUTED_VALUE"""),"")</f>
        <v/>
      </c>
      <c r="AA14" t="str">
        <f>IFERROR(__xludf.DUMMYFUNCTION("""COMPUTED_VALUE"""),"")</f>
        <v/>
      </c>
      <c r="AB14" t="str">
        <f>IFERROR(__xludf.DUMMYFUNCTION("""COMPUTED_VALUE"""),"")</f>
        <v/>
      </c>
      <c r="AC14" t="str">
        <f>IFERROR(__xludf.DUMMYFUNCTION("""COMPUTED_VALUE"""),"Yes")</f>
        <v>Yes</v>
      </c>
      <c r="AD14" t="str">
        <f>IFERROR(__xludf.DUMMYFUNCTION("""COMPUTED_VALUE"""),"Yes")</f>
        <v>Yes</v>
      </c>
      <c r="AE14" s="6" t="s">
        <v>42</v>
      </c>
      <c r="AF14" s="7" t="str">
        <f>HYPERLINK("https://drive.google.com/open?id=138oBYIi9eVCFlLGMuNlzvuA-4frJhfwK","PDF - Standing Parties Assessment.pdf")</f>
        <v>PDF - Standing Parties Assessment.pdf</v>
      </c>
      <c r="AG14" s="3"/>
      <c r="AH14" s="3"/>
      <c r="AI14" s="3"/>
    </row>
    <row r="15" ht="57.0" customHeight="1">
      <c r="A15" s="5">
        <f>IFERROR(__xludf.DUMMYFUNCTION("""COMPUTED_VALUE"""),43585.996457245375)</f>
        <v>43585.99646</v>
      </c>
      <c r="B15" t="str">
        <f>IFERROR(__xludf.DUMMYFUNCTION("""COMPUTED_VALUE"""),"Dengun")</f>
        <v>Dengun</v>
      </c>
      <c r="C15" t="str">
        <f>IFERROR(__xludf.DUMMYFUNCTION("""COMPUTED_VALUE"""),"We are Dengun, a Digital Group based in Portugal founded in 2009 with representation in the US, UK, and the Netherlands, working with clients from diverse industries in Portugal, Silicon Valley, New York, Amsterdam, Moscow, London, and Macau.
We are a t"&amp;"eam of 70 people specialized in Digital Strategy, Web &amp; Mobile Applications development, UX/UI, and Integrated Digital Marketing Strategies.
We have been investing in Blockchain R&amp;D for the last 3 years, been speaking and attending events like Consensus"&amp;" NYC and Texas Bitcoin Conference, organized some meetups with Decred, and we have developed several projects in this space, from IOTA, Hyperledger, and Solidity. We currently are developing one mobile wallet for one of a very notorious cryptocurrency pro"&amp;"ject.
We have a specialized team in the following areas:
Digital Strategy ( Tech &amp; Marketing discovery process)
UI / UX
Web and Mobile Development &amp; Integrations
Django &amp; Python
.NET
React
Flutter
Blockchain / Hyperledger / IOTA &amp; Solidity
Computer Visi"&amp;"on ( AI )
DevOps
Jenkins
Gitlab CI
Travis CI
Docker
Kubernetes
Cloud Providers
AWS
Azure
Google Cloud
Server infrastructure
We run and maintain our own physical data center infrastructure and provide support and maintenance for more than 10 years
Support "&amp;"team
Infrastructure team
Integrated Digital Marketing Strategies
We are delighted to be recommended by such awesome international partners and clients as 15Five.com, Triller.co, RDVault.co.uk, and Justteetimes.com
Latest Case Studies:
International Dev"&amp;"elopment projects: www.dengun.com/software-house
Design UI/UX: https://goo.gl/kPWhhV
More info: www.dengun.com/en/work/")</f>
        <v>We are Dengun, a Digital Group based in Portugal founded in 2009 with representation in the US, UK, and the Netherlands, working with clients from diverse industries in Portugal, Silicon Valley, New York, Amsterdam, Moscow, London, and Macau.
We are a team of 70 people specialized in Digital Strategy, Web &amp; Mobile Applications development, UX/UI, and Integrated Digital Marketing Strategies.
We have been investing in Blockchain R&amp;D for the last 3 years, been speaking and attending events like Consensus NYC and Texas Bitcoin Conference, organized some meetups with Decred, and we have developed several projects in this space, from IOTA, Hyperledger, and Solidity. We currently are developing one mobile wallet for one of a very notorious cryptocurrency project.
We have a specialized team in the following areas:
Digital Strategy ( Tech &amp; Marketing discovery process)
UI / UX
Web and Mobile Development &amp; Integrations
Django &amp; Python
.NET
React
Flutter
Blockchain / Hyperledger / IOTA &amp; Solidity
Computer Vision ( AI )
DevOps
Jenkins
Gitlab CI
Travis CI
Docker
Kubernetes
Cloud Providers
AWS
Azure
Google Cloud
Server infrastructure
We run and maintain our own physical data center infrastructure and provide support and maintenance for more than 10 years
Support team
Infrastructure team
Integrated Digital Marketing Strategies
We are delighted to be recommended by such awesome international partners and clients as 15Five.com, Triller.co, RDVault.co.uk, and Justteetimes.com
Latest Case Studies:
International Development projects: www.dengun.com/software-house
Design UI/UX: https://goo.gl/kPWhhV
More info: www.dengun.com/en/work/</v>
      </c>
      <c r="D15" t="str">
        <f>IFERROR(__xludf.DUMMYFUNCTION("""COMPUTED_VALUE"""),"We have 2 people working in the Factom project, and we expect to have 4 more by the end of 2019.")</f>
        <v>We have 2 people working in the Factom project, and we expect to have 4 more by the end of 2019.</v>
      </c>
      <c r="E15" s="9" t="str">
        <f>IFERROR(__xludf.DUMMYFUNCTION("""COMPUTED_VALUE"""),"https://www.linkedin.com/in/obritoluis/")</f>
        <v>https://www.linkedin.com/in/obritoluis/</v>
      </c>
      <c r="F15" s="9" t="str">
        <f>IFERROR(__xludf.DUMMYFUNCTION("""COMPUTED_VALUE"""),"https://www.linkedin.com/in/luis-sena/")</f>
        <v>https://www.linkedin.com/in/luis-sena/</v>
      </c>
      <c r="G15" s="9" t="str">
        <f>IFERROR(__xludf.DUMMYFUNCTION("""COMPUTED_VALUE"""),"https://www.linkedin.com/in/jorgeandrealves/")</f>
        <v>https://www.linkedin.com/in/jorgeandrealves/</v>
      </c>
      <c r="H15" s="9" t="str">
        <f>IFERROR(__xludf.DUMMYFUNCTION("""COMPUTED_VALUE"""),"https://www.linkedin.com/in/jo%C3%A3o-filipe-guerreiro-78545893/")</f>
        <v>https://www.linkedin.com/in/jo%C3%A3o-filipe-guerreiro-78545893/</v>
      </c>
      <c r="I15" t="str">
        <f>IFERROR(__xludf.DUMMYFUNCTION("""COMPUTED_VALUE"""),"")</f>
        <v/>
      </c>
      <c r="J15" t="str">
        <f>IFERROR(__xludf.DUMMYFUNCTION("""COMPUTED_VALUE"""),"")</f>
        <v/>
      </c>
      <c r="K15" t="str">
        <f>IFERROR(__xludf.DUMMYFUNCTION("""COMPUTED_VALUE"""),"Yes")</f>
        <v>Yes</v>
      </c>
      <c r="L15" t="str">
        <f>IFERROR(__xludf.DUMMYFUNCTION("""COMPUTED_VALUE"""),"Ltd Co (Limitada (Lda) in Portugal)")</f>
        <v>Ltd Co (Limitada (Lda) in Portugal)</v>
      </c>
      <c r="M15" t="str">
        <f>IFERROR(__xludf.DUMMYFUNCTION("""COMPUTED_VALUE"""),"")</f>
        <v/>
      </c>
      <c r="N15" t="str">
        <f>IFERROR(__xludf.DUMMYFUNCTION("""COMPUTED_VALUE"""),"No, we are not involved with any existing Authority Node Operator. ")</f>
        <v>No, we are not involved with any existing Authority Node Operator. </v>
      </c>
      <c r="O15" t="str">
        <f>IFERROR(__xludf.DUMMYFUNCTION("""COMPUTED_VALUE"""),"Our national Accounting Standards System is based on International Financial Reporting Standards as adopted by the European Union (""IFRS""). As a company incorporated in Portugal, we have to follow it very strictly. We have a financial department that as"&amp;"sures that, the compliance and the following of the best practices. We also rely on financial consultants to help us maintain our company financially healthy and strong.")</f>
        <v>Our national Accounting Standards System is based on International Financial Reporting Standards as adopted by the European Union ("IFRS"). As a company incorporated in Portugal, we have to follow it very strictly. We have a financial department that assures that, the compliance and the following of the best practices. We also rely on financial consultants to help us maintain our company financially healthy and strong.</v>
      </c>
      <c r="P15" t="str">
        <f>IFERROR(__xludf.DUMMYFUNCTION("""COMPUTED_VALUE"""),"We see Factom as a respectable player in the blockchain industry. We started looking at blockchain technology three years ago and we were part of some projects. It's our internal commitment to keep investing in this field of expertise and be part of a mor"&amp;"e decentralized world.
Factom is doing something we think is very important, providing the means to others to build the applications of the future, concerning digital identity, for instance. Because of that, we think that being an Authority Node Operator "&amp;"will help us to dive deeper on the subject and raise our commitment to the Factom community.")</f>
        <v>We see Factom as a respectable player in the blockchain industry. We started looking at blockchain technology three years ago and we were part of some projects. It's our internal commitment to keep investing in this field of expertise and be part of a more decentralized world.
Factom is doing something we think is very important, providing the means to others to build the applications of the future, concerning digital identity, for instance. Because of that, we think that being an Authority Node Operator will help us to dive deeper on the subject and raise our commitment to the Factom community.</v>
      </c>
      <c r="Q15" t="str">
        <f>IFERROR(__xludf.DUMMYFUNCTION("""COMPUTED_VALUE"""),"We think Factom will have a major role in digital identity, providing the infrastructure for applications to be built upon. We think this is one of the bigger use cases.")</f>
        <v>We think Factom will have a major role in digital identity, providing the infrastructure for applications to be built upon. We think this is one of the bigger use cases.</v>
      </c>
      <c r="R15" t="str">
        <f>IFERROR(__xludf.DUMMYFUNCTION("""COMPUTED_VALUE"""),"We are in the design and planning phase on a few ideas for the Factom protocol. One that we are the most excited about is the PegNet protocol.")</f>
        <v>We are in the design and planning phase on a few ideas for the Factom protocol. One that we are the most excited about is the PegNet protocol.</v>
      </c>
      <c r="S15" t="str">
        <f>IFERROR(__xludf.DUMMYFUNCTION("""COMPUTED_VALUE"""),"The participation on the PegNet protocol development. We also would like to support  Factom Inc. and other ANOs developing applications and protocols to develop infrastructure, mobile applications, 2nd layer protocols.  All to accelerate Factom based tech"&amp;"nology. As we develop our team and learn more about the needs in the ecosystem, we will apply for grants to develop at least one application on top of the Factom protocol. Possibly, something related to digital identity or a mobile wallet, which our initi"&amp;"al research suggests might provide some of the bigger impact for the community.")</f>
        <v>The participation on the PegNet protocol development. We also would like to support  Factom Inc. and other ANOs developing applications and protocols to develop infrastructure, mobile applications, 2nd layer protocols.  All to accelerate Factom based technology. As we develop our team and learn more about the needs in the ecosystem, we will apply for grants to develop at least one application on top of the Factom protocol. Possibly, something related to digital identity or a mobile wallet, which our initial research suggests might provide some of the bigger impact for the community.</v>
      </c>
      <c r="T15" t="str">
        <f>IFERROR(__xludf.DUMMYFUNCTION("""COMPUTED_VALUE"""),"No")</f>
        <v>No</v>
      </c>
      <c r="U15" t="str">
        <f>IFERROR(__xludf.DUMMYFUNCTION("""COMPUTED_VALUE"""),"We foresee to start running servers on Testnet during this week.")</f>
        <v>We foresee to start running servers on Testnet during this week.</v>
      </c>
      <c r="V15">
        <f>IFERROR(__xludf.DUMMYFUNCTION("""COMPUTED_VALUE"""),2.0)</f>
        <v>2</v>
      </c>
      <c r="W15" t="str">
        <f>IFERROR(__xludf.DUMMYFUNCTION("""COMPUTED_VALUE"""),"")</f>
        <v/>
      </c>
      <c r="X15" t="str">
        <f>IFERROR(__xludf.DUMMYFUNCTION("""COMPUTED_VALUE"""),"")</f>
        <v/>
      </c>
      <c r="Y15" t="str">
        <f>IFERROR(__xludf.DUMMYFUNCTION("""COMPUTED_VALUE"""),"")</f>
        <v/>
      </c>
      <c r="Z15" t="str">
        <f>IFERROR(__xludf.DUMMYFUNCTION("""COMPUTED_VALUE"""),"")</f>
        <v/>
      </c>
      <c r="AA15" t="str">
        <f>IFERROR(__xludf.DUMMYFUNCTION("""COMPUTED_VALUE"""),"")</f>
        <v/>
      </c>
      <c r="AB15" t="str">
        <f>IFERROR(__xludf.DUMMYFUNCTION("""COMPUTED_VALUE"""),"")</f>
        <v/>
      </c>
      <c r="AC15" t="str">
        <f>IFERROR(__xludf.DUMMYFUNCTION("""COMPUTED_VALUE"""),"Yes")</f>
        <v>Yes</v>
      </c>
      <c r="AD15" t="str">
        <f>IFERROR(__xludf.DUMMYFUNCTION("""COMPUTED_VALUE"""),"Yes")</f>
        <v>Yes</v>
      </c>
      <c r="AE15" s="6" t="s">
        <v>43</v>
      </c>
      <c r="AF15" s="7" t="str">
        <f>HYPERLINK("https://drive.google.com/open?id=1zCM8DlPCOCEJvsbcE3PEnfHEPyHpVlrY","PDF - Standing Parties Assessment.pdf")</f>
        <v>PDF - Standing Parties Assessment.pdf</v>
      </c>
      <c r="AG15" s="3"/>
      <c r="AH15" s="3"/>
      <c r="AI15" s="3"/>
    </row>
    <row r="16">
      <c r="A16" s="5">
        <f>IFERROR(__xludf.DUMMYFUNCTION("""COMPUTED_VALUE"""),43586.02947368055)</f>
        <v>43586.02947</v>
      </c>
      <c r="B16" t="str">
        <f>IFERROR(__xludf.DUMMYFUNCTION("""COMPUTED_VALUE"""),"Evident Technologies")</f>
        <v>Evident Technologies</v>
      </c>
      <c r="C16" t="str">
        <f>IFERROR(__xludf.DUMMYFUNCTION("""COMPUTED_VALUE"""),"Software development startup")</f>
        <v>Software development startup</v>
      </c>
      <c r="D16">
        <f>IFERROR(__xludf.DUMMYFUNCTION("""COMPUTED_VALUE"""),1.0)</f>
        <v>1</v>
      </c>
      <c r="E16" t="str">
        <f>IFERROR(__xludf.DUMMYFUNCTION("""COMPUTED_VALUE"""),"Mitchell Berry - 10 years experience in Systems Administration and Software Development. University of Technology Sydney.")</f>
        <v>Mitchell Berry - 10 years experience in Systems Administration and Software Development. University of Technology Sydney.</v>
      </c>
      <c r="F16" t="str">
        <f>IFERROR(__xludf.DUMMYFUNCTION("""COMPUTED_VALUE"""),"")</f>
        <v/>
      </c>
      <c r="G16" t="str">
        <f>IFERROR(__xludf.DUMMYFUNCTION("""COMPUTED_VALUE"""),"")</f>
        <v/>
      </c>
      <c r="H16" t="str">
        <f>IFERROR(__xludf.DUMMYFUNCTION("""COMPUTED_VALUE"""),"")</f>
        <v/>
      </c>
      <c r="I16" t="str">
        <f>IFERROR(__xludf.DUMMYFUNCTION("""COMPUTED_VALUE"""),"")</f>
        <v/>
      </c>
      <c r="J16" t="str">
        <f>IFERROR(__xludf.DUMMYFUNCTION("""COMPUTED_VALUE"""),"")</f>
        <v/>
      </c>
      <c r="K16" t="str">
        <f>IFERROR(__xludf.DUMMYFUNCTION("""COMPUTED_VALUE"""),"No")</f>
        <v>No</v>
      </c>
      <c r="L16" t="str">
        <f>IFERROR(__xludf.DUMMYFUNCTION("""COMPUTED_VALUE"""),"Not currently incorporated")</f>
        <v>Not currently incorporated</v>
      </c>
      <c r="M16" t="str">
        <f>IFERROR(__xludf.DUMMYFUNCTION("""COMPUTED_VALUE"""),"LLC")</f>
        <v>LLC</v>
      </c>
      <c r="N16" t="str">
        <f>IFERROR(__xludf.DUMMYFUNCTION("""COMPUTED_VALUE"""),"No.")</f>
        <v>No.</v>
      </c>
      <c r="O16" t="str">
        <f>IFERROR(__xludf.DUMMYFUNCTION("""COMPUTED_VALUE"""),"Quarterly financial reviews, multiple banking providers for redundancy due to the fluctuating nature of crypto banking")</f>
        <v>Quarterly financial reviews, multiple banking providers for redundancy due to the fluctuating nature of crypto banking</v>
      </c>
      <c r="P16" t="str">
        <f>IFERROR(__xludf.DUMMYFUNCTION("""COMPUTED_VALUE"""),"Long standing appreciation for the Factom protocol. Hope to contribute.")</f>
        <v>Long standing appreciation for the Factom protocol. Hope to contribute.</v>
      </c>
      <c r="Q16" t="str">
        <f>IFERROR(__xludf.DUMMYFUNCTION("""COMPUTED_VALUE"""),"Seamless integration with a wide range of digital products. ")</f>
        <v>Seamless integration with a wide range of digital products. </v>
      </c>
      <c r="R16" t="str">
        <f>IFERROR(__xludf.DUMMYFUNCTION("""COMPUTED_VALUE"""),"Written api clients in python and rust. Raised issues on github, participated in both M2 and M3 testnets.")</f>
        <v>Written api clients in python and rust. Raised issues on github, participated in both M2 and M3 testnets.</v>
      </c>
      <c r="S16" t="str">
        <f>IFERROR(__xludf.DUMMYFUNCTION("""COMPUTED_VALUE"""),"Hopefully desktop and mobile apps utilising the network. Contribute monitoring tools also.")</f>
        <v>Hopefully desktop and mobile apps utilising the network. Contribute monitoring tools also.</v>
      </c>
      <c r="T16" t="str">
        <f>IFERROR(__xludf.DUMMYFUNCTION("""COMPUTED_VALUE"""),"Yes")</f>
        <v>Yes</v>
      </c>
      <c r="U16" t="str">
        <f>IFERROR(__xludf.DUMMYFUNCTION("""COMPUTED_VALUE"""),"Mar 2018 M3 for a few months, restarted again just now late April 2019")</f>
        <v>Mar 2018 M3 for a few months, restarted again just now late April 2019</v>
      </c>
      <c r="V16">
        <f>IFERROR(__xludf.DUMMYFUNCTION("""COMPUTED_VALUE"""),1.0)</f>
        <v>1</v>
      </c>
      <c r="W16" t="str">
        <f>IFERROR(__xludf.DUMMYFUNCTION("""COMPUTED_VALUE"""),"")</f>
        <v/>
      </c>
      <c r="X16" t="str">
        <f>IFERROR(__xludf.DUMMYFUNCTION("""COMPUTED_VALUE"""),"")</f>
        <v/>
      </c>
      <c r="Y16" t="str">
        <f>IFERROR(__xludf.DUMMYFUNCTION("""COMPUTED_VALUE"""),"")</f>
        <v/>
      </c>
      <c r="Z16" t="str">
        <f>IFERROR(__xludf.DUMMYFUNCTION("""COMPUTED_VALUE"""),"")</f>
        <v/>
      </c>
      <c r="AA16" t="str">
        <f>IFERROR(__xludf.DUMMYFUNCTION("""COMPUTED_VALUE"""),"")</f>
        <v/>
      </c>
      <c r="AB16" t="str">
        <f>IFERROR(__xludf.DUMMYFUNCTION("""COMPUTED_VALUE"""),"")</f>
        <v/>
      </c>
      <c r="AC16" t="str">
        <f>IFERROR(__xludf.DUMMYFUNCTION("""COMPUTED_VALUE"""),"Yes")</f>
        <v>Yes</v>
      </c>
      <c r="AD16" t="str">
        <f>IFERROR(__xludf.DUMMYFUNCTION("""COMPUTED_VALUE"""),"Yes")</f>
        <v>Yes</v>
      </c>
      <c r="AE16" s="6" t="s">
        <v>44</v>
      </c>
      <c r="AF16" s="7" t="str">
        <f>HYPERLINK("https://drive.google.com/open?id=1elep372N5UXISzbYHqvgEDUrGvaHLq0j","PDF - Standing Parties Assessment.pdf")</f>
        <v>PDF - Standing Parties Assessment.pdf</v>
      </c>
      <c r="AG16" s="3"/>
      <c r="AH16" s="3"/>
      <c r="AI16" s="3"/>
    </row>
    <row r="17">
      <c r="A17" s="5">
        <f>IFERROR(__xludf.DUMMYFUNCTION("""COMPUTED_VALUE"""),43732.16326050926)</f>
        <v>43732.16326</v>
      </c>
      <c r="B17" t="str">
        <f>IFERROR(__xludf.DUMMYFUNCTION("""COMPUTED_VALUE"""),"wefwef")</f>
        <v>wefwef</v>
      </c>
      <c r="C17" t="str">
        <f>IFERROR(__xludf.DUMMYFUNCTION("""COMPUTED_VALUE"""),"wefwe")</f>
        <v>wefwe</v>
      </c>
      <c r="D17" t="str">
        <f>IFERROR(__xludf.DUMMYFUNCTION("""COMPUTED_VALUE"""),"efw")</f>
        <v>efw</v>
      </c>
      <c r="E17" t="str">
        <f>IFERROR(__xludf.DUMMYFUNCTION("""COMPUTED_VALUE"""),"wefw")</f>
        <v>wefw</v>
      </c>
      <c r="F17" t="str">
        <f>IFERROR(__xludf.DUMMYFUNCTION("""COMPUTED_VALUE"""),"wefwef")</f>
        <v>wefwef</v>
      </c>
      <c r="G17" t="str">
        <f>IFERROR(__xludf.DUMMYFUNCTION("""COMPUTED_VALUE"""),"wefwef")</f>
        <v>wefwef</v>
      </c>
      <c r="H17" t="str">
        <f>IFERROR(__xludf.DUMMYFUNCTION("""COMPUTED_VALUE"""),"wefw")</f>
        <v>wefw</v>
      </c>
      <c r="I17" t="str">
        <f>IFERROR(__xludf.DUMMYFUNCTION("""COMPUTED_VALUE"""),"wefw")</f>
        <v>wefw</v>
      </c>
      <c r="J17" t="str">
        <f>IFERROR(__xludf.DUMMYFUNCTION("""COMPUTED_VALUE"""),"wefw")</f>
        <v>wefw</v>
      </c>
      <c r="K17" t="str">
        <f>IFERROR(__xludf.DUMMYFUNCTION("""COMPUTED_VALUE"""),"Yes")</f>
        <v>Yes</v>
      </c>
      <c r="L17" t="str">
        <f>IFERROR(__xludf.DUMMYFUNCTION("""COMPUTED_VALUE"""),"wefwef")</f>
        <v>wefwef</v>
      </c>
      <c r="M17" t="str">
        <f>IFERROR(__xludf.DUMMYFUNCTION("""COMPUTED_VALUE"""),"wefw")</f>
        <v>wefw</v>
      </c>
      <c r="N17" t="str">
        <f>IFERROR(__xludf.DUMMYFUNCTION("""COMPUTED_VALUE"""),"wefwef")</f>
        <v>wefwef</v>
      </c>
      <c r="O17" t="str">
        <f>IFERROR(__xludf.DUMMYFUNCTION("""COMPUTED_VALUE"""),"wdwdw")</f>
        <v>wdwdw</v>
      </c>
      <c r="P17" t="str">
        <f>IFERROR(__xludf.DUMMYFUNCTION("""COMPUTED_VALUE"""),"wefewf")</f>
        <v>wefewf</v>
      </c>
      <c r="Q17" t="str">
        <f>IFERROR(__xludf.DUMMYFUNCTION("""COMPUTED_VALUE"""),"efwefwe")</f>
        <v>efwefwe</v>
      </c>
      <c r="R17" t="str">
        <f>IFERROR(__xludf.DUMMYFUNCTION("""COMPUTED_VALUE"""),"ewfwefew")</f>
        <v>ewfwefew</v>
      </c>
      <c r="S17" t="str">
        <f>IFERROR(__xludf.DUMMYFUNCTION("""COMPUTED_VALUE"""),"efwefe")</f>
        <v>efwefe</v>
      </c>
      <c r="T17" t="str">
        <f>IFERROR(__xludf.DUMMYFUNCTION("""COMPUTED_VALUE"""),"Yes")</f>
        <v>Yes</v>
      </c>
      <c r="U17" t="str">
        <f>IFERROR(__xludf.DUMMYFUNCTION("""COMPUTED_VALUE"""),"efewfe")</f>
        <v>efewfe</v>
      </c>
      <c r="V17" t="str">
        <f>IFERROR(__xludf.DUMMYFUNCTION("""COMPUTED_VALUE"""),"efwefewf")</f>
        <v>efwefewf</v>
      </c>
      <c r="W17" t="str">
        <f>IFERROR(__xludf.DUMMYFUNCTION("""COMPUTED_VALUE"""),"")</f>
        <v/>
      </c>
      <c r="X17" t="str">
        <f>IFERROR(__xludf.DUMMYFUNCTION("""COMPUTED_VALUE"""),"")</f>
        <v/>
      </c>
      <c r="Y17" t="str">
        <f>IFERROR(__xludf.DUMMYFUNCTION("""COMPUTED_VALUE"""),"")</f>
        <v/>
      </c>
      <c r="Z17" t="str">
        <f>IFERROR(__xludf.DUMMYFUNCTION("""COMPUTED_VALUE"""),"")</f>
        <v/>
      </c>
      <c r="AA17" t="str">
        <f>IFERROR(__xludf.DUMMYFUNCTION("""COMPUTED_VALUE"""),"")</f>
        <v/>
      </c>
      <c r="AB17" t="str">
        <f>IFERROR(__xludf.DUMMYFUNCTION("""COMPUTED_VALUE"""),"")</f>
        <v/>
      </c>
      <c r="AC17" t="str">
        <f>IFERROR(__xludf.DUMMYFUNCTION("""COMPUTED_VALUE"""),"Yes")</f>
        <v>Yes</v>
      </c>
      <c r="AD17" t="str">
        <f>IFERROR(__xludf.DUMMYFUNCTION("""COMPUTED_VALUE"""),"Yes")</f>
        <v>Yes</v>
      </c>
      <c r="AE17" s="3"/>
      <c r="AF17" s="3"/>
      <c r="AG17" s="3"/>
      <c r="AH17" s="3"/>
      <c r="AI17" s="3"/>
    </row>
    <row r="18">
      <c r="A18" t="str">
        <f>IFERROR(__xludf.DUMMYFUNCTION("""COMPUTED_VALUE"""),"")</f>
        <v/>
      </c>
      <c r="B18" t="str">
        <f>IFERROR(__xludf.DUMMYFUNCTION("""COMPUTED_VALUE"""),"")</f>
        <v/>
      </c>
      <c r="C18" t="str">
        <f>IFERROR(__xludf.DUMMYFUNCTION("""COMPUTED_VALUE"""),"")</f>
        <v/>
      </c>
      <c r="D18" t="str">
        <f>IFERROR(__xludf.DUMMYFUNCTION("""COMPUTED_VALUE"""),"")</f>
        <v/>
      </c>
      <c r="E18" t="str">
        <f>IFERROR(__xludf.DUMMYFUNCTION("""COMPUTED_VALUE"""),"")</f>
        <v/>
      </c>
      <c r="F18" t="str">
        <f>IFERROR(__xludf.DUMMYFUNCTION("""COMPUTED_VALUE"""),"")</f>
        <v/>
      </c>
      <c r="G18" t="str">
        <f>IFERROR(__xludf.DUMMYFUNCTION("""COMPUTED_VALUE"""),"")</f>
        <v/>
      </c>
      <c r="H18" t="str">
        <f>IFERROR(__xludf.DUMMYFUNCTION("""COMPUTED_VALUE"""),"")</f>
        <v/>
      </c>
      <c r="I18" t="str">
        <f>IFERROR(__xludf.DUMMYFUNCTION("""COMPUTED_VALUE"""),"")</f>
        <v/>
      </c>
      <c r="J18" t="str">
        <f>IFERROR(__xludf.DUMMYFUNCTION("""COMPUTED_VALUE"""),"")</f>
        <v/>
      </c>
      <c r="K18" t="str">
        <f>IFERROR(__xludf.DUMMYFUNCTION("""COMPUTED_VALUE"""),"")</f>
        <v/>
      </c>
      <c r="L18" t="str">
        <f>IFERROR(__xludf.DUMMYFUNCTION("""COMPUTED_VALUE"""),"")</f>
        <v/>
      </c>
      <c r="M18" t="str">
        <f>IFERROR(__xludf.DUMMYFUNCTION("""COMPUTED_VALUE"""),"")</f>
        <v/>
      </c>
      <c r="N18" t="str">
        <f>IFERROR(__xludf.DUMMYFUNCTION("""COMPUTED_VALUE"""),"")</f>
        <v/>
      </c>
      <c r="O18" t="str">
        <f>IFERROR(__xludf.DUMMYFUNCTION("""COMPUTED_VALUE"""),"")</f>
        <v/>
      </c>
      <c r="P18" t="str">
        <f>IFERROR(__xludf.DUMMYFUNCTION("""COMPUTED_VALUE"""),"")</f>
        <v/>
      </c>
      <c r="Q18" t="str">
        <f>IFERROR(__xludf.DUMMYFUNCTION("""COMPUTED_VALUE"""),"")</f>
        <v/>
      </c>
      <c r="R18" t="str">
        <f>IFERROR(__xludf.DUMMYFUNCTION("""COMPUTED_VALUE"""),"")</f>
        <v/>
      </c>
      <c r="S18" t="str">
        <f>IFERROR(__xludf.DUMMYFUNCTION("""COMPUTED_VALUE"""),"")</f>
        <v/>
      </c>
      <c r="T18" t="str">
        <f>IFERROR(__xludf.DUMMYFUNCTION("""COMPUTED_VALUE"""),"")</f>
        <v/>
      </c>
      <c r="U18" t="str">
        <f>IFERROR(__xludf.DUMMYFUNCTION("""COMPUTED_VALUE"""),"")</f>
        <v/>
      </c>
      <c r="V18" t="str">
        <f>IFERROR(__xludf.DUMMYFUNCTION("""COMPUTED_VALUE"""),"")</f>
        <v/>
      </c>
      <c r="W18" t="str">
        <f>IFERROR(__xludf.DUMMYFUNCTION("""COMPUTED_VALUE"""),"")</f>
        <v/>
      </c>
      <c r="X18" t="str">
        <f>IFERROR(__xludf.DUMMYFUNCTION("""COMPUTED_VALUE"""),"")</f>
        <v/>
      </c>
      <c r="Y18" t="str">
        <f>IFERROR(__xludf.DUMMYFUNCTION("""COMPUTED_VALUE"""),"")</f>
        <v/>
      </c>
      <c r="Z18" t="str">
        <f>IFERROR(__xludf.DUMMYFUNCTION("""COMPUTED_VALUE"""),"")</f>
        <v/>
      </c>
      <c r="AA18" t="str">
        <f>IFERROR(__xludf.DUMMYFUNCTION("""COMPUTED_VALUE"""),"")</f>
        <v/>
      </c>
      <c r="AB18" t="str">
        <f>IFERROR(__xludf.DUMMYFUNCTION("""COMPUTED_VALUE"""),"")</f>
        <v/>
      </c>
      <c r="AC18" t="str">
        <f>IFERROR(__xludf.DUMMYFUNCTION("""COMPUTED_VALUE"""),"")</f>
        <v/>
      </c>
      <c r="AD18" t="str">
        <f>IFERROR(__xludf.DUMMYFUNCTION("""COMPUTED_VALUE"""),"")</f>
        <v/>
      </c>
      <c r="AE18" s="3"/>
      <c r="AF18" s="3"/>
      <c r="AG18" s="3"/>
      <c r="AH18" s="3"/>
      <c r="AI18" s="3"/>
    </row>
    <row r="19">
      <c r="A19" t="str">
        <f>IFERROR(__xludf.DUMMYFUNCTION("""COMPUTED_VALUE"""),"")</f>
        <v/>
      </c>
      <c r="B19" t="str">
        <f>IFERROR(__xludf.DUMMYFUNCTION("""COMPUTED_VALUE"""),"")</f>
        <v/>
      </c>
      <c r="C19" t="str">
        <f>IFERROR(__xludf.DUMMYFUNCTION("""COMPUTED_VALUE"""),"")</f>
        <v/>
      </c>
      <c r="D19" t="str">
        <f>IFERROR(__xludf.DUMMYFUNCTION("""COMPUTED_VALUE"""),"")</f>
        <v/>
      </c>
      <c r="E19" t="str">
        <f>IFERROR(__xludf.DUMMYFUNCTION("""COMPUTED_VALUE"""),"")</f>
        <v/>
      </c>
      <c r="F19" t="str">
        <f>IFERROR(__xludf.DUMMYFUNCTION("""COMPUTED_VALUE"""),"")</f>
        <v/>
      </c>
      <c r="G19" t="str">
        <f>IFERROR(__xludf.DUMMYFUNCTION("""COMPUTED_VALUE"""),"")</f>
        <v/>
      </c>
      <c r="H19" t="str">
        <f>IFERROR(__xludf.DUMMYFUNCTION("""COMPUTED_VALUE"""),"")</f>
        <v/>
      </c>
      <c r="I19" t="str">
        <f>IFERROR(__xludf.DUMMYFUNCTION("""COMPUTED_VALUE"""),"")</f>
        <v/>
      </c>
      <c r="J19" t="str">
        <f>IFERROR(__xludf.DUMMYFUNCTION("""COMPUTED_VALUE"""),"")</f>
        <v/>
      </c>
      <c r="K19" t="str">
        <f>IFERROR(__xludf.DUMMYFUNCTION("""COMPUTED_VALUE"""),"")</f>
        <v/>
      </c>
      <c r="L19" t="str">
        <f>IFERROR(__xludf.DUMMYFUNCTION("""COMPUTED_VALUE"""),"")</f>
        <v/>
      </c>
      <c r="M19" t="str">
        <f>IFERROR(__xludf.DUMMYFUNCTION("""COMPUTED_VALUE"""),"")</f>
        <v/>
      </c>
      <c r="N19" t="str">
        <f>IFERROR(__xludf.DUMMYFUNCTION("""COMPUTED_VALUE"""),"")</f>
        <v/>
      </c>
      <c r="O19" t="str">
        <f>IFERROR(__xludf.DUMMYFUNCTION("""COMPUTED_VALUE"""),"")</f>
        <v/>
      </c>
      <c r="P19" t="str">
        <f>IFERROR(__xludf.DUMMYFUNCTION("""COMPUTED_VALUE"""),"")</f>
        <v/>
      </c>
      <c r="Q19" t="str">
        <f>IFERROR(__xludf.DUMMYFUNCTION("""COMPUTED_VALUE"""),"")</f>
        <v/>
      </c>
      <c r="R19" t="str">
        <f>IFERROR(__xludf.DUMMYFUNCTION("""COMPUTED_VALUE"""),"")</f>
        <v/>
      </c>
      <c r="S19" t="str">
        <f>IFERROR(__xludf.DUMMYFUNCTION("""COMPUTED_VALUE"""),"")</f>
        <v/>
      </c>
      <c r="T19" t="str">
        <f>IFERROR(__xludf.DUMMYFUNCTION("""COMPUTED_VALUE"""),"")</f>
        <v/>
      </c>
      <c r="U19" t="str">
        <f>IFERROR(__xludf.DUMMYFUNCTION("""COMPUTED_VALUE"""),"")</f>
        <v/>
      </c>
      <c r="V19" t="str">
        <f>IFERROR(__xludf.DUMMYFUNCTION("""COMPUTED_VALUE"""),"")</f>
        <v/>
      </c>
      <c r="W19" t="str">
        <f>IFERROR(__xludf.DUMMYFUNCTION("""COMPUTED_VALUE"""),"")</f>
        <v/>
      </c>
      <c r="X19" t="str">
        <f>IFERROR(__xludf.DUMMYFUNCTION("""COMPUTED_VALUE"""),"")</f>
        <v/>
      </c>
      <c r="Y19" t="str">
        <f>IFERROR(__xludf.DUMMYFUNCTION("""COMPUTED_VALUE"""),"")</f>
        <v/>
      </c>
      <c r="Z19" t="str">
        <f>IFERROR(__xludf.DUMMYFUNCTION("""COMPUTED_VALUE"""),"")</f>
        <v/>
      </c>
      <c r="AA19" t="str">
        <f>IFERROR(__xludf.DUMMYFUNCTION("""COMPUTED_VALUE"""),"")</f>
        <v/>
      </c>
      <c r="AB19" t="str">
        <f>IFERROR(__xludf.DUMMYFUNCTION("""COMPUTED_VALUE"""),"")</f>
        <v/>
      </c>
      <c r="AC19" t="str">
        <f>IFERROR(__xludf.DUMMYFUNCTION("""COMPUTED_VALUE"""),"")</f>
        <v/>
      </c>
      <c r="AD19" t="str">
        <f>IFERROR(__xludf.DUMMYFUNCTION("""COMPUTED_VALUE"""),"")</f>
        <v/>
      </c>
      <c r="AE19" s="3"/>
      <c r="AF19" s="3"/>
      <c r="AG19" s="3"/>
      <c r="AH19" s="3"/>
      <c r="AI19" s="3"/>
    </row>
    <row r="20">
      <c r="A20" t="str">
        <f>IFERROR(__xludf.DUMMYFUNCTION("""COMPUTED_VALUE"""),"")</f>
        <v/>
      </c>
      <c r="B20" t="str">
        <f>IFERROR(__xludf.DUMMYFUNCTION("""COMPUTED_VALUE"""),"")</f>
        <v/>
      </c>
      <c r="C20" t="str">
        <f>IFERROR(__xludf.DUMMYFUNCTION("""COMPUTED_VALUE"""),"")</f>
        <v/>
      </c>
      <c r="D20" t="str">
        <f>IFERROR(__xludf.DUMMYFUNCTION("""COMPUTED_VALUE"""),"")</f>
        <v/>
      </c>
      <c r="E20" t="str">
        <f>IFERROR(__xludf.DUMMYFUNCTION("""COMPUTED_VALUE"""),"")</f>
        <v/>
      </c>
      <c r="F20" t="str">
        <f>IFERROR(__xludf.DUMMYFUNCTION("""COMPUTED_VALUE"""),"")</f>
        <v/>
      </c>
      <c r="G20" t="str">
        <f>IFERROR(__xludf.DUMMYFUNCTION("""COMPUTED_VALUE"""),"")</f>
        <v/>
      </c>
      <c r="H20" t="str">
        <f>IFERROR(__xludf.DUMMYFUNCTION("""COMPUTED_VALUE"""),"")</f>
        <v/>
      </c>
      <c r="I20" t="str">
        <f>IFERROR(__xludf.DUMMYFUNCTION("""COMPUTED_VALUE"""),"")</f>
        <v/>
      </c>
      <c r="J20" t="str">
        <f>IFERROR(__xludf.DUMMYFUNCTION("""COMPUTED_VALUE"""),"")</f>
        <v/>
      </c>
      <c r="K20" t="str">
        <f>IFERROR(__xludf.DUMMYFUNCTION("""COMPUTED_VALUE"""),"")</f>
        <v/>
      </c>
      <c r="L20" t="str">
        <f>IFERROR(__xludf.DUMMYFUNCTION("""COMPUTED_VALUE"""),"")</f>
        <v/>
      </c>
      <c r="M20" t="str">
        <f>IFERROR(__xludf.DUMMYFUNCTION("""COMPUTED_VALUE"""),"")</f>
        <v/>
      </c>
      <c r="N20" t="str">
        <f>IFERROR(__xludf.DUMMYFUNCTION("""COMPUTED_VALUE"""),"")</f>
        <v/>
      </c>
      <c r="O20" t="str">
        <f>IFERROR(__xludf.DUMMYFUNCTION("""COMPUTED_VALUE"""),"")</f>
        <v/>
      </c>
      <c r="P20" t="str">
        <f>IFERROR(__xludf.DUMMYFUNCTION("""COMPUTED_VALUE"""),"")</f>
        <v/>
      </c>
      <c r="Q20" t="str">
        <f>IFERROR(__xludf.DUMMYFUNCTION("""COMPUTED_VALUE"""),"")</f>
        <v/>
      </c>
      <c r="R20" t="str">
        <f>IFERROR(__xludf.DUMMYFUNCTION("""COMPUTED_VALUE"""),"")</f>
        <v/>
      </c>
      <c r="S20" t="str">
        <f>IFERROR(__xludf.DUMMYFUNCTION("""COMPUTED_VALUE"""),"")</f>
        <v/>
      </c>
      <c r="T20" t="str">
        <f>IFERROR(__xludf.DUMMYFUNCTION("""COMPUTED_VALUE"""),"")</f>
        <v/>
      </c>
      <c r="U20" t="str">
        <f>IFERROR(__xludf.DUMMYFUNCTION("""COMPUTED_VALUE"""),"")</f>
        <v/>
      </c>
      <c r="V20" t="str">
        <f>IFERROR(__xludf.DUMMYFUNCTION("""COMPUTED_VALUE"""),"")</f>
        <v/>
      </c>
      <c r="W20" t="str">
        <f>IFERROR(__xludf.DUMMYFUNCTION("""COMPUTED_VALUE"""),"")</f>
        <v/>
      </c>
      <c r="X20" t="str">
        <f>IFERROR(__xludf.DUMMYFUNCTION("""COMPUTED_VALUE"""),"")</f>
        <v/>
      </c>
      <c r="Y20" t="str">
        <f>IFERROR(__xludf.DUMMYFUNCTION("""COMPUTED_VALUE"""),"")</f>
        <v/>
      </c>
      <c r="Z20" t="str">
        <f>IFERROR(__xludf.DUMMYFUNCTION("""COMPUTED_VALUE"""),"")</f>
        <v/>
      </c>
      <c r="AA20" t="str">
        <f>IFERROR(__xludf.DUMMYFUNCTION("""COMPUTED_VALUE"""),"")</f>
        <v/>
      </c>
      <c r="AB20" t="str">
        <f>IFERROR(__xludf.DUMMYFUNCTION("""COMPUTED_VALUE"""),"")</f>
        <v/>
      </c>
      <c r="AC20" t="str">
        <f>IFERROR(__xludf.DUMMYFUNCTION("""COMPUTED_VALUE"""),"")</f>
        <v/>
      </c>
      <c r="AD20" t="str">
        <f>IFERROR(__xludf.DUMMYFUNCTION("""COMPUTED_VALUE"""),"")</f>
        <v/>
      </c>
      <c r="AE20" s="3"/>
      <c r="AF20" s="3"/>
      <c r="AG20" s="3"/>
      <c r="AH20" s="3"/>
      <c r="AI20" s="3"/>
    </row>
    <row r="21">
      <c r="A21" t="str">
        <f>IFERROR(__xludf.DUMMYFUNCTION("""COMPUTED_VALUE"""),"")</f>
        <v/>
      </c>
      <c r="B21" t="str">
        <f>IFERROR(__xludf.DUMMYFUNCTION("""COMPUTED_VALUE"""),"")</f>
        <v/>
      </c>
      <c r="C21" t="str">
        <f>IFERROR(__xludf.DUMMYFUNCTION("""COMPUTED_VALUE"""),"")</f>
        <v/>
      </c>
      <c r="D21" t="str">
        <f>IFERROR(__xludf.DUMMYFUNCTION("""COMPUTED_VALUE"""),"")</f>
        <v/>
      </c>
      <c r="E21" t="str">
        <f>IFERROR(__xludf.DUMMYFUNCTION("""COMPUTED_VALUE"""),"")</f>
        <v/>
      </c>
      <c r="F21" t="str">
        <f>IFERROR(__xludf.DUMMYFUNCTION("""COMPUTED_VALUE"""),"")</f>
        <v/>
      </c>
      <c r="G21" t="str">
        <f>IFERROR(__xludf.DUMMYFUNCTION("""COMPUTED_VALUE"""),"")</f>
        <v/>
      </c>
      <c r="H21" t="str">
        <f>IFERROR(__xludf.DUMMYFUNCTION("""COMPUTED_VALUE"""),"")</f>
        <v/>
      </c>
      <c r="I21" t="str">
        <f>IFERROR(__xludf.DUMMYFUNCTION("""COMPUTED_VALUE"""),"")</f>
        <v/>
      </c>
      <c r="J21" t="str">
        <f>IFERROR(__xludf.DUMMYFUNCTION("""COMPUTED_VALUE"""),"")</f>
        <v/>
      </c>
      <c r="K21" t="str">
        <f>IFERROR(__xludf.DUMMYFUNCTION("""COMPUTED_VALUE"""),"")</f>
        <v/>
      </c>
      <c r="L21" t="str">
        <f>IFERROR(__xludf.DUMMYFUNCTION("""COMPUTED_VALUE"""),"")</f>
        <v/>
      </c>
      <c r="M21" t="str">
        <f>IFERROR(__xludf.DUMMYFUNCTION("""COMPUTED_VALUE"""),"")</f>
        <v/>
      </c>
      <c r="N21" t="str">
        <f>IFERROR(__xludf.DUMMYFUNCTION("""COMPUTED_VALUE"""),"")</f>
        <v/>
      </c>
      <c r="O21" t="str">
        <f>IFERROR(__xludf.DUMMYFUNCTION("""COMPUTED_VALUE"""),"")</f>
        <v/>
      </c>
      <c r="P21" t="str">
        <f>IFERROR(__xludf.DUMMYFUNCTION("""COMPUTED_VALUE"""),"")</f>
        <v/>
      </c>
      <c r="Q21" t="str">
        <f>IFERROR(__xludf.DUMMYFUNCTION("""COMPUTED_VALUE"""),"")</f>
        <v/>
      </c>
      <c r="R21" t="str">
        <f>IFERROR(__xludf.DUMMYFUNCTION("""COMPUTED_VALUE"""),"")</f>
        <v/>
      </c>
      <c r="S21" t="str">
        <f>IFERROR(__xludf.DUMMYFUNCTION("""COMPUTED_VALUE"""),"")</f>
        <v/>
      </c>
      <c r="T21" t="str">
        <f>IFERROR(__xludf.DUMMYFUNCTION("""COMPUTED_VALUE"""),"")</f>
        <v/>
      </c>
      <c r="U21" t="str">
        <f>IFERROR(__xludf.DUMMYFUNCTION("""COMPUTED_VALUE"""),"")</f>
        <v/>
      </c>
      <c r="V21" t="str">
        <f>IFERROR(__xludf.DUMMYFUNCTION("""COMPUTED_VALUE"""),"")</f>
        <v/>
      </c>
      <c r="W21" t="str">
        <f>IFERROR(__xludf.DUMMYFUNCTION("""COMPUTED_VALUE"""),"")</f>
        <v/>
      </c>
      <c r="X21" t="str">
        <f>IFERROR(__xludf.DUMMYFUNCTION("""COMPUTED_VALUE"""),"")</f>
        <v/>
      </c>
      <c r="Y21" t="str">
        <f>IFERROR(__xludf.DUMMYFUNCTION("""COMPUTED_VALUE"""),"")</f>
        <v/>
      </c>
      <c r="Z21" t="str">
        <f>IFERROR(__xludf.DUMMYFUNCTION("""COMPUTED_VALUE"""),"")</f>
        <v/>
      </c>
      <c r="AA21" t="str">
        <f>IFERROR(__xludf.DUMMYFUNCTION("""COMPUTED_VALUE"""),"")</f>
        <v/>
      </c>
      <c r="AB21" t="str">
        <f>IFERROR(__xludf.DUMMYFUNCTION("""COMPUTED_VALUE"""),"")</f>
        <v/>
      </c>
      <c r="AC21" t="str">
        <f>IFERROR(__xludf.DUMMYFUNCTION("""COMPUTED_VALUE"""),"")</f>
        <v/>
      </c>
      <c r="AD21" t="str">
        <f>IFERROR(__xludf.DUMMYFUNCTION("""COMPUTED_VALUE"""),"")</f>
        <v/>
      </c>
      <c r="AE21" s="3"/>
      <c r="AF21" s="3"/>
      <c r="AG21" s="3"/>
      <c r="AH21" s="3"/>
      <c r="AI21" s="3"/>
    </row>
    <row r="22">
      <c r="A22" t="str">
        <f>IFERROR(__xludf.DUMMYFUNCTION("""COMPUTED_VALUE"""),"")</f>
        <v/>
      </c>
      <c r="B22" t="str">
        <f>IFERROR(__xludf.DUMMYFUNCTION("""COMPUTED_VALUE"""),"")</f>
        <v/>
      </c>
      <c r="C22" t="str">
        <f>IFERROR(__xludf.DUMMYFUNCTION("""COMPUTED_VALUE"""),"")</f>
        <v/>
      </c>
      <c r="D22" t="str">
        <f>IFERROR(__xludf.DUMMYFUNCTION("""COMPUTED_VALUE"""),"")</f>
        <v/>
      </c>
      <c r="E22" t="str">
        <f>IFERROR(__xludf.DUMMYFUNCTION("""COMPUTED_VALUE"""),"")</f>
        <v/>
      </c>
      <c r="F22" t="str">
        <f>IFERROR(__xludf.DUMMYFUNCTION("""COMPUTED_VALUE"""),"")</f>
        <v/>
      </c>
      <c r="G22" t="str">
        <f>IFERROR(__xludf.DUMMYFUNCTION("""COMPUTED_VALUE"""),"")</f>
        <v/>
      </c>
      <c r="H22" t="str">
        <f>IFERROR(__xludf.DUMMYFUNCTION("""COMPUTED_VALUE"""),"")</f>
        <v/>
      </c>
      <c r="I22" t="str">
        <f>IFERROR(__xludf.DUMMYFUNCTION("""COMPUTED_VALUE"""),"")</f>
        <v/>
      </c>
      <c r="J22" t="str">
        <f>IFERROR(__xludf.DUMMYFUNCTION("""COMPUTED_VALUE"""),"")</f>
        <v/>
      </c>
      <c r="K22" t="str">
        <f>IFERROR(__xludf.DUMMYFUNCTION("""COMPUTED_VALUE"""),"")</f>
        <v/>
      </c>
      <c r="L22" t="str">
        <f>IFERROR(__xludf.DUMMYFUNCTION("""COMPUTED_VALUE"""),"")</f>
        <v/>
      </c>
      <c r="M22" t="str">
        <f>IFERROR(__xludf.DUMMYFUNCTION("""COMPUTED_VALUE"""),"")</f>
        <v/>
      </c>
      <c r="N22" t="str">
        <f>IFERROR(__xludf.DUMMYFUNCTION("""COMPUTED_VALUE"""),"")</f>
        <v/>
      </c>
      <c r="O22" t="str">
        <f>IFERROR(__xludf.DUMMYFUNCTION("""COMPUTED_VALUE"""),"")</f>
        <v/>
      </c>
      <c r="P22" t="str">
        <f>IFERROR(__xludf.DUMMYFUNCTION("""COMPUTED_VALUE"""),"")</f>
        <v/>
      </c>
      <c r="Q22" t="str">
        <f>IFERROR(__xludf.DUMMYFUNCTION("""COMPUTED_VALUE"""),"")</f>
        <v/>
      </c>
      <c r="R22" t="str">
        <f>IFERROR(__xludf.DUMMYFUNCTION("""COMPUTED_VALUE"""),"")</f>
        <v/>
      </c>
      <c r="S22" t="str">
        <f>IFERROR(__xludf.DUMMYFUNCTION("""COMPUTED_VALUE"""),"")</f>
        <v/>
      </c>
      <c r="T22" t="str">
        <f>IFERROR(__xludf.DUMMYFUNCTION("""COMPUTED_VALUE"""),"")</f>
        <v/>
      </c>
      <c r="U22" t="str">
        <f>IFERROR(__xludf.DUMMYFUNCTION("""COMPUTED_VALUE"""),"")</f>
        <v/>
      </c>
      <c r="V22" t="str">
        <f>IFERROR(__xludf.DUMMYFUNCTION("""COMPUTED_VALUE"""),"")</f>
        <v/>
      </c>
      <c r="W22" t="str">
        <f>IFERROR(__xludf.DUMMYFUNCTION("""COMPUTED_VALUE"""),"")</f>
        <v/>
      </c>
      <c r="X22" t="str">
        <f>IFERROR(__xludf.DUMMYFUNCTION("""COMPUTED_VALUE"""),"")</f>
        <v/>
      </c>
      <c r="Y22" t="str">
        <f>IFERROR(__xludf.DUMMYFUNCTION("""COMPUTED_VALUE"""),"")</f>
        <v/>
      </c>
      <c r="Z22" t="str">
        <f>IFERROR(__xludf.DUMMYFUNCTION("""COMPUTED_VALUE"""),"")</f>
        <v/>
      </c>
      <c r="AA22" t="str">
        <f>IFERROR(__xludf.DUMMYFUNCTION("""COMPUTED_VALUE"""),"")</f>
        <v/>
      </c>
      <c r="AB22" t="str">
        <f>IFERROR(__xludf.DUMMYFUNCTION("""COMPUTED_VALUE"""),"")</f>
        <v/>
      </c>
      <c r="AC22" t="str">
        <f>IFERROR(__xludf.DUMMYFUNCTION("""COMPUTED_VALUE"""),"")</f>
        <v/>
      </c>
      <c r="AD22" t="str">
        <f>IFERROR(__xludf.DUMMYFUNCTION("""COMPUTED_VALUE"""),"")</f>
        <v/>
      </c>
      <c r="AE22" s="3"/>
      <c r="AF22" s="3"/>
      <c r="AG22" s="3"/>
      <c r="AH22" s="3"/>
      <c r="AI22" s="3"/>
    </row>
    <row r="23">
      <c r="A23" t="str">
        <f>IFERROR(__xludf.DUMMYFUNCTION("""COMPUTED_VALUE"""),"")</f>
        <v/>
      </c>
      <c r="B23" t="str">
        <f>IFERROR(__xludf.DUMMYFUNCTION("""COMPUTED_VALUE"""),"")</f>
        <v/>
      </c>
      <c r="C23" t="str">
        <f>IFERROR(__xludf.DUMMYFUNCTION("""COMPUTED_VALUE"""),"")</f>
        <v/>
      </c>
      <c r="D23" t="str">
        <f>IFERROR(__xludf.DUMMYFUNCTION("""COMPUTED_VALUE"""),"")</f>
        <v/>
      </c>
      <c r="E23" t="str">
        <f>IFERROR(__xludf.DUMMYFUNCTION("""COMPUTED_VALUE"""),"")</f>
        <v/>
      </c>
      <c r="F23" t="str">
        <f>IFERROR(__xludf.DUMMYFUNCTION("""COMPUTED_VALUE"""),"")</f>
        <v/>
      </c>
      <c r="G23" t="str">
        <f>IFERROR(__xludf.DUMMYFUNCTION("""COMPUTED_VALUE"""),"")</f>
        <v/>
      </c>
      <c r="H23" t="str">
        <f>IFERROR(__xludf.DUMMYFUNCTION("""COMPUTED_VALUE"""),"")</f>
        <v/>
      </c>
      <c r="I23" t="str">
        <f>IFERROR(__xludf.DUMMYFUNCTION("""COMPUTED_VALUE"""),"")</f>
        <v/>
      </c>
      <c r="J23" t="str">
        <f>IFERROR(__xludf.DUMMYFUNCTION("""COMPUTED_VALUE"""),"")</f>
        <v/>
      </c>
      <c r="K23" t="str">
        <f>IFERROR(__xludf.DUMMYFUNCTION("""COMPUTED_VALUE"""),"")</f>
        <v/>
      </c>
      <c r="L23" t="str">
        <f>IFERROR(__xludf.DUMMYFUNCTION("""COMPUTED_VALUE"""),"")</f>
        <v/>
      </c>
      <c r="M23" t="str">
        <f>IFERROR(__xludf.DUMMYFUNCTION("""COMPUTED_VALUE"""),"")</f>
        <v/>
      </c>
      <c r="N23" t="str">
        <f>IFERROR(__xludf.DUMMYFUNCTION("""COMPUTED_VALUE"""),"")</f>
        <v/>
      </c>
      <c r="O23" t="str">
        <f>IFERROR(__xludf.DUMMYFUNCTION("""COMPUTED_VALUE"""),"")</f>
        <v/>
      </c>
      <c r="P23" t="str">
        <f>IFERROR(__xludf.DUMMYFUNCTION("""COMPUTED_VALUE"""),"")</f>
        <v/>
      </c>
      <c r="Q23" t="str">
        <f>IFERROR(__xludf.DUMMYFUNCTION("""COMPUTED_VALUE"""),"")</f>
        <v/>
      </c>
      <c r="R23" t="str">
        <f>IFERROR(__xludf.DUMMYFUNCTION("""COMPUTED_VALUE"""),"")</f>
        <v/>
      </c>
      <c r="S23" t="str">
        <f>IFERROR(__xludf.DUMMYFUNCTION("""COMPUTED_VALUE"""),"")</f>
        <v/>
      </c>
      <c r="T23" t="str">
        <f>IFERROR(__xludf.DUMMYFUNCTION("""COMPUTED_VALUE"""),"")</f>
        <v/>
      </c>
      <c r="U23" t="str">
        <f>IFERROR(__xludf.DUMMYFUNCTION("""COMPUTED_VALUE"""),"")</f>
        <v/>
      </c>
      <c r="V23" t="str">
        <f>IFERROR(__xludf.DUMMYFUNCTION("""COMPUTED_VALUE"""),"")</f>
        <v/>
      </c>
      <c r="W23" t="str">
        <f>IFERROR(__xludf.DUMMYFUNCTION("""COMPUTED_VALUE"""),"")</f>
        <v/>
      </c>
      <c r="X23" t="str">
        <f>IFERROR(__xludf.DUMMYFUNCTION("""COMPUTED_VALUE"""),"")</f>
        <v/>
      </c>
      <c r="Y23" t="str">
        <f>IFERROR(__xludf.DUMMYFUNCTION("""COMPUTED_VALUE"""),"")</f>
        <v/>
      </c>
      <c r="Z23" t="str">
        <f>IFERROR(__xludf.DUMMYFUNCTION("""COMPUTED_VALUE"""),"")</f>
        <v/>
      </c>
      <c r="AA23" t="str">
        <f>IFERROR(__xludf.DUMMYFUNCTION("""COMPUTED_VALUE"""),"")</f>
        <v/>
      </c>
      <c r="AB23" t="str">
        <f>IFERROR(__xludf.DUMMYFUNCTION("""COMPUTED_VALUE"""),"")</f>
        <v/>
      </c>
      <c r="AC23" t="str">
        <f>IFERROR(__xludf.DUMMYFUNCTION("""COMPUTED_VALUE"""),"")</f>
        <v/>
      </c>
      <c r="AD23" t="str">
        <f>IFERROR(__xludf.DUMMYFUNCTION("""COMPUTED_VALUE"""),"")</f>
        <v/>
      </c>
      <c r="AE23" s="3"/>
      <c r="AF23" s="3"/>
      <c r="AG23" s="3"/>
      <c r="AH23" s="3"/>
      <c r="AI23" s="3"/>
    </row>
    <row r="24">
      <c r="A24" t="str">
        <f>IFERROR(__xludf.DUMMYFUNCTION("""COMPUTED_VALUE"""),"")</f>
        <v/>
      </c>
      <c r="B24" t="str">
        <f>IFERROR(__xludf.DUMMYFUNCTION("""COMPUTED_VALUE"""),"")</f>
        <v/>
      </c>
      <c r="C24" t="str">
        <f>IFERROR(__xludf.DUMMYFUNCTION("""COMPUTED_VALUE"""),"")</f>
        <v/>
      </c>
      <c r="D24" t="str">
        <f>IFERROR(__xludf.DUMMYFUNCTION("""COMPUTED_VALUE"""),"")</f>
        <v/>
      </c>
      <c r="E24" t="str">
        <f>IFERROR(__xludf.DUMMYFUNCTION("""COMPUTED_VALUE"""),"")</f>
        <v/>
      </c>
      <c r="F24" t="str">
        <f>IFERROR(__xludf.DUMMYFUNCTION("""COMPUTED_VALUE"""),"")</f>
        <v/>
      </c>
      <c r="G24" t="str">
        <f>IFERROR(__xludf.DUMMYFUNCTION("""COMPUTED_VALUE"""),"")</f>
        <v/>
      </c>
      <c r="H24" t="str">
        <f>IFERROR(__xludf.DUMMYFUNCTION("""COMPUTED_VALUE"""),"")</f>
        <v/>
      </c>
      <c r="I24" t="str">
        <f>IFERROR(__xludf.DUMMYFUNCTION("""COMPUTED_VALUE"""),"")</f>
        <v/>
      </c>
      <c r="J24" t="str">
        <f>IFERROR(__xludf.DUMMYFUNCTION("""COMPUTED_VALUE"""),"")</f>
        <v/>
      </c>
      <c r="K24" t="str">
        <f>IFERROR(__xludf.DUMMYFUNCTION("""COMPUTED_VALUE"""),"")</f>
        <v/>
      </c>
      <c r="L24" t="str">
        <f>IFERROR(__xludf.DUMMYFUNCTION("""COMPUTED_VALUE"""),"")</f>
        <v/>
      </c>
      <c r="M24" t="str">
        <f>IFERROR(__xludf.DUMMYFUNCTION("""COMPUTED_VALUE"""),"")</f>
        <v/>
      </c>
      <c r="N24" t="str">
        <f>IFERROR(__xludf.DUMMYFUNCTION("""COMPUTED_VALUE"""),"")</f>
        <v/>
      </c>
      <c r="O24" t="str">
        <f>IFERROR(__xludf.DUMMYFUNCTION("""COMPUTED_VALUE"""),"")</f>
        <v/>
      </c>
      <c r="P24" t="str">
        <f>IFERROR(__xludf.DUMMYFUNCTION("""COMPUTED_VALUE"""),"")</f>
        <v/>
      </c>
      <c r="Q24" t="str">
        <f>IFERROR(__xludf.DUMMYFUNCTION("""COMPUTED_VALUE"""),"")</f>
        <v/>
      </c>
      <c r="R24" t="str">
        <f>IFERROR(__xludf.DUMMYFUNCTION("""COMPUTED_VALUE"""),"")</f>
        <v/>
      </c>
      <c r="S24" t="str">
        <f>IFERROR(__xludf.DUMMYFUNCTION("""COMPUTED_VALUE"""),"")</f>
        <v/>
      </c>
      <c r="T24" t="str">
        <f>IFERROR(__xludf.DUMMYFUNCTION("""COMPUTED_VALUE"""),"")</f>
        <v/>
      </c>
      <c r="U24" t="str">
        <f>IFERROR(__xludf.DUMMYFUNCTION("""COMPUTED_VALUE"""),"")</f>
        <v/>
      </c>
      <c r="V24" t="str">
        <f>IFERROR(__xludf.DUMMYFUNCTION("""COMPUTED_VALUE"""),"")</f>
        <v/>
      </c>
      <c r="W24" t="str">
        <f>IFERROR(__xludf.DUMMYFUNCTION("""COMPUTED_VALUE"""),"")</f>
        <v/>
      </c>
      <c r="X24" t="str">
        <f>IFERROR(__xludf.DUMMYFUNCTION("""COMPUTED_VALUE"""),"")</f>
        <v/>
      </c>
      <c r="Y24" t="str">
        <f>IFERROR(__xludf.DUMMYFUNCTION("""COMPUTED_VALUE"""),"")</f>
        <v/>
      </c>
      <c r="Z24" t="str">
        <f>IFERROR(__xludf.DUMMYFUNCTION("""COMPUTED_VALUE"""),"")</f>
        <v/>
      </c>
      <c r="AA24" t="str">
        <f>IFERROR(__xludf.DUMMYFUNCTION("""COMPUTED_VALUE"""),"")</f>
        <v/>
      </c>
      <c r="AB24" t="str">
        <f>IFERROR(__xludf.DUMMYFUNCTION("""COMPUTED_VALUE"""),"")</f>
        <v/>
      </c>
      <c r="AC24" t="str">
        <f>IFERROR(__xludf.DUMMYFUNCTION("""COMPUTED_VALUE"""),"")</f>
        <v/>
      </c>
      <c r="AD24" t="str">
        <f>IFERROR(__xludf.DUMMYFUNCTION("""COMPUTED_VALUE"""),"")</f>
        <v/>
      </c>
      <c r="AE24" s="3"/>
      <c r="AF24" s="3"/>
      <c r="AG24" s="3"/>
      <c r="AH24" s="3"/>
      <c r="AI24" s="3"/>
    </row>
    <row r="25">
      <c r="A25" t="str">
        <f>IFERROR(__xludf.DUMMYFUNCTION("""COMPUTED_VALUE"""),"")</f>
        <v/>
      </c>
      <c r="B25" t="str">
        <f>IFERROR(__xludf.DUMMYFUNCTION("""COMPUTED_VALUE"""),"")</f>
        <v/>
      </c>
      <c r="C25" t="str">
        <f>IFERROR(__xludf.DUMMYFUNCTION("""COMPUTED_VALUE"""),"")</f>
        <v/>
      </c>
      <c r="D25" t="str">
        <f>IFERROR(__xludf.DUMMYFUNCTION("""COMPUTED_VALUE"""),"")</f>
        <v/>
      </c>
      <c r="E25" t="str">
        <f>IFERROR(__xludf.DUMMYFUNCTION("""COMPUTED_VALUE"""),"")</f>
        <v/>
      </c>
      <c r="F25" t="str">
        <f>IFERROR(__xludf.DUMMYFUNCTION("""COMPUTED_VALUE"""),"")</f>
        <v/>
      </c>
      <c r="G25" t="str">
        <f>IFERROR(__xludf.DUMMYFUNCTION("""COMPUTED_VALUE"""),"")</f>
        <v/>
      </c>
      <c r="H25" t="str">
        <f>IFERROR(__xludf.DUMMYFUNCTION("""COMPUTED_VALUE"""),"")</f>
        <v/>
      </c>
      <c r="I25" t="str">
        <f>IFERROR(__xludf.DUMMYFUNCTION("""COMPUTED_VALUE"""),"")</f>
        <v/>
      </c>
      <c r="J25" t="str">
        <f>IFERROR(__xludf.DUMMYFUNCTION("""COMPUTED_VALUE"""),"")</f>
        <v/>
      </c>
      <c r="K25" t="str">
        <f>IFERROR(__xludf.DUMMYFUNCTION("""COMPUTED_VALUE"""),"")</f>
        <v/>
      </c>
      <c r="L25" t="str">
        <f>IFERROR(__xludf.DUMMYFUNCTION("""COMPUTED_VALUE"""),"")</f>
        <v/>
      </c>
      <c r="M25" t="str">
        <f>IFERROR(__xludf.DUMMYFUNCTION("""COMPUTED_VALUE"""),"")</f>
        <v/>
      </c>
      <c r="N25" t="str">
        <f>IFERROR(__xludf.DUMMYFUNCTION("""COMPUTED_VALUE"""),"")</f>
        <v/>
      </c>
      <c r="O25" t="str">
        <f>IFERROR(__xludf.DUMMYFUNCTION("""COMPUTED_VALUE"""),"")</f>
        <v/>
      </c>
      <c r="P25" t="str">
        <f>IFERROR(__xludf.DUMMYFUNCTION("""COMPUTED_VALUE"""),"")</f>
        <v/>
      </c>
      <c r="Q25" t="str">
        <f>IFERROR(__xludf.DUMMYFUNCTION("""COMPUTED_VALUE"""),"")</f>
        <v/>
      </c>
      <c r="R25" t="str">
        <f>IFERROR(__xludf.DUMMYFUNCTION("""COMPUTED_VALUE"""),"")</f>
        <v/>
      </c>
      <c r="S25" t="str">
        <f>IFERROR(__xludf.DUMMYFUNCTION("""COMPUTED_VALUE"""),"")</f>
        <v/>
      </c>
      <c r="T25" t="str">
        <f>IFERROR(__xludf.DUMMYFUNCTION("""COMPUTED_VALUE"""),"")</f>
        <v/>
      </c>
      <c r="U25" t="str">
        <f>IFERROR(__xludf.DUMMYFUNCTION("""COMPUTED_VALUE"""),"")</f>
        <v/>
      </c>
      <c r="V25" t="str">
        <f>IFERROR(__xludf.DUMMYFUNCTION("""COMPUTED_VALUE"""),"")</f>
        <v/>
      </c>
      <c r="W25" t="str">
        <f>IFERROR(__xludf.DUMMYFUNCTION("""COMPUTED_VALUE"""),"")</f>
        <v/>
      </c>
      <c r="X25" t="str">
        <f>IFERROR(__xludf.DUMMYFUNCTION("""COMPUTED_VALUE"""),"")</f>
        <v/>
      </c>
      <c r="Y25" t="str">
        <f>IFERROR(__xludf.DUMMYFUNCTION("""COMPUTED_VALUE"""),"")</f>
        <v/>
      </c>
      <c r="Z25" t="str">
        <f>IFERROR(__xludf.DUMMYFUNCTION("""COMPUTED_VALUE"""),"")</f>
        <v/>
      </c>
      <c r="AA25" t="str">
        <f>IFERROR(__xludf.DUMMYFUNCTION("""COMPUTED_VALUE"""),"")</f>
        <v/>
      </c>
      <c r="AB25" t="str">
        <f>IFERROR(__xludf.DUMMYFUNCTION("""COMPUTED_VALUE"""),"")</f>
        <v/>
      </c>
      <c r="AC25" t="str">
        <f>IFERROR(__xludf.DUMMYFUNCTION("""COMPUTED_VALUE"""),"")</f>
        <v/>
      </c>
      <c r="AD25" t="str">
        <f>IFERROR(__xludf.DUMMYFUNCTION("""COMPUTED_VALUE"""),"")</f>
        <v/>
      </c>
      <c r="AE25" s="3"/>
      <c r="AF25" s="3"/>
      <c r="AG25" s="3"/>
      <c r="AH25" s="3"/>
      <c r="AI25" s="3"/>
    </row>
    <row r="26">
      <c r="A26" t="str">
        <f>IFERROR(__xludf.DUMMYFUNCTION("""COMPUTED_VALUE"""),"")</f>
        <v/>
      </c>
      <c r="B26" t="str">
        <f>IFERROR(__xludf.DUMMYFUNCTION("""COMPUTED_VALUE"""),"")</f>
        <v/>
      </c>
      <c r="C26" t="str">
        <f>IFERROR(__xludf.DUMMYFUNCTION("""COMPUTED_VALUE"""),"")</f>
        <v/>
      </c>
      <c r="D26" t="str">
        <f>IFERROR(__xludf.DUMMYFUNCTION("""COMPUTED_VALUE"""),"")</f>
        <v/>
      </c>
      <c r="E26" t="str">
        <f>IFERROR(__xludf.DUMMYFUNCTION("""COMPUTED_VALUE"""),"")</f>
        <v/>
      </c>
      <c r="F26" t="str">
        <f>IFERROR(__xludf.DUMMYFUNCTION("""COMPUTED_VALUE"""),"")</f>
        <v/>
      </c>
      <c r="G26" t="str">
        <f>IFERROR(__xludf.DUMMYFUNCTION("""COMPUTED_VALUE"""),"")</f>
        <v/>
      </c>
      <c r="H26" t="str">
        <f>IFERROR(__xludf.DUMMYFUNCTION("""COMPUTED_VALUE"""),"")</f>
        <v/>
      </c>
      <c r="I26" t="str">
        <f>IFERROR(__xludf.DUMMYFUNCTION("""COMPUTED_VALUE"""),"")</f>
        <v/>
      </c>
      <c r="J26" t="str">
        <f>IFERROR(__xludf.DUMMYFUNCTION("""COMPUTED_VALUE"""),"")</f>
        <v/>
      </c>
      <c r="K26" t="str">
        <f>IFERROR(__xludf.DUMMYFUNCTION("""COMPUTED_VALUE"""),"")</f>
        <v/>
      </c>
      <c r="L26" t="str">
        <f>IFERROR(__xludf.DUMMYFUNCTION("""COMPUTED_VALUE"""),"")</f>
        <v/>
      </c>
      <c r="M26" t="str">
        <f>IFERROR(__xludf.DUMMYFUNCTION("""COMPUTED_VALUE"""),"")</f>
        <v/>
      </c>
      <c r="N26" t="str">
        <f>IFERROR(__xludf.DUMMYFUNCTION("""COMPUTED_VALUE"""),"")</f>
        <v/>
      </c>
      <c r="O26" t="str">
        <f>IFERROR(__xludf.DUMMYFUNCTION("""COMPUTED_VALUE"""),"")</f>
        <v/>
      </c>
      <c r="P26" t="str">
        <f>IFERROR(__xludf.DUMMYFUNCTION("""COMPUTED_VALUE"""),"")</f>
        <v/>
      </c>
      <c r="Q26" t="str">
        <f>IFERROR(__xludf.DUMMYFUNCTION("""COMPUTED_VALUE"""),"")</f>
        <v/>
      </c>
      <c r="R26" t="str">
        <f>IFERROR(__xludf.DUMMYFUNCTION("""COMPUTED_VALUE"""),"")</f>
        <v/>
      </c>
      <c r="S26" t="str">
        <f>IFERROR(__xludf.DUMMYFUNCTION("""COMPUTED_VALUE"""),"")</f>
        <v/>
      </c>
      <c r="T26" t="str">
        <f>IFERROR(__xludf.DUMMYFUNCTION("""COMPUTED_VALUE"""),"")</f>
        <v/>
      </c>
      <c r="U26" t="str">
        <f>IFERROR(__xludf.DUMMYFUNCTION("""COMPUTED_VALUE"""),"")</f>
        <v/>
      </c>
      <c r="V26" t="str">
        <f>IFERROR(__xludf.DUMMYFUNCTION("""COMPUTED_VALUE"""),"")</f>
        <v/>
      </c>
      <c r="W26" t="str">
        <f>IFERROR(__xludf.DUMMYFUNCTION("""COMPUTED_VALUE"""),"")</f>
        <v/>
      </c>
      <c r="X26" t="str">
        <f>IFERROR(__xludf.DUMMYFUNCTION("""COMPUTED_VALUE"""),"")</f>
        <v/>
      </c>
      <c r="Y26" t="str">
        <f>IFERROR(__xludf.DUMMYFUNCTION("""COMPUTED_VALUE"""),"")</f>
        <v/>
      </c>
      <c r="Z26" t="str">
        <f>IFERROR(__xludf.DUMMYFUNCTION("""COMPUTED_VALUE"""),"")</f>
        <v/>
      </c>
      <c r="AA26" t="str">
        <f>IFERROR(__xludf.DUMMYFUNCTION("""COMPUTED_VALUE"""),"")</f>
        <v/>
      </c>
      <c r="AB26" t="str">
        <f>IFERROR(__xludf.DUMMYFUNCTION("""COMPUTED_VALUE"""),"")</f>
        <v/>
      </c>
      <c r="AC26" t="str">
        <f>IFERROR(__xludf.DUMMYFUNCTION("""COMPUTED_VALUE"""),"")</f>
        <v/>
      </c>
      <c r="AD26" t="str">
        <f>IFERROR(__xludf.DUMMYFUNCTION("""COMPUTED_VALUE"""),"")</f>
        <v/>
      </c>
      <c r="AE26" s="3"/>
      <c r="AF26" s="3"/>
      <c r="AG26" s="3"/>
      <c r="AH26" s="3"/>
      <c r="AI26" s="3"/>
    </row>
    <row r="27">
      <c r="A27" t="str">
        <f>IFERROR(__xludf.DUMMYFUNCTION("""COMPUTED_VALUE"""),"")</f>
        <v/>
      </c>
      <c r="B27" t="str">
        <f>IFERROR(__xludf.DUMMYFUNCTION("""COMPUTED_VALUE"""),"")</f>
        <v/>
      </c>
      <c r="C27" t="str">
        <f>IFERROR(__xludf.DUMMYFUNCTION("""COMPUTED_VALUE"""),"")</f>
        <v/>
      </c>
      <c r="D27" t="str">
        <f>IFERROR(__xludf.DUMMYFUNCTION("""COMPUTED_VALUE"""),"")</f>
        <v/>
      </c>
      <c r="E27" t="str">
        <f>IFERROR(__xludf.DUMMYFUNCTION("""COMPUTED_VALUE"""),"")</f>
        <v/>
      </c>
      <c r="F27" t="str">
        <f>IFERROR(__xludf.DUMMYFUNCTION("""COMPUTED_VALUE"""),"")</f>
        <v/>
      </c>
      <c r="G27" t="str">
        <f>IFERROR(__xludf.DUMMYFUNCTION("""COMPUTED_VALUE"""),"")</f>
        <v/>
      </c>
      <c r="H27" t="str">
        <f>IFERROR(__xludf.DUMMYFUNCTION("""COMPUTED_VALUE"""),"")</f>
        <v/>
      </c>
      <c r="I27" t="str">
        <f>IFERROR(__xludf.DUMMYFUNCTION("""COMPUTED_VALUE"""),"")</f>
        <v/>
      </c>
      <c r="J27" t="str">
        <f>IFERROR(__xludf.DUMMYFUNCTION("""COMPUTED_VALUE"""),"")</f>
        <v/>
      </c>
      <c r="K27" t="str">
        <f>IFERROR(__xludf.DUMMYFUNCTION("""COMPUTED_VALUE"""),"")</f>
        <v/>
      </c>
      <c r="L27" t="str">
        <f>IFERROR(__xludf.DUMMYFUNCTION("""COMPUTED_VALUE"""),"")</f>
        <v/>
      </c>
      <c r="M27" t="str">
        <f>IFERROR(__xludf.DUMMYFUNCTION("""COMPUTED_VALUE"""),"")</f>
        <v/>
      </c>
      <c r="N27" t="str">
        <f>IFERROR(__xludf.DUMMYFUNCTION("""COMPUTED_VALUE"""),"")</f>
        <v/>
      </c>
      <c r="O27" t="str">
        <f>IFERROR(__xludf.DUMMYFUNCTION("""COMPUTED_VALUE"""),"")</f>
        <v/>
      </c>
      <c r="P27" t="str">
        <f>IFERROR(__xludf.DUMMYFUNCTION("""COMPUTED_VALUE"""),"")</f>
        <v/>
      </c>
      <c r="Q27" t="str">
        <f>IFERROR(__xludf.DUMMYFUNCTION("""COMPUTED_VALUE"""),"")</f>
        <v/>
      </c>
      <c r="R27" t="str">
        <f>IFERROR(__xludf.DUMMYFUNCTION("""COMPUTED_VALUE"""),"")</f>
        <v/>
      </c>
      <c r="S27" t="str">
        <f>IFERROR(__xludf.DUMMYFUNCTION("""COMPUTED_VALUE"""),"")</f>
        <v/>
      </c>
      <c r="T27" t="str">
        <f>IFERROR(__xludf.DUMMYFUNCTION("""COMPUTED_VALUE"""),"")</f>
        <v/>
      </c>
      <c r="U27" t="str">
        <f>IFERROR(__xludf.DUMMYFUNCTION("""COMPUTED_VALUE"""),"")</f>
        <v/>
      </c>
      <c r="V27" t="str">
        <f>IFERROR(__xludf.DUMMYFUNCTION("""COMPUTED_VALUE"""),"")</f>
        <v/>
      </c>
      <c r="W27" t="str">
        <f>IFERROR(__xludf.DUMMYFUNCTION("""COMPUTED_VALUE"""),"")</f>
        <v/>
      </c>
      <c r="X27" t="str">
        <f>IFERROR(__xludf.DUMMYFUNCTION("""COMPUTED_VALUE"""),"")</f>
        <v/>
      </c>
      <c r="Y27" t="str">
        <f>IFERROR(__xludf.DUMMYFUNCTION("""COMPUTED_VALUE"""),"")</f>
        <v/>
      </c>
      <c r="Z27" t="str">
        <f>IFERROR(__xludf.DUMMYFUNCTION("""COMPUTED_VALUE"""),"")</f>
        <v/>
      </c>
      <c r="AA27" t="str">
        <f>IFERROR(__xludf.DUMMYFUNCTION("""COMPUTED_VALUE"""),"")</f>
        <v/>
      </c>
      <c r="AB27" t="str">
        <f>IFERROR(__xludf.DUMMYFUNCTION("""COMPUTED_VALUE"""),"")</f>
        <v/>
      </c>
      <c r="AC27" t="str">
        <f>IFERROR(__xludf.DUMMYFUNCTION("""COMPUTED_VALUE"""),"")</f>
        <v/>
      </c>
      <c r="AD27" t="str">
        <f>IFERROR(__xludf.DUMMYFUNCTION("""COMPUTED_VALUE"""),"")</f>
        <v/>
      </c>
      <c r="AE27" s="3"/>
      <c r="AF27" s="3"/>
      <c r="AG27" s="3"/>
      <c r="AH27" s="3"/>
      <c r="AI27" s="3"/>
    </row>
    <row r="28">
      <c r="A28" t="str">
        <f>IFERROR(__xludf.DUMMYFUNCTION("""COMPUTED_VALUE"""),"")</f>
        <v/>
      </c>
      <c r="B28" t="str">
        <f>IFERROR(__xludf.DUMMYFUNCTION("""COMPUTED_VALUE"""),"")</f>
        <v/>
      </c>
      <c r="C28" t="str">
        <f>IFERROR(__xludf.DUMMYFUNCTION("""COMPUTED_VALUE"""),"")</f>
        <v/>
      </c>
      <c r="D28" t="str">
        <f>IFERROR(__xludf.DUMMYFUNCTION("""COMPUTED_VALUE"""),"")</f>
        <v/>
      </c>
      <c r="E28" t="str">
        <f>IFERROR(__xludf.DUMMYFUNCTION("""COMPUTED_VALUE"""),"")</f>
        <v/>
      </c>
      <c r="F28" t="str">
        <f>IFERROR(__xludf.DUMMYFUNCTION("""COMPUTED_VALUE"""),"")</f>
        <v/>
      </c>
      <c r="G28" t="str">
        <f>IFERROR(__xludf.DUMMYFUNCTION("""COMPUTED_VALUE"""),"")</f>
        <v/>
      </c>
      <c r="H28" t="str">
        <f>IFERROR(__xludf.DUMMYFUNCTION("""COMPUTED_VALUE"""),"")</f>
        <v/>
      </c>
      <c r="I28" t="str">
        <f>IFERROR(__xludf.DUMMYFUNCTION("""COMPUTED_VALUE"""),"")</f>
        <v/>
      </c>
      <c r="J28" t="str">
        <f>IFERROR(__xludf.DUMMYFUNCTION("""COMPUTED_VALUE"""),"")</f>
        <v/>
      </c>
      <c r="K28" t="str">
        <f>IFERROR(__xludf.DUMMYFUNCTION("""COMPUTED_VALUE"""),"")</f>
        <v/>
      </c>
      <c r="L28" t="str">
        <f>IFERROR(__xludf.DUMMYFUNCTION("""COMPUTED_VALUE"""),"")</f>
        <v/>
      </c>
      <c r="M28" t="str">
        <f>IFERROR(__xludf.DUMMYFUNCTION("""COMPUTED_VALUE"""),"")</f>
        <v/>
      </c>
      <c r="N28" t="str">
        <f>IFERROR(__xludf.DUMMYFUNCTION("""COMPUTED_VALUE"""),"")</f>
        <v/>
      </c>
      <c r="O28" t="str">
        <f>IFERROR(__xludf.DUMMYFUNCTION("""COMPUTED_VALUE"""),"")</f>
        <v/>
      </c>
      <c r="P28" t="str">
        <f>IFERROR(__xludf.DUMMYFUNCTION("""COMPUTED_VALUE"""),"")</f>
        <v/>
      </c>
      <c r="Q28" t="str">
        <f>IFERROR(__xludf.DUMMYFUNCTION("""COMPUTED_VALUE"""),"")</f>
        <v/>
      </c>
      <c r="R28" t="str">
        <f>IFERROR(__xludf.DUMMYFUNCTION("""COMPUTED_VALUE"""),"")</f>
        <v/>
      </c>
      <c r="S28" t="str">
        <f>IFERROR(__xludf.DUMMYFUNCTION("""COMPUTED_VALUE"""),"")</f>
        <v/>
      </c>
      <c r="T28" t="str">
        <f>IFERROR(__xludf.DUMMYFUNCTION("""COMPUTED_VALUE"""),"")</f>
        <v/>
      </c>
      <c r="U28" t="str">
        <f>IFERROR(__xludf.DUMMYFUNCTION("""COMPUTED_VALUE"""),"")</f>
        <v/>
      </c>
      <c r="V28" t="str">
        <f>IFERROR(__xludf.DUMMYFUNCTION("""COMPUTED_VALUE"""),"")</f>
        <v/>
      </c>
      <c r="W28" t="str">
        <f>IFERROR(__xludf.DUMMYFUNCTION("""COMPUTED_VALUE"""),"")</f>
        <v/>
      </c>
      <c r="X28" t="str">
        <f>IFERROR(__xludf.DUMMYFUNCTION("""COMPUTED_VALUE"""),"")</f>
        <v/>
      </c>
      <c r="Y28" t="str">
        <f>IFERROR(__xludf.DUMMYFUNCTION("""COMPUTED_VALUE"""),"")</f>
        <v/>
      </c>
      <c r="Z28" t="str">
        <f>IFERROR(__xludf.DUMMYFUNCTION("""COMPUTED_VALUE"""),"")</f>
        <v/>
      </c>
      <c r="AA28" t="str">
        <f>IFERROR(__xludf.DUMMYFUNCTION("""COMPUTED_VALUE"""),"")</f>
        <v/>
      </c>
      <c r="AB28" t="str">
        <f>IFERROR(__xludf.DUMMYFUNCTION("""COMPUTED_VALUE"""),"")</f>
        <v/>
      </c>
      <c r="AC28" t="str">
        <f>IFERROR(__xludf.DUMMYFUNCTION("""COMPUTED_VALUE"""),"")</f>
        <v/>
      </c>
      <c r="AD28" t="str">
        <f>IFERROR(__xludf.DUMMYFUNCTION("""COMPUTED_VALUE"""),"")</f>
        <v/>
      </c>
      <c r="AE28" s="3"/>
      <c r="AF28" s="3"/>
      <c r="AG28" s="3"/>
      <c r="AH28" s="3"/>
      <c r="AI28" s="3"/>
    </row>
    <row r="29">
      <c r="A29" t="str">
        <f>IFERROR(__xludf.DUMMYFUNCTION("""COMPUTED_VALUE"""),"")</f>
        <v/>
      </c>
      <c r="B29" t="str">
        <f>IFERROR(__xludf.DUMMYFUNCTION("""COMPUTED_VALUE"""),"")</f>
        <v/>
      </c>
      <c r="C29" t="str">
        <f>IFERROR(__xludf.DUMMYFUNCTION("""COMPUTED_VALUE"""),"")</f>
        <v/>
      </c>
      <c r="D29" t="str">
        <f>IFERROR(__xludf.DUMMYFUNCTION("""COMPUTED_VALUE"""),"")</f>
        <v/>
      </c>
      <c r="E29" t="str">
        <f>IFERROR(__xludf.DUMMYFUNCTION("""COMPUTED_VALUE"""),"")</f>
        <v/>
      </c>
      <c r="F29" t="str">
        <f>IFERROR(__xludf.DUMMYFUNCTION("""COMPUTED_VALUE"""),"")</f>
        <v/>
      </c>
      <c r="G29" t="str">
        <f>IFERROR(__xludf.DUMMYFUNCTION("""COMPUTED_VALUE"""),"")</f>
        <v/>
      </c>
      <c r="H29" t="str">
        <f>IFERROR(__xludf.DUMMYFUNCTION("""COMPUTED_VALUE"""),"")</f>
        <v/>
      </c>
      <c r="I29" t="str">
        <f>IFERROR(__xludf.DUMMYFUNCTION("""COMPUTED_VALUE"""),"")</f>
        <v/>
      </c>
      <c r="J29" t="str">
        <f>IFERROR(__xludf.DUMMYFUNCTION("""COMPUTED_VALUE"""),"")</f>
        <v/>
      </c>
      <c r="K29" t="str">
        <f>IFERROR(__xludf.DUMMYFUNCTION("""COMPUTED_VALUE"""),"")</f>
        <v/>
      </c>
      <c r="L29" t="str">
        <f>IFERROR(__xludf.DUMMYFUNCTION("""COMPUTED_VALUE"""),"")</f>
        <v/>
      </c>
      <c r="M29" t="str">
        <f>IFERROR(__xludf.DUMMYFUNCTION("""COMPUTED_VALUE"""),"")</f>
        <v/>
      </c>
      <c r="N29" t="str">
        <f>IFERROR(__xludf.DUMMYFUNCTION("""COMPUTED_VALUE"""),"")</f>
        <v/>
      </c>
      <c r="O29" t="str">
        <f>IFERROR(__xludf.DUMMYFUNCTION("""COMPUTED_VALUE"""),"")</f>
        <v/>
      </c>
      <c r="P29" t="str">
        <f>IFERROR(__xludf.DUMMYFUNCTION("""COMPUTED_VALUE"""),"")</f>
        <v/>
      </c>
      <c r="Q29" t="str">
        <f>IFERROR(__xludf.DUMMYFUNCTION("""COMPUTED_VALUE"""),"")</f>
        <v/>
      </c>
      <c r="R29" t="str">
        <f>IFERROR(__xludf.DUMMYFUNCTION("""COMPUTED_VALUE"""),"")</f>
        <v/>
      </c>
      <c r="S29" t="str">
        <f>IFERROR(__xludf.DUMMYFUNCTION("""COMPUTED_VALUE"""),"")</f>
        <v/>
      </c>
      <c r="T29" t="str">
        <f>IFERROR(__xludf.DUMMYFUNCTION("""COMPUTED_VALUE"""),"")</f>
        <v/>
      </c>
      <c r="U29" t="str">
        <f>IFERROR(__xludf.DUMMYFUNCTION("""COMPUTED_VALUE"""),"")</f>
        <v/>
      </c>
      <c r="V29" t="str">
        <f>IFERROR(__xludf.DUMMYFUNCTION("""COMPUTED_VALUE"""),"")</f>
        <v/>
      </c>
      <c r="W29" t="str">
        <f>IFERROR(__xludf.DUMMYFUNCTION("""COMPUTED_VALUE"""),"")</f>
        <v/>
      </c>
      <c r="X29" t="str">
        <f>IFERROR(__xludf.DUMMYFUNCTION("""COMPUTED_VALUE"""),"")</f>
        <v/>
      </c>
      <c r="Y29" t="str">
        <f>IFERROR(__xludf.DUMMYFUNCTION("""COMPUTED_VALUE"""),"")</f>
        <v/>
      </c>
      <c r="Z29" t="str">
        <f>IFERROR(__xludf.DUMMYFUNCTION("""COMPUTED_VALUE"""),"")</f>
        <v/>
      </c>
      <c r="AA29" t="str">
        <f>IFERROR(__xludf.DUMMYFUNCTION("""COMPUTED_VALUE"""),"")</f>
        <v/>
      </c>
      <c r="AB29" t="str">
        <f>IFERROR(__xludf.DUMMYFUNCTION("""COMPUTED_VALUE"""),"")</f>
        <v/>
      </c>
      <c r="AC29" t="str">
        <f>IFERROR(__xludf.DUMMYFUNCTION("""COMPUTED_VALUE"""),"")</f>
        <v/>
      </c>
      <c r="AD29" t="str">
        <f>IFERROR(__xludf.DUMMYFUNCTION("""COMPUTED_VALUE"""),"")</f>
        <v/>
      </c>
      <c r="AE29" s="3"/>
      <c r="AF29" s="3"/>
      <c r="AG29" s="3"/>
      <c r="AH29" s="3"/>
      <c r="AI29" s="3"/>
    </row>
    <row r="30">
      <c r="A30" t="str">
        <f>IFERROR(__xludf.DUMMYFUNCTION("""COMPUTED_VALUE"""),"")</f>
        <v/>
      </c>
      <c r="B30" t="str">
        <f>IFERROR(__xludf.DUMMYFUNCTION("""COMPUTED_VALUE"""),"")</f>
        <v/>
      </c>
      <c r="C30" t="str">
        <f>IFERROR(__xludf.DUMMYFUNCTION("""COMPUTED_VALUE"""),"")</f>
        <v/>
      </c>
      <c r="D30" t="str">
        <f>IFERROR(__xludf.DUMMYFUNCTION("""COMPUTED_VALUE"""),"")</f>
        <v/>
      </c>
      <c r="E30" t="str">
        <f>IFERROR(__xludf.DUMMYFUNCTION("""COMPUTED_VALUE"""),"")</f>
        <v/>
      </c>
      <c r="F30" t="str">
        <f>IFERROR(__xludf.DUMMYFUNCTION("""COMPUTED_VALUE"""),"")</f>
        <v/>
      </c>
      <c r="G30" t="str">
        <f>IFERROR(__xludf.DUMMYFUNCTION("""COMPUTED_VALUE"""),"")</f>
        <v/>
      </c>
      <c r="H30" t="str">
        <f>IFERROR(__xludf.DUMMYFUNCTION("""COMPUTED_VALUE"""),"")</f>
        <v/>
      </c>
      <c r="I30" t="str">
        <f>IFERROR(__xludf.DUMMYFUNCTION("""COMPUTED_VALUE"""),"")</f>
        <v/>
      </c>
      <c r="J30" t="str">
        <f>IFERROR(__xludf.DUMMYFUNCTION("""COMPUTED_VALUE"""),"")</f>
        <v/>
      </c>
      <c r="K30" t="str">
        <f>IFERROR(__xludf.DUMMYFUNCTION("""COMPUTED_VALUE"""),"")</f>
        <v/>
      </c>
      <c r="L30" t="str">
        <f>IFERROR(__xludf.DUMMYFUNCTION("""COMPUTED_VALUE"""),"")</f>
        <v/>
      </c>
      <c r="M30" t="str">
        <f>IFERROR(__xludf.DUMMYFUNCTION("""COMPUTED_VALUE"""),"")</f>
        <v/>
      </c>
      <c r="N30" t="str">
        <f>IFERROR(__xludf.DUMMYFUNCTION("""COMPUTED_VALUE"""),"")</f>
        <v/>
      </c>
      <c r="O30" t="str">
        <f>IFERROR(__xludf.DUMMYFUNCTION("""COMPUTED_VALUE"""),"")</f>
        <v/>
      </c>
      <c r="P30" t="str">
        <f>IFERROR(__xludf.DUMMYFUNCTION("""COMPUTED_VALUE"""),"")</f>
        <v/>
      </c>
      <c r="Q30" t="str">
        <f>IFERROR(__xludf.DUMMYFUNCTION("""COMPUTED_VALUE"""),"")</f>
        <v/>
      </c>
      <c r="R30" t="str">
        <f>IFERROR(__xludf.DUMMYFUNCTION("""COMPUTED_VALUE"""),"")</f>
        <v/>
      </c>
      <c r="S30" t="str">
        <f>IFERROR(__xludf.DUMMYFUNCTION("""COMPUTED_VALUE"""),"")</f>
        <v/>
      </c>
      <c r="T30" t="str">
        <f>IFERROR(__xludf.DUMMYFUNCTION("""COMPUTED_VALUE"""),"")</f>
        <v/>
      </c>
      <c r="U30" t="str">
        <f>IFERROR(__xludf.DUMMYFUNCTION("""COMPUTED_VALUE"""),"")</f>
        <v/>
      </c>
      <c r="V30" t="str">
        <f>IFERROR(__xludf.DUMMYFUNCTION("""COMPUTED_VALUE"""),"")</f>
        <v/>
      </c>
      <c r="W30" t="str">
        <f>IFERROR(__xludf.DUMMYFUNCTION("""COMPUTED_VALUE"""),"")</f>
        <v/>
      </c>
      <c r="X30" t="str">
        <f>IFERROR(__xludf.DUMMYFUNCTION("""COMPUTED_VALUE"""),"")</f>
        <v/>
      </c>
      <c r="Y30" t="str">
        <f>IFERROR(__xludf.DUMMYFUNCTION("""COMPUTED_VALUE"""),"")</f>
        <v/>
      </c>
      <c r="Z30" t="str">
        <f>IFERROR(__xludf.DUMMYFUNCTION("""COMPUTED_VALUE"""),"")</f>
        <v/>
      </c>
      <c r="AA30" t="str">
        <f>IFERROR(__xludf.DUMMYFUNCTION("""COMPUTED_VALUE"""),"")</f>
        <v/>
      </c>
      <c r="AB30" t="str">
        <f>IFERROR(__xludf.DUMMYFUNCTION("""COMPUTED_VALUE"""),"")</f>
        <v/>
      </c>
      <c r="AC30" t="str">
        <f>IFERROR(__xludf.DUMMYFUNCTION("""COMPUTED_VALUE"""),"")</f>
        <v/>
      </c>
      <c r="AD30" t="str">
        <f>IFERROR(__xludf.DUMMYFUNCTION("""COMPUTED_VALUE"""),"")</f>
        <v/>
      </c>
      <c r="AE30" s="3"/>
      <c r="AF30" s="3"/>
      <c r="AG30" s="3"/>
      <c r="AH30" s="3"/>
      <c r="AI30" s="3"/>
    </row>
    <row r="31">
      <c r="A31" t="str">
        <f>IFERROR(__xludf.DUMMYFUNCTION("""COMPUTED_VALUE"""),"")</f>
        <v/>
      </c>
      <c r="B31" t="str">
        <f>IFERROR(__xludf.DUMMYFUNCTION("""COMPUTED_VALUE"""),"")</f>
        <v/>
      </c>
      <c r="C31" t="str">
        <f>IFERROR(__xludf.DUMMYFUNCTION("""COMPUTED_VALUE"""),"")</f>
        <v/>
      </c>
      <c r="D31" t="str">
        <f>IFERROR(__xludf.DUMMYFUNCTION("""COMPUTED_VALUE"""),"")</f>
        <v/>
      </c>
      <c r="E31" t="str">
        <f>IFERROR(__xludf.DUMMYFUNCTION("""COMPUTED_VALUE"""),"")</f>
        <v/>
      </c>
      <c r="F31" t="str">
        <f>IFERROR(__xludf.DUMMYFUNCTION("""COMPUTED_VALUE"""),"")</f>
        <v/>
      </c>
      <c r="G31" t="str">
        <f>IFERROR(__xludf.DUMMYFUNCTION("""COMPUTED_VALUE"""),"")</f>
        <v/>
      </c>
      <c r="H31" t="str">
        <f>IFERROR(__xludf.DUMMYFUNCTION("""COMPUTED_VALUE"""),"")</f>
        <v/>
      </c>
      <c r="I31" t="str">
        <f>IFERROR(__xludf.DUMMYFUNCTION("""COMPUTED_VALUE"""),"")</f>
        <v/>
      </c>
      <c r="J31" t="str">
        <f>IFERROR(__xludf.DUMMYFUNCTION("""COMPUTED_VALUE"""),"")</f>
        <v/>
      </c>
      <c r="K31" t="str">
        <f>IFERROR(__xludf.DUMMYFUNCTION("""COMPUTED_VALUE"""),"")</f>
        <v/>
      </c>
      <c r="L31" t="str">
        <f>IFERROR(__xludf.DUMMYFUNCTION("""COMPUTED_VALUE"""),"")</f>
        <v/>
      </c>
      <c r="M31" t="str">
        <f>IFERROR(__xludf.DUMMYFUNCTION("""COMPUTED_VALUE"""),"")</f>
        <v/>
      </c>
      <c r="N31" t="str">
        <f>IFERROR(__xludf.DUMMYFUNCTION("""COMPUTED_VALUE"""),"")</f>
        <v/>
      </c>
      <c r="O31" t="str">
        <f>IFERROR(__xludf.DUMMYFUNCTION("""COMPUTED_VALUE"""),"")</f>
        <v/>
      </c>
      <c r="P31" t="str">
        <f>IFERROR(__xludf.DUMMYFUNCTION("""COMPUTED_VALUE"""),"")</f>
        <v/>
      </c>
      <c r="Q31" t="str">
        <f>IFERROR(__xludf.DUMMYFUNCTION("""COMPUTED_VALUE"""),"")</f>
        <v/>
      </c>
      <c r="R31" t="str">
        <f>IFERROR(__xludf.DUMMYFUNCTION("""COMPUTED_VALUE"""),"")</f>
        <v/>
      </c>
      <c r="S31" t="str">
        <f>IFERROR(__xludf.DUMMYFUNCTION("""COMPUTED_VALUE"""),"")</f>
        <v/>
      </c>
      <c r="T31" t="str">
        <f>IFERROR(__xludf.DUMMYFUNCTION("""COMPUTED_VALUE"""),"")</f>
        <v/>
      </c>
      <c r="U31" t="str">
        <f>IFERROR(__xludf.DUMMYFUNCTION("""COMPUTED_VALUE"""),"")</f>
        <v/>
      </c>
      <c r="V31" t="str">
        <f>IFERROR(__xludf.DUMMYFUNCTION("""COMPUTED_VALUE"""),"")</f>
        <v/>
      </c>
      <c r="W31" t="str">
        <f>IFERROR(__xludf.DUMMYFUNCTION("""COMPUTED_VALUE"""),"")</f>
        <v/>
      </c>
      <c r="X31" t="str">
        <f>IFERROR(__xludf.DUMMYFUNCTION("""COMPUTED_VALUE"""),"")</f>
        <v/>
      </c>
      <c r="Y31" t="str">
        <f>IFERROR(__xludf.DUMMYFUNCTION("""COMPUTED_VALUE"""),"")</f>
        <v/>
      </c>
      <c r="Z31" t="str">
        <f>IFERROR(__xludf.DUMMYFUNCTION("""COMPUTED_VALUE"""),"")</f>
        <v/>
      </c>
      <c r="AA31" t="str">
        <f>IFERROR(__xludf.DUMMYFUNCTION("""COMPUTED_VALUE"""),"")</f>
        <v/>
      </c>
      <c r="AB31" t="str">
        <f>IFERROR(__xludf.DUMMYFUNCTION("""COMPUTED_VALUE"""),"")</f>
        <v/>
      </c>
      <c r="AC31" t="str">
        <f>IFERROR(__xludf.DUMMYFUNCTION("""COMPUTED_VALUE"""),"")</f>
        <v/>
      </c>
      <c r="AD31" t="str">
        <f>IFERROR(__xludf.DUMMYFUNCTION("""COMPUTED_VALUE"""),"")</f>
        <v/>
      </c>
      <c r="AE31" s="3"/>
      <c r="AF31" s="3"/>
      <c r="AG31" s="3"/>
      <c r="AH31" s="3"/>
      <c r="AI31" s="3"/>
    </row>
    <row r="32">
      <c r="A32" t="str">
        <f>IFERROR(__xludf.DUMMYFUNCTION("""COMPUTED_VALUE"""),"")</f>
        <v/>
      </c>
      <c r="B32" t="str">
        <f>IFERROR(__xludf.DUMMYFUNCTION("""COMPUTED_VALUE"""),"")</f>
        <v/>
      </c>
      <c r="C32" t="str">
        <f>IFERROR(__xludf.DUMMYFUNCTION("""COMPUTED_VALUE"""),"")</f>
        <v/>
      </c>
      <c r="D32" t="str">
        <f>IFERROR(__xludf.DUMMYFUNCTION("""COMPUTED_VALUE"""),"")</f>
        <v/>
      </c>
      <c r="E32" t="str">
        <f>IFERROR(__xludf.DUMMYFUNCTION("""COMPUTED_VALUE"""),"")</f>
        <v/>
      </c>
      <c r="F32" t="str">
        <f>IFERROR(__xludf.DUMMYFUNCTION("""COMPUTED_VALUE"""),"")</f>
        <v/>
      </c>
      <c r="G32" t="str">
        <f>IFERROR(__xludf.DUMMYFUNCTION("""COMPUTED_VALUE"""),"")</f>
        <v/>
      </c>
      <c r="H32" t="str">
        <f>IFERROR(__xludf.DUMMYFUNCTION("""COMPUTED_VALUE"""),"")</f>
        <v/>
      </c>
      <c r="I32" t="str">
        <f>IFERROR(__xludf.DUMMYFUNCTION("""COMPUTED_VALUE"""),"")</f>
        <v/>
      </c>
      <c r="J32" t="str">
        <f>IFERROR(__xludf.DUMMYFUNCTION("""COMPUTED_VALUE"""),"")</f>
        <v/>
      </c>
      <c r="K32" t="str">
        <f>IFERROR(__xludf.DUMMYFUNCTION("""COMPUTED_VALUE"""),"")</f>
        <v/>
      </c>
      <c r="L32" t="str">
        <f>IFERROR(__xludf.DUMMYFUNCTION("""COMPUTED_VALUE"""),"")</f>
        <v/>
      </c>
      <c r="M32" t="str">
        <f>IFERROR(__xludf.DUMMYFUNCTION("""COMPUTED_VALUE"""),"")</f>
        <v/>
      </c>
      <c r="N32" t="str">
        <f>IFERROR(__xludf.DUMMYFUNCTION("""COMPUTED_VALUE"""),"")</f>
        <v/>
      </c>
      <c r="O32" t="str">
        <f>IFERROR(__xludf.DUMMYFUNCTION("""COMPUTED_VALUE"""),"")</f>
        <v/>
      </c>
      <c r="P32" t="str">
        <f>IFERROR(__xludf.DUMMYFUNCTION("""COMPUTED_VALUE"""),"")</f>
        <v/>
      </c>
      <c r="Q32" t="str">
        <f>IFERROR(__xludf.DUMMYFUNCTION("""COMPUTED_VALUE"""),"")</f>
        <v/>
      </c>
      <c r="R32" t="str">
        <f>IFERROR(__xludf.DUMMYFUNCTION("""COMPUTED_VALUE"""),"")</f>
        <v/>
      </c>
      <c r="S32" t="str">
        <f>IFERROR(__xludf.DUMMYFUNCTION("""COMPUTED_VALUE"""),"")</f>
        <v/>
      </c>
      <c r="T32" t="str">
        <f>IFERROR(__xludf.DUMMYFUNCTION("""COMPUTED_VALUE"""),"")</f>
        <v/>
      </c>
      <c r="U32" t="str">
        <f>IFERROR(__xludf.DUMMYFUNCTION("""COMPUTED_VALUE"""),"")</f>
        <v/>
      </c>
      <c r="V32" t="str">
        <f>IFERROR(__xludf.DUMMYFUNCTION("""COMPUTED_VALUE"""),"")</f>
        <v/>
      </c>
      <c r="W32" t="str">
        <f>IFERROR(__xludf.DUMMYFUNCTION("""COMPUTED_VALUE"""),"")</f>
        <v/>
      </c>
      <c r="X32" t="str">
        <f>IFERROR(__xludf.DUMMYFUNCTION("""COMPUTED_VALUE"""),"")</f>
        <v/>
      </c>
      <c r="Y32" t="str">
        <f>IFERROR(__xludf.DUMMYFUNCTION("""COMPUTED_VALUE"""),"")</f>
        <v/>
      </c>
      <c r="Z32" t="str">
        <f>IFERROR(__xludf.DUMMYFUNCTION("""COMPUTED_VALUE"""),"")</f>
        <v/>
      </c>
      <c r="AA32" t="str">
        <f>IFERROR(__xludf.DUMMYFUNCTION("""COMPUTED_VALUE"""),"")</f>
        <v/>
      </c>
      <c r="AB32" t="str">
        <f>IFERROR(__xludf.DUMMYFUNCTION("""COMPUTED_VALUE"""),"")</f>
        <v/>
      </c>
      <c r="AC32" t="str">
        <f>IFERROR(__xludf.DUMMYFUNCTION("""COMPUTED_VALUE"""),"")</f>
        <v/>
      </c>
      <c r="AD32" t="str">
        <f>IFERROR(__xludf.DUMMYFUNCTION("""COMPUTED_VALUE"""),"")</f>
        <v/>
      </c>
      <c r="AE32" s="3"/>
      <c r="AF32" s="3"/>
      <c r="AG32" s="3"/>
      <c r="AH32" s="3"/>
      <c r="AI32" s="3"/>
    </row>
    <row r="33">
      <c r="A33" t="str">
        <f>IFERROR(__xludf.DUMMYFUNCTION("""COMPUTED_VALUE"""),"")</f>
        <v/>
      </c>
      <c r="B33" t="str">
        <f>IFERROR(__xludf.DUMMYFUNCTION("""COMPUTED_VALUE"""),"")</f>
        <v/>
      </c>
      <c r="C33" t="str">
        <f>IFERROR(__xludf.DUMMYFUNCTION("""COMPUTED_VALUE"""),"")</f>
        <v/>
      </c>
      <c r="D33" t="str">
        <f>IFERROR(__xludf.DUMMYFUNCTION("""COMPUTED_VALUE"""),"")</f>
        <v/>
      </c>
      <c r="E33" t="str">
        <f>IFERROR(__xludf.DUMMYFUNCTION("""COMPUTED_VALUE"""),"")</f>
        <v/>
      </c>
      <c r="F33" t="str">
        <f>IFERROR(__xludf.DUMMYFUNCTION("""COMPUTED_VALUE"""),"")</f>
        <v/>
      </c>
      <c r="G33" t="str">
        <f>IFERROR(__xludf.DUMMYFUNCTION("""COMPUTED_VALUE"""),"")</f>
        <v/>
      </c>
      <c r="H33" t="str">
        <f>IFERROR(__xludf.DUMMYFUNCTION("""COMPUTED_VALUE"""),"")</f>
        <v/>
      </c>
      <c r="I33" t="str">
        <f>IFERROR(__xludf.DUMMYFUNCTION("""COMPUTED_VALUE"""),"")</f>
        <v/>
      </c>
      <c r="J33" t="str">
        <f>IFERROR(__xludf.DUMMYFUNCTION("""COMPUTED_VALUE"""),"")</f>
        <v/>
      </c>
      <c r="K33" t="str">
        <f>IFERROR(__xludf.DUMMYFUNCTION("""COMPUTED_VALUE"""),"")</f>
        <v/>
      </c>
      <c r="L33" t="str">
        <f>IFERROR(__xludf.DUMMYFUNCTION("""COMPUTED_VALUE"""),"")</f>
        <v/>
      </c>
      <c r="M33" t="str">
        <f>IFERROR(__xludf.DUMMYFUNCTION("""COMPUTED_VALUE"""),"")</f>
        <v/>
      </c>
      <c r="N33" t="str">
        <f>IFERROR(__xludf.DUMMYFUNCTION("""COMPUTED_VALUE"""),"")</f>
        <v/>
      </c>
      <c r="O33" t="str">
        <f>IFERROR(__xludf.DUMMYFUNCTION("""COMPUTED_VALUE"""),"")</f>
        <v/>
      </c>
      <c r="P33" t="str">
        <f>IFERROR(__xludf.DUMMYFUNCTION("""COMPUTED_VALUE"""),"")</f>
        <v/>
      </c>
      <c r="Q33" t="str">
        <f>IFERROR(__xludf.DUMMYFUNCTION("""COMPUTED_VALUE"""),"")</f>
        <v/>
      </c>
      <c r="R33" t="str">
        <f>IFERROR(__xludf.DUMMYFUNCTION("""COMPUTED_VALUE"""),"")</f>
        <v/>
      </c>
      <c r="S33" t="str">
        <f>IFERROR(__xludf.DUMMYFUNCTION("""COMPUTED_VALUE"""),"")</f>
        <v/>
      </c>
      <c r="T33" t="str">
        <f>IFERROR(__xludf.DUMMYFUNCTION("""COMPUTED_VALUE"""),"")</f>
        <v/>
      </c>
      <c r="U33" t="str">
        <f>IFERROR(__xludf.DUMMYFUNCTION("""COMPUTED_VALUE"""),"")</f>
        <v/>
      </c>
      <c r="V33" t="str">
        <f>IFERROR(__xludf.DUMMYFUNCTION("""COMPUTED_VALUE"""),"")</f>
        <v/>
      </c>
      <c r="W33" t="str">
        <f>IFERROR(__xludf.DUMMYFUNCTION("""COMPUTED_VALUE"""),"")</f>
        <v/>
      </c>
      <c r="X33" t="str">
        <f>IFERROR(__xludf.DUMMYFUNCTION("""COMPUTED_VALUE"""),"")</f>
        <v/>
      </c>
      <c r="Y33" t="str">
        <f>IFERROR(__xludf.DUMMYFUNCTION("""COMPUTED_VALUE"""),"")</f>
        <v/>
      </c>
      <c r="Z33" t="str">
        <f>IFERROR(__xludf.DUMMYFUNCTION("""COMPUTED_VALUE"""),"")</f>
        <v/>
      </c>
      <c r="AA33" t="str">
        <f>IFERROR(__xludf.DUMMYFUNCTION("""COMPUTED_VALUE"""),"")</f>
        <v/>
      </c>
      <c r="AB33" t="str">
        <f>IFERROR(__xludf.DUMMYFUNCTION("""COMPUTED_VALUE"""),"")</f>
        <v/>
      </c>
      <c r="AC33" t="str">
        <f>IFERROR(__xludf.DUMMYFUNCTION("""COMPUTED_VALUE"""),"")</f>
        <v/>
      </c>
      <c r="AD33" t="str">
        <f>IFERROR(__xludf.DUMMYFUNCTION("""COMPUTED_VALUE"""),"")</f>
        <v/>
      </c>
      <c r="AE33" s="3"/>
      <c r="AF33" s="3"/>
      <c r="AG33" s="3"/>
      <c r="AH33" s="3"/>
      <c r="AI33" s="3"/>
    </row>
    <row r="34">
      <c r="A34" t="str">
        <f>IFERROR(__xludf.DUMMYFUNCTION("""COMPUTED_VALUE"""),"")</f>
        <v/>
      </c>
      <c r="B34" t="str">
        <f>IFERROR(__xludf.DUMMYFUNCTION("""COMPUTED_VALUE"""),"")</f>
        <v/>
      </c>
      <c r="C34" t="str">
        <f>IFERROR(__xludf.DUMMYFUNCTION("""COMPUTED_VALUE"""),"")</f>
        <v/>
      </c>
      <c r="D34" t="str">
        <f>IFERROR(__xludf.DUMMYFUNCTION("""COMPUTED_VALUE"""),"")</f>
        <v/>
      </c>
      <c r="E34" t="str">
        <f>IFERROR(__xludf.DUMMYFUNCTION("""COMPUTED_VALUE"""),"")</f>
        <v/>
      </c>
      <c r="F34" t="str">
        <f>IFERROR(__xludf.DUMMYFUNCTION("""COMPUTED_VALUE"""),"")</f>
        <v/>
      </c>
      <c r="G34" t="str">
        <f>IFERROR(__xludf.DUMMYFUNCTION("""COMPUTED_VALUE"""),"")</f>
        <v/>
      </c>
      <c r="H34" t="str">
        <f>IFERROR(__xludf.DUMMYFUNCTION("""COMPUTED_VALUE"""),"")</f>
        <v/>
      </c>
      <c r="I34" t="str">
        <f>IFERROR(__xludf.DUMMYFUNCTION("""COMPUTED_VALUE"""),"")</f>
        <v/>
      </c>
      <c r="J34" t="str">
        <f>IFERROR(__xludf.DUMMYFUNCTION("""COMPUTED_VALUE"""),"")</f>
        <v/>
      </c>
      <c r="K34" t="str">
        <f>IFERROR(__xludf.DUMMYFUNCTION("""COMPUTED_VALUE"""),"")</f>
        <v/>
      </c>
      <c r="L34" t="str">
        <f>IFERROR(__xludf.DUMMYFUNCTION("""COMPUTED_VALUE"""),"")</f>
        <v/>
      </c>
      <c r="M34" t="str">
        <f>IFERROR(__xludf.DUMMYFUNCTION("""COMPUTED_VALUE"""),"")</f>
        <v/>
      </c>
      <c r="N34" t="str">
        <f>IFERROR(__xludf.DUMMYFUNCTION("""COMPUTED_VALUE"""),"")</f>
        <v/>
      </c>
      <c r="O34" t="str">
        <f>IFERROR(__xludf.DUMMYFUNCTION("""COMPUTED_VALUE"""),"")</f>
        <v/>
      </c>
      <c r="P34" t="str">
        <f>IFERROR(__xludf.DUMMYFUNCTION("""COMPUTED_VALUE"""),"")</f>
        <v/>
      </c>
      <c r="Q34" t="str">
        <f>IFERROR(__xludf.DUMMYFUNCTION("""COMPUTED_VALUE"""),"")</f>
        <v/>
      </c>
      <c r="R34" t="str">
        <f>IFERROR(__xludf.DUMMYFUNCTION("""COMPUTED_VALUE"""),"")</f>
        <v/>
      </c>
      <c r="S34" t="str">
        <f>IFERROR(__xludf.DUMMYFUNCTION("""COMPUTED_VALUE"""),"")</f>
        <v/>
      </c>
      <c r="T34" t="str">
        <f>IFERROR(__xludf.DUMMYFUNCTION("""COMPUTED_VALUE"""),"")</f>
        <v/>
      </c>
      <c r="U34" t="str">
        <f>IFERROR(__xludf.DUMMYFUNCTION("""COMPUTED_VALUE"""),"")</f>
        <v/>
      </c>
      <c r="V34" t="str">
        <f>IFERROR(__xludf.DUMMYFUNCTION("""COMPUTED_VALUE"""),"")</f>
        <v/>
      </c>
      <c r="W34" t="str">
        <f>IFERROR(__xludf.DUMMYFUNCTION("""COMPUTED_VALUE"""),"")</f>
        <v/>
      </c>
      <c r="X34" t="str">
        <f>IFERROR(__xludf.DUMMYFUNCTION("""COMPUTED_VALUE"""),"")</f>
        <v/>
      </c>
      <c r="Y34" t="str">
        <f>IFERROR(__xludf.DUMMYFUNCTION("""COMPUTED_VALUE"""),"")</f>
        <v/>
      </c>
      <c r="Z34" t="str">
        <f>IFERROR(__xludf.DUMMYFUNCTION("""COMPUTED_VALUE"""),"")</f>
        <v/>
      </c>
      <c r="AA34" t="str">
        <f>IFERROR(__xludf.DUMMYFUNCTION("""COMPUTED_VALUE"""),"")</f>
        <v/>
      </c>
      <c r="AB34" t="str">
        <f>IFERROR(__xludf.DUMMYFUNCTION("""COMPUTED_VALUE"""),"")</f>
        <v/>
      </c>
      <c r="AC34" t="str">
        <f>IFERROR(__xludf.DUMMYFUNCTION("""COMPUTED_VALUE"""),"")</f>
        <v/>
      </c>
      <c r="AD34" t="str">
        <f>IFERROR(__xludf.DUMMYFUNCTION("""COMPUTED_VALUE"""),"")</f>
        <v/>
      </c>
      <c r="AE34" s="3"/>
      <c r="AF34" s="3"/>
      <c r="AG34" s="3"/>
      <c r="AH34" s="3"/>
      <c r="AI34" s="3"/>
    </row>
    <row r="35">
      <c r="A35" t="str">
        <f>IFERROR(__xludf.DUMMYFUNCTION("""COMPUTED_VALUE"""),"")</f>
        <v/>
      </c>
      <c r="B35" t="str">
        <f>IFERROR(__xludf.DUMMYFUNCTION("""COMPUTED_VALUE"""),"")</f>
        <v/>
      </c>
      <c r="C35" t="str">
        <f>IFERROR(__xludf.DUMMYFUNCTION("""COMPUTED_VALUE"""),"")</f>
        <v/>
      </c>
      <c r="D35" t="str">
        <f>IFERROR(__xludf.DUMMYFUNCTION("""COMPUTED_VALUE"""),"")</f>
        <v/>
      </c>
      <c r="E35" t="str">
        <f>IFERROR(__xludf.DUMMYFUNCTION("""COMPUTED_VALUE"""),"")</f>
        <v/>
      </c>
      <c r="F35" t="str">
        <f>IFERROR(__xludf.DUMMYFUNCTION("""COMPUTED_VALUE"""),"")</f>
        <v/>
      </c>
      <c r="G35" t="str">
        <f>IFERROR(__xludf.DUMMYFUNCTION("""COMPUTED_VALUE"""),"")</f>
        <v/>
      </c>
      <c r="H35" t="str">
        <f>IFERROR(__xludf.DUMMYFUNCTION("""COMPUTED_VALUE"""),"")</f>
        <v/>
      </c>
      <c r="I35" t="str">
        <f>IFERROR(__xludf.DUMMYFUNCTION("""COMPUTED_VALUE"""),"")</f>
        <v/>
      </c>
      <c r="J35" t="str">
        <f>IFERROR(__xludf.DUMMYFUNCTION("""COMPUTED_VALUE"""),"")</f>
        <v/>
      </c>
      <c r="K35" t="str">
        <f>IFERROR(__xludf.DUMMYFUNCTION("""COMPUTED_VALUE"""),"")</f>
        <v/>
      </c>
      <c r="L35" t="str">
        <f>IFERROR(__xludf.DUMMYFUNCTION("""COMPUTED_VALUE"""),"")</f>
        <v/>
      </c>
      <c r="M35" t="str">
        <f>IFERROR(__xludf.DUMMYFUNCTION("""COMPUTED_VALUE"""),"")</f>
        <v/>
      </c>
      <c r="N35" t="str">
        <f>IFERROR(__xludf.DUMMYFUNCTION("""COMPUTED_VALUE"""),"")</f>
        <v/>
      </c>
      <c r="O35" t="str">
        <f>IFERROR(__xludf.DUMMYFUNCTION("""COMPUTED_VALUE"""),"")</f>
        <v/>
      </c>
      <c r="P35" t="str">
        <f>IFERROR(__xludf.DUMMYFUNCTION("""COMPUTED_VALUE"""),"")</f>
        <v/>
      </c>
      <c r="Q35" t="str">
        <f>IFERROR(__xludf.DUMMYFUNCTION("""COMPUTED_VALUE"""),"")</f>
        <v/>
      </c>
      <c r="R35" t="str">
        <f>IFERROR(__xludf.DUMMYFUNCTION("""COMPUTED_VALUE"""),"")</f>
        <v/>
      </c>
      <c r="S35" t="str">
        <f>IFERROR(__xludf.DUMMYFUNCTION("""COMPUTED_VALUE"""),"")</f>
        <v/>
      </c>
      <c r="T35" t="str">
        <f>IFERROR(__xludf.DUMMYFUNCTION("""COMPUTED_VALUE"""),"")</f>
        <v/>
      </c>
      <c r="U35" t="str">
        <f>IFERROR(__xludf.DUMMYFUNCTION("""COMPUTED_VALUE"""),"")</f>
        <v/>
      </c>
      <c r="V35" t="str">
        <f>IFERROR(__xludf.DUMMYFUNCTION("""COMPUTED_VALUE"""),"")</f>
        <v/>
      </c>
      <c r="W35" t="str">
        <f>IFERROR(__xludf.DUMMYFUNCTION("""COMPUTED_VALUE"""),"")</f>
        <v/>
      </c>
      <c r="X35" t="str">
        <f>IFERROR(__xludf.DUMMYFUNCTION("""COMPUTED_VALUE"""),"")</f>
        <v/>
      </c>
      <c r="Y35" t="str">
        <f>IFERROR(__xludf.DUMMYFUNCTION("""COMPUTED_VALUE"""),"")</f>
        <v/>
      </c>
      <c r="Z35" t="str">
        <f>IFERROR(__xludf.DUMMYFUNCTION("""COMPUTED_VALUE"""),"")</f>
        <v/>
      </c>
      <c r="AA35" t="str">
        <f>IFERROR(__xludf.DUMMYFUNCTION("""COMPUTED_VALUE"""),"")</f>
        <v/>
      </c>
      <c r="AB35" t="str">
        <f>IFERROR(__xludf.DUMMYFUNCTION("""COMPUTED_VALUE"""),"")</f>
        <v/>
      </c>
      <c r="AC35" t="str">
        <f>IFERROR(__xludf.DUMMYFUNCTION("""COMPUTED_VALUE"""),"")</f>
        <v/>
      </c>
      <c r="AD35" t="str">
        <f>IFERROR(__xludf.DUMMYFUNCTION("""COMPUTED_VALUE"""),"")</f>
        <v/>
      </c>
      <c r="AE35" s="3"/>
      <c r="AF35" s="3"/>
      <c r="AG35" s="3"/>
      <c r="AH35" s="3"/>
      <c r="AI35" s="3"/>
    </row>
    <row r="36">
      <c r="A36" t="str">
        <f>IFERROR(__xludf.DUMMYFUNCTION("""COMPUTED_VALUE"""),"")</f>
        <v/>
      </c>
      <c r="B36" t="str">
        <f>IFERROR(__xludf.DUMMYFUNCTION("""COMPUTED_VALUE"""),"")</f>
        <v/>
      </c>
      <c r="C36" t="str">
        <f>IFERROR(__xludf.DUMMYFUNCTION("""COMPUTED_VALUE"""),"")</f>
        <v/>
      </c>
      <c r="D36" t="str">
        <f>IFERROR(__xludf.DUMMYFUNCTION("""COMPUTED_VALUE"""),"")</f>
        <v/>
      </c>
      <c r="E36" t="str">
        <f>IFERROR(__xludf.DUMMYFUNCTION("""COMPUTED_VALUE"""),"")</f>
        <v/>
      </c>
      <c r="F36" t="str">
        <f>IFERROR(__xludf.DUMMYFUNCTION("""COMPUTED_VALUE"""),"")</f>
        <v/>
      </c>
      <c r="G36" t="str">
        <f>IFERROR(__xludf.DUMMYFUNCTION("""COMPUTED_VALUE"""),"")</f>
        <v/>
      </c>
      <c r="H36" t="str">
        <f>IFERROR(__xludf.DUMMYFUNCTION("""COMPUTED_VALUE"""),"")</f>
        <v/>
      </c>
      <c r="I36" t="str">
        <f>IFERROR(__xludf.DUMMYFUNCTION("""COMPUTED_VALUE"""),"")</f>
        <v/>
      </c>
      <c r="J36" t="str">
        <f>IFERROR(__xludf.DUMMYFUNCTION("""COMPUTED_VALUE"""),"")</f>
        <v/>
      </c>
      <c r="K36" t="str">
        <f>IFERROR(__xludf.DUMMYFUNCTION("""COMPUTED_VALUE"""),"")</f>
        <v/>
      </c>
      <c r="L36" t="str">
        <f>IFERROR(__xludf.DUMMYFUNCTION("""COMPUTED_VALUE"""),"")</f>
        <v/>
      </c>
      <c r="M36" t="str">
        <f>IFERROR(__xludf.DUMMYFUNCTION("""COMPUTED_VALUE"""),"")</f>
        <v/>
      </c>
      <c r="N36" t="str">
        <f>IFERROR(__xludf.DUMMYFUNCTION("""COMPUTED_VALUE"""),"")</f>
        <v/>
      </c>
      <c r="O36" t="str">
        <f>IFERROR(__xludf.DUMMYFUNCTION("""COMPUTED_VALUE"""),"")</f>
        <v/>
      </c>
      <c r="P36" t="str">
        <f>IFERROR(__xludf.DUMMYFUNCTION("""COMPUTED_VALUE"""),"")</f>
        <v/>
      </c>
      <c r="Q36" t="str">
        <f>IFERROR(__xludf.DUMMYFUNCTION("""COMPUTED_VALUE"""),"")</f>
        <v/>
      </c>
      <c r="R36" t="str">
        <f>IFERROR(__xludf.DUMMYFUNCTION("""COMPUTED_VALUE"""),"")</f>
        <v/>
      </c>
      <c r="S36" t="str">
        <f>IFERROR(__xludf.DUMMYFUNCTION("""COMPUTED_VALUE"""),"")</f>
        <v/>
      </c>
      <c r="T36" t="str">
        <f>IFERROR(__xludf.DUMMYFUNCTION("""COMPUTED_VALUE"""),"")</f>
        <v/>
      </c>
      <c r="U36" t="str">
        <f>IFERROR(__xludf.DUMMYFUNCTION("""COMPUTED_VALUE"""),"")</f>
        <v/>
      </c>
      <c r="V36" t="str">
        <f>IFERROR(__xludf.DUMMYFUNCTION("""COMPUTED_VALUE"""),"")</f>
        <v/>
      </c>
      <c r="W36" t="str">
        <f>IFERROR(__xludf.DUMMYFUNCTION("""COMPUTED_VALUE"""),"")</f>
        <v/>
      </c>
      <c r="X36" t="str">
        <f>IFERROR(__xludf.DUMMYFUNCTION("""COMPUTED_VALUE"""),"")</f>
        <v/>
      </c>
      <c r="Y36" t="str">
        <f>IFERROR(__xludf.DUMMYFUNCTION("""COMPUTED_VALUE"""),"")</f>
        <v/>
      </c>
      <c r="Z36" t="str">
        <f>IFERROR(__xludf.DUMMYFUNCTION("""COMPUTED_VALUE"""),"")</f>
        <v/>
      </c>
      <c r="AA36" t="str">
        <f>IFERROR(__xludf.DUMMYFUNCTION("""COMPUTED_VALUE"""),"")</f>
        <v/>
      </c>
      <c r="AB36" t="str">
        <f>IFERROR(__xludf.DUMMYFUNCTION("""COMPUTED_VALUE"""),"")</f>
        <v/>
      </c>
      <c r="AC36" t="str">
        <f>IFERROR(__xludf.DUMMYFUNCTION("""COMPUTED_VALUE"""),"")</f>
        <v/>
      </c>
      <c r="AD36" t="str">
        <f>IFERROR(__xludf.DUMMYFUNCTION("""COMPUTED_VALUE"""),"")</f>
        <v/>
      </c>
      <c r="AE36" s="3"/>
      <c r="AF36" s="3"/>
      <c r="AG36" s="3"/>
      <c r="AH36" s="3"/>
      <c r="AI36" s="3"/>
    </row>
    <row r="37">
      <c r="A37" t="str">
        <f>IFERROR(__xludf.DUMMYFUNCTION("""COMPUTED_VALUE"""),"")</f>
        <v/>
      </c>
      <c r="B37" t="str">
        <f>IFERROR(__xludf.DUMMYFUNCTION("""COMPUTED_VALUE"""),"")</f>
        <v/>
      </c>
      <c r="C37" t="str">
        <f>IFERROR(__xludf.DUMMYFUNCTION("""COMPUTED_VALUE"""),"")</f>
        <v/>
      </c>
      <c r="D37" t="str">
        <f>IFERROR(__xludf.DUMMYFUNCTION("""COMPUTED_VALUE"""),"")</f>
        <v/>
      </c>
      <c r="E37" t="str">
        <f>IFERROR(__xludf.DUMMYFUNCTION("""COMPUTED_VALUE"""),"")</f>
        <v/>
      </c>
      <c r="F37" t="str">
        <f>IFERROR(__xludf.DUMMYFUNCTION("""COMPUTED_VALUE"""),"")</f>
        <v/>
      </c>
      <c r="G37" t="str">
        <f>IFERROR(__xludf.DUMMYFUNCTION("""COMPUTED_VALUE"""),"")</f>
        <v/>
      </c>
      <c r="H37" t="str">
        <f>IFERROR(__xludf.DUMMYFUNCTION("""COMPUTED_VALUE"""),"")</f>
        <v/>
      </c>
      <c r="I37" t="str">
        <f>IFERROR(__xludf.DUMMYFUNCTION("""COMPUTED_VALUE"""),"")</f>
        <v/>
      </c>
      <c r="J37" t="str">
        <f>IFERROR(__xludf.DUMMYFUNCTION("""COMPUTED_VALUE"""),"")</f>
        <v/>
      </c>
      <c r="K37" t="str">
        <f>IFERROR(__xludf.DUMMYFUNCTION("""COMPUTED_VALUE"""),"")</f>
        <v/>
      </c>
      <c r="L37" t="str">
        <f>IFERROR(__xludf.DUMMYFUNCTION("""COMPUTED_VALUE"""),"")</f>
        <v/>
      </c>
      <c r="M37" t="str">
        <f>IFERROR(__xludf.DUMMYFUNCTION("""COMPUTED_VALUE"""),"")</f>
        <v/>
      </c>
      <c r="N37" t="str">
        <f>IFERROR(__xludf.DUMMYFUNCTION("""COMPUTED_VALUE"""),"")</f>
        <v/>
      </c>
      <c r="O37" t="str">
        <f>IFERROR(__xludf.DUMMYFUNCTION("""COMPUTED_VALUE"""),"")</f>
        <v/>
      </c>
      <c r="P37" t="str">
        <f>IFERROR(__xludf.DUMMYFUNCTION("""COMPUTED_VALUE"""),"")</f>
        <v/>
      </c>
      <c r="Q37" t="str">
        <f>IFERROR(__xludf.DUMMYFUNCTION("""COMPUTED_VALUE"""),"")</f>
        <v/>
      </c>
      <c r="R37" t="str">
        <f>IFERROR(__xludf.DUMMYFUNCTION("""COMPUTED_VALUE"""),"")</f>
        <v/>
      </c>
      <c r="S37" t="str">
        <f>IFERROR(__xludf.DUMMYFUNCTION("""COMPUTED_VALUE"""),"")</f>
        <v/>
      </c>
      <c r="T37" t="str">
        <f>IFERROR(__xludf.DUMMYFUNCTION("""COMPUTED_VALUE"""),"")</f>
        <v/>
      </c>
      <c r="U37" t="str">
        <f>IFERROR(__xludf.DUMMYFUNCTION("""COMPUTED_VALUE"""),"")</f>
        <v/>
      </c>
      <c r="V37" t="str">
        <f>IFERROR(__xludf.DUMMYFUNCTION("""COMPUTED_VALUE"""),"")</f>
        <v/>
      </c>
      <c r="W37" t="str">
        <f>IFERROR(__xludf.DUMMYFUNCTION("""COMPUTED_VALUE"""),"")</f>
        <v/>
      </c>
      <c r="X37" t="str">
        <f>IFERROR(__xludf.DUMMYFUNCTION("""COMPUTED_VALUE"""),"")</f>
        <v/>
      </c>
      <c r="Y37" t="str">
        <f>IFERROR(__xludf.DUMMYFUNCTION("""COMPUTED_VALUE"""),"")</f>
        <v/>
      </c>
      <c r="Z37" t="str">
        <f>IFERROR(__xludf.DUMMYFUNCTION("""COMPUTED_VALUE"""),"")</f>
        <v/>
      </c>
      <c r="AA37" t="str">
        <f>IFERROR(__xludf.DUMMYFUNCTION("""COMPUTED_VALUE"""),"")</f>
        <v/>
      </c>
      <c r="AB37" t="str">
        <f>IFERROR(__xludf.DUMMYFUNCTION("""COMPUTED_VALUE"""),"")</f>
        <v/>
      </c>
      <c r="AC37" t="str">
        <f>IFERROR(__xludf.DUMMYFUNCTION("""COMPUTED_VALUE"""),"")</f>
        <v/>
      </c>
      <c r="AD37" t="str">
        <f>IFERROR(__xludf.DUMMYFUNCTION("""COMPUTED_VALUE"""),"")</f>
        <v/>
      </c>
      <c r="AE37" s="3"/>
      <c r="AF37" s="3"/>
      <c r="AG37" s="3"/>
      <c r="AH37" s="3"/>
      <c r="AI37" s="3"/>
    </row>
    <row r="38">
      <c r="A38" t="str">
        <f>IFERROR(__xludf.DUMMYFUNCTION("""COMPUTED_VALUE"""),"")</f>
        <v/>
      </c>
      <c r="B38" t="str">
        <f>IFERROR(__xludf.DUMMYFUNCTION("""COMPUTED_VALUE"""),"")</f>
        <v/>
      </c>
      <c r="C38" t="str">
        <f>IFERROR(__xludf.DUMMYFUNCTION("""COMPUTED_VALUE"""),"")</f>
        <v/>
      </c>
      <c r="D38" t="str">
        <f>IFERROR(__xludf.DUMMYFUNCTION("""COMPUTED_VALUE"""),"")</f>
        <v/>
      </c>
      <c r="E38" t="str">
        <f>IFERROR(__xludf.DUMMYFUNCTION("""COMPUTED_VALUE"""),"")</f>
        <v/>
      </c>
      <c r="F38" t="str">
        <f>IFERROR(__xludf.DUMMYFUNCTION("""COMPUTED_VALUE"""),"")</f>
        <v/>
      </c>
      <c r="G38" t="str">
        <f>IFERROR(__xludf.DUMMYFUNCTION("""COMPUTED_VALUE"""),"")</f>
        <v/>
      </c>
      <c r="H38" t="str">
        <f>IFERROR(__xludf.DUMMYFUNCTION("""COMPUTED_VALUE"""),"")</f>
        <v/>
      </c>
      <c r="I38" t="str">
        <f>IFERROR(__xludf.DUMMYFUNCTION("""COMPUTED_VALUE"""),"")</f>
        <v/>
      </c>
      <c r="J38" t="str">
        <f>IFERROR(__xludf.DUMMYFUNCTION("""COMPUTED_VALUE"""),"")</f>
        <v/>
      </c>
      <c r="K38" t="str">
        <f>IFERROR(__xludf.DUMMYFUNCTION("""COMPUTED_VALUE"""),"")</f>
        <v/>
      </c>
      <c r="L38" t="str">
        <f>IFERROR(__xludf.DUMMYFUNCTION("""COMPUTED_VALUE"""),"")</f>
        <v/>
      </c>
      <c r="M38" t="str">
        <f>IFERROR(__xludf.DUMMYFUNCTION("""COMPUTED_VALUE"""),"")</f>
        <v/>
      </c>
      <c r="N38" t="str">
        <f>IFERROR(__xludf.DUMMYFUNCTION("""COMPUTED_VALUE"""),"")</f>
        <v/>
      </c>
      <c r="O38" t="str">
        <f>IFERROR(__xludf.DUMMYFUNCTION("""COMPUTED_VALUE"""),"")</f>
        <v/>
      </c>
      <c r="P38" t="str">
        <f>IFERROR(__xludf.DUMMYFUNCTION("""COMPUTED_VALUE"""),"")</f>
        <v/>
      </c>
      <c r="Q38" t="str">
        <f>IFERROR(__xludf.DUMMYFUNCTION("""COMPUTED_VALUE"""),"")</f>
        <v/>
      </c>
      <c r="R38" t="str">
        <f>IFERROR(__xludf.DUMMYFUNCTION("""COMPUTED_VALUE"""),"")</f>
        <v/>
      </c>
      <c r="S38" t="str">
        <f>IFERROR(__xludf.DUMMYFUNCTION("""COMPUTED_VALUE"""),"")</f>
        <v/>
      </c>
      <c r="T38" t="str">
        <f>IFERROR(__xludf.DUMMYFUNCTION("""COMPUTED_VALUE"""),"")</f>
        <v/>
      </c>
      <c r="U38" t="str">
        <f>IFERROR(__xludf.DUMMYFUNCTION("""COMPUTED_VALUE"""),"")</f>
        <v/>
      </c>
      <c r="V38" t="str">
        <f>IFERROR(__xludf.DUMMYFUNCTION("""COMPUTED_VALUE"""),"")</f>
        <v/>
      </c>
      <c r="W38" t="str">
        <f>IFERROR(__xludf.DUMMYFUNCTION("""COMPUTED_VALUE"""),"")</f>
        <v/>
      </c>
      <c r="X38" t="str">
        <f>IFERROR(__xludf.DUMMYFUNCTION("""COMPUTED_VALUE"""),"")</f>
        <v/>
      </c>
      <c r="Y38" t="str">
        <f>IFERROR(__xludf.DUMMYFUNCTION("""COMPUTED_VALUE"""),"")</f>
        <v/>
      </c>
      <c r="Z38" t="str">
        <f>IFERROR(__xludf.DUMMYFUNCTION("""COMPUTED_VALUE"""),"")</f>
        <v/>
      </c>
      <c r="AA38" t="str">
        <f>IFERROR(__xludf.DUMMYFUNCTION("""COMPUTED_VALUE"""),"")</f>
        <v/>
      </c>
      <c r="AB38" t="str">
        <f>IFERROR(__xludf.DUMMYFUNCTION("""COMPUTED_VALUE"""),"")</f>
        <v/>
      </c>
      <c r="AC38" t="str">
        <f>IFERROR(__xludf.DUMMYFUNCTION("""COMPUTED_VALUE"""),"")</f>
        <v/>
      </c>
      <c r="AD38" t="str">
        <f>IFERROR(__xludf.DUMMYFUNCTION("""COMPUTED_VALUE"""),"")</f>
        <v/>
      </c>
      <c r="AE38" s="3"/>
      <c r="AF38" s="3"/>
      <c r="AG38" s="3"/>
      <c r="AH38" s="3"/>
      <c r="AI38" s="3"/>
    </row>
    <row r="39">
      <c r="A39" t="str">
        <f>IFERROR(__xludf.DUMMYFUNCTION("""COMPUTED_VALUE"""),"")</f>
        <v/>
      </c>
      <c r="B39" t="str">
        <f>IFERROR(__xludf.DUMMYFUNCTION("""COMPUTED_VALUE"""),"")</f>
        <v/>
      </c>
      <c r="C39" t="str">
        <f>IFERROR(__xludf.DUMMYFUNCTION("""COMPUTED_VALUE"""),"")</f>
        <v/>
      </c>
      <c r="D39" t="str">
        <f>IFERROR(__xludf.DUMMYFUNCTION("""COMPUTED_VALUE"""),"")</f>
        <v/>
      </c>
      <c r="E39" t="str">
        <f>IFERROR(__xludf.DUMMYFUNCTION("""COMPUTED_VALUE"""),"")</f>
        <v/>
      </c>
      <c r="F39" t="str">
        <f>IFERROR(__xludf.DUMMYFUNCTION("""COMPUTED_VALUE"""),"")</f>
        <v/>
      </c>
      <c r="G39" t="str">
        <f>IFERROR(__xludf.DUMMYFUNCTION("""COMPUTED_VALUE"""),"")</f>
        <v/>
      </c>
      <c r="H39" t="str">
        <f>IFERROR(__xludf.DUMMYFUNCTION("""COMPUTED_VALUE"""),"")</f>
        <v/>
      </c>
      <c r="I39" t="str">
        <f>IFERROR(__xludf.DUMMYFUNCTION("""COMPUTED_VALUE"""),"")</f>
        <v/>
      </c>
      <c r="J39" t="str">
        <f>IFERROR(__xludf.DUMMYFUNCTION("""COMPUTED_VALUE"""),"")</f>
        <v/>
      </c>
      <c r="K39" t="str">
        <f>IFERROR(__xludf.DUMMYFUNCTION("""COMPUTED_VALUE"""),"")</f>
        <v/>
      </c>
      <c r="L39" t="str">
        <f>IFERROR(__xludf.DUMMYFUNCTION("""COMPUTED_VALUE"""),"")</f>
        <v/>
      </c>
      <c r="M39" t="str">
        <f>IFERROR(__xludf.DUMMYFUNCTION("""COMPUTED_VALUE"""),"")</f>
        <v/>
      </c>
      <c r="N39" t="str">
        <f>IFERROR(__xludf.DUMMYFUNCTION("""COMPUTED_VALUE"""),"")</f>
        <v/>
      </c>
      <c r="O39" t="str">
        <f>IFERROR(__xludf.DUMMYFUNCTION("""COMPUTED_VALUE"""),"")</f>
        <v/>
      </c>
      <c r="P39" t="str">
        <f>IFERROR(__xludf.DUMMYFUNCTION("""COMPUTED_VALUE"""),"")</f>
        <v/>
      </c>
      <c r="Q39" t="str">
        <f>IFERROR(__xludf.DUMMYFUNCTION("""COMPUTED_VALUE"""),"")</f>
        <v/>
      </c>
      <c r="R39" t="str">
        <f>IFERROR(__xludf.DUMMYFUNCTION("""COMPUTED_VALUE"""),"")</f>
        <v/>
      </c>
      <c r="S39" t="str">
        <f>IFERROR(__xludf.DUMMYFUNCTION("""COMPUTED_VALUE"""),"")</f>
        <v/>
      </c>
      <c r="T39" t="str">
        <f>IFERROR(__xludf.DUMMYFUNCTION("""COMPUTED_VALUE"""),"")</f>
        <v/>
      </c>
      <c r="U39" t="str">
        <f>IFERROR(__xludf.DUMMYFUNCTION("""COMPUTED_VALUE"""),"")</f>
        <v/>
      </c>
      <c r="V39" t="str">
        <f>IFERROR(__xludf.DUMMYFUNCTION("""COMPUTED_VALUE"""),"")</f>
        <v/>
      </c>
      <c r="W39" t="str">
        <f>IFERROR(__xludf.DUMMYFUNCTION("""COMPUTED_VALUE"""),"")</f>
        <v/>
      </c>
      <c r="X39" t="str">
        <f>IFERROR(__xludf.DUMMYFUNCTION("""COMPUTED_VALUE"""),"")</f>
        <v/>
      </c>
      <c r="Y39" t="str">
        <f>IFERROR(__xludf.DUMMYFUNCTION("""COMPUTED_VALUE"""),"")</f>
        <v/>
      </c>
      <c r="Z39" t="str">
        <f>IFERROR(__xludf.DUMMYFUNCTION("""COMPUTED_VALUE"""),"")</f>
        <v/>
      </c>
      <c r="AA39" t="str">
        <f>IFERROR(__xludf.DUMMYFUNCTION("""COMPUTED_VALUE"""),"")</f>
        <v/>
      </c>
      <c r="AB39" t="str">
        <f>IFERROR(__xludf.DUMMYFUNCTION("""COMPUTED_VALUE"""),"")</f>
        <v/>
      </c>
      <c r="AC39" t="str">
        <f>IFERROR(__xludf.DUMMYFUNCTION("""COMPUTED_VALUE"""),"")</f>
        <v/>
      </c>
      <c r="AD39" t="str">
        <f>IFERROR(__xludf.DUMMYFUNCTION("""COMPUTED_VALUE"""),"")</f>
        <v/>
      </c>
      <c r="AE39" s="3"/>
      <c r="AF39" s="3"/>
      <c r="AG39" s="3"/>
      <c r="AH39" s="3"/>
      <c r="AI39" s="3"/>
    </row>
    <row r="40">
      <c r="A40" t="str">
        <f>IFERROR(__xludf.DUMMYFUNCTION("""COMPUTED_VALUE"""),"")</f>
        <v/>
      </c>
      <c r="B40" t="str">
        <f>IFERROR(__xludf.DUMMYFUNCTION("""COMPUTED_VALUE"""),"")</f>
        <v/>
      </c>
      <c r="C40" t="str">
        <f>IFERROR(__xludf.DUMMYFUNCTION("""COMPUTED_VALUE"""),"")</f>
        <v/>
      </c>
      <c r="D40" t="str">
        <f>IFERROR(__xludf.DUMMYFUNCTION("""COMPUTED_VALUE"""),"")</f>
        <v/>
      </c>
      <c r="E40" t="str">
        <f>IFERROR(__xludf.DUMMYFUNCTION("""COMPUTED_VALUE"""),"")</f>
        <v/>
      </c>
      <c r="F40" t="str">
        <f>IFERROR(__xludf.DUMMYFUNCTION("""COMPUTED_VALUE"""),"")</f>
        <v/>
      </c>
      <c r="G40" t="str">
        <f>IFERROR(__xludf.DUMMYFUNCTION("""COMPUTED_VALUE"""),"")</f>
        <v/>
      </c>
      <c r="H40" t="str">
        <f>IFERROR(__xludf.DUMMYFUNCTION("""COMPUTED_VALUE"""),"")</f>
        <v/>
      </c>
      <c r="I40" t="str">
        <f>IFERROR(__xludf.DUMMYFUNCTION("""COMPUTED_VALUE"""),"")</f>
        <v/>
      </c>
      <c r="J40" t="str">
        <f>IFERROR(__xludf.DUMMYFUNCTION("""COMPUTED_VALUE"""),"")</f>
        <v/>
      </c>
      <c r="K40" t="str">
        <f>IFERROR(__xludf.DUMMYFUNCTION("""COMPUTED_VALUE"""),"")</f>
        <v/>
      </c>
      <c r="L40" t="str">
        <f>IFERROR(__xludf.DUMMYFUNCTION("""COMPUTED_VALUE"""),"")</f>
        <v/>
      </c>
      <c r="M40" t="str">
        <f>IFERROR(__xludf.DUMMYFUNCTION("""COMPUTED_VALUE"""),"")</f>
        <v/>
      </c>
      <c r="N40" t="str">
        <f>IFERROR(__xludf.DUMMYFUNCTION("""COMPUTED_VALUE"""),"")</f>
        <v/>
      </c>
      <c r="O40" t="str">
        <f>IFERROR(__xludf.DUMMYFUNCTION("""COMPUTED_VALUE"""),"")</f>
        <v/>
      </c>
      <c r="P40" t="str">
        <f>IFERROR(__xludf.DUMMYFUNCTION("""COMPUTED_VALUE"""),"")</f>
        <v/>
      </c>
      <c r="Q40" t="str">
        <f>IFERROR(__xludf.DUMMYFUNCTION("""COMPUTED_VALUE"""),"")</f>
        <v/>
      </c>
      <c r="R40" t="str">
        <f>IFERROR(__xludf.DUMMYFUNCTION("""COMPUTED_VALUE"""),"")</f>
        <v/>
      </c>
      <c r="S40" t="str">
        <f>IFERROR(__xludf.DUMMYFUNCTION("""COMPUTED_VALUE"""),"")</f>
        <v/>
      </c>
      <c r="T40" t="str">
        <f>IFERROR(__xludf.DUMMYFUNCTION("""COMPUTED_VALUE"""),"")</f>
        <v/>
      </c>
      <c r="U40" t="str">
        <f>IFERROR(__xludf.DUMMYFUNCTION("""COMPUTED_VALUE"""),"")</f>
        <v/>
      </c>
      <c r="V40" t="str">
        <f>IFERROR(__xludf.DUMMYFUNCTION("""COMPUTED_VALUE"""),"")</f>
        <v/>
      </c>
      <c r="W40" t="str">
        <f>IFERROR(__xludf.DUMMYFUNCTION("""COMPUTED_VALUE"""),"")</f>
        <v/>
      </c>
      <c r="X40" t="str">
        <f>IFERROR(__xludf.DUMMYFUNCTION("""COMPUTED_VALUE"""),"")</f>
        <v/>
      </c>
      <c r="Y40" t="str">
        <f>IFERROR(__xludf.DUMMYFUNCTION("""COMPUTED_VALUE"""),"")</f>
        <v/>
      </c>
      <c r="Z40" t="str">
        <f>IFERROR(__xludf.DUMMYFUNCTION("""COMPUTED_VALUE"""),"")</f>
        <v/>
      </c>
      <c r="AA40" t="str">
        <f>IFERROR(__xludf.DUMMYFUNCTION("""COMPUTED_VALUE"""),"")</f>
        <v/>
      </c>
      <c r="AB40" t="str">
        <f>IFERROR(__xludf.DUMMYFUNCTION("""COMPUTED_VALUE"""),"")</f>
        <v/>
      </c>
      <c r="AC40" t="str">
        <f>IFERROR(__xludf.DUMMYFUNCTION("""COMPUTED_VALUE"""),"")</f>
        <v/>
      </c>
      <c r="AD40" t="str">
        <f>IFERROR(__xludf.DUMMYFUNCTION("""COMPUTED_VALUE"""),"")</f>
        <v/>
      </c>
      <c r="AE40" s="3"/>
      <c r="AF40" s="3"/>
      <c r="AG40" s="3"/>
      <c r="AH40" s="3"/>
      <c r="AI40" s="3"/>
    </row>
    <row r="41">
      <c r="A41" t="str">
        <f>IFERROR(__xludf.DUMMYFUNCTION("""COMPUTED_VALUE"""),"")</f>
        <v/>
      </c>
      <c r="B41" t="str">
        <f>IFERROR(__xludf.DUMMYFUNCTION("""COMPUTED_VALUE"""),"")</f>
        <v/>
      </c>
      <c r="C41" t="str">
        <f>IFERROR(__xludf.DUMMYFUNCTION("""COMPUTED_VALUE"""),"")</f>
        <v/>
      </c>
      <c r="D41" t="str">
        <f>IFERROR(__xludf.DUMMYFUNCTION("""COMPUTED_VALUE"""),"")</f>
        <v/>
      </c>
      <c r="E41" t="str">
        <f>IFERROR(__xludf.DUMMYFUNCTION("""COMPUTED_VALUE"""),"")</f>
        <v/>
      </c>
      <c r="F41" t="str">
        <f>IFERROR(__xludf.DUMMYFUNCTION("""COMPUTED_VALUE"""),"")</f>
        <v/>
      </c>
      <c r="G41" t="str">
        <f>IFERROR(__xludf.DUMMYFUNCTION("""COMPUTED_VALUE"""),"")</f>
        <v/>
      </c>
      <c r="H41" t="str">
        <f>IFERROR(__xludf.DUMMYFUNCTION("""COMPUTED_VALUE"""),"")</f>
        <v/>
      </c>
      <c r="I41" t="str">
        <f>IFERROR(__xludf.DUMMYFUNCTION("""COMPUTED_VALUE"""),"")</f>
        <v/>
      </c>
      <c r="J41" t="str">
        <f>IFERROR(__xludf.DUMMYFUNCTION("""COMPUTED_VALUE"""),"")</f>
        <v/>
      </c>
      <c r="K41" t="str">
        <f>IFERROR(__xludf.DUMMYFUNCTION("""COMPUTED_VALUE"""),"")</f>
        <v/>
      </c>
      <c r="L41" t="str">
        <f>IFERROR(__xludf.DUMMYFUNCTION("""COMPUTED_VALUE"""),"")</f>
        <v/>
      </c>
      <c r="M41" t="str">
        <f>IFERROR(__xludf.DUMMYFUNCTION("""COMPUTED_VALUE"""),"")</f>
        <v/>
      </c>
      <c r="N41" t="str">
        <f>IFERROR(__xludf.DUMMYFUNCTION("""COMPUTED_VALUE"""),"")</f>
        <v/>
      </c>
      <c r="O41" t="str">
        <f>IFERROR(__xludf.DUMMYFUNCTION("""COMPUTED_VALUE"""),"")</f>
        <v/>
      </c>
      <c r="P41" t="str">
        <f>IFERROR(__xludf.DUMMYFUNCTION("""COMPUTED_VALUE"""),"")</f>
        <v/>
      </c>
      <c r="Q41" t="str">
        <f>IFERROR(__xludf.DUMMYFUNCTION("""COMPUTED_VALUE"""),"")</f>
        <v/>
      </c>
      <c r="R41" t="str">
        <f>IFERROR(__xludf.DUMMYFUNCTION("""COMPUTED_VALUE"""),"")</f>
        <v/>
      </c>
      <c r="S41" t="str">
        <f>IFERROR(__xludf.DUMMYFUNCTION("""COMPUTED_VALUE"""),"")</f>
        <v/>
      </c>
      <c r="T41" t="str">
        <f>IFERROR(__xludf.DUMMYFUNCTION("""COMPUTED_VALUE"""),"")</f>
        <v/>
      </c>
      <c r="U41" t="str">
        <f>IFERROR(__xludf.DUMMYFUNCTION("""COMPUTED_VALUE"""),"")</f>
        <v/>
      </c>
      <c r="V41" t="str">
        <f>IFERROR(__xludf.DUMMYFUNCTION("""COMPUTED_VALUE"""),"")</f>
        <v/>
      </c>
      <c r="W41" t="str">
        <f>IFERROR(__xludf.DUMMYFUNCTION("""COMPUTED_VALUE"""),"")</f>
        <v/>
      </c>
      <c r="X41" t="str">
        <f>IFERROR(__xludf.DUMMYFUNCTION("""COMPUTED_VALUE"""),"")</f>
        <v/>
      </c>
      <c r="Y41" t="str">
        <f>IFERROR(__xludf.DUMMYFUNCTION("""COMPUTED_VALUE"""),"")</f>
        <v/>
      </c>
      <c r="Z41" t="str">
        <f>IFERROR(__xludf.DUMMYFUNCTION("""COMPUTED_VALUE"""),"")</f>
        <v/>
      </c>
      <c r="AA41" t="str">
        <f>IFERROR(__xludf.DUMMYFUNCTION("""COMPUTED_VALUE"""),"")</f>
        <v/>
      </c>
      <c r="AB41" t="str">
        <f>IFERROR(__xludf.DUMMYFUNCTION("""COMPUTED_VALUE"""),"")</f>
        <v/>
      </c>
      <c r="AC41" t="str">
        <f>IFERROR(__xludf.DUMMYFUNCTION("""COMPUTED_VALUE"""),"")</f>
        <v/>
      </c>
      <c r="AD41" t="str">
        <f>IFERROR(__xludf.DUMMYFUNCTION("""COMPUTED_VALUE"""),"")</f>
        <v/>
      </c>
      <c r="AE41" s="3"/>
      <c r="AF41" s="3"/>
      <c r="AG41" s="3"/>
      <c r="AH41" s="3"/>
      <c r="AI41" s="3"/>
    </row>
    <row r="42">
      <c r="A42" t="str">
        <f>IFERROR(__xludf.DUMMYFUNCTION("""COMPUTED_VALUE"""),"")</f>
        <v/>
      </c>
      <c r="B42" t="str">
        <f>IFERROR(__xludf.DUMMYFUNCTION("""COMPUTED_VALUE"""),"")</f>
        <v/>
      </c>
      <c r="C42" t="str">
        <f>IFERROR(__xludf.DUMMYFUNCTION("""COMPUTED_VALUE"""),"")</f>
        <v/>
      </c>
      <c r="D42" t="str">
        <f>IFERROR(__xludf.DUMMYFUNCTION("""COMPUTED_VALUE"""),"")</f>
        <v/>
      </c>
      <c r="E42" t="str">
        <f>IFERROR(__xludf.DUMMYFUNCTION("""COMPUTED_VALUE"""),"")</f>
        <v/>
      </c>
      <c r="F42" t="str">
        <f>IFERROR(__xludf.DUMMYFUNCTION("""COMPUTED_VALUE"""),"")</f>
        <v/>
      </c>
      <c r="G42" t="str">
        <f>IFERROR(__xludf.DUMMYFUNCTION("""COMPUTED_VALUE"""),"")</f>
        <v/>
      </c>
      <c r="H42" t="str">
        <f>IFERROR(__xludf.DUMMYFUNCTION("""COMPUTED_VALUE"""),"")</f>
        <v/>
      </c>
      <c r="I42" t="str">
        <f>IFERROR(__xludf.DUMMYFUNCTION("""COMPUTED_VALUE"""),"")</f>
        <v/>
      </c>
      <c r="J42" t="str">
        <f>IFERROR(__xludf.DUMMYFUNCTION("""COMPUTED_VALUE"""),"")</f>
        <v/>
      </c>
      <c r="K42" t="str">
        <f>IFERROR(__xludf.DUMMYFUNCTION("""COMPUTED_VALUE"""),"")</f>
        <v/>
      </c>
      <c r="L42" t="str">
        <f>IFERROR(__xludf.DUMMYFUNCTION("""COMPUTED_VALUE"""),"")</f>
        <v/>
      </c>
      <c r="M42" t="str">
        <f>IFERROR(__xludf.DUMMYFUNCTION("""COMPUTED_VALUE"""),"")</f>
        <v/>
      </c>
      <c r="N42" t="str">
        <f>IFERROR(__xludf.DUMMYFUNCTION("""COMPUTED_VALUE"""),"")</f>
        <v/>
      </c>
      <c r="O42" t="str">
        <f>IFERROR(__xludf.DUMMYFUNCTION("""COMPUTED_VALUE"""),"")</f>
        <v/>
      </c>
      <c r="P42" t="str">
        <f>IFERROR(__xludf.DUMMYFUNCTION("""COMPUTED_VALUE"""),"")</f>
        <v/>
      </c>
      <c r="Q42" t="str">
        <f>IFERROR(__xludf.DUMMYFUNCTION("""COMPUTED_VALUE"""),"")</f>
        <v/>
      </c>
      <c r="R42" t="str">
        <f>IFERROR(__xludf.DUMMYFUNCTION("""COMPUTED_VALUE"""),"")</f>
        <v/>
      </c>
      <c r="S42" t="str">
        <f>IFERROR(__xludf.DUMMYFUNCTION("""COMPUTED_VALUE"""),"")</f>
        <v/>
      </c>
      <c r="T42" t="str">
        <f>IFERROR(__xludf.DUMMYFUNCTION("""COMPUTED_VALUE"""),"")</f>
        <v/>
      </c>
      <c r="U42" t="str">
        <f>IFERROR(__xludf.DUMMYFUNCTION("""COMPUTED_VALUE"""),"")</f>
        <v/>
      </c>
      <c r="V42" t="str">
        <f>IFERROR(__xludf.DUMMYFUNCTION("""COMPUTED_VALUE"""),"")</f>
        <v/>
      </c>
      <c r="W42" t="str">
        <f>IFERROR(__xludf.DUMMYFUNCTION("""COMPUTED_VALUE"""),"")</f>
        <v/>
      </c>
      <c r="X42" t="str">
        <f>IFERROR(__xludf.DUMMYFUNCTION("""COMPUTED_VALUE"""),"")</f>
        <v/>
      </c>
      <c r="Y42" t="str">
        <f>IFERROR(__xludf.DUMMYFUNCTION("""COMPUTED_VALUE"""),"")</f>
        <v/>
      </c>
      <c r="Z42" t="str">
        <f>IFERROR(__xludf.DUMMYFUNCTION("""COMPUTED_VALUE"""),"")</f>
        <v/>
      </c>
      <c r="AA42" t="str">
        <f>IFERROR(__xludf.DUMMYFUNCTION("""COMPUTED_VALUE"""),"")</f>
        <v/>
      </c>
      <c r="AB42" t="str">
        <f>IFERROR(__xludf.DUMMYFUNCTION("""COMPUTED_VALUE"""),"")</f>
        <v/>
      </c>
      <c r="AC42" t="str">
        <f>IFERROR(__xludf.DUMMYFUNCTION("""COMPUTED_VALUE"""),"")</f>
        <v/>
      </c>
      <c r="AD42" t="str">
        <f>IFERROR(__xludf.DUMMYFUNCTION("""COMPUTED_VALUE"""),"")</f>
        <v/>
      </c>
      <c r="AE42" s="3"/>
      <c r="AF42" s="3"/>
      <c r="AG42" s="3"/>
      <c r="AH42" s="3"/>
      <c r="AI42" s="3"/>
    </row>
    <row r="43">
      <c r="A43" t="str">
        <f>IFERROR(__xludf.DUMMYFUNCTION("""COMPUTED_VALUE"""),"")</f>
        <v/>
      </c>
      <c r="B43" t="str">
        <f>IFERROR(__xludf.DUMMYFUNCTION("""COMPUTED_VALUE"""),"")</f>
        <v/>
      </c>
      <c r="C43" t="str">
        <f>IFERROR(__xludf.DUMMYFUNCTION("""COMPUTED_VALUE"""),"")</f>
        <v/>
      </c>
      <c r="D43" t="str">
        <f>IFERROR(__xludf.DUMMYFUNCTION("""COMPUTED_VALUE"""),"")</f>
        <v/>
      </c>
      <c r="E43" t="str">
        <f>IFERROR(__xludf.DUMMYFUNCTION("""COMPUTED_VALUE"""),"")</f>
        <v/>
      </c>
      <c r="F43" t="str">
        <f>IFERROR(__xludf.DUMMYFUNCTION("""COMPUTED_VALUE"""),"")</f>
        <v/>
      </c>
      <c r="G43" t="str">
        <f>IFERROR(__xludf.DUMMYFUNCTION("""COMPUTED_VALUE"""),"")</f>
        <v/>
      </c>
      <c r="H43" t="str">
        <f>IFERROR(__xludf.DUMMYFUNCTION("""COMPUTED_VALUE"""),"")</f>
        <v/>
      </c>
      <c r="I43" t="str">
        <f>IFERROR(__xludf.DUMMYFUNCTION("""COMPUTED_VALUE"""),"")</f>
        <v/>
      </c>
      <c r="J43" t="str">
        <f>IFERROR(__xludf.DUMMYFUNCTION("""COMPUTED_VALUE"""),"")</f>
        <v/>
      </c>
      <c r="K43" t="str">
        <f>IFERROR(__xludf.DUMMYFUNCTION("""COMPUTED_VALUE"""),"")</f>
        <v/>
      </c>
      <c r="L43" t="str">
        <f>IFERROR(__xludf.DUMMYFUNCTION("""COMPUTED_VALUE"""),"")</f>
        <v/>
      </c>
      <c r="M43" t="str">
        <f>IFERROR(__xludf.DUMMYFUNCTION("""COMPUTED_VALUE"""),"")</f>
        <v/>
      </c>
      <c r="N43" t="str">
        <f>IFERROR(__xludf.DUMMYFUNCTION("""COMPUTED_VALUE"""),"")</f>
        <v/>
      </c>
      <c r="O43" t="str">
        <f>IFERROR(__xludf.DUMMYFUNCTION("""COMPUTED_VALUE"""),"")</f>
        <v/>
      </c>
      <c r="P43" t="str">
        <f>IFERROR(__xludf.DUMMYFUNCTION("""COMPUTED_VALUE"""),"")</f>
        <v/>
      </c>
      <c r="Q43" t="str">
        <f>IFERROR(__xludf.DUMMYFUNCTION("""COMPUTED_VALUE"""),"")</f>
        <v/>
      </c>
      <c r="R43" t="str">
        <f>IFERROR(__xludf.DUMMYFUNCTION("""COMPUTED_VALUE"""),"")</f>
        <v/>
      </c>
      <c r="S43" t="str">
        <f>IFERROR(__xludf.DUMMYFUNCTION("""COMPUTED_VALUE"""),"")</f>
        <v/>
      </c>
      <c r="T43" t="str">
        <f>IFERROR(__xludf.DUMMYFUNCTION("""COMPUTED_VALUE"""),"")</f>
        <v/>
      </c>
      <c r="U43" t="str">
        <f>IFERROR(__xludf.DUMMYFUNCTION("""COMPUTED_VALUE"""),"")</f>
        <v/>
      </c>
      <c r="V43" t="str">
        <f>IFERROR(__xludf.DUMMYFUNCTION("""COMPUTED_VALUE"""),"")</f>
        <v/>
      </c>
      <c r="W43" t="str">
        <f>IFERROR(__xludf.DUMMYFUNCTION("""COMPUTED_VALUE"""),"")</f>
        <v/>
      </c>
      <c r="X43" t="str">
        <f>IFERROR(__xludf.DUMMYFUNCTION("""COMPUTED_VALUE"""),"")</f>
        <v/>
      </c>
      <c r="Y43" t="str">
        <f>IFERROR(__xludf.DUMMYFUNCTION("""COMPUTED_VALUE"""),"")</f>
        <v/>
      </c>
      <c r="Z43" t="str">
        <f>IFERROR(__xludf.DUMMYFUNCTION("""COMPUTED_VALUE"""),"")</f>
        <v/>
      </c>
      <c r="AA43" t="str">
        <f>IFERROR(__xludf.DUMMYFUNCTION("""COMPUTED_VALUE"""),"")</f>
        <v/>
      </c>
      <c r="AB43" t="str">
        <f>IFERROR(__xludf.DUMMYFUNCTION("""COMPUTED_VALUE"""),"")</f>
        <v/>
      </c>
      <c r="AC43" t="str">
        <f>IFERROR(__xludf.DUMMYFUNCTION("""COMPUTED_VALUE"""),"")</f>
        <v/>
      </c>
      <c r="AD43" t="str">
        <f>IFERROR(__xludf.DUMMYFUNCTION("""COMPUTED_VALUE"""),"")</f>
        <v/>
      </c>
      <c r="AE43" s="3"/>
      <c r="AF43" s="3"/>
      <c r="AG43" s="3"/>
      <c r="AH43" s="3"/>
      <c r="AI43" s="3"/>
    </row>
    <row r="44">
      <c r="A44" t="str">
        <f>IFERROR(__xludf.DUMMYFUNCTION("""COMPUTED_VALUE"""),"")</f>
        <v/>
      </c>
      <c r="B44" t="str">
        <f>IFERROR(__xludf.DUMMYFUNCTION("""COMPUTED_VALUE"""),"")</f>
        <v/>
      </c>
      <c r="C44" t="str">
        <f>IFERROR(__xludf.DUMMYFUNCTION("""COMPUTED_VALUE"""),"")</f>
        <v/>
      </c>
      <c r="D44" t="str">
        <f>IFERROR(__xludf.DUMMYFUNCTION("""COMPUTED_VALUE"""),"")</f>
        <v/>
      </c>
      <c r="E44" t="str">
        <f>IFERROR(__xludf.DUMMYFUNCTION("""COMPUTED_VALUE"""),"")</f>
        <v/>
      </c>
      <c r="F44" t="str">
        <f>IFERROR(__xludf.DUMMYFUNCTION("""COMPUTED_VALUE"""),"")</f>
        <v/>
      </c>
      <c r="G44" t="str">
        <f>IFERROR(__xludf.DUMMYFUNCTION("""COMPUTED_VALUE"""),"")</f>
        <v/>
      </c>
      <c r="H44" t="str">
        <f>IFERROR(__xludf.DUMMYFUNCTION("""COMPUTED_VALUE"""),"")</f>
        <v/>
      </c>
      <c r="I44" t="str">
        <f>IFERROR(__xludf.DUMMYFUNCTION("""COMPUTED_VALUE"""),"")</f>
        <v/>
      </c>
      <c r="J44" t="str">
        <f>IFERROR(__xludf.DUMMYFUNCTION("""COMPUTED_VALUE"""),"")</f>
        <v/>
      </c>
      <c r="K44" t="str">
        <f>IFERROR(__xludf.DUMMYFUNCTION("""COMPUTED_VALUE"""),"")</f>
        <v/>
      </c>
      <c r="L44" t="str">
        <f>IFERROR(__xludf.DUMMYFUNCTION("""COMPUTED_VALUE"""),"")</f>
        <v/>
      </c>
      <c r="M44" t="str">
        <f>IFERROR(__xludf.DUMMYFUNCTION("""COMPUTED_VALUE"""),"")</f>
        <v/>
      </c>
      <c r="N44" t="str">
        <f>IFERROR(__xludf.DUMMYFUNCTION("""COMPUTED_VALUE"""),"")</f>
        <v/>
      </c>
      <c r="O44" t="str">
        <f>IFERROR(__xludf.DUMMYFUNCTION("""COMPUTED_VALUE"""),"")</f>
        <v/>
      </c>
      <c r="P44" t="str">
        <f>IFERROR(__xludf.DUMMYFUNCTION("""COMPUTED_VALUE"""),"")</f>
        <v/>
      </c>
      <c r="Q44" t="str">
        <f>IFERROR(__xludf.DUMMYFUNCTION("""COMPUTED_VALUE"""),"")</f>
        <v/>
      </c>
      <c r="R44" t="str">
        <f>IFERROR(__xludf.DUMMYFUNCTION("""COMPUTED_VALUE"""),"")</f>
        <v/>
      </c>
      <c r="S44" t="str">
        <f>IFERROR(__xludf.DUMMYFUNCTION("""COMPUTED_VALUE"""),"")</f>
        <v/>
      </c>
      <c r="T44" t="str">
        <f>IFERROR(__xludf.DUMMYFUNCTION("""COMPUTED_VALUE"""),"")</f>
        <v/>
      </c>
      <c r="U44" t="str">
        <f>IFERROR(__xludf.DUMMYFUNCTION("""COMPUTED_VALUE"""),"")</f>
        <v/>
      </c>
      <c r="V44" t="str">
        <f>IFERROR(__xludf.DUMMYFUNCTION("""COMPUTED_VALUE"""),"")</f>
        <v/>
      </c>
      <c r="W44" t="str">
        <f>IFERROR(__xludf.DUMMYFUNCTION("""COMPUTED_VALUE"""),"")</f>
        <v/>
      </c>
      <c r="X44" t="str">
        <f>IFERROR(__xludf.DUMMYFUNCTION("""COMPUTED_VALUE"""),"")</f>
        <v/>
      </c>
      <c r="Y44" t="str">
        <f>IFERROR(__xludf.DUMMYFUNCTION("""COMPUTED_VALUE"""),"")</f>
        <v/>
      </c>
      <c r="Z44" t="str">
        <f>IFERROR(__xludf.DUMMYFUNCTION("""COMPUTED_VALUE"""),"")</f>
        <v/>
      </c>
      <c r="AA44" t="str">
        <f>IFERROR(__xludf.DUMMYFUNCTION("""COMPUTED_VALUE"""),"")</f>
        <v/>
      </c>
      <c r="AB44" t="str">
        <f>IFERROR(__xludf.DUMMYFUNCTION("""COMPUTED_VALUE"""),"")</f>
        <v/>
      </c>
      <c r="AC44" t="str">
        <f>IFERROR(__xludf.DUMMYFUNCTION("""COMPUTED_VALUE"""),"")</f>
        <v/>
      </c>
      <c r="AD44" t="str">
        <f>IFERROR(__xludf.DUMMYFUNCTION("""COMPUTED_VALUE"""),"")</f>
        <v/>
      </c>
      <c r="AE44" s="3"/>
      <c r="AF44" s="3"/>
      <c r="AG44" s="3"/>
      <c r="AH44" s="3"/>
      <c r="AI44" s="3"/>
    </row>
    <row r="45">
      <c r="A45" t="str">
        <f>IFERROR(__xludf.DUMMYFUNCTION("""COMPUTED_VALUE"""),"")</f>
        <v/>
      </c>
      <c r="B45" t="str">
        <f>IFERROR(__xludf.DUMMYFUNCTION("""COMPUTED_VALUE"""),"")</f>
        <v/>
      </c>
      <c r="C45" t="str">
        <f>IFERROR(__xludf.DUMMYFUNCTION("""COMPUTED_VALUE"""),"")</f>
        <v/>
      </c>
      <c r="D45" t="str">
        <f>IFERROR(__xludf.DUMMYFUNCTION("""COMPUTED_VALUE"""),"")</f>
        <v/>
      </c>
      <c r="E45" t="str">
        <f>IFERROR(__xludf.DUMMYFUNCTION("""COMPUTED_VALUE"""),"")</f>
        <v/>
      </c>
      <c r="F45" t="str">
        <f>IFERROR(__xludf.DUMMYFUNCTION("""COMPUTED_VALUE"""),"")</f>
        <v/>
      </c>
      <c r="G45" t="str">
        <f>IFERROR(__xludf.DUMMYFUNCTION("""COMPUTED_VALUE"""),"")</f>
        <v/>
      </c>
      <c r="H45" t="str">
        <f>IFERROR(__xludf.DUMMYFUNCTION("""COMPUTED_VALUE"""),"")</f>
        <v/>
      </c>
      <c r="I45" t="str">
        <f>IFERROR(__xludf.DUMMYFUNCTION("""COMPUTED_VALUE"""),"")</f>
        <v/>
      </c>
      <c r="J45" t="str">
        <f>IFERROR(__xludf.DUMMYFUNCTION("""COMPUTED_VALUE"""),"")</f>
        <v/>
      </c>
      <c r="K45" t="str">
        <f>IFERROR(__xludf.DUMMYFUNCTION("""COMPUTED_VALUE"""),"")</f>
        <v/>
      </c>
      <c r="L45" t="str">
        <f>IFERROR(__xludf.DUMMYFUNCTION("""COMPUTED_VALUE"""),"")</f>
        <v/>
      </c>
      <c r="M45" t="str">
        <f>IFERROR(__xludf.DUMMYFUNCTION("""COMPUTED_VALUE"""),"")</f>
        <v/>
      </c>
      <c r="N45" t="str">
        <f>IFERROR(__xludf.DUMMYFUNCTION("""COMPUTED_VALUE"""),"")</f>
        <v/>
      </c>
      <c r="O45" t="str">
        <f>IFERROR(__xludf.DUMMYFUNCTION("""COMPUTED_VALUE"""),"")</f>
        <v/>
      </c>
      <c r="P45" t="str">
        <f>IFERROR(__xludf.DUMMYFUNCTION("""COMPUTED_VALUE"""),"")</f>
        <v/>
      </c>
      <c r="Q45" t="str">
        <f>IFERROR(__xludf.DUMMYFUNCTION("""COMPUTED_VALUE"""),"")</f>
        <v/>
      </c>
      <c r="R45" t="str">
        <f>IFERROR(__xludf.DUMMYFUNCTION("""COMPUTED_VALUE"""),"")</f>
        <v/>
      </c>
      <c r="S45" t="str">
        <f>IFERROR(__xludf.DUMMYFUNCTION("""COMPUTED_VALUE"""),"")</f>
        <v/>
      </c>
      <c r="T45" t="str">
        <f>IFERROR(__xludf.DUMMYFUNCTION("""COMPUTED_VALUE"""),"")</f>
        <v/>
      </c>
      <c r="U45" t="str">
        <f>IFERROR(__xludf.DUMMYFUNCTION("""COMPUTED_VALUE"""),"")</f>
        <v/>
      </c>
      <c r="V45" t="str">
        <f>IFERROR(__xludf.DUMMYFUNCTION("""COMPUTED_VALUE"""),"")</f>
        <v/>
      </c>
      <c r="W45" t="str">
        <f>IFERROR(__xludf.DUMMYFUNCTION("""COMPUTED_VALUE"""),"")</f>
        <v/>
      </c>
      <c r="X45" t="str">
        <f>IFERROR(__xludf.DUMMYFUNCTION("""COMPUTED_VALUE"""),"")</f>
        <v/>
      </c>
      <c r="Y45" t="str">
        <f>IFERROR(__xludf.DUMMYFUNCTION("""COMPUTED_VALUE"""),"")</f>
        <v/>
      </c>
      <c r="Z45" t="str">
        <f>IFERROR(__xludf.DUMMYFUNCTION("""COMPUTED_VALUE"""),"")</f>
        <v/>
      </c>
      <c r="AA45" t="str">
        <f>IFERROR(__xludf.DUMMYFUNCTION("""COMPUTED_VALUE"""),"")</f>
        <v/>
      </c>
      <c r="AB45" t="str">
        <f>IFERROR(__xludf.DUMMYFUNCTION("""COMPUTED_VALUE"""),"")</f>
        <v/>
      </c>
      <c r="AC45" t="str">
        <f>IFERROR(__xludf.DUMMYFUNCTION("""COMPUTED_VALUE"""),"")</f>
        <v/>
      </c>
      <c r="AD45" t="str">
        <f>IFERROR(__xludf.DUMMYFUNCTION("""COMPUTED_VALUE"""),"")</f>
        <v/>
      </c>
      <c r="AE45" s="3"/>
      <c r="AF45" s="3"/>
      <c r="AG45" s="3"/>
      <c r="AH45" s="3"/>
      <c r="AI45" s="3"/>
    </row>
    <row r="46">
      <c r="A46" t="str">
        <f>IFERROR(__xludf.DUMMYFUNCTION("""COMPUTED_VALUE"""),"")</f>
        <v/>
      </c>
      <c r="B46" t="str">
        <f>IFERROR(__xludf.DUMMYFUNCTION("""COMPUTED_VALUE"""),"")</f>
        <v/>
      </c>
      <c r="C46" t="str">
        <f>IFERROR(__xludf.DUMMYFUNCTION("""COMPUTED_VALUE"""),"")</f>
        <v/>
      </c>
      <c r="D46" t="str">
        <f>IFERROR(__xludf.DUMMYFUNCTION("""COMPUTED_VALUE"""),"")</f>
        <v/>
      </c>
      <c r="E46" t="str">
        <f>IFERROR(__xludf.DUMMYFUNCTION("""COMPUTED_VALUE"""),"")</f>
        <v/>
      </c>
      <c r="F46" t="str">
        <f>IFERROR(__xludf.DUMMYFUNCTION("""COMPUTED_VALUE"""),"")</f>
        <v/>
      </c>
      <c r="G46" t="str">
        <f>IFERROR(__xludf.DUMMYFUNCTION("""COMPUTED_VALUE"""),"")</f>
        <v/>
      </c>
      <c r="H46" t="str">
        <f>IFERROR(__xludf.DUMMYFUNCTION("""COMPUTED_VALUE"""),"")</f>
        <v/>
      </c>
      <c r="I46" t="str">
        <f>IFERROR(__xludf.DUMMYFUNCTION("""COMPUTED_VALUE"""),"")</f>
        <v/>
      </c>
      <c r="J46" t="str">
        <f>IFERROR(__xludf.DUMMYFUNCTION("""COMPUTED_VALUE"""),"")</f>
        <v/>
      </c>
      <c r="K46" t="str">
        <f>IFERROR(__xludf.DUMMYFUNCTION("""COMPUTED_VALUE"""),"")</f>
        <v/>
      </c>
      <c r="L46" t="str">
        <f>IFERROR(__xludf.DUMMYFUNCTION("""COMPUTED_VALUE"""),"")</f>
        <v/>
      </c>
      <c r="M46" t="str">
        <f>IFERROR(__xludf.DUMMYFUNCTION("""COMPUTED_VALUE"""),"")</f>
        <v/>
      </c>
      <c r="N46" t="str">
        <f>IFERROR(__xludf.DUMMYFUNCTION("""COMPUTED_VALUE"""),"")</f>
        <v/>
      </c>
      <c r="O46" t="str">
        <f>IFERROR(__xludf.DUMMYFUNCTION("""COMPUTED_VALUE"""),"")</f>
        <v/>
      </c>
      <c r="P46" t="str">
        <f>IFERROR(__xludf.DUMMYFUNCTION("""COMPUTED_VALUE"""),"")</f>
        <v/>
      </c>
      <c r="Q46" t="str">
        <f>IFERROR(__xludf.DUMMYFUNCTION("""COMPUTED_VALUE"""),"")</f>
        <v/>
      </c>
      <c r="R46" t="str">
        <f>IFERROR(__xludf.DUMMYFUNCTION("""COMPUTED_VALUE"""),"")</f>
        <v/>
      </c>
      <c r="S46" t="str">
        <f>IFERROR(__xludf.DUMMYFUNCTION("""COMPUTED_VALUE"""),"")</f>
        <v/>
      </c>
      <c r="T46" t="str">
        <f>IFERROR(__xludf.DUMMYFUNCTION("""COMPUTED_VALUE"""),"")</f>
        <v/>
      </c>
      <c r="U46" t="str">
        <f>IFERROR(__xludf.DUMMYFUNCTION("""COMPUTED_VALUE"""),"")</f>
        <v/>
      </c>
      <c r="V46" t="str">
        <f>IFERROR(__xludf.DUMMYFUNCTION("""COMPUTED_VALUE"""),"")</f>
        <v/>
      </c>
      <c r="W46" t="str">
        <f>IFERROR(__xludf.DUMMYFUNCTION("""COMPUTED_VALUE"""),"")</f>
        <v/>
      </c>
      <c r="X46" t="str">
        <f>IFERROR(__xludf.DUMMYFUNCTION("""COMPUTED_VALUE"""),"")</f>
        <v/>
      </c>
      <c r="Y46" t="str">
        <f>IFERROR(__xludf.DUMMYFUNCTION("""COMPUTED_VALUE"""),"")</f>
        <v/>
      </c>
      <c r="Z46" t="str">
        <f>IFERROR(__xludf.DUMMYFUNCTION("""COMPUTED_VALUE"""),"")</f>
        <v/>
      </c>
      <c r="AA46" t="str">
        <f>IFERROR(__xludf.DUMMYFUNCTION("""COMPUTED_VALUE"""),"")</f>
        <v/>
      </c>
      <c r="AB46" t="str">
        <f>IFERROR(__xludf.DUMMYFUNCTION("""COMPUTED_VALUE"""),"")</f>
        <v/>
      </c>
      <c r="AC46" t="str">
        <f>IFERROR(__xludf.DUMMYFUNCTION("""COMPUTED_VALUE"""),"")</f>
        <v/>
      </c>
      <c r="AD46" t="str">
        <f>IFERROR(__xludf.DUMMYFUNCTION("""COMPUTED_VALUE"""),"")</f>
        <v/>
      </c>
      <c r="AE46" s="3"/>
      <c r="AF46" s="3"/>
      <c r="AG46" s="3"/>
      <c r="AH46" s="3"/>
      <c r="AI46" s="3"/>
    </row>
    <row r="47">
      <c r="A47" t="str">
        <f>IFERROR(__xludf.DUMMYFUNCTION("""COMPUTED_VALUE"""),"")</f>
        <v/>
      </c>
      <c r="B47" t="str">
        <f>IFERROR(__xludf.DUMMYFUNCTION("""COMPUTED_VALUE"""),"")</f>
        <v/>
      </c>
      <c r="C47" t="str">
        <f>IFERROR(__xludf.DUMMYFUNCTION("""COMPUTED_VALUE"""),"")</f>
        <v/>
      </c>
      <c r="D47" t="str">
        <f>IFERROR(__xludf.DUMMYFUNCTION("""COMPUTED_VALUE"""),"")</f>
        <v/>
      </c>
      <c r="E47" t="str">
        <f>IFERROR(__xludf.DUMMYFUNCTION("""COMPUTED_VALUE"""),"")</f>
        <v/>
      </c>
      <c r="F47" t="str">
        <f>IFERROR(__xludf.DUMMYFUNCTION("""COMPUTED_VALUE"""),"")</f>
        <v/>
      </c>
      <c r="G47" t="str">
        <f>IFERROR(__xludf.DUMMYFUNCTION("""COMPUTED_VALUE"""),"")</f>
        <v/>
      </c>
      <c r="H47" t="str">
        <f>IFERROR(__xludf.DUMMYFUNCTION("""COMPUTED_VALUE"""),"")</f>
        <v/>
      </c>
      <c r="I47" t="str">
        <f>IFERROR(__xludf.DUMMYFUNCTION("""COMPUTED_VALUE"""),"")</f>
        <v/>
      </c>
      <c r="J47" t="str">
        <f>IFERROR(__xludf.DUMMYFUNCTION("""COMPUTED_VALUE"""),"")</f>
        <v/>
      </c>
      <c r="K47" t="str">
        <f>IFERROR(__xludf.DUMMYFUNCTION("""COMPUTED_VALUE"""),"")</f>
        <v/>
      </c>
      <c r="L47" t="str">
        <f>IFERROR(__xludf.DUMMYFUNCTION("""COMPUTED_VALUE"""),"")</f>
        <v/>
      </c>
      <c r="M47" t="str">
        <f>IFERROR(__xludf.DUMMYFUNCTION("""COMPUTED_VALUE"""),"")</f>
        <v/>
      </c>
      <c r="N47" t="str">
        <f>IFERROR(__xludf.DUMMYFUNCTION("""COMPUTED_VALUE"""),"")</f>
        <v/>
      </c>
      <c r="O47" t="str">
        <f>IFERROR(__xludf.DUMMYFUNCTION("""COMPUTED_VALUE"""),"")</f>
        <v/>
      </c>
      <c r="P47" t="str">
        <f>IFERROR(__xludf.DUMMYFUNCTION("""COMPUTED_VALUE"""),"")</f>
        <v/>
      </c>
      <c r="Q47" t="str">
        <f>IFERROR(__xludf.DUMMYFUNCTION("""COMPUTED_VALUE"""),"")</f>
        <v/>
      </c>
      <c r="R47" t="str">
        <f>IFERROR(__xludf.DUMMYFUNCTION("""COMPUTED_VALUE"""),"")</f>
        <v/>
      </c>
      <c r="S47" t="str">
        <f>IFERROR(__xludf.DUMMYFUNCTION("""COMPUTED_VALUE"""),"")</f>
        <v/>
      </c>
      <c r="T47" t="str">
        <f>IFERROR(__xludf.DUMMYFUNCTION("""COMPUTED_VALUE"""),"")</f>
        <v/>
      </c>
      <c r="U47" t="str">
        <f>IFERROR(__xludf.DUMMYFUNCTION("""COMPUTED_VALUE"""),"")</f>
        <v/>
      </c>
      <c r="V47" t="str">
        <f>IFERROR(__xludf.DUMMYFUNCTION("""COMPUTED_VALUE"""),"")</f>
        <v/>
      </c>
      <c r="W47" t="str">
        <f>IFERROR(__xludf.DUMMYFUNCTION("""COMPUTED_VALUE"""),"")</f>
        <v/>
      </c>
      <c r="X47" t="str">
        <f>IFERROR(__xludf.DUMMYFUNCTION("""COMPUTED_VALUE"""),"")</f>
        <v/>
      </c>
      <c r="Y47" t="str">
        <f>IFERROR(__xludf.DUMMYFUNCTION("""COMPUTED_VALUE"""),"")</f>
        <v/>
      </c>
      <c r="Z47" t="str">
        <f>IFERROR(__xludf.DUMMYFUNCTION("""COMPUTED_VALUE"""),"")</f>
        <v/>
      </c>
      <c r="AA47" t="str">
        <f>IFERROR(__xludf.DUMMYFUNCTION("""COMPUTED_VALUE"""),"")</f>
        <v/>
      </c>
      <c r="AB47" t="str">
        <f>IFERROR(__xludf.DUMMYFUNCTION("""COMPUTED_VALUE"""),"")</f>
        <v/>
      </c>
      <c r="AC47" t="str">
        <f>IFERROR(__xludf.DUMMYFUNCTION("""COMPUTED_VALUE"""),"")</f>
        <v/>
      </c>
      <c r="AD47" t="str">
        <f>IFERROR(__xludf.DUMMYFUNCTION("""COMPUTED_VALUE"""),"")</f>
        <v/>
      </c>
      <c r="AE47" s="3"/>
      <c r="AF47" s="3"/>
      <c r="AG47" s="3"/>
      <c r="AH47" s="3"/>
      <c r="AI47" s="3"/>
    </row>
    <row r="48">
      <c r="A48" t="str">
        <f>IFERROR(__xludf.DUMMYFUNCTION("""COMPUTED_VALUE"""),"")</f>
        <v/>
      </c>
      <c r="B48" t="str">
        <f>IFERROR(__xludf.DUMMYFUNCTION("""COMPUTED_VALUE"""),"")</f>
        <v/>
      </c>
      <c r="C48" t="str">
        <f>IFERROR(__xludf.DUMMYFUNCTION("""COMPUTED_VALUE"""),"")</f>
        <v/>
      </c>
      <c r="D48" t="str">
        <f>IFERROR(__xludf.DUMMYFUNCTION("""COMPUTED_VALUE"""),"")</f>
        <v/>
      </c>
      <c r="E48" t="str">
        <f>IFERROR(__xludf.DUMMYFUNCTION("""COMPUTED_VALUE"""),"")</f>
        <v/>
      </c>
      <c r="F48" t="str">
        <f>IFERROR(__xludf.DUMMYFUNCTION("""COMPUTED_VALUE"""),"")</f>
        <v/>
      </c>
      <c r="G48" t="str">
        <f>IFERROR(__xludf.DUMMYFUNCTION("""COMPUTED_VALUE"""),"")</f>
        <v/>
      </c>
      <c r="H48" t="str">
        <f>IFERROR(__xludf.DUMMYFUNCTION("""COMPUTED_VALUE"""),"")</f>
        <v/>
      </c>
      <c r="I48" t="str">
        <f>IFERROR(__xludf.DUMMYFUNCTION("""COMPUTED_VALUE"""),"")</f>
        <v/>
      </c>
      <c r="J48" t="str">
        <f>IFERROR(__xludf.DUMMYFUNCTION("""COMPUTED_VALUE"""),"")</f>
        <v/>
      </c>
      <c r="K48" t="str">
        <f>IFERROR(__xludf.DUMMYFUNCTION("""COMPUTED_VALUE"""),"")</f>
        <v/>
      </c>
      <c r="L48" t="str">
        <f>IFERROR(__xludf.DUMMYFUNCTION("""COMPUTED_VALUE"""),"")</f>
        <v/>
      </c>
      <c r="M48" t="str">
        <f>IFERROR(__xludf.DUMMYFUNCTION("""COMPUTED_VALUE"""),"")</f>
        <v/>
      </c>
      <c r="N48" t="str">
        <f>IFERROR(__xludf.DUMMYFUNCTION("""COMPUTED_VALUE"""),"")</f>
        <v/>
      </c>
      <c r="O48" t="str">
        <f>IFERROR(__xludf.DUMMYFUNCTION("""COMPUTED_VALUE"""),"")</f>
        <v/>
      </c>
      <c r="P48" t="str">
        <f>IFERROR(__xludf.DUMMYFUNCTION("""COMPUTED_VALUE"""),"")</f>
        <v/>
      </c>
      <c r="Q48" t="str">
        <f>IFERROR(__xludf.DUMMYFUNCTION("""COMPUTED_VALUE"""),"")</f>
        <v/>
      </c>
      <c r="R48" t="str">
        <f>IFERROR(__xludf.DUMMYFUNCTION("""COMPUTED_VALUE"""),"")</f>
        <v/>
      </c>
      <c r="S48" t="str">
        <f>IFERROR(__xludf.DUMMYFUNCTION("""COMPUTED_VALUE"""),"")</f>
        <v/>
      </c>
      <c r="T48" t="str">
        <f>IFERROR(__xludf.DUMMYFUNCTION("""COMPUTED_VALUE"""),"")</f>
        <v/>
      </c>
      <c r="U48" t="str">
        <f>IFERROR(__xludf.DUMMYFUNCTION("""COMPUTED_VALUE"""),"")</f>
        <v/>
      </c>
      <c r="V48" t="str">
        <f>IFERROR(__xludf.DUMMYFUNCTION("""COMPUTED_VALUE"""),"")</f>
        <v/>
      </c>
      <c r="W48" t="str">
        <f>IFERROR(__xludf.DUMMYFUNCTION("""COMPUTED_VALUE"""),"")</f>
        <v/>
      </c>
      <c r="X48" t="str">
        <f>IFERROR(__xludf.DUMMYFUNCTION("""COMPUTED_VALUE"""),"")</f>
        <v/>
      </c>
      <c r="Y48" t="str">
        <f>IFERROR(__xludf.DUMMYFUNCTION("""COMPUTED_VALUE"""),"")</f>
        <v/>
      </c>
      <c r="Z48" t="str">
        <f>IFERROR(__xludf.DUMMYFUNCTION("""COMPUTED_VALUE"""),"")</f>
        <v/>
      </c>
      <c r="AA48" t="str">
        <f>IFERROR(__xludf.DUMMYFUNCTION("""COMPUTED_VALUE"""),"")</f>
        <v/>
      </c>
      <c r="AB48" t="str">
        <f>IFERROR(__xludf.DUMMYFUNCTION("""COMPUTED_VALUE"""),"")</f>
        <v/>
      </c>
      <c r="AC48" t="str">
        <f>IFERROR(__xludf.DUMMYFUNCTION("""COMPUTED_VALUE"""),"")</f>
        <v/>
      </c>
      <c r="AD48" t="str">
        <f>IFERROR(__xludf.DUMMYFUNCTION("""COMPUTED_VALUE"""),"")</f>
        <v/>
      </c>
      <c r="AE48" s="3"/>
      <c r="AF48" s="3"/>
      <c r="AG48" s="3"/>
      <c r="AH48" s="3"/>
      <c r="AI48" s="3"/>
    </row>
    <row r="49">
      <c r="A49" t="str">
        <f>IFERROR(__xludf.DUMMYFUNCTION("""COMPUTED_VALUE"""),"")</f>
        <v/>
      </c>
      <c r="B49" t="str">
        <f>IFERROR(__xludf.DUMMYFUNCTION("""COMPUTED_VALUE"""),"")</f>
        <v/>
      </c>
      <c r="C49" t="str">
        <f>IFERROR(__xludf.DUMMYFUNCTION("""COMPUTED_VALUE"""),"")</f>
        <v/>
      </c>
      <c r="D49" t="str">
        <f>IFERROR(__xludf.DUMMYFUNCTION("""COMPUTED_VALUE"""),"")</f>
        <v/>
      </c>
      <c r="E49" t="str">
        <f>IFERROR(__xludf.DUMMYFUNCTION("""COMPUTED_VALUE"""),"")</f>
        <v/>
      </c>
      <c r="F49" t="str">
        <f>IFERROR(__xludf.DUMMYFUNCTION("""COMPUTED_VALUE"""),"")</f>
        <v/>
      </c>
      <c r="G49" t="str">
        <f>IFERROR(__xludf.DUMMYFUNCTION("""COMPUTED_VALUE"""),"")</f>
        <v/>
      </c>
      <c r="H49" t="str">
        <f>IFERROR(__xludf.DUMMYFUNCTION("""COMPUTED_VALUE"""),"")</f>
        <v/>
      </c>
      <c r="I49" t="str">
        <f>IFERROR(__xludf.DUMMYFUNCTION("""COMPUTED_VALUE"""),"")</f>
        <v/>
      </c>
      <c r="J49" t="str">
        <f>IFERROR(__xludf.DUMMYFUNCTION("""COMPUTED_VALUE"""),"")</f>
        <v/>
      </c>
      <c r="K49" t="str">
        <f>IFERROR(__xludf.DUMMYFUNCTION("""COMPUTED_VALUE"""),"")</f>
        <v/>
      </c>
      <c r="L49" t="str">
        <f>IFERROR(__xludf.DUMMYFUNCTION("""COMPUTED_VALUE"""),"")</f>
        <v/>
      </c>
      <c r="M49" t="str">
        <f>IFERROR(__xludf.DUMMYFUNCTION("""COMPUTED_VALUE"""),"")</f>
        <v/>
      </c>
      <c r="N49" t="str">
        <f>IFERROR(__xludf.DUMMYFUNCTION("""COMPUTED_VALUE"""),"")</f>
        <v/>
      </c>
      <c r="O49" t="str">
        <f>IFERROR(__xludf.DUMMYFUNCTION("""COMPUTED_VALUE"""),"")</f>
        <v/>
      </c>
      <c r="P49" t="str">
        <f>IFERROR(__xludf.DUMMYFUNCTION("""COMPUTED_VALUE"""),"")</f>
        <v/>
      </c>
      <c r="Q49" t="str">
        <f>IFERROR(__xludf.DUMMYFUNCTION("""COMPUTED_VALUE"""),"")</f>
        <v/>
      </c>
      <c r="R49" t="str">
        <f>IFERROR(__xludf.DUMMYFUNCTION("""COMPUTED_VALUE"""),"")</f>
        <v/>
      </c>
      <c r="S49" t="str">
        <f>IFERROR(__xludf.DUMMYFUNCTION("""COMPUTED_VALUE"""),"")</f>
        <v/>
      </c>
      <c r="T49" t="str">
        <f>IFERROR(__xludf.DUMMYFUNCTION("""COMPUTED_VALUE"""),"")</f>
        <v/>
      </c>
      <c r="U49" t="str">
        <f>IFERROR(__xludf.DUMMYFUNCTION("""COMPUTED_VALUE"""),"")</f>
        <v/>
      </c>
      <c r="V49" t="str">
        <f>IFERROR(__xludf.DUMMYFUNCTION("""COMPUTED_VALUE"""),"")</f>
        <v/>
      </c>
      <c r="W49" t="str">
        <f>IFERROR(__xludf.DUMMYFUNCTION("""COMPUTED_VALUE"""),"")</f>
        <v/>
      </c>
      <c r="X49" t="str">
        <f>IFERROR(__xludf.DUMMYFUNCTION("""COMPUTED_VALUE"""),"")</f>
        <v/>
      </c>
      <c r="Y49" t="str">
        <f>IFERROR(__xludf.DUMMYFUNCTION("""COMPUTED_VALUE"""),"")</f>
        <v/>
      </c>
      <c r="Z49" t="str">
        <f>IFERROR(__xludf.DUMMYFUNCTION("""COMPUTED_VALUE"""),"")</f>
        <v/>
      </c>
      <c r="AA49" t="str">
        <f>IFERROR(__xludf.DUMMYFUNCTION("""COMPUTED_VALUE"""),"")</f>
        <v/>
      </c>
      <c r="AB49" t="str">
        <f>IFERROR(__xludf.DUMMYFUNCTION("""COMPUTED_VALUE"""),"")</f>
        <v/>
      </c>
      <c r="AC49" t="str">
        <f>IFERROR(__xludf.DUMMYFUNCTION("""COMPUTED_VALUE"""),"")</f>
        <v/>
      </c>
      <c r="AD49" t="str">
        <f>IFERROR(__xludf.DUMMYFUNCTION("""COMPUTED_VALUE"""),"")</f>
        <v/>
      </c>
      <c r="AE49" s="3"/>
      <c r="AF49" s="3"/>
      <c r="AG49" s="3"/>
      <c r="AH49" s="3"/>
      <c r="AI49" s="3"/>
    </row>
    <row r="50">
      <c r="A50" t="str">
        <f>IFERROR(__xludf.DUMMYFUNCTION("""COMPUTED_VALUE"""),"")</f>
        <v/>
      </c>
      <c r="B50" t="str">
        <f>IFERROR(__xludf.DUMMYFUNCTION("""COMPUTED_VALUE"""),"")</f>
        <v/>
      </c>
      <c r="C50" t="str">
        <f>IFERROR(__xludf.DUMMYFUNCTION("""COMPUTED_VALUE"""),"")</f>
        <v/>
      </c>
      <c r="D50" t="str">
        <f>IFERROR(__xludf.DUMMYFUNCTION("""COMPUTED_VALUE"""),"")</f>
        <v/>
      </c>
      <c r="E50" t="str">
        <f>IFERROR(__xludf.DUMMYFUNCTION("""COMPUTED_VALUE"""),"")</f>
        <v/>
      </c>
      <c r="F50" t="str">
        <f>IFERROR(__xludf.DUMMYFUNCTION("""COMPUTED_VALUE"""),"")</f>
        <v/>
      </c>
      <c r="G50" t="str">
        <f>IFERROR(__xludf.DUMMYFUNCTION("""COMPUTED_VALUE"""),"")</f>
        <v/>
      </c>
      <c r="H50" t="str">
        <f>IFERROR(__xludf.DUMMYFUNCTION("""COMPUTED_VALUE"""),"")</f>
        <v/>
      </c>
      <c r="I50" t="str">
        <f>IFERROR(__xludf.DUMMYFUNCTION("""COMPUTED_VALUE"""),"")</f>
        <v/>
      </c>
      <c r="J50" t="str">
        <f>IFERROR(__xludf.DUMMYFUNCTION("""COMPUTED_VALUE"""),"")</f>
        <v/>
      </c>
      <c r="K50" t="str">
        <f>IFERROR(__xludf.DUMMYFUNCTION("""COMPUTED_VALUE"""),"")</f>
        <v/>
      </c>
      <c r="L50" t="str">
        <f>IFERROR(__xludf.DUMMYFUNCTION("""COMPUTED_VALUE"""),"")</f>
        <v/>
      </c>
      <c r="M50" t="str">
        <f>IFERROR(__xludf.DUMMYFUNCTION("""COMPUTED_VALUE"""),"")</f>
        <v/>
      </c>
      <c r="N50" t="str">
        <f>IFERROR(__xludf.DUMMYFUNCTION("""COMPUTED_VALUE"""),"")</f>
        <v/>
      </c>
      <c r="O50" t="str">
        <f>IFERROR(__xludf.DUMMYFUNCTION("""COMPUTED_VALUE"""),"")</f>
        <v/>
      </c>
      <c r="P50" t="str">
        <f>IFERROR(__xludf.DUMMYFUNCTION("""COMPUTED_VALUE"""),"")</f>
        <v/>
      </c>
      <c r="Q50" t="str">
        <f>IFERROR(__xludf.DUMMYFUNCTION("""COMPUTED_VALUE"""),"")</f>
        <v/>
      </c>
      <c r="R50" t="str">
        <f>IFERROR(__xludf.DUMMYFUNCTION("""COMPUTED_VALUE"""),"")</f>
        <v/>
      </c>
      <c r="S50" t="str">
        <f>IFERROR(__xludf.DUMMYFUNCTION("""COMPUTED_VALUE"""),"")</f>
        <v/>
      </c>
      <c r="T50" t="str">
        <f>IFERROR(__xludf.DUMMYFUNCTION("""COMPUTED_VALUE"""),"")</f>
        <v/>
      </c>
      <c r="U50" t="str">
        <f>IFERROR(__xludf.DUMMYFUNCTION("""COMPUTED_VALUE"""),"")</f>
        <v/>
      </c>
      <c r="V50" t="str">
        <f>IFERROR(__xludf.DUMMYFUNCTION("""COMPUTED_VALUE"""),"")</f>
        <v/>
      </c>
      <c r="W50" t="str">
        <f>IFERROR(__xludf.DUMMYFUNCTION("""COMPUTED_VALUE"""),"")</f>
        <v/>
      </c>
      <c r="X50" t="str">
        <f>IFERROR(__xludf.DUMMYFUNCTION("""COMPUTED_VALUE"""),"")</f>
        <v/>
      </c>
      <c r="Y50" t="str">
        <f>IFERROR(__xludf.DUMMYFUNCTION("""COMPUTED_VALUE"""),"")</f>
        <v/>
      </c>
      <c r="Z50" t="str">
        <f>IFERROR(__xludf.DUMMYFUNCTION("""COMPUTED_VALUE"""),"")</f>
        <v/>
      </c>
      <c r="AA50" t="str">
        <f>IFERROR(__xludf.DUMMYFUNCTION("""COMPUTED_VALUE"""),"")</f>
        <v/>
      </c>
      <c r="AB50" t="str">
        <f>IFERROR(__xludf.DUMMYFUNCTION("""COMPUTED_VALUE"""),"")</f>
        <v/>
      </c>
      <c r="AC50" t="str">
        <f>IFERROR(__xludf.DUMMYFUNCTION("""COMPUTED_VALUE"""),"")</f>
        <v/>
      </c>
      <c r="AD50" t="str">
        <f>IFERROR(__xludf.DUMMYFUNCTION("""COMPUTED_VALUE"""),"")</f>
        <v/>
      </c>
      <c r="AE50" s="3"/>
      <c r="AF50" s="3"/>
      <c r="AG50" s="3"/>
      <c r="AH50" s="3"/>
      <c r="AI50" s="3"/>
    </row>
    <row r="51">
      <c r="A51" t="str">
        <f>IFERROR(__xludf.DUMMYFUNCTION("""COMPUTED_VALUE"""),"")</f>
        <v/>
      </c>
      <c r="B51" t="str">
        <f>IFERROR(__xludf.DUMMYFUNCTION("""COMPUTED_VALUE"""),"")</f>
        <v/>
      </c>
      <c r="C51" t="str">
        <f>IFERROR(__xludf.DUMMYFUNCTION("""COMPUTED_VALUE"""),"")</f>
        <v/>
      </c>
      <c r="D51" t="str">
        <f>IFERROR(__xludf.DUMMYFUNCTION("""COMPUTED_VALUE"""),"")</f>
        <v/>
      </c>
      <c r="E51" t="str">
        <f>IFERROR(__xludf.DUMMYFUNCTION("""COMPUTED_VALUE"""),"")</f>
        <v/>
      </c>
      <c r="F51" t="str">
        <f>IFERROR(__xludf.DUMMYFUNCTION("""COMPUTED_VALUE"""),"")</f>
        <v/>
      </c>
      <c r="G51" t="str">
        <f>IFERROR(__xludf.DUMMYFUNCTION("""COMPUTED_VALUE"""),"")</f>
        <v/>
      </c>
      <c r="H51" t="str">
        <f>IFERROR(__xludf.DUMMYFUNCTION("""COMPUTED_VALUE"""),"")</f>
        <v/>
      </c>
      <c r="I51" t="str">
        <f>IFERROR(__xludf.DUMMYFUNCTION("""COMPUTED_VALUE"""),"")</f>
        <v/>
      </c>
      <c r="J51" t="str">
        <f>IFERROR(__xludf.DUMMYFUNCTION("""COMPUTED_VALUE"""),"")</f>
        <v/>
      </c>
      <c r="K51" t="str">
        <f>IFERROR(__xludf.DUMMYFUNCTION("""COMPUTED_VALUE"""),"")</f>
        <v/>
      </c>
      <c r="L51" t="str">
        <f>IFERROR(__xludf.DUMMYFUNCTION("""COMPUTED_VALUE"""),"")</f>
        <v/>
      </c>
      <c r="M51" t="str">
        <f>IFERROR(__xludf.DUMMYFUNCTION("""COMPUTED_VALUE"""),"")</f>
        <v/>
      </c>
      <c r="N51" t="str">
        <f>IFERROR(__xludf.DUMMYFUNCTION("""COMPUTED_VALUE"""),"")</f>
        <v/>
      </c>
      <c r="O51" t="str">
        <f>IFERROR(__xludf.DUMMYFUNCTION("""COMPUTED_VALUE"""),"")</f>
        <v/>
      </c>
      <c r="P51" t="str">
        <f>IFERROR(__xludf.DUMMYFUNCTION("""COMPUTED_VALUE"""),"")</f>
        <v/>
      </c>
      <c r="Q51" t="str">
        <f>IFERROR(__xludf.DUMMYFUNCTION("""COMPUTED_VALUE"""),"")</f>
        <v/>
      </c>
      <c r="R51" t="str">
        <f>IFERROR(__xludf.DUMMYFUNCTION("""COMPUTED_VALUE"""),"")</f>
        <v/>
      </c>
      <c r="S51" t="str">
        <f>IFERROR(__xludf.DUMMYFUNCTION("""COMPUTED_VALUE"""),"")</f>
        <v/>
      </c>
      <c r="T51" t="str">
        <f>IFERROR(__xludf.DUMMYFUNCTION("""COMPUTED_VALUE"""),"")</f>
        <v/>
      </c>
      <c r="U51" t="str">
        <f>IFERROR(__xludf.DUMMYFUNCTION("""COMPUTED_VALUE"""),"")</f>
        <v/>
      </c>
      <c r="V51" t="str">
        <f>IFERROR(__xludf.DUMMYFUNCTION("""COMPUTED_VALUE"""),"")</f>
        <v/>
      </c>
      <c r="W51" t="str">
        <f>IFERROR(__xludf.DUMMYFUNCTION("""COMPUTED_VALUE"""),"")</f>
        <v/>
      </c>
      <c r="X51" t="str">
        <f>IFERROR(__xludf.DUMMYFUNCTION("""COMPUTED_VALUE"""),"")</f>
        <v/>
      </c>
      <c r="Y51" t="str">
        <f>IFERROR(__xludf.DUMMYFUNCTION("""COMPUTED_VALUE"""),"")</f>
        <v/>
      </c>
      <c r="Z51" t="str">
        <f>IFERROR(__xludf.DUMMYFUNCTION("""COMPUTED_VALUE"""),"")</f>
        <v/>
      </c>
      <c r="AA51" t="str">
        <f>IFERROR(__xludf.DUMMYFUNCTION("""COMPUTED_VALUE"""),"")</f>
        <v/>
      </c>
      <c r="AB51" t="str">
        <f>IFERROR(__xludf.DUMMYFUNCTION("""COMPUTED_VALUE"""),"")</f>
        <v/>
      </c>
      <c r="AC51" t="str">
        <f>IFERROR(__xludf.DUMMYFUNCTION("""COMPUTED_VALUE"""),"")</f>
        <v/>
      </c>
      <c r="AD51" t="str">
        <f>IFERROR(__xludf.DUMMYFUNCTION("""COMPUTED_VALUE"""),"")</f>
        <v/>
      </c>
      <c r="AE51" s="3"/>
      <c r="AF51" s="3"/>
      <c r="AG51" s="3"/>
      <c r="AH51" s="3"/>
      <c r="AI51" s="3"/>
    </row>
    <row r="52">
      <c r="A52" t="str">
        <f>IFERROR(__xludf.DUMMYFUNCTION("""COMPUTED_VALUE"""),"")</f>
        <v/>
      </c>
      <c r="B52" t="str">
        <f>IFERROR(__xludf.DUMMYFUNCTION("""COMPUTED_VALUE"""),"")</f>
        <v/>
      </c>
      <c r="C52" t="str">
        <f>IFERROR(__xludf.DUMMYFUNCTION("""COMPUTED_VALUE"""),"")</f>
        <v/>
      </c>
      <c r="D52" t="str">
        <f>IFERROR(__xludf.DUMMYFUNCTION("""COMPUTED_VALUE"""),"")</f>
        <v/>
      </c>
      <c r="E52" t="str">
        <f>IFERROR(__xludf.DUMMYFUNCTION("""COMPUTED_VALUE"""),"")</f>
        <v/>
      </c>
      <c r="F52" t="str">
        <f>IFERROR(__xludf.DUMMYFUNCTION("""COMPUTED_VALUE"""),"")</f>
        <v/>
      </c>
      <c r="G52" t="str">
        <f>IFERROR(__xludf.DUMMYFUNCTION("""COMPUTED_VALUE"""),"")</f>
        <v/>
      </c>
      <c r="H52" t="str">
        <f>IFERROR(__xludf.DUMMYFUNCTION("""COMPUTED_VALUE"""),"")</f>
        <v/>
      </c>
      <c r="I52" t="str">
        <f>IFERROR(__xludf.DUMMYFUNCTION("""COMPUTED_VALUE"""),"")</f>
        <v/>
      </c>
      <c r="J52" t="str">
        <f>IFERROR(__xludf.DUMMYFUNCTION("""COMPUTED_VALUE"""),"")</f>
        <v/>
      </c>
      <c r="K52" t="str">
        <f>IFERROR(__xludf.DUMMYFUNCTION("""COMPUTED_VALUE"""),"")</f>
        <v/>
      </c>
      <c r="L52" t="str">
        <f>IFERROR(__xludf.DUMMYFUNCTION("""COMPUTED_VALUE"""),"")</f>
        <v/>
      </c>
      <c r="M52" t="str">
        <f>IFERROR(__xludf.DUMMYFUNCTION("""COMPUTED_VALUE"""),"")</f>
        <v/>
      </c>
      <c r="N52" t="str">
        <f>IFERROR(__xludf.DUMMYFUNCTION("""COMPUTED_VALUE"""),"")</f>
        <v/>
      </c>
      <c r="O52" t="str">
        <f>IFERROR(__xludf.DUMMYFUNCTION("""COMPUTED_VALUE"""),"")</f>
        <v/>
      </c>
      <c r="P52" t="str">
        <f>IFERROR(__xludf.DUMMYFUNCTION("""COMPUTED_VALUE"""),"")</f>
        <v/>
      </c>
      <c r="Q52" t="str">
        <f>IFERROR(__xludf.DUMMYFUNCTION("""COMPUTED_VALUE"""),"")</f>
        <v/>
      </c>
      <c r="R52" t="str">
        <f>IFERROR(__xludf.DUMMYFUNCTION("""COMPUTED_VALUE"""),"")</f>
        <v/>
      </c>
      <c r="S52" t="str">
        <f>IFERROR(__xludf.DUMMYFUNCTION("""COMPUTED_VALUE"""),"")</f>
        <v/>
      </c>
      <c r="T52" t="str">
        <f>IFERROR(__xludf.DUMMYFUNCTION("""COMPUTED_VALUE"""),"")</f>
        <v/>
      </c>
      <c r="U52" t="str">
        <f>IFERROR(__xludf.DUMMYFUNCTION("""COMPUTED_VALUE"""),"")</f>
        <v/>
      </c>
      <c r="V52" t="str">
        <f>IFERROR(__xludf.DUMMYFUNCTION("""COMPUTED_VALUE"""),"")</f>
        <v/>
      </c>
      <c r="W52" t="str">
        <f>IFERROR(__xludf.DUMMYFUNCTION("""COMPUTED_VALUE"""),"")</f>
        <v/>
      </c>
      <c r="X52" t="str">
        <f>IFERROR(__xludf.DUMMYFUNCTION("""COMPUTED_VALUE"""),"")</f>
        <v/>
      </c>
      <c r="Y52" t="str">
        <f>IFERROR(__xludf.DUMMYFUNCTION("""COMPUTED_VALUE"""),"")</f>
        <v/>
      </c>
      <c r="Z52" t="str">
        <f>IFERROR(__xludf.DUMMYFUNCTION("""COMPUTED_VALUE"""),"")</f>
        <v/>
      </c>
      <c r="AA52" t="str">
        <f>IFERROR(__xludf.DUMMYFUNCTION("""COMPUTED_VALUE"""),"")</f>
        <v/>
      </c>
      <c r="AB52" t="str">
        <f>IFERROR(__xludf.DUMMYFUNCTION("""COMPUTED_VALUE"""),"")</f>
        <v/>
      </c>
      <c r="AC52" t="str">
        <f>IFERROR(__xludf.DUMMYFUNCTION("""COMPUTED_VALUE"""),"")</f>
        <v/>
      </c>
      <c r="AD52" t="str">
        <f>IFERROR(__xludf.DUMMYFUNCTION("""COMPUTED_VALUE"""),"")</f>
        <v/>
      </c>
      <c r="AE52" s="3"/>
      <c r="AF52" s="3"/>
      <c r="AG52" s="3"/>
      <c r="AH52" s="3"/>
      <c r="AI52" s="3"/>
    </row>
    <row r="53">
      <c r="A53" t="str">
        <f>IFERROR(__xludf.DUMMYFUNCTION("""COMPUTED_VALUE"""),"")</f>
        <v/>
      </c>
      <c r="B53" t="str">
        <f>IFERROR(__xludf.DUMMYFUNCTION("""COMPUTED_VALUE"""),"")</f>
        <v/>
      </c>
      <c r="C53" t="str">
        <f>IFERROR(__xludf.DUMMYFUNCTION("""COMPUTED_VALUE"""),"")</f>
        <v/>
      </c>
      <c r="D53" t="str">
        <f>IFERROR(__xludf.DUMMYFUNCTION("""COMPUTED_VALUE"""),"")</f>
        <v/>
      </c>
      <c r="E53" t="str">
        <f>IFERROR(__xludf.DUMMYFUNCTION("""COMPUTED_VALUE"""),"")</f>
        <v/>
      </c>
      <c r="F53" t="str">
        <f>IFERROR(__xludf.DUMMYFUNCTION("""COMPUTED_VALUE"""),"")</f>
        <v/>
      </c>
      <c r="G53" t="str">
        <f>IFERROR(__xludf.DUMMYFUNCTION("""COMPUTED_VALUE"""),"")</f>
        <v/>
      </c>
      <c r="H53" t="str">
        <f>IFERROR(__xludf.DUMMYFUNCTION("""COMPUTED_VALUE"""),"")</f>
        <v/>
      </c>
      <c r="I53" t="str">
        <f>IFERROR(__xludf.DUMMYFUNCTION("""COMPUTED_VALUE"""),"")</f>
        <v/>
      </c>
      <c r="J53" t="str">
        <f>IFERROR(__xludf.DUMMYFUNCTION("""COMPUTED_VALUE"""),"")</f>
        <v/>
      </c>
      <c r="K53" t="str">
        <f>IFERROR(__xludf.DUMMYFUNCTION("""COMPUTED_VALUE"""),"")</f>
        <v/>
      </c>
      <c r="L53" t="str">
        <f>IFERROR(__xludf.DUMMYFUNCTION("""COMPUTED_VALUE"""),"")</f>
        <v/>
      </c>
      <c r="M53" t="str">
        <f>IFERROR(__xludf.DUMMYFUNCTION("""COMPUTED_VALUE"""),"")</f>
        <v/>
      </c>
      <c r="N53" t="str">
        <f>IFERROR(__xludf.DUMMYFUNCTION("""COMPUTED_VALUE"""),"")</f>
        <v/>
      </c>
      <c r="O53" t="str">
        <f>IFERROR(__xludf.DUMMYFUNCTION("""COMPUTED_VALUE"""),"")</f>
        <v/>
      </c>
      <c r="P53" t="str">
        <f>IFERROR(__xludf.DUMMYFUNCTION("""COMPUTED_VALUE"""),"")</f>
        <v/>
      </c>
      <c r="Q53" t="str">
        <f>IFERROR(__xludf.DUMMYFUNCTION("""COMPUTED_VALUE"""),"")</f>
        <v/>
      </c>
      <c r="R53" t="str">
        <f>IFERROR(__xludf.DUMMYFUNCTION("""COMPUTED_VALUE"""),"")</f>
        <v/>
      </c>
      <c r="S53" t="str">
        <f>IFERROR(__xludf.DUMMYFUNCTION("""COMPUTED_VALUE"""),"")</f>
        <v/>
      </c>
      <c r="T53" t="str">
        <f>IFERROR(__xludf.DUMMYFUNCTION("""COMPUTED_VALUE"""),"")</f>
        <v/>
      </c>
      <c r="U53" t="str">
        <f>IFERROR(__xludf.DUMMYFUNCTION("""COMPUTED_VALUE"""),"")</f>
        <v/>
      </c>
      <c r="V53" t="str">
        <f>IFERROR(__xludf.DUMMYFUNCTION("""COMPUTED_VALUE"""),"")</f>
        <v/>
      </c>
      <c r="W53" t="str">
        <f>IFERROR(__xludf.DUMMYFUNCTION("""COMPUTED_VALUE"""),"")</f>
        <v/>
      </c>
      <c r="X53" t="str">
        <f>IFERROR(__xludf.DUMMYFUNCTION("""COMPUTED_VALUE"""),"")</f>
        <v/>
      </c>
      <c r="Y53" t="str">
        <f>IFERROR(__xludf.DUMMYFUNCTION("""COMPUTED_VALUE"""),"")</f>
        <v/>
      </c>
      <c r="Z53" t="str">
        <f>IFERROR(__xludf.DUMMYFUNCTION("""COMPUTED_VALUE"""),"")</f>
        <v/>
      </c>
      <c r="AA53" t="str">
        <f>IFERROR(__xludf.DUMMYFUNCTION("""COMPUTED_VALUE"""),"")</f>
        <v/>
      </c>
      <c r="AB53" t="str">
        <f>IFERROR(__xludf.DUMMYFUNCTION("""COMPUTED_VALUE"""),"")</f>
        <v/>
      </c>
      <c r="AC53" t="str">
        <f>IFERROR(__xludf.DUMMYFUNCTION("""COMPUTED_VALUE"""),"")</f>
        <v/>
      </c>
      <c r="AD53" t="str">
        <f>IFERROR(__xludf.DUMMYFUNCTION("""COMPUTED_VALUE"""),"")</f>
        <v/>
      </c>
      <c r="AE53" s="3"/>
      <c r="AF53" s="3"/>
      <c r="AG53" s="3"/>
      <c r="AH53" s="3"/>
      <c r="AI53" s="3"/>
    </row>
    <row r="54">
      <c r="A54" t="str">
        <f>IFERROR(__xludf.DUMMYFUNCTION("""COMPUTED_VALUE"""),"")</f>
        <v/>
      </c>
      <c r="B54" t="str">
        <f>IFERROR(__xludf.DUMMYFUNCTION("""COMPUTED_VALUE"""),"")</f>
        <v/>
      </c>
      <c r="C54" t="str">
        <f>IFERROR(__xludf.DUMMYFUNCTION("""COMPUTED_VALUE"""),"")</f>
        <v/>
      </c>
      <c r="D54" t="str">
        <f>IFERROR(__xludf.DUMMYFUNCTION("""COMPUTED_VALUE"""),"")</f>
        <v/>
      </c>
      <c r="E54" t="str">
        <f>IFERROR(__xludf.DUMMYFUNCTION("""COMPUTED_VALUE"""),"")</f>
        <v/>
      </c>
      <c r="F54" t="str">
        <f>IFERROR(__xludf.DUMMYFUNCTION("""COMPUTED_VALUE"""),"")</f>
        <v/>
      </c>
      <c r="G54" t="str">
        <f>IFERROR(__xludf.DUMMYFUNCTION("""COMPUTED_VALUE"""),"")</f>
        <v/>
      </c>
      <c r="H54" t="str">
        <f>IFERROR(__xludf.DUMMYFUNCTION("""COMPUTED_VALUE"""),"")</f>
        <v/>
      </c>
      <c r="I54" t="str">
        <f>IFERROR(__xludf.DUMMYFUNCTION("""COMPUTED_VALUE"""),"")</f>
        <v/>
      </c>
      <c r="J54" t="str">
        <f>IFERROR(__xludf.DUMMYFUNCTION("""COMPUTED_VALUE"""),"")</f>
        <v/>
      </c>
      <c r="K54" t="str">
        <f>IFERROR(__xludf.DUMMYFUNCTION("""COMPUTED_VALUE"""),"")</f>
        <v/>
      </c>
      <c r="L54" t="str">
        <f>IFERROR(__xludf.DUMMYFUNCTION("""COMPUTED_VALUE"""),"")</f>
        <v/>
      </c>
      <c r="M54" t="str">
        <f>IFERROR(__xludf.DUMMYFUNCTION("""COMPUTED_VALUE"""),"")</f>
        <v/>
      </c>
      <c r="N54" t="str">
        <f>IFERROR(__xludf.DUMMYFUNCTION("""COMPUTED_VALUE"""),"")</f>
        <v/>
      </c>
      <c r="O54" t="str">
        <f>IFERROR(__xludf.DUMMYFUNCTION("""COMPUTED_VALUE"""),"")</f>
        <v/>
      </c>
      <c r="P54" t="str">
        <f>IFERROR(__xludf.DUMMYFUNCTION("""COMPUTED_VALUE"""),"")</f>
        <v/>
      </c>
      <c r="Q54" t="str">
        <f>IFERROR(__xludf.DUMMYFUNCTION("""COMPUTED_VALUE"""),"")</f>
        <v/>
      </c>
      <c r="R54" t="str">
        <f>IFERROR(__xludf.DUMMYFUNCTION("""COMPUTED_VALUE"""),"")</f>
        <v/>
      </c>
      <c r="S54" t="str">
        <f>IFERROR(__xludf.DUMMYFUNCTION("""COMPUTED_VALUE"""),"")</f>
        <v/>
      </c>
      <c r="T54" t="str">
        <f>IFERROR(__xludf.DUMMYFUNCTION("""COMPUTED_VALUE"""),"")</f>
        <v/>
      </c>
      <c r="U54" t="str">
        <f>IFERROR(__xludf.DUMMYFUNCTION("""COMPUTED_VALUE"""),"")</f>
        <v/>
      </c>
      <c r="V54" t="str">
        <f>IFERROR(__xludf.DUMMYFUNCTION("""COMPUTED_VALUE"""),"")</f>
        <v/>
      </c>
      <c r="W54" t="str">
        <f>IFERROR(__xludf.DUMMYFUNCTION("""COMPUTED_VALUE"""),"")</f>
        <v/>
      </c>
      <c r="X54" t="str">
        <f>IFERROR(__xludf.DUMMYFUNCTION("""COMPUTED_VALUE"""),"")</f>
        <v/>
      </c>
      <c r="Y54" t="str">
        <f>IFERROR(__xludf.DUMMYFUNCTION("""COMPUTED_VALUE"""),"")</f>
        <v/>
      </c>
      <c r="Z54" t="str">
        <f>IFERROR(__xludf.DUMMYFUNCTION("""COMPUTED_VALUE"""),"")</f>
        <v/>
      </c>
      <c r="AA54" t="str">
        <f>IFERROR(__xludf.DUMMYFUNCTION("""COMPUTED_VALUE"""),"")</f>
        <v/>
      </c>
      <c r="AB54" t="str">
        <f>IFERROR(__xludf.DUMMYFUNCTION("""COMPUTED_VALUE"""),"")</f>
        <v/>
      </c>
      <c r="AC54" t="str">
        <f>IFERROR(__xludf.DUMMYFUNCTION("""COMPUTED_VALUE"""),"")</f>
        <v/>
      </c>
      <c r="AD54" t="str">
        <f>IFERROR(__xludf.DUMMYFUNCTION("""COMPUTED_VALUE"""),"")</f>
        <v/>
      </c>
      <c r="AE54" s="3"/>
      <c r="AF54" s="3"/>
      <c r="AG54" s="3"/>
      <c r="AH54" s="3"/>
      <c r="AI54" s="3"/>
    </row>
    <row r="55">
      <c r="A55" t="str">
        <f>IFERROR(__xludf.DUMMYFUNCTION("""COMPUTED_VALUE"""),"")</f>
        <v/>
      </c>
      <c r="B55" t="str">
        <f>IFERROR(__xludf.DUMMYFUNCTION("""COMPUTED_VALUE"""),"")</f>
        <v/>
      </c>
      <c r="C55" t="str">
        <f>IFERROR(__xludf.DUMMYFUNCTION("""COMPUTED_VALUE"""),"")</f>
        <v/>
      </c>
      <c r="D55" t="str">
        <f>IFERROR(__xludf.DUMMYFUNCTION("""COMPUTED_VALUE"""),"")</f>
        <v/>
      </c>
      <c r="E55" t="str">
        <f>IFERROR(__xludf.DUMMYFUNCTION("""COMPUTED_VALUE"""),"")</f>
        <v/>
      </c>
      <c r="F55" t="str">
        <f>IFERROR(__xludf.DUMMYFUNCTION("""COMPUTED_VALUE"""),"")</f>
        <v/>
      </c>
      <c r="G55" t="str">
        <f>IFERROR(__xludf.DUMMYFUNCTION("""COMPUTED_VALUE"""),"")</f>
        <v/>
      </c>
      <c r="H55" t="str">
        <f>IFERROR(__xludf.DUMMYFUNCTION("""COMPUTED_VALUE"""),"")</f>
        <v/>
      </c>
      <c r="I55" t="str">
        <f>IFERROR(__xludf.DUMMYFUNCTION("""COMPUTED_VALUE"""),"")</f>
        <v/>
      </c>
      <c r="J55" t="str">
        <f>IFERROR(__xludf.DUMMYFUNCTION("""COMPUTED_VALUE"""),"")</f>
        <v/>
      </c>
      <c r="K55" t="str">
        <f>IFERROR(__xludf.DUMMYFUNCTION("""COMPUTED_VALUE"""),"")</f>
        <v/>
      </c>
      <c r="L55" t="str">
        <f>IFERROR(__xludf.DUMMYFUNCTION("""COMPUTED_VALUE"""),"")</f>
        <v/>
      </c>
      <c r="M55" t="str">
        <f>IFERROR(__xludf.DUMMYFUNCTION("""COMPUTED_VALUE"""),"")</f>
        <v/>
      </c>
      <c r="N55" t="str">
        <f>IFERROR(__xludf.DUMMYFUNCTION("""COMPUTED_VALUE"""),"")</f>
        <v/>
      </c>
      <c r="O55" t="str">
        <f>IFERROR(__xludf.DUMMYFUNCTION("""COMPUTED_VALUE"""),"")</f>
        <v/>
      </c>
      <c r="P55" t="str">
        <f>IFERROR(__xludf.DUMMYFUNCTION("""COMPUTED_VALUE"""),"")</f>
        <v/>
      </c>
      <c r="Q55" t="str">
        <f>IFERROR(__xludf.DUMMYFUNCTION("""COMPUTED_VALUE"""),"")</f>
        <v/>
      </c>
      <c r="R55" t="str">
        <f>IFERROR(__xludf.DUMMYFUNCTION("""COMPUTED_VALUE"""),"")</f>
        <v/>
      </c>
      <c r="S55" t="str">
        <f>IFERROR(__xludf.DUMMYFUNCTION("""COMPUTED_VALUE"""),"")</f>
        <v/>
      </c>
      <c r="T55" t="str">
        <f>IFERROR(__xludf.DUMMYFUNCTION("""COMPUTED_VALUE"""),"")</f>
        <v/>
      </c>
      <c r="U55" t="str">
        <f>IFERROR(__xludf.DUMMYFUNCTION("""COMPUTED_VALUE"""),"")</f>
        <v/>
      </c>
      <c r="V55" t="str">
        <f>IFERROR(__xludf.DUMMYFUNCTION("""COMPUTED_VALUE"""),"")</f>
        <v/>
      </c>
      <c r="W55" t="str">
        <f>IFERROR(__xludf.DUMMYFUNCTION("""COMPUTED_VALUE"""),"")</f>
        <v/>
      </c>
      <c r="X55" t="str">
        <f>IFERROR(__xludf.DUMMYFUNCTION("""COMPUTED_VALUE"""),"")</f>
        <v/>
      </c>
      <c r="Y55" t="str">
        <f>IFERROR(__xludf.DUMMYFUNCTION("""COMPUTED_VALUE"""),"")</f>
        <v/>
      </c>
      <c r="Z55" t="str">
        <f>IFERROR(__xludf.DUMMYFUNCTION("""COMPUTED_VALUE"""),"")</f>
        <v/>
      </c>
      <c r="AA55" t="str">
        <f>IFERROR(__xludf.DUMMYFUNCTION("""COMPUTED_VALUE"""),"")</f>
        <v/>
      </c>
      <c r="AB55" t="str">
        <f>IFERROR(__xludf.DUMMYFUNCTION("""COMPUTED_VALUE"""),"")</f>
        <v/>
      </c>
      <c r="AC55" t="str">
        <f>IFERROR(__xludf.DUMMYFUNCTION("""COMPUTED_VALUE"""),"")</f>
        <v/>
      </c>
      <c r="AD55" t="str">
        <f>IFERROR(__xludf.DUMMYFUNCTION("""COMPUTED_VALUE"""),"")</f>
        <v/>
      </c>
      <c r="AE55" s="3"/>
      <c r="AF55" s="3"/>
      <c r="AG55" s="3"/>
      <c r="AH55" s="3"/>
      <c r="AI55" s="3"/>
    </row>
    <row r="56">
      <c r="A56" t="str">
        <f>IFERROR(__xludf.DUMMYFUNCTION("""COMPUTED_VALUE"""),"")</f>
        <v/>
      </c>
      <c r="B56" t="str">
        <f>IFERROR(__xludf.DUMMYFUNCTION("""COMPUTED_VALUE"""),"")</f>
        <v/>
      </c>
      <c r="C56" t="str">
        <f>IFERROR(__xludf.DUMMYFUNCTION("""COMPUTED_VALUE"""),"")</f>
        <v/>
      </c>
      <c r="D56" t="str">
        <f>IFERROR(__xludf.DUMMYFUNCTION("""COMPUTED_VALUE"""),"")</f>
        <v/>
      </c>
      <c r="E56" t="str">
        <f>IFERROR(__xludf.DUMMYFUNCTION("""COMPUTED_VALUE"""),"")</f>
        <v/>
      </c>
      <c r="F56" t="str">
        <f>IFERROR(__xludf.DUMMYFUNCTION("""COMPUTED_VALUE"""),"")</f>
        <v/>
      </c>
      <c r="G56" t="str">
        <f>IFERROR(__xludf.DUMMYFUNCTION("""COMPUTED_VALUE"""),"")</f>
        <v/>
      </c>
      <c r="H56" t="str">
        <f>IFERROR(__xludf.DUMMYFUNCTION("""COMPUTED_VALUE"""),"")</f>
        <v/>
      </c>
      <c r="I56" t="str">
        <f>IFERROR(__xludf.DUMMYFUNCTION("""COMPUTED_VALUE"""),"")</f>
        <v/>
      </c>
      <c r="J56" t="str">
        <f>IFERROR(__xludf.DUMMYFUNCTION("""COMPUTED_VALUE"""),"")</f>
        <v/>
      </c>
      <c r="K56" t="str">
        <f>IFERROR(__xludf.DUMMYFUNCTION("""COMPUTED_VALUE"""),"")</f>
        <v/>
      </c>
      <c r="L56" t="str">
        <f>IFERROR(__xludf.DUMMYFUNCTION("""COMPUTED_VALUE"""),"")</f>
        <v/>
      </c>
      <c r="M56" t="str">
        <f>IFERROR(__xludf.DUMMYFUNCTION("""COMPUTED_VALUE"""),"")</f>
        <v/>
      </c>
      <c r="N56" t="str">
        <f>IFERROR(__xludf.DUMMYFUNCTION("""COMPUTED_VALUE"""),"")</f>
        <v/>
      </c>
      <c r="O56" t="str">
        <f>IFERROR(__xludf.DUMMYFUNCTION("""COMPUTED_VALUE"""),"")</f>
        <v/>
      </c>
      <c r="P56" t="str">
        <f>IFERROR(__xludf.DUMMYFUNCTION("""COMPUTED_VALUE"""),"")</f>
        <v/>
      </c>
      <c r="Q56" t="str">
        <f>IFERROR(__xludf.DUMMYFUNCTION("""COMPUTED_VALUE"""),"")</f>
        <v/>
      </c>
      <c r="R56" t="str">
        <f>IFERROR(__xludf.DUMMYFUNCTION("""COMPUTED_VALUE"""),"")</f>
        <v/>
      </c>
      <c r="S56" t="str">
        <f>IFERROR(__xludf.DUMMYFUNCTION("""COMPUTED_VALUE"""),"")</f>
        <v/>
      </c>
      <c r="T56" t="str">
        <f>IFERROR(__xludf.DUMMYFUNCTION("""COMPUTED_VALUE"""),"")</f>
        <v/>
      </c>
      <c r="U56" t="str">
        <f>IFERROR(__xludf.DUMMYFUNCTION("""COMPUTED_VALUE"""),"")</f>
        <v/>
      </c>
      <c r="V56" t="str">
        <f>IFERROR(__xludf.DUMMYFUNCTION("""COMPUTED_VALUE"""),"")</f>
        <v/>
      </c>
      <c r="W56" t="str">
        <f>IFERROR(__xludf.DUMMYFUNCTION("""COMPUTED_VALUE"""),"")</f>
        <v/>
      </c>
      <c r="X56" t="str">
        <f>IFERROR(__xludf.DUMMYFUNCTION("""COMPUTED_VALUE"""),"")</f>
        <v/>
      </c>
      <c r="Y56" t="str">
        <f>IFERROR(__xludf.DUMMYFUNCTION("""COMPUTED_VALUE"""),"")</f>
        <v/>
      </c>
      <c r="Z56" t="str">
        <f>IFERROR(__xludf.DUMMYFUNCTION("""COMPUTED_VALUE"""),"")</f>
        <v/>
      </c>
      <c r="AA56" t="str">
        <f>IFERROR(__xludf.DUMMYFUNCTION("""COMPUTED_VALUE"""),"")</f>
        <v/>
      </c>
      <c r="AB56" t="str">
        <f>IFERROR(__xludf.DUMMYFUNCTION("""COMPUTED_VALUE"""),"")</f>
        <v/>
      </c>
      <c r="AC56" t="str">
        <f>IFERROR(__xludf.DUMMYFUNCTION("""COMPUTED_VALUE"""),"")</f>
        <v/>
      </c>
      <c r="AD56" t="str">
        <f>IFERROR(__xludf.DUMMYFUNCTION("""COMPUTED_VALUE"""),"")</f>
        <v/>
      </c>
      <c r="AE56" s="3"/>
      <c r="AF56" s="3"/>
      <c r="AG56" s="3"/>
      <c r="AH56" s="3"/>
      <c r="AI56" s="3"/>
    </row>
    <row r="57">
      <c r="A57" t="str">
        <f>IFERROR(__xludf.DUMMYFUNCTION("""COMPUTED_VALUE"""),"")</f>
        <v/>
      </c>
      <c r="B57" t="str">
        <f>IFERROR(__xludf.DUMMYFUNCTION("""COMPUTED_VALUE"""),"")</f>
        <v/>
      </c>
      <c r="C57" t="str">
        <f>IFERROR(__xludf.DUMMYFUNCTION("""COMPUTED_VALUE"""),"")</f>
        <v/>
      </c>
      <c r="D57" t="str">
        <f>IFERROR(__xludf.DUMMYFUNCTION("""COMPUTED_VALUE"""),"")</f>
        <v/>
      </c>
      <c r="E57" t="str">
        <f>IFERROR(__xludf.DUMMYFUNCTION("""COMPUTED_VALUE"""),"")</f>
        <v/>
      </c>
      <c r="F57" t="str">
        <f>IFERROR(__xludf.DUMMYFUNCTION("""COMPUTED_VALUE"""),"")</f>
        <v/>
      </c>
      <c r="G57" t="str">
        <f>IFERROR(__xludf.DUMMYFUNCTION("""COMPUTED_VALUE"""),"")</f>
        <v/>
      </c>
      <c r="H57" t="str">
        <f>IFERROR(__xludf.DUMMYFUNCTION("""COMPUTED_VALUE"""),"")</f>
        <v/>
      </c>
      <c r="I57" t="str">
        <f>IFERROR(__xludf.DUMMYFUNCTION("""COMPUTED_VALUE"""),"")</f>
        <v/>
      </c>
      <c r="J57" t="str">
        <f>IFERROR(__xludf.DUMMYFUNCTION("""COMPUTED_VALUE"""),"")</f>
        <v/>
      </c>
      <c r="K57" t="str">
        <f>IFERROR(__xludf.DUMMYFUNCTION("""COMPUTED_VALUE"""),"")</f>
        <v/>
      </c>
      <c r="L57" t="str">
        <f>IFERROR(__xludf.DUMMYFUNCTION("""COMPUTED_VALUE"""),"")</f>
        <v/>
      </c>
      <c r="M57" t="str">
        <f>IFERROR(__xludf.DUMMYFUNCTION("""COMPUTED_VALUE"""),"")</f>
        <v/>
      </c>
      <c r="N57" t="str">
        <f>IFERROR(__xludf.DUMMYFUNCTION("""COMPUTED_VALUE"""),"")</f>
        <v/>
      </c>
      <c r="O57" t="str">
        <f>IFERROR(__xludf.DUMMYFUNCTION("""COMPUTED_VALUE"""),"")</f>
        <v/>
      </c>
      <c r="P57" t="str">
        <f>IFERROR(__xludf.DUMMYFUNCTION("""COMPUTED_VALUE"""),"")</f>
        <v/>
      </c>
      <c r="Q57" t="str">
        <f>IFERROR(__xludf.DUMMYFUNCTION("""COMPUTED_VALUE"""),"")</f>
        <v/>
      </c>
      <c r="R57" t="str">
        <f>IFERROR(__xludf.DUMMYFUNCTION("""COMPUTED_VALUE"""),"")</f>
        <v/>
      </c>
      <c r="S57" t="str">
        <f>IFERROR(__xludf.DUMMYFUNCTION("""COMPUTED_VALUE"""),"")</f>
        <v/>
      </c>
      <c r="T57" t="str">
        <f>IFERROR(__xludf.DUMMYFUNCTION("""COMPUTED_VALUE"""),"")</f>
        <v/>
      </c>
      <c r="U57" t="str">
        <f>IFERROR(__xludf.DUMMYFUNCTION("""COMPUTED_VALUE"""),"")</f>
        <v/>
      </c>
      <c r="V57" t="str">
        <f>IFERROR(__xludf.DUMMYFUNCTION("""COMPUTED_VALUE"""),"")</f>
        <v/>
      </c>
      <c r="W57" t="str">
        <f>IFERROR(__xludf.DUMMYFUNCTION("""COMPUTED_VALUE"""),"")</f>
        <v/>
      </c>
      <c r="X57" t="str">
        <f>IFERROR(__xludf.DUMMYFUNCTION("""COMPUTED_VALUE"""),"")</f>
        <v/>
      </c>
      <c r="Y57" t="str">
        <f>IFERROR(__xludf.DUMMYFUNCTION("""COMPUTED_VALUE"""),"")</f>
        <v/>
      </c>
      <c r="Z57" t="str">
        <f>IFERROR(__xludf.DUMMYFUNCTION("""COMPUTED_VALUE"""),"")</f>
        <v/>
      </c>
      <c r="AA57" t="str">
        <f>IFERROR(__xludf.DUMMYFUNCTION("""COMPUTED_VALUE"""),"")</f>
        <v/>
      </c>
      <c r="AB57" t="str">
        <f>IFERROR(__xludf.DUMMYFUNCTION("""COMPUTED_VALUE"""),"")</f>
        <v/>
      </c>
      <c r="AC57" t="str">
        <f>IFERROR(__xludf.DUMMYFUNCTION("""COMPUTED_VALUE"""),"")</f>
        <v/>
      </c>
      <c r="AD57" t="str">
        <f>IFERROR(__xludf.DUMMYFUNCTION("""COMPUTED_VALUE"""),"")</f>
        <v/>
      </c>
      <c r="AE57" s="3"/>
      <c r="AF57" s="3"/>
      <c r="AG57" s="3"/>
      <c r="AH57" s="3"/>
      <c r="AI57" s="3"/>
    </row>
    <row r="58">
      <c r="A58" t="str">
        <f>IFERROR(__xludf.DUMMYFUNCTION("""COMPUTED_VALUE"""),"")</f>
        <v/>
      </c>
      <c r="B58" t="str">
        <f>IFERROR(__xludf.DUMMYFUNCTION("""COMPUTED_VALUE"""),"")</f>
        <v/>
      </c>
      <c r="C58" t="str">
        <f>IFERROR(__xludf.DUMMYFUNCTION("""COMPUTED_VALUE"""),"")</f>
        <v/>
      </c>
      <c r="D58" t="str">
        <f>IFERROR(__xludf.DUMMYFUNCTION("""COMPUTED_VALUE"""),"")</f>
        <v/>
      </c>
      <c r="E58" t="str">
        <f>IFERROR(__xludf.DUMMYFUNCTION("""COMPUTED_VALUE"""),"")</f>
        <v/>
      </c>
      <c r="F58" t="str">
        <f>IFERROR(__xludf.DUMMYFUNCTION("""COMPUTED_VALUE"""),"")</f>
        <v/>
      </c>
      <c r="G58" t="str">
        <f>IFERROR(__xludf.DUMMYFUNCTION("""COMPUTED_VALUE"""),"")</f>
        <v/>
      </c>
      <c r="H58" t="str">
        <f>IFERROR(__xludf.DUMMYFUNCTION("""COMPUTED_VALUE"""),"")</f>
        <v/>
      </c>
      <c r="I58" t="str">
        <f>IFERROR(__xludf.DUMMYFUNCTION("""COMPUTED_VALUE"""),"")</f>
        <v/>
      </c>
      <c r="J58" t="str">
        <f>IFERROR(__xludf.DUMMYFUNCTION("""COMPUTED_VALUE"""),"")</f>
        <v/>
      </c>
      <c r="K58" t="str">
        <f>IFERROR(__xludf.DUMMYFUNCTION("""COMPUTED_VALUE"""),"")</f>
        <v/>
      </c>
      <c r="L58" t="str">
        <f>IFERROR(__xludf.DUMMYFUNCTION("""COMPUTED_VALUE"""),"")</f>
        <v/>
      </c>
      <c r="M58" t="str">
        <f>IFERROR(__xludf.DUMMYFUNCTION("""COMPUTED_VALUE"""),"")</f>
        <v/>
      </c>
      <c r="N58" t="str">
        <f>IFERROR(__xludf.DUMMYFUNCTION("""COMPUTED_VALUE"""),"")</f>
        <v/>
      </c>
      <c r="O58" t="str">
        <f>IFERROR(__xludf.DUMMYFUNCTION("""COMPUTED_VALUE"""),"")</f>
        <v/>
      </c>
      <c r="P58" t="str">
        <f>IFERROR(__xludf.DUMMYFUNCTION("""COMPUTED_VALUE"""),"")</f>
        <v/>
      </c>
      <c r="Q58" t="str">
        <f>IFERROR(__xludf.DUMMYFUNCTION("""COMPUTED_VALUE"""),"")</f>
        <v/>
      </c>
      <c r="R58" t="str">
        <f>IFERROR(__xludf.DUMMYFUNCTION("""COMPUTED_VALUE"""),"")</f>
        <v/>
      </c>
      <c r="S58" t="str">
        <f>IFERROR(__xludf.DUMMYFUNCTION("""COMPUTED_VALUE"""),"")</f>
        <v/>
      </c>
      <c r="T58" t="str">
        <f>IFERROR(__xludf.DUMMYFUNCTION("""COMPUTED_VALUE"""),"")</f>
        <v/>
      </c>
      <c r="U58" t="str">
        <f>IFERROR(__xludf.DUMMYFUNCTION("""COMPUTED_VALUE"""),"")</f>
        <v/>
      </c>
      <c r="V58" t="str">
        <f>IFERROR(__xludf.DUMMYFUNCTION("""COMPUTED_VALUE"""),"")</f>
        <v/>
      </c>
      <c r="W58" t="str">
        <f>IFERROR(__xludf.DUMMYFUNCTION("""COMPUTED_VALUE"""),"")</f>
        <v/>
      </c>
      <c r="X58" t="str">
        <f>IFERROR(__xludf.DUMMYFUNCTION("""COMPUTED_VALUE"""),"")</f>
        <v/>
      </c>
      <c r="Y58" t="str">
        <f>IFERROR(__xludf.DUMMYFUNCTION("""COMPUTED_VALUE"""),"")</f>
        <v/>
      </c>
      <c r="Z58" t="str">
        <f>IFERROR(__xludf.DUMMYFUNCTION("""COMPUTED_VALUE"""),"")</f>
        <v/>
      </c>
      <c r="AA58" t="str">
        <f>IFERROR(__xludf.DUMMYFUNCTION("""COMPUTED_VALUE"""),"")</f>
        <v/>
      </c>
      <c r="AB58" t="str">
        <f>IFERROR(__xludf.DUMMYFUNCTION("""COMPUTED_VALUE"""),"")</f>
        <v/>
      </c>
      <c r="AC58" t="str">
        <f>IFERROR(__xludf.DUMMYFUNCTION("""COMPUTED_VALUE"""),"")</f>
        <v/>
      </c>
      <c r="AD58" t="str">
        <f>IFERROR(__xludf.DUMMYFUNCTION("""COMPUTED_VALUE"""),"")</f>
        <v/>
      </c>
      <c r="AE58" s="3"/>
      <c r="AF58" s="3"/>
      <c r="AG58" s="3"/>
      <c r="AH58" s="3"/>
      <c r="AI58" s="3"/>
    </row>
    <row r="59">
      <c r="A59" t="str">
        <f>IFERROR(__xludf.DUMMYFUNCTION("""COMPUTED_VALUE"""),"")</f>
        <v/>
      </c>
      <c r="B59" t="str">
        <f>IFERROR(__xludf.DUMMYFUNCTION("""COMPUTED_VALUE"""),"")</f>
        <v/>
      </c>
      <c r="C59" t="str">
        <f>IFERROR(__xludf.DUMMYFUNCTION("""COMPUTED_VALUE"""),"")</f>
        <v/>
      </c>
      <c r="D59" t="str">
        <f>IFERROR(__xludf.DUMMYFUNCTION("""COMPUTED_VALUE"""),"")</f>
        <v/>
      </c>
      <c r="E59" t="str">
        <f>IFERROR(__xludf.DUMMYFUNCTION("""COMPUTED_VALUE"""),"")</f>
        <v/>
      </c>
      <c r="F59" t="str">
        <f>IFERROR(__xludf.DUMMYFUNCTION("""COMPUTED_VALUE"""),"")</f>
        <v/>
      </c>
      <c r="G59" t="str">
        <f>IFERROR(__xludf.DUMMYFUNCTION("""COMPUTED_VALUE"""),"")</f>
        <v/>
      </c>
      <c r="H59" t="str">
        <f>IFERROR(__xludf.DUMMYFUNCTION("""COMPUTED_VALUE"""),"")</f>
        <v/>
      </c>
      <c r="I59" t="str">
        <f>IFERROR(__xludf.DUMMYFUNCTION("""COMPUTED_VALUE"""),"")</f>
        <v/>
      </c>
      <c r="J59" t="str">
        <f>IFERROR(__xludf.DUMMYFUNCTION("""COMPUTED_VALUE"""),"")</f>
        <v/>
      </c>
      <c r="K59" t="str">
        <f>IFERROR(__xludf.DUMMYFUNCTION("""COMPUTED_VALUE"""),"")</f>
        <v/>
      </c>
      <c r="L59" t="str">
        <f>IFERROR(__xludf.DUMMYFUNCTION("""COMPUTED_VALUE"""),"")</f>
        <v/>
      </c>
      <c r="M59" t="str">
        <f>IFERROR(__xludf.DUMMYFUNCTION("""COMPUTED_VALUE"""),"")</f>
        <v/>
      </c>
      <c r="N59" t="str">
        <f>IFERROR(__xludf.DUMMYFUNCTION("""COMPUTED_VALUE"""),"")</f>
        <v/>
      </c>
      <c r="O59" t="str">
        <f>IFERROR(__xludf.DUMMYFUNCTION("""COMPUTED_VALUE"""),"")</f>
        <v/>
      </c>
      <c r="P59" t="str">
        <f>IFERROR(__xludf.DUMMYFUNCTION("""COMPUTED_VALUE"""),"")</f>
        <v/>
      </c>
      <c r="Q59" t="str">
        <f>IFERROR(__xludf.DUMMYFUNCTION("""COMPUTED_VALUE"""),"")</f>
        <v/>
      </c>
      <c r="R59" t="str">
        <f>IFERROR(__xludf.DUMMYFUNCTION("""COMPUTED_VALUE"""),"")</f>
        <v/>
      </c>
      <c r="S59" t="str">
        <f>IFERROR(__xludf.DUMMYFUNCTION("""COMPUTED_VALUE"""),"")</f>
        <v/>
      </c>
      <c r="T59" t="str">
        <f>IFERROR(__xludf.DUMMYFUNCTION("""COMPUTED_VALUE"""),"")</f>
        <v/>
      </c>
      <c r="U59" t="str">
        <f>IFERROR(__xludf.DUMMYFUNCTION("""COMPUTED_VALUE"""),"")</f>
        <v/>
      </c>
      <c r="V59" t="str">
        <f>IFERROR(__xludf.DUMMYFUNCTION("""COMPUTED_VALUE"""),"")</f>
        <v/>
      </c>
      <c r="W59" t="str">
        <f>IFERROR(__xludf.DUMMYFUNCTION("""COMPUTED_VALUE"""),"")</f>
        <v/>
      </c>
      <c r="X59" t="str">
        <f>IFERROR(__xludf.DUMMYFUNCTION("""COMPUTED_VALUE"""),"")</f>
        <v/>
      </c>
      <c r="Y59" t="str">
        <f>IFERROR(__xludf.DUMMYFUNCTION("""COMPUTED_VALUE"""),"")</f>
        <v/>
      </c>
      <c r="Z59" t="str">
        <f>IFERROR(__xludf.DUMMYFUNCTION("""COMPUTED_VALUE"""),"")</f>
        <v/>
      </c>
      <c r="AA59" t="str">
        <f>IFERROR(__xludf.DUMMYFUNCTION("""COMPUTED_VALUE"""),"")</f>
        <v/>
      </c>
      <c r="AB59" t="str">
        <f>IFERROR(__xludf.DUMMYFUNCTION("""COMPUTED_VALUE"""),"")</f>
        <v/>
      </c>
      <c r="AC59" t="str">
        <f>IFERROR(__xludf.DUMMYFUNCTION("""COMPUTED_VALUE"""),"")</f>
        <v/>
      </c>
      <c r="AD59" t="str">
        <f>IFERROR(__xludf.DUMMYFUNCTION("""COMPUTED_VALUE"""),"")</f>
        <v/>
      </c>
      <c r="AE59" s="3"/>
      <c r="AF59" s="3"/>
      <c r="AG59" s="3"/>
      <c r="AH59" s="3"/>
      <c r="AI59" s="3"/>
    </row>
    <row r="60">
      <c r="A60" t="str">
        <f>IFERROR(__xludf.DUMMYFUNCTION("""COMPUTED_VALUE"""),"")</f>
        <v/>
      </c>
      <c r="B60" t="str">
        <f>IFERROR(__xludf.DUMMYFUNCTION("""COMPUTED_VALUE"""),"")</f>
        <v/>
      </c>
      <c r="C60" t="str">
        <f>IFERROR(__xludf.DUMMYFUNCTION("""COMPUTED_VALUE"""),"")</f>
        <v/>
      </c>
      <c r="D60" t="str">
        <f>IFERROR(__xludf.DUMMYFUNCTION("""COMPUTED_VALUE"""),"")</f>
        <v/>
      </c>
      <c r="E60" t="str">
        <f>IFERROR(__xludf.DUMMYFUNCTION("""COMPUTED_VALUE"""),"")</f>
        <v/>
      </c>
      <c r="F60" t="str">
        <f>IFERROR(__xludf.DUMMYFUNCTION("""COMPUTED_VALUE"""),"")</f>
        <v/>
      </c>
      <c r="G60" t="str">
        <f>IFERROR(__xludf.DUMMYFUNCTION("""COMPUTED_VALUE"""),"")</f>
        <v/>
      </c>
      <c r="H60" t="str">
        <f>IFERROR(__xludf.DUMMYFUNCTION("""COMPUTED_VALUE"""),"")</f>
        <v/>
      </c>
      <c r="I60" t="str">
        <f>IFERROR(__xludf.DUMMYFUNCTION("""COMPUTED_VALUE"""),"")</f>
        <v/>
      </c>
      <c r="J60" t="str">
        <f>IFERROR(__xludf.DUMMYFUNCTION("""COMPUTED_VALUE"""),"")</f>
        <v/>
      </c>
      <c r="K60" t="str">
        <f>IFERROR(__xludf.DUMMYFUNCTION("""COMPUTED_VALUE"""),"")</f>
        <v/>
      </c>
      <c r="L60" t="str">
        <f>IFERROR(__xludf.DUMMYFUNCTION("""COMPUTED_VALUE"""),"")</f>
        <v/>
      </c>
      <c r="M60" t="str">
        <f>IFERROR(__xludf.DUMMYFUNCTION("""COMPUTED_VALUE"""),"")</f>
        <v/>
      </c>
      <c r="N60" t="str">
        <f>IFERROR(__xludf.DUMMYFUNCTION("""COMPUTED_VALUE"""),"")</f>
        <v/>
      </c>
      <c r="O60" t="str">
        <f>IFERROR(__xludf.DUMMYFUNCTION("""COMPUTED_VALUE"""),"")</f>
        <v/>
      </c>
      <c r="P60" t="str">
        <f>IFERROR(__xludf.DUMMYFUNCTION("""COMPUTED_VALUE"""),"")</f>
        <v/>
      </c>
      <c r="Q60" t="str">
        <f>IFERROR(__xludf.DUMMYFUNCTION("""COMPUTED_VALUE"""),"")</f>
        <v/>
      </c>
      <c r="R60" t="str">
        <f>IFERROR(__xludf.DUMMYFUNCTION("""COMPUTED_VALUE"""),"")</f>
        <v/>
      </c>
      <c r="S60" t="str">
        <f>IFERROR(__xludf.DUMMYFUNCTION("""COMPUTED_VALUE"""),"")</f>
        <v/>
      </c>
      <c r="T60" t="str">
        <f>IFERROR(__xludf.DUMMYFUNCTION("""COMPUTED_VALUE"""),"")</f>
        <v/>
      </c>
      <c r="U60" t="str">
        <f>IFERROR(__xludf.DUMMYFUNCTION("""COMPUTED_VALUE"""),"")</f>
        <v/>
      </c>
      <c r="V60" t="str">
        <f>IFERROR(__xludf.DUMMYFUNCTION("""COMPUTED_VALUE"""),"")</f>
        <v/>
      </c>
      <c r="W60" t="str">
        <f>IFERROR(__xludf.DUMMYFUNCTION("""COMPUTED_VALUE"""),"")</f>
        <v/>
      </c>
      <c r="X60" t="str">
        <f>IFERROR(__xludf.DUMMYFUNCTION("""COMPUTED_VALUE"""),"")</f>
        <v/>
      </c>
      <c r="Y60" t="str">
        <f>IFERROR(__xludf.DUMMYFUNCTION("""COMPUTED_VALUE"""),"")</f>
        <v/>
      </c>
      <c r="Z60" t="str">
        <f>IFERROR(__xludf.DUMMYFUNCTION("""COMPUTED_VALUE"""),"")</f>
        <v/>
      </c>
      <c r="AA60" t="str">
        <f>IFERROR(__xludf.DUMMYFUNCTION("""COMPUTED_VALUE"""),"")</f>
        <v/>
      </c>
      <c r="AB60" t="str">
        <f>IFERROR(__xludf.DUMMYFUNCTION("""COMPUTED_VALUE"""),"")</f>
        <v/>
      </c>
      <c r="AC60" t="str">
        <f>IFERROR(__xludf.DUMMYFUNCTION("""COMPUTED_VALUE"""),"")</f>
        <v/>
      </c>
      <c r="AD60" t="str">
        <f>IFERROR(__xludf.DUMMYFUNCTION("""COMPUTED_VALUE"""),"")</f>
        <v/>
      </c>
      <c r="AE60" s="3"/>
      <c r="AF60" s="3"/>
      <c r="AG60" s="3"/>
      <c r="AH60" s="3"/>
      <c r="AI60" s="3"/>
    </row>
    <row r="61">
      <c r="A61" t="str">
        <f>IFERROR(__xludf.DUMMYFUNCTION("""COMPUTED_VALUE"""),"")</f>
        <v/>
      </c>
      <c r="B61" t="str">
        <f>IFERROR(__xludf.DUMMYFUNCTION("""COMPUTED_VALUE"""),"")</f>
        <v/>
      </c>
      <c r="C61" t="str">
        <f>IFERROR(__xludf.DUMMYFUNCTION("""COMPUTED_VALUE"""),"")</f>
        <v/>
      </c>
      <c r="D61" t="str">
        <f>IFERROR(__xludf.DUMMYFUNCTION("""COMPUTED_VALUE"""),"")</f>
        <v/>
      </c>
      <c r="E61" t="str">
        <f>IFERROR(__xludf.DUMMYFUNCTION("""COMPUTED_VALUE"""),"")</f>
        <v/>
      </c>
      <c r="F61" t="str">
        <f>IFERROR(__xludf.DUMMYFUNCTION("""COMPUTED_VALUE"""),"")</f>
        <v/>
      </c>
      <c r="G61" t="str">
        <f>IFERROR(__xludf.DUMMYFUNCTION("""COMPUTED_VALUE"""),"")</f>
        <v/>
      </c>
      <c r="H61" t="str">
        <f>IFERROR(__xludf.DUMMYFUNCTION("""COMPUTED_VALUE"""),"")</f>
        <v/>
      </c>
      <c r="I61" t="str">
        <f>IFERROR(__xludf.DUMMYFUNCTION("""COMPUTED_VALUE"""),"")</f>
        <v/>
      </c>
      <c r="J61" t="str">
        <f>IFERROR(__xludf.DUMMYFUNCTION("""COMPUTED_VALUE"""),"")</f>
        <v/>
      </c>
      <c r="K61" t="str">
        <f>IFERROR(__xludf.DUMMYFUNCTION("""COMPUTED_VALUE"""),"")</f>
        <v/>
      </c>
      <c r="L61" t="str">
        <f>IFERROR(__xludf.DUMMYFUNCTION("""COMPUTED_VALUE"""),"")</f>
        <v/>
      </c>
      <c r="M61" t="str">
        <f>IFERROR(__xludf.DUMMYFUNCTION("""COMPUTED_VALUE"""),"")</f>
        <v/>
      </c>
      <c r="N61" t="str">
        <f>IFERROR(__xludf.DUMMYFUNCTION("""COMPUTED_VALUE"""),"")</f>
        <v/>
      </c>
      <c r="O61" t="str">
        <f>IFERROR(__xludf.DUMMYFUNCTION("""COMPUTED_VALUE"""),"")</f>
        <v/>
      </c>
      <c r="P61" t="str">
        <f>IFERROR(__xludf.DUMMYFUNCTION("""COMPUTED_VALUE"""),"")</f>
        <v/>
      </c>
      <c r="Q61" t="str">
        <f>IFERROR(__xludf.DUMMYFUNCTION("""COMPUTED_VALUE"""),"")</f>
        <v/>
      </c>
      <c r="R61" t="str">
        <f>IFERROR(__xludf.DUMMYFUNCTION("""COMPUTED_VALUE"""),"")</f>
        <v/>
      </c>
      <c r="S61" t="str">
        <f>IFERROR(__xludf.DUMMYFUNCTION("""COMPUTED_VALUE"""),"")</f>
        <v/>
      </c>
      <c r="T61" t="str">
        <f>IFERROR(__xludf.DUMMYFUNCTION("""COMPUTED_VALUE"""),"")</f>
        <v/>
      </c>
      <c r="U61" t="str">
        <f>IFERROR(__xludf.DUMMYFUNCTION("""COMPUTED_VALUE"""),"")</f>
        <v/>
      </c>
      <c r="V61" t="str">
        <f>IFERROR(__xludf.DUMMYFUNCTION("""COMPUTED_VALUE"""),"")</f>
        <v/>
      </c>
      <c r="W61" t="str">
        <f>IFERROR(__xludf.DUMMYFUNCTION("""COMPUTED_VALUE"""),"")</f>
        <v/>
      </c>
      <c r="X61" t="str">
        <f>IFERROR(__xludf.DUMMYFUNCTION("""COMPUTED_VALUE"""),"")</f>
        <v/>
      </c>
      <c r="Y61" t="str">
        <f>IFERROR(__xludf.DUMMYFUNCTION("""COMPUTED_VALUE"""),"")</f>
        <v/>
      </c>
      <c r="Z61" t="str">
        <f>IFERROR(__xludf.DUMMYFUNCTION("""COMPUTED_VALUE"""),"")</f>
        <v/>
      </c>
      <c r="AA61" t="str">
        <f>IFERROR(__xludf.DUMMYFUNCTION("""COMPUTED_VALUE"""),"")</f>
        <v/>
      </c>
      <c r="AB61" t="str">
        <f>IFERROR(__xludf.DUMMYFUNCTION("""COMPUTED_VALUE"""),"")</f>
        <v/>
      </c>
      <c r="AC61" t="str">
        <f>IFERROR(__xludf.DUMMYFUNCTION("""COMPUTED_VALUE"""),"")</f>
        <v/>
      </c>
      <c r="AD61" t="str">
        <f>IFERROR(__xludf.DUMMYFUNCTION("""COMPUTED_VALUE"""),"")</f>
        <v/>
      </c>
      <c r="AE61" s="3"/>
      <c r="AF61" s="3"/>
      <c r="AG61" s="3"/>
      <c r="AH61" s="3"/>
      <c r="AI61" s="3"/>
    </row>
    <row r="62">
      <c r="A62" t="str">
        <f>IFERROR(__xludf.DUMMYFUNCTION("""COMPUTED_VALUE"""),"")</f>
        <v/>
      </c>
      <c r="B62" t="str">
        <f>IFERROR(__xludf.DUMMYFUNCTION("""COMPUTED_VALUE"""),"")</f>
        <v/>
      </c>
      <c r="C62" t="str">
        <f>IFERROR(__xludf.DUMMYFUNCTION("""COMPUTED_VALUE"""),"")</f>
        <v/>
      </c>
      <c r="D62" t="str">
        <f>IFERROR(__xludf.DUMMYFUNCTION("""COMPUTED_VALUE"""),"")</f>
        <v/>
      </c>
      <c r="E62" t="str">
        <f>IFERROR(__xludf.DUMMYFUNCTION("""COMPUTED_VALUE"""),"")</f>
        <v/>
      </c>
      <c r="F62" t="str">
        <f>IFERROR(__xludf.DUMMYFUNCTION("""COMPUTED_VALUE"""),"")</f>
        <v/>
      </c>
      <c r="G62" t="str">
        <f>IFERROR(__xludf.DUMMYFUNCTION("""COMPUTED_VALUE"""),"")</f>
        <v/>
      </c>
      <c r="H62" t="str">
        <f>IFERROR(__xludf.DUMMYFUNCTION("""COMPUTED_VALUE"""),"")</f>
        <v/>
      </c>
      <c r="I62" t="str">
        <f>IFERROR(__xludf.DUMMYFUNCTION("""COMPUTED_VALUE"""),"")</f>
        <v/>
      </c>
      <c r="J62" t="str">
        <f>IFERROR(__xludf.DUMMYFUNCTION("""COMPUTED_VALUE"""),"")</f>
        <v/>
      </c>
      <c r="K62" t="str">
        <f>IFERROR(__xludf.DUMMYFUNCTION("""COMPUTED_VALUE"""),"")</f>
        <v/>
      </c>
      <c r="L62" t="str">
        <f>IFERROR(__xludf.DUMMYFUNCTION("""COMPUTED_VALUE"""),"")</f>
        <v/>
      </c>
      <c r="M62" t="str">
        <f>IFERROR(__xludf.DUMMYFUNCTION("""COMPUTED_VALUE"""),"")</f>
        <v/>
      </c>
      <c r="N62" t="str">
        <f>IFERROR(__xludf.DUMMYFUNCTION("""COMPUTED_VALUE"""),"")</f>
        <v/>
      </c>
      <c r="O62" t="str">
        <f>IFERROR(__xludf.DUMMYFUNCTION("""COMPUTED_VALUE"""),"")</f>
        <v/>
      </c>
      <c r="P62" t="str">
        <f>IFERROR(__xludf.DUMMYFUNCTION("""COMPUTED_VALUE"""),"")</f>
        <v/>
      </c>
      <c r="Q62" t="str">
        <f>IFERROR(__xludf.DUMMYFUNCTION("""COMPUTED_VALUE"""),"")</f>
        <v/>
      </c>
      <c r="R62" t="str">
        <f>IFERROR(__xludf.DUMMYFUNCTION("""COMPUTED_VALUE"""),"")</f>
        <v/>
      </c>
      <c r="S62" t="str">
        <f>IFERROR(__xludf.DUMMYFUNCTION("""COMPUTED_VALUE"""),"")</f>
        <v/>
      </c>
      <c r="T62" t="str">
        <f>IFERROR(__xludf.DUMMYFUNCTION("""COMPUTED_VALUE"""),"")</f>
        <v/>
      </c>
      <c r="U62" t="str">
        <f>IFERROR(__xludf.DUMMYFUNCTION("""COMPUTED_VALUE"""),"")</f>
        <v/>
      </c>
      <c r="V62" t="str">
        <f>IFERROR(__xludf.DUMMYFUNCTION("""COMPUTED_VALUE"""),"")</f>
        <v/>
      </c>
      <c r="W62" t="str">
        <f>IFERROR(__xludf.DUMMYFUNCTION("""COMPUTED_VALUE"""),"")</f>
        <v/>
      </c>
      <c r="X62" t="str">
        <f>IFERROR(__xludf.DUMMYFUNCTION("""COMPUTED_VALUE"""),"")</f>
        <v/>
      </c>
      <c r="Y62" t="str">
        <f>IFERROR(__xludf.DUMMYFUNCTION("""COMPUTED_VALUE"""),"")</f>
        <v/>
      </c>
      <c r="Z62" t="str">
        <f>IFERROR(__xludf.DUMMYFUNCTION("""COMPUTED_VALUE"""),"")</f>
        <v/>
      </c>
      <c r="AA62" t="str">
        <f>IFERROR(__xludf.DUMMYFUNCTION("""COMPUTED_VALUE"""),"")</f>
        <v/>
      </c>
      <c r="AB62" t="str">
        <f>IFERROR(__xludf.DUMMYFUNCTION("""COMPUTED_VALUE"""),"")</f>
        <v/>
      </c>
      <c r="AC62" t="str">
        <f>IFERROR(__xludf.DUMMYFUNCTION("""COMPUTED_VALUE"""),"")</f>
        <v/>
      </c>
      <c r="AD62" t="str">
        <f>IFERROR(__xludf.DUMMYFUNCTION("""COMPUTED_VALUE"""),"")</f>
        <v/>
      </c>
      <c r="AE62" s="3"/>
      <c r="AF62" s="3"/>
      <c r="AG62" s="3"/>
      <c r="AH62" s="3"/>
      <c r="AI62" s="3"/>
    </row>
    <row r="63">
      <c r="A63" t="str">
        <f>IFERROR(__xludf.DUMMYFUNCTION("""COMPUTED_VALUE"""),"")</f>
        <v/>
      </c>
      <c r="B63" t="str">
        <f>IFERROR(__xludf.DUMMYFUNCTION("""COMPUTED_VALUE"""),"")</f>
        <v/>
      </c>
      <c r="C63" t="str">
        <f>IFERROR(__xludf.DUMMYFUNCTION("""COMPUTED_VALUE"""),"")</f>
        <v/>
      </c>
      <c r="D63" t="str">
        <f>IFERROR(__xludf.DUMMYFUNCTION("""COMPUTED_VALUE"""),"")</f>
        <v/>
      </c>
      <c r="E63" t="str">
        <f>IFERROR(__xludf.DUMMYFUNCTION("""COMPUTED_VALUE"""),"")</f>
        <v/>
      </c>
      <c r="F63" t="str">
        <f>IFERROR(__xludf.DUMMYFUNCTION("""COMPUTED_VALUE"""),"")</f>
        <v/>
      </c>
      <c r="G63" t="str">
        <f>IFERROR(__xludf.DUMMYFUNCTION("""COMPUTED_VALUE"""),"")</f>
        <v/>
      </c>
      <c r="H63" t="str">
        <f>IFERROR(__xludf.DUMMYFUNCTION("""COMPUTED_VALUE"""),"")</f>
        <v/>
      </c>
      <c r="I63" t="str">
        <f>IFERROR(__xludf.DUMMYFUNCTION("""COMPUTED_VALUE"""),"")</f>
        <v/>
      </c>
      <c r="J63" t="str">
        <f>IFERROR(__xludf.DUMMYFUNCTION("""COMPUTED_VALUE"""),"")</f>
        <v/>
      </c>
      <c r="K63" t="str">
        <f>IFERROR(__xludf.DUMMYFUNCTION("""COMPUTED_VALUE"""),"")</f>
        <v/>
      </c>
      <c r="L63" t="str">
        <f>IFERROR(__xludf.DUMMYFUNCTION("""COMPUTED_VALUE"""),"")</f>
        <v/>
      </c>
      <c r="M63" t="str">
        <f>IFERROR(__xludf.DUMMYFUNCTION("""COMPUTED_VALUE"""),"")</f>
        <v/>
      </c>
      <c r="N63" t="str">
        <f>IFERROR(__xludf.DUMMYFUNCTION("""COMPUTED_VALUE"""),"")</f>
        <v/>
      </c>
      <c r="O63" t="str">
        <f>IFERROR(__xludf.DUMMYFUNCTION("""COMPUTED_VALUE"""),"")</f>
        <v/>
      </c>
      <c r="P63" t="str">
        <f>IFERROR(__xludf.DUMMYFUNCTION("""COMPUTED_VALUE"""),"")</f>
        <v/>
      </c>
      <c r="Q63" t="str">
        <f>IFERROR(__xludf.DUMMYFUNCTION("""COMPUTED_VALUE"""),"")</f>
        <v/>
      </c>
      <c r="R63" t="str">
        <f>IFERROR(__xludf.DUMMYFUNCTION("""COMPUTED_VALUE"""),"")</f>
        <v/>
      </c>
      <c r="S63" t="str">
        <f>IFERROR(__xludf.DUMMYFUNCTION("""COMPUTED_VALUE"""),"")</f>
        <v/>
      </c>
      <c r="T63" t="str">
        <f>IFERROR(__xludf.DUMMYFUNCTION("""COMPUTED_VALUE"""),"")</f>
        <v/>
      </c>
      <c r="U63" t="str">
        <f>IFERROR(__xludf.DUMMYFUNCTION("""COMPUTED_VALUE"""),"")</f>
        <v/>
      </c>
      <c r="V63" t="str">
        <f>IFERROR(__xludf.DUMMYFUNCTION("""COMPUTED_VALUE"""),"")</f>
        <v/>
      </c>
      <c r="W63" t="str">
        <f>IFERROR(__xludf.DUMMYFUNCTION("""COMPUTED_VALUE"""),"")</f>
        <v/>
      </c>
      <c r="X63" t="str">
        <f>IFERROR(__xludf.DUMMYFUNCTION("""COMPUTED_VALUE"""),"")</f>
        <v/>
      </c>
      <c r="Y63" t="str">
        <f>IFERROR(__xludf.DUMMYFUNCTION("""COMPUTED_VALUE"""),"")</f>
        <v/>
      </c>
      <c r="Z63" t="str">
        <f>IFERROR(__xludf.DUMMYFUNCTION("""COMPUTED_VALUE"""),"")</f>
        <v/>
      </c>
      <c r="AA63" t="str">
        <f>IFERROR(__xludf.DUMMYFUNCTION("""COMPUTED_VALUE"""),"")</f>
        <v/>
      </c>
      <c r="AB63" t="str">
        <f>IFERROR(__xludf.DUMMYFUNCTION("""COMPUTED_VALUE"""),"")</f>
        <v/>
      </c>
      <c r="AC63" t="str">
        <f>IFERROR(__xludf.DUMMYFUNCTION("""COMPUTED_VALUE"""),"")</f>
        <v/>
      </c>
      <c r="AD63" t="str">
        <f>IFERROR(__xludf.DUMMYFUNCTION("""COMPUTED_VALUE"""),"")</f>
        <v/>
      </c>
      <c r="AE63" s="3"/>
      <c r="AF63" s="3"/>
      <c r="AG63" s="3"/>
      <c r="AH63" s="3"/>
      <c r="AI63" s="3"/>
    </row>
    <row r="64">
      <c r="A64" t="str">
        <f>IFERROR(__xludf.DUMMYFUNCTION("""COMPUTED_VALUE"""),"")</f>
        <v/>
      </c>
      <c r="B64" t="str">
        <f>IFERROR(__xludf.DUMMYFUNCTION("""COMPUTED_VALUE"""),"")</f>
        <v/>
      </c>
      <c r="C64" t="str">
        <f>IFERROR(__xludf.DUMMYFUNCTION("""COMPUTED_VALUE"""),"")</f>
        <v/>
      </c>
      <c r="D64" t="str">
        <f>IFERROR(__xludf.DUMMYFUNCTION("""COMPUTED_VALUE"""),"")</f>
        <v/>
      </c>
      <c r="E64" t="str">
        <f>IFERROR(__xludf.DUMMYFUNCTION("""COMPUTED_VALUE"""),"")</f>
        <v/>
      </c>
      <c r="F64" t="str">
        <f>IFERROR(__xludf.DUMMYFUNCTION("""COMPUTED_VALUE"""),"")</f>
        <v/>
      </c>
      <c r="G64" t="str">
        <f>IFERROR(__xludf.DUMMYFUNCTION("""COMPUTED_VALUE"""),"")</f>
        <v/>
      </c>
      <c r="H64" t="str">
        <f>IFERROR(__xludf.DUMMYFUNCTION("""COMPUTED_VALUE"""),"")</f>
        <v/>
      </c>
      <c r="I64" t="str">
        <f>IFERROR(__xludf.DUMMYFUNCTION("""COMPUTED_VALUE"""),"")</f>
        <v/>
      </c>
      <c r="J64" t="str">
        <f>IFERROR(__xludf.DUMMYFUNCTION("""COMPUTED_VALUE"""),"")</f>
        <v/>
      </c>
      <c r="K64" t="str">
        <f>IFERROR(__xludf.DUMMYFUNCTION("""COMPUTED_VALUE"""),"")</f>
        <v/>
      </c>
      <c r="L64" t="str">
        <f>IFERROR(__xludf.DUMMYFUNCTION("""COMPUTED_VALUE"""),"")</f>
        <v/>
      </c>
      <c r="M64" t="str">
        <f>IFERROR(__xludf.DUMMYFUNCTION("""COMPUTED_VALUE"""),"")</f>
        <v/>
      </c>
      <c r="N64" t="str">
        <f>IFERROR(__xludf.DUMMYFUNCTION("""COMPUTED_VALUE"""),"")</f>
        <v/>
      </c>
      <c r="O64" t="str">
        <f>IFERROR(__xludf.DUMMYFUNCTION("""COMPUTED_VALUE"""),"")</f>
        <v/>
      </c>
      <c r="P64" t="str">
        <f>IFERROR(__xludf.DUMMYFUNCTION("""COMPUTED_VALUE"""),"")</f>
        <v/>
      </c>
      <c r="Q64" t="str">
        <f>IFERROR(__xludf.DUMMYFUNCTION("""COMPUTED_VALUE"""),"")</f>
        <v/>
      </c>
      <c r="R64" t="str">
        <f>IFERROR(__xludf.DUMMYFUNCTION("""COMPUTED_VALUE"""),"")</f>
        <v/>
      </c>
      <c r="S64" t="str">
        <f>IFERROR(__xludf.DUMMYFUNCTION("""COMPUTED_VALUE"""),"")</f>
        <v/>
      </c>
      <c r="T64" t="str">
        <f>IFERROR(__xludf.DUMMYFUNCTION("""COMPUTED_VALUE"""),"")</f>
        <v/>
      </c>
      <c r="U64" t="str">
        <f>IFERROR(__xludf.DUMMYFUNCTION("""COMPUTED_VALUE"""),"")</f>
        <v/>
      </c>
      <c r="V64" t="str">
        <f>IFERROR(__xludf.DUMMYFUNCTION("""COMPUTED_VALUE"""),"")</f>
        <v/>
      </c>
      <c r="W64" t="str">
        <f>IFERROR(__xludf.DUMMYFUNCTION("""COMPUTED_VALUE"""),"")</f>
        <v/>
      </c>
      <c r="X64" t="str">
        <f>IFERROR(__xludf.DUMMYFUNCTION("""COMPUTED_VALUE"""),"")</f>
        <v/>
      </c>
      <c r="Y64" t="str">
        <f>IFERROR(__xludf.DUMMYFUNCTION("""COMPUTED_VALUE"""),"")</f>
        <v/>
      </c>
      <c r="Z64" t="str">
        <f>IFERROR(__xludf.DUMMYFUNCTION("""COMPUTED_VALUE"""),"")</f>
        <v/>
      </c>
      <c r="AA64" t="str">
        <f>IFERROR(__xludf.DUMMYFUNCTION("""COMPUTED_VALUE"""),"")</f>
        <v/>
      </c>
      <c r="AB64" t="str">
        <f>IFERROR(__xludf.DUMMYFUNCTION("""COMPUTED_VALUE"""),"")</f>
        <v/>
      </c>
      <c r="AC64" t="str">
        <f>IFERROR(__xludf.DUMMYFUNCTION("""COMPUTED_VALUE"""),"")</f>
        <v/>
      </c>
      <c r="AD64" t="str">
        <f>IFERROR(__xludf.DUMMYFUNCTION("""COMPUTED_VALUE"""),"")</f>
        <v/>
      </c>
      <c r="AE64" s="3"/>
      <c r="AF64" s="3"/>
      <c r="AG64" s="3"/>
      <c r="AH64" s="3"/>
      <c r="AI64" s="3"/>
    </row>
    <row r="65">
      <c r="A65" t="str">
        <f>IFERROR(__xludf.DUMMYFUNCTION("""COMPUTED_VALUE"""),"")</f>
        <v/>
      </c>
      <c r="B65" t="str">
        <f>IFERROR(__xludf.DUMMYFUNCTION("""COMPUTED_VALUE"""),"")</f>
        <v/>
      </c>
      <c r="C65" t="str">
        <f>IFERROR(__xludf.DUMMYFUNCTION("""COMPUTED_VALUE"""),"")</f>
        <v/>
      </c>
      <c r="D65" t="str">
        <f>IFERROR(__xludf.DUMMYFUNCTION("""COMPUTED_VALUE"""),"")</f>
        <v/>
      </c>
      <c r="E65" t="str">
        <f>IFERROR(__xludf.DUMMYFUNCTION("""COMPUTED_VALUE"""),"")</f>
        <v/>
      </c>
      <c r="F65" t="str">
        <f>IFERROR(__xludf.DUMMYFUNCTION("""COMPUTED_VALUE"""),"")</f>
        <v/>
      </c>
      <c r="G65" t="str">
        <f>IFERROR(__xludf.DUMMYFUNCTION("""COMPUTED_VALUE"""),"")</f>
        <v/>
      </c>
      <c r="H65" t="str">
        <f>IFERROR(__xludf.DUMMYFUNCTION("""COMPUTED_VALUE"""),"")</f>
        <v/>
      </c>
      <c r="I65" t="str">
        <f>IFERROR(__xludf.DUMMYFUNCTION("""COMPUTED_VALUE"""),"")</f>
        <v/>
      </c>
      <c r="J65" t="str">
        <f>IFERROR(__xludf.DUMMYFUNCTION("""COMPUTED_VALUE"""),"")</f>
        <v/>
      </c>
      <c r="K65" t="str">
        <f>IFERROR(__xludf.DUMMYFUNCTION("""COMPUTED_VALUE"""),"")</f>
        <v/>
      </c>
      <c r="L65" t="str">
        <f>IFERROR(__xludf.DUMMYFUNCTION("""COMPUTED_VALUE"""),"")</f>
        <v/>
      </c>
      <c r="M65" t="str">
        <f>IFERROR(__xludf.DUMMYFUNCTION("""COMPUTED_VALUE"""),"")</f>
        <v/>
      </c>
      <c r="N65" t="str">
        <f>IFERROR(__xludf.DUMMYFUNCTION("""COMPUTED_VALUE"""),"")</f>
        <v/>
      </c>
      <c r="O65" t="str">
        <f>IFERROR(__xludf.DUMMYFUNCTION("""COMPUTED_VALUE"""),"")</f>
        <v/>
      </c>
      <c r="P65" t="str">
        <f>IFERROR(__xludf.DUMMYFUNCTION("""COMPUTED_VALUE"""),"")</f>
        <v/>
      </c>
      <c r="Q65" t="str">
        <f>IFERROR(__xludf.DUMMYFUNCTION("""COMPUTED_VALUE"""),"")</f>
        <v/>
      </c>
      <c r="R65" t="str">
        <f>IFERROR(__xludf.DUMMYFUNCTION("""COMPUTED_VALUE"""),"")</f>
        <v/>
      </c>
      <c r="S65" t="str">
        <f>IFERROR(__xludf.DUMMYFUNCTION("""COMPUTED_VALUE"""),"")</f>
        <v/>
      </c>
      <c r="T65" t="str">
        <f>IFERROR(__xludf.DUMMYFUNCTION("""COMPUTED_VALUE"""),"")</f>
        <v/>
      </c>
      <c r="U65" t="str">
        <f>IFERROR(__xludf.DUMMYFUNCTION("""COMPUTED_VALUE"""),"")</f>
        <v/>
      </c>
      <c r="V65" t="str">
        <f>IFERROR(__xludf.DUMMYFUNCTION("""COMPUTED_VALUE"""),"")</f>
        <v/>
      </c>
      <c r="W65" t="str">
        <f>IFERROR(__xludf.DUMMYFUNCTION("""COMPUTED_VALUE"""),"")</f>
        <v/>
      </c>
      <c r="X65" t="str">
        <f>IFERROR(__xludf.DUMMYFUNCTION("""COMPUTED_VALUE"""),"")</f>
        <v/>
      </c>
      <c r="Y65" t="str">
        <f>IFERROR(__xludf.DUMMYFUNCTION("""COMPUTED_VALUE"""),"")</f>
        <v/>
      </c>
      <c r="Z65" t="str">
        <f>IFERROR(__xludf.DUMMYFUNCTION("""COMPUTED_VALUE"""),"")</f>
        <v/>
      </c>
      <c r="AA65" t="str">
        <f>IFERROR(__xludf.DUMMYFUNCTION("""COMPUTED_VALUE"""),"")</f>
        <v/>
      </c>
      <c r="AB65" t="str">
        <f>IFERROR(__xludf.DUMMYFUNCTION("""COMPUTED_VALUE"""),"")</f>
        <v/>
      </c>
      <c r="AC65" t="str">
        <f>IFERROR(__xludf.DUMMYFUNCTION("""COMPUTED_VALUE"""),"")</f>
        <v/>
      </c>
      <c r="AD65" t="str">
        <f>IFERROR(__xludf.DUMMYFUNCTION("""COMPUTED_VALUE"""),"")</f>
        <v/>
      </c>
      <c r="AE65" s="3"/>
      <c r="AF65" s="3"/>
      <c r="AG65" s="3"/>
      <c r="AH65" s="3"/>
      <c r="AI65" s="3"/>
    </row>
    <row r="66">
      <c r="A66" t="str">
        <f>IFERROR(__xludf.DUMMYFUNCTION("""COMPUTED_VALUE"""),"")</f>
        <v/>
      </c>
      <c r="B66" t="str">
        <f>IFERROR(__xludf.DUMMYFUNCTION("""COMPUTED_VALUE"""),"")</f>
        <v/>
      </c>
      <c r="C66" t="str">
        <f>IFERROR(__xludf.DUMMYFUNCTION("""COMPUTED_VALUE"""),"")</f>
        <v/>
      </c>
      <c r="D66" t="str">
        <f>IFERROR(__xludf.DUMMYFUNCTION("""COMPUTED_VALUE"""),"")</f>
        <v/>
      </c>
      <c r="E66" t="str">
        <f>IFERROR(__xludf.DUMMYFUNCTION("""COMPUTED_VALUE"""),"")</f>
        <v/>
      </c>
      <c r="F66" t="str">
        <f>IFERROR(__xludf.DUMMYFUNCTION("""COMPUTED_VALUE"""),"")</f>
        <v/>
      </c>
      <c r="G66" t="str">
        <f>IFERROR(__xludf.DUMMYFUNCTION("""COMPUTED_VALUE"""),"")</f>
        <v/>
      </c>
      <c r="H66" t="str">
        <f>IFERROR(__xludf.DUMMYFUNCTION("""COMPUTED_VALUE"""),"")</f>
        <v/>
      </c>
      <c r="I66" t="str">
        <f>IFERROR(__xludf.DUMMYFUNCTION("""COMPUTED_VALUE"""),"")</f>
        <v/>
      </c>
      <c r="J66" t="str">
        <f>IFERROR(__xludf.DUMMYFUNCTION("""COMPUTED_VALUE"""),"")</f>
        <v/>
      </c>
      <c r="K66" t="str">
        <f>IFERROR(__xludf.DUMMYFUNCTION("""COMPUTED_VALUE"""),"")</f>
        <v/>
      </c>
      <c r="L66" t="str">
        <f>IFERROR(__xludf.DUMMYFUNCTION("""COMPUTED_VALUE"""),"")</f>
        <v/>
      </c>
      <c r="M66" t="str">
        <f>IFERROR(__xludf.DUMMYFUNCTION("""COMPUTED_VALUE"""),"")</f>
        <v/>
      </c>
      <c r="N66" t="str">
        <f>IFERROR(__xludf.DUMMYFUNCTION("""COMPUTED_VALUE"""),"")</f>
        <v/>
      </c>
      <c r="O66" t="str">
        <f>IFERROR(__xludf.DUMMYFUNCTION("""COMPUTED_VALUE"""),"")</f>
        <v/>
      </c>
      <c r="P66" t="str">
        <f>IFERROR(__xludf.DUMMYFUNCTION("""COMPUTED_VALUE"""),"")</f>
        <v/>
      </c>
      <c r="Q66" t="str">
        <f>IFERROR(__xludf.DUMMYFUNCTION("""COMPUTED_VALUE"""),"")</f>
        <v/>
      </c>
      <c r="R66" t="str">
        <f>IFERROR(__xludf.DUMMYFUNCTION("""COMPUTED_VALUE"""),"")</f>
        <v/>
      </c>
      <c r="S66" t="str">
        <f>IFERROR(__xludf.DUMMYFUNCTION("""COMPUTED_VALUE"""),"")</f>
        <v/>
      </c>
      <c r="T66" t="str">
        <f>IFERROR(__xludf.DUMMYFUNCTION("""COMPUTED_VALUE"""),"")</f>
        <v/>
      </c>
      <c r="U66" t="str">
        <f>IFERROR(__xludf.DUMMYFUNCTION("""COMPUTED_VALUE"""),"")</f>
        <v/>
      </c>
      <c r="V66" t="str">
        <f>IFERROR(__xludf.DUMMYFUNCTION("""COMPUTED_VALUE"""),"")</f>
        <v/>
      </c>
      <c r="W66" t="str">
        <f>IFERROR(__xludf.DUMMYFUNCTION("""COMPUTED_VALUE"""),"")</f>
        <v/>
      </c>
      <c r="X66" t="str">
        <f>IFERROR(__xludf.DUMMYFUNCTION("""COMPUTED_VALUE"""),"")</f>
        <v/>
      </c>
      <c r="Y66" t="str">
        <f>IFERROR(__xludf.DUMMYFUNCTION("""COMPUTED_VALUE"""),"")</f>
        <v/>
      </c>
      <c r="Z66" t="str">
        <f>IFERROR(__xludf.DUMMYFUNCTION("""COMPUTED_VALUE"""),"")</f>
        <v/>
      </c>
      <c r="AA66" t="str">
        <f>IFERROR(__xludf.DUMMYFUNCTION("""COMPUTED_VALUE"""),"")</f>
        <v/>
      </c>
      <c r="AB66" t="str">
        <f>IFERROR(__xludf.DUMMYFUNCTION("""COMPUTED_VALUE"""),"")</f>
        <v/>
      </c>
      <c r="AC66" t="str">
        <f>IFERROR(__xludf.DUMMYFUNCTION("""COMPUTED_VALUE"""),"")</f>
        <v/>
      </c>
      <c r="AD66" t="str">
        <f>IFERROR(__xludf.DUMMYFUNCTION("""COMPUTED_VALUE"""),"")</f>
        <v/>
      </c>
      <c r="AE66" s="3"/>
      <c r="AF66" s="3"/>
      <c r="AG66" s="3"/>
      <c r="AH66" s="3"/>
      <c r="AI66" s="3"/>
    </row>
    <row r="67">
      <c r="A67" t="str">
        <f>IFERROR(__xludf.DUMMYFUNCTION("""COMPUTED_VALUE"""),"")</f>
        <v/>
      </c>
      <c r="B67" t="str">
        <f>IFERROR(__xludf.DUMMYFUNCTION("""COMPUTED_VALUE"""),"")</f>
        <v/>
      </c>
      <c r="C67" t="str">
        <f>IFERROR(__xludf.DUMMYFUNCTION("""COMPUTED_VALUE"""),"")</f>
        <v/>
      </c>
      <c r="D67" t="str">
        <f>IFERROR(__xludf.DUMMYFUNCTION("""COMPUTED_VALUE"""),"")</f>
        <v/>
      </c>
      <c r="E67" t="str">
        <f>IFERROR(__xludf.DUMMYFUNCTION("""COMPUTED_VALUE"""),"")</f>
        <v/>
      </c>
      <c r="F67" t="str">
        <f>IFERROR(__xludf.DUMMYFUNCTION("""COMPUTED_VALUE"""),"")</f>
        <v/>
      </c>
      <c r="G67" t="str">
        <f>IFERROR(__xludf.DUMMYFUNCTION("""COMPUTED_VALUE"""),"")</f>
        <v/>
      </c>
      <c r="H67" t="str">
        <f>IFERROR(__xludf.DUMMYFUNCTION("""COMPUTED_VALUE"""),"")</f>
        <v/>
      </c>
      <c r="I67" t="str">
        <f>IFERROR(__xludf.DUMMYFUNCTION("""COMPUTED_VALUE"""),"")</f>
        <v/>
      </c>
      <c r="J67" t="str">
        <f>IFERROR(__xludf.DUMMYFUNCTION("""COMPUTED_VALUE"""),"")</f>
        <v/>
      </c>
      <c r="K67" t="str">
        <f>IFERROR(__xludf.DUMMYFUNCTION("""COMPUTED_VALUE"""),"")</f>
        <v/>
      </c>
      <c r="L67" t="str">
        <f>IFERROR(__xludf.DUMMYFUNCTION("""COMPUTED_VALUE"""),"")</f>
        <v/>
      </c>
      <c r="M67" t="str">
        <f>IFERROR(__xludf.DUMMYFUNCTION("""COMPUTED_VALUE"""),"")</f>
        <v/>
      </c>
      <c r="N67" t="str">
        <f>IFERROR(__xludf.DUMMYFUNCTION("""COMPUTED_VALUE"""),"")</f>
        <v/>
      </c>
      <c r="O67" t="str">
        <f>IFERROR(__xludf.DUMMYFUNCTION("""COMPUTED_VALUE"""),"")</f>
        <v/>
      </c>
      <c r="P67" t="str">
        <f>IFERROR(__xludf.DUMMYFUNCTION("""COMPUTED_VALUE"""),"")</f>
        <v/>
      </c>
      <c r="Q67" t="str">
        <f>IFERROR(__xludf.DUMMYFUNCTION("""COMPUTED_VALUE"""),"")</f>
        <v/>
      </c>
      <c r="R67" t="str">
        <f>IFERROR(__xludf.DUMMYFUNCTION("""COMPUTED_VALUE"""),"")</f>
        <v/>
      </c>
      <c r="S67" t="str">
        <f>IFERROR(__xludf.DUMMYFUNCTION("""COMPUTED_VALUE"""),"")</f>
        <v/>
      </c>
      <c r="T67" t="str">
        <f>IFERROR(__xludf.DUMMYFUNCTION("""COMPUTED_VALUE"""),"")</f>
        <v/>
      </c>
      <c r="U67" t="str">
        <f>IFERROR(__xludf.DUMMYFUNCTION("""COMPUTED_VALUE"""),"")</f>
        <v/>
      </c>
      <c r="V67" t="str">
        <f>IFERROR(__xludf.DUMMYFUNCTION("""COMPUTED_VALUE"""),"")</f>
        <v/>
      </c>
      <c r="W67" t="str">
        <f>IFERROR(__xludf.DUMMYFUNCTION("""COMPUTED_VALUE"""),"")</f>
        <v/>
      </c>
      <c r="X67" t="str">
        <f>IFERROR(__xludf.DUMMYFUNCTION("""COMPUTED_VALUE"""),"")</f>
        <v/>
      </c>
      <c r="Y67" t="str">
        <f>IFERROR(__xludf.DUMMYFUNCTION("""COMPUTED_VALUE"""),"")</f>
        <v/>
      </c>
      <c r="Z67" t="str">
        <f>IFERROR(__xludf.DUMMYFUNCTION("""COMPUTED_VALUE"""),"")</f>
        <v/>
      </c>
      <c r="AA67" t="str">
        <f>IFERROR(__xludf.DUMMYFUNCTION("""COMPUTED_VALUE"""),"")</f>
        <v/>
      </c>
      <c r="AB67" t="str">
        <f>IFERROR(__xludf.DUMMYFUNCTION("""COMPUTED_VALUE"""),"")</f>
        <v/>
      </c>
      <c r="AC67" t="str">
        <f>IFERROR(__xludf.DUMMYFUNCTION("""COMPUTED_VALUE"""),"")</f>
        <v/>
      </c>
      <c r="AD67" t="str">
        <f>IFERROR(__xludf.DUMMYFUNCTION("""COMPUTED_VALUE"""),"")</f>
        <v/>
      </c>
      <c r="AE67" s="3"/>
      <c r="AF67" s="3"/>
      <c r="AG67" s="3"/>
      <c r="AH67" s="3"/>
      <c r="AI67" s="3"/>
    </row>
    <row r="68">
      <c r="A68" t="str">
        <f>IFERROR(__xludf.DUMMYFUNCTION("""COMPUTED_VALUE"""),"")</f>
        <v/>
      </c>
      <c r="B68" t="str">
        <f>IFERROR(__xludf.DUMMYFUNCTION("""COMPUTED_VALUE"""),"")</f>
        <v/>
      </c>
      <c r="C68" t="str">
        <f>IFERROR(__xludf.DUMMYFUNCTION("""COMPUTED_VALUE"""),"")</f>
        <v/>
      </c>
      <c r="D68" t="str">
        <f>IFERROR(__xludf.DUMMYFUNCTION("""COMPUTED_VALUE"""),"")</f>
        <v/>
      </c>
      <c r="E68" t="str">
        <f>IFERROR(__xludf.DUMMYFUNCTION("""COMPUTED_VALUE"""),"")</f>
        <v/>
      </c>
      <c r="F68" t="str">
        <f>IFERROR(__xludf.DUMMYFUNCTION("""COMPUTED_VALUE"""),"")</f>
        <v/>
      </c>
      <c r="G68" t="str">
        <f>IFERROR(__xludf.DUMMYFUNCTION("""COMPUTED_VALUE"""),"")</f>
        <v/>
      </c>
      <c r="H68" t="str">
        <f>IFERROR(__xludf.DUMMYFUNCTION("""COMPUTED_VALUE"""),"")</f>
        <v/>
      </c>
      <c r="I68" t="str">
        <f>IFERROR(__xludf.DUMMYFUNCTION("""COMPUTED_VALUE"""),"")</f>
        <v/>
      </c>
      <c r="J68" t="str">
        <f>IFERROR(__xludf.DUMMYFUNCTION("""COMPUTED_VALUE"""),"")</f>
        <v/>
      </c>
      <c r="K68" t="str">
        <f>IFERROR(__xludf.DUMMYFUNCTION("""COMPUTED_VALUE"""),"")</f>
        <v/>
      </c>
      <c r="L68" t="str">
        <f>IFERROR(__xludf.DUMMYFUNCTION("""COMPUTED_VALUE"""),"")</f>
        <v/>
      </c>
      <c r="M68" t="str">
        <f>IFERROR(__xludf.DUMMYFUNCTION("""COMPUTED_VALUE"""),"")</f>
        <v/>
      </c>
      <c r="N68" t="str">
        <f>IFERROR(__xludf.DUMMYFUNCTION("""COMPUTED_VALUE"""),"")</f>
        <v/>
      </c>
      <c r="O68" t="str">
        <f>IFERROR(__xludf.DUMMYFUNCTION("""COMPUTED_VALUE"""),"")</f>
        <v/>
      </c>
      <c r="P68" t="str">
        <f>IFERROR(__xludf.DUMMYFUNCTION("""COMPUTED_VALUE"""),"")</f>
        <v/>
      </c>
      <c r="Q68" t="str">
        <f>IFERROR(__xludf.DUMMYFUNCTION("""COMPUTED_VALUE"""),"")</f>
        <v/>
      </c>
      <c r="R68" t="str">
        <f>IFERROR(__xludf.DUMMYFUNCTION("""COMPUTED_VALUE"""),"")</f>
        <v/>
      </c>
      <c r="S68" t="str">
        <f>IFERROR(__xludf.DUMMYFUNCTION("""COMPUTED_VALUE"""),"")</f>
        <v/>
      </c>
      <c r="T68" t="str">
        <f>IFERROR(__xludf.DUMMYFUNCTION("""COMPUTED_VALUE"""),"")</f>
        <v/>
      </c>
      <c r="U68" t="str">
        <f>IFERROR(__xludf.DUMMYFUNCTION("""COMPUTED_VALUE"""),"")</f>
        <v/>
      </c>
      <c r="V68" t="str">
        <f>IFERROR(__xludf.DUMMYFUNCTION("""COMPUTED_VALUE"""),"")</f>
        <v/>
      </c>
      <c r="W68" t="str">
        <f>IFERROR(__xludf.DUMMYFUNCTION("""COMPUTED_VALUE"""),"")</f>
        <v/>
      </c>
      <c r="X68" t="str">
        <f>IFERROR(__xludf.DUMMYFUNCTION("""COMPUTED_VALUE"""),"")</f>
        <v/>
      </c>
      <c r="Y68" t="str">
        <f>IFERROR(__xludf.DUMMYFUNCTION("""COMPUTED_VALUE"""),"")</f>
        <v/>
      </c>
      <c r="Z68" t="str">
        <f>IFERROR(__xludf.DUMMYFUNCTION("""COMPUTED_VALUE"""),"")</f>
        <v/>
      </c>
      <c r="AA68" t="str">
        <f>IFERROR(__xludf.DUMMYFUNCTION("""COMPUTED_VALUE"""),"")</f>
        <v/>
      </c>
      <c r="AB68" t="str">
        <f>IFERROR(__xludf.DUMMYFUNCTION("""COMPUTED_VALUE"""),"")</f>
        <v/>
      </c>
      <c r="AC68" t="str">
        <f>IFERROR(__xludf.DUMMYFUNCTION("""COMPUTED_VALUE"""),"")</f>
        <v/>
      </c>
      <c r="AD68" t="str">
        <f>IFERROR(__xludf.DUMMYFUNCTION("""COMPUTED_VALUE"""),"")</f>
        <v/>
      </c>
      <c r="AE68" s="3"/>
      <c r="AF68" s="3"/>
      <c r="AG68" s="3"/>
      <c r="AH68" s="3"/>
      <c r="AI68" s="3"/>
    </row>
    <row r="69">
      <c r="A69" t="str">
        <f>IFERROR(__xludf.DUMMYFUNCTION("""COMPUTED_VALUE"""),"")</f>
        <v/>
      </c>
      <c r="B69" t="str">
        <f>IFERROR(__xludf.DUMMYFUNCTION("""COMPUTED_VALUE"""),"")</f>
        <v/>
      </c>
      <c r="C69" t="str">
        <f>IFERROR(__xludf.DUMMYFUNCTION("""COMPUTED_VALUE"""),"")</f>
        <v/>
      </c>
      <c r="D69" t="str">
        <f>IFERROR(__xludf.DUMMYFUNCTION("""COMPUTED_VALUE"""),"")</f>
        <v/>
      </c>
      <c r="E69" t="str">
        <f>IFERROR(__xludf.DUMMYFUNCTION("""COMPUTED_VALUE"""),"")</f>
        <v/>
      </c>
      <c r="F69" t="str">
        <f>IFERROR(__xludf.DUMMYFUNCTION("""COMPUTED_VALUE"""),"")</f>
        <v/>
      </c>
      <c r="G69" t="str">
        <f>IFERROR(__xludf.DUMMYFUNCTION("""COMPUTED_VALUE"""),"")</f>
        <v/>
      </c>
      <c r="H69" t="str">
        <f>IFERROR(__xludf.DUMMYFUNCTION("""COMPUTED_VALUE"""),"")</f>
        <v/>
      </c>
      <c r="I69" t="str">
        <f>IFERROR(__xludf.DUMMYFUNCTION("""COMPUTED_VALUE"""),"")</f>
        <v/>
      </c>
      <c r="J69" t="str">
        <f>IFERROR(__xludf.DUMMYFUNCTION("""COMPUTED_VALUE"""),"")</f>
        <v/>
      </c>
      <c r="K69" t="str">
        <f>IFERROR(__xludf.DUMMYFUNCTION("""COMPUTED_VALUE"""),"")</f>
        <v/>
      </c>
      <c r="L69" t="str">
        <f>IFERROR(__xludf.DUMMYFUNCTION("""COMPUTED_VALUE"""),"")</f>
        <v/>
      </c>
      <c r="M69" t="str">
        <f>IFERROR(__xludf.DUMMYFUNCTION("""COMPUTED_VALUE"""),"")</f>
        <v/>
      </c>
      <c r="N69" t="str">
        <f>IFERROR(__xludf.DUMMYFUNCTION("""COMPUTED_VALUE"""),"")</f>
        <v/>
      </c>
      <c r="O69" t="str">
        <f>IFERROR(__xludf.DUMMYFUNCTION("""COMPUTED_VALUE"""),"")</f>
        <v/>
      </c>
      <c r="P69" t="str">
        <f>IFERROR(__xludf.DUMMYFUNCTION("""COMPUTED_VALUE"""),"")</f>
        <v/>
      </c>
      <c r="Q69" t="str">
        <f>IFERROR(__xludf.DUMMYFUNCTION("""COMPUTED_VALUE"""),"")</f>
        <v/>
      </c>
      <c r="R69" t="str">
        <f>IFERROR(__xludf.DUMMYFUNCTION("""COMPUTED_VALUE"""),"")</f>
        <v/>
      </c>
      <c r="S69" t="str">
        <f>IFERROR(__xludf.DUMMYFUNCTION("""COMPUTED_VALUE"""),"")</f>
        <v/>
      </c>
      <c r="T69" t="str">
        <f>IFERROR(__xludf.DUMMYFUNCTION("""COMPUTED_VALUE"""),"")</f>
        <v/>
      </c>
      <c r="U69" t="str">
        <f>IFERROR(__xludf.DUMMYFUNCTION("""COMPUTED_VALUE"""),"")</f>
        <v/>
      </c>
      <c r="V69" t="str">
        <f>IFERROR(__xludf.DUMMYFUNCTION("""COMPUTED_VALUE"""),"")</f>
        <v/>
      </c>
      <c r="W69" t="str">
        <f>IFERROR(__xludf.DUMMYFUNCTION("""COMPUTED_VALUE"""),"")</f>
        <v/>
      </c>
      <c r="X69" t="str">
        <f>IFERROR(__xludf.DUMMYFUNCTION("""COMPUTED_VALUE"""),"")</f>
        <v/>
      </c>
      <c r="Y69" t="str">
        <f>IFERROR(__xludf.DUMMYFUNCTION("""COMPUTED_VALUE"""),"")</f>
        <v/>
      </c>
      <c r="Z69" t="str">
        <f>IFERROR(__xludf.DUMMYFUNCTION("""COMPUTED_VALUE"""),"")</f>
        <v/>
      </c>
      <c r="AA69" t="str">
        <f>IFERROR(__xludf.DUMMYFUNCTION("""COMPUTED_VALUE"""),"")</f>
        <v/>
      </c>
      <c r="AB69" t="str">
        <f>IFERROR(__xludf.DUMMYFUNCTION("""COMPUTED_VALUE"""),"")</f>
        <v/>
      </c>
      <c r="AC69" t="str">
        <f>IFERROR(__xludf.DUMMYFUNCTION("""COMPUTED_VALUE"""),"")</f>
        <v/>
      </c>
      <c r="AD69" t="str">
        <f>IFERROR(__xludf.DUMMYFUNCTION("""COMPUTED_VALUE"""),"")</f>
        <v/>
      </c>
      <c r="AE69" s="3"/>
      <c r="AF69" s="3"/>
      <c r="AG69" s="3"/>
      <c r="AH69" s="3"/>
      <c r="AI69" s="3"/>
    </row>
    <row r="70">
      <c r="A70" t="str">
        <f>IFERROR(__xludf.DUMMYFUNCTION("""COMPUTED_VALUE"""),"")</f>
        <v/>
      </c>
      <c r="B70" t="str">
        <f>IFERROR(__xludf.DUMMYFUNCTION("""COMPUTED_VALUE"""),"")</f>
        <v/>
      </c>
      <c r="C70" t="str">
        <f>IFERROR(__xludf.DUMMYFUNCTION("""COMPUTED_VALUE"""),"")</f>
        <v/>
      </c>
      <c r="D70" t="str">
        <f>IFERROR(__xludf.DUMMYFUNCTION("""COMPUTED_VALUE"""),"")</f>
        <v/>
      </c>
      <c r="E70" t="str">
        <f>IFERROR(__xludf.DUMMYFUNCTION("""COMPUTED_VALUE"""),"")</f>
        <v/>
      </c>
      <c r="F70" t="str">
        <f>IFERROR(__xludf.DUMMYFUNCTION("""COMPUTED_VALUE"""),"")</f>
        <v/>
      </c>
      <c r="G70" t="str">
        <f>IFERROR(__xludf.DUMMYFUNCTION("""COMPUTED_VALUE"""),"")</f>
        <v/>
      </c>
      <c r="H70" t="str">
        <f>IFERROR(__xludf.DUMMYFUNCTION("""COMPUTED_VALUE"""),"")</f>
        <v/>
      </c>
      <c r="I70" t="str">
        <f>IFERROR(__xludf.DUMMYFUNCTION("""COMPUTED_VALUE"""),"")</f>
        <v/>
      </c>
      <c r="J70" t="str">
        <f>IFERROR(__xludf.DUMMYFUNCTION("""COMPUTED_VALUE"""),"")</f>
        <v/>
      </c>
      <c r="K70" t="str">
        <f>IFERROR(__xludf.DUMMYFUNCTION("""COMPUTED_VALUE"""),"")</f>
        <v/>
      </c>
      <c r="L70" t="str">
        <f>IFERROR(__xludf.DUMMYFUNCTION("""COMPUTED_VALUE"""),"")</f>
        <v/>
      </c>
      <c r="M70" t="str">
        <f>IFERROR(__xludf.DUMMYFUNCTION("""COMPUTED_VALUE"""),"")</f>
        <v/>
      </c>
      <c r="N70" t="str">
        <f>IFERROR(__xludf.DUMMYFUNCTION("""COMPUTED_VALUE"""),"")</f>
        <v/>
      </c>
      <c r="O70" t="str">
        <f>IFERROR(__xludf.DUMMYFUNCTION("""COMPUTED_VALUE"""),"")</f>
        <v/>
      </c>
      <c r="P70" t="str">
        <f>IFERROR(__xludf.DUMMYFUNCTION("""COMPUTED_VALUE"""),"")</f>
        <v/>
      </c>
      <c r="Q70" t="str">
        <f>IFERROR(__xludf.DUMMYFUNCTION("""COMPUTED_VALUE"""),"")</f>
        <v/>
      </c>
      <c r="R70" t="str">
        <f>IFERROR(__xludf.DUMMYFUNCTION("""COMPUTED_VALUE"""),"")</f>
        <v/>
      </c>
      <c r="S70" t="str">
        <f>IFERROR(__xludf.DUMMYFUNCTION("""COMPUTED_VALUE"""),"")</f>
        <v/>
      </c>
      <c r="T70" t="str">
        <f>IFERROR(__xludf.DUMMYFUNCTION("""COMPUTED_VALUE"""),"")</f>
        <v/>
      </c>
      <c r="U70" t="str">
        <f>IFERROR(__xludf.DUMMYFUNCTION("""COMPUTED_VALUE"""),"")</f>
        <v/>
      </c>
      <c r="V70" t="str">
        <f>IFERROR(__xludf.DUMMYFUNCTION("""COMPUTED_VALUE"""),"")</f>
        <v/>
      </c>
      <c r="W70" t="str">
        <f>IFERROR(__xludf.DUMMYFUNCTION("""COMPUTED_VALUE"""),"")</f>
        <v/>
      </c>
      <c r="X70" t="str">
        <f>IFERROR(__xludf.DUMMYFUNCTION("""COMPUTED_VALUE"""),"")</f>
        <v/>
      </c>
      <c r="Y70" t="str">
        <f>IFERROR(__xludf.DUMMYFUNCTION("""COMPUTED_VALUE"""),"")</f>
        <v/>
      </c>
      <c r="Z70" t="str">
        <f>IFERROR(__xludf.DUMMYFUNCTION("""COMPUTED_VALUE"""),"")</f>
        <v/>
      </c>
      <c r="AA70" t="str">
        <f>IFERROR(__xludf.DUMMYFUNCTION("""COMPUTED_VALUE"""),"")</f>
        <v/>
      </c>
      <c r="AB70" t="str">
        <f>IFERROR(__xludf.DUMMYFUNCTION("""COMPUTED_VALUE"""),"")</f>
        <v/>
      </c>
      <c r="AC70" t="str">
        <f>IFERROR(__xludf.DUMMYFUNCTION("""COMPUTED_VALUE"""),"")</f>
        <v/>
      </c>
      <c r="AD70" t="str">
        <f>IFERROR(__xludf.DUMMYFUNCTION("""COMPUTED_VALUE"""),"")</f>
        <v/>
      </c>
      <c r="AE70" s="3"/>
      <c r="AF70" s="3"/>
      <c r="AG70" s="3"/>
      <c r="AH70" s="3"/>
      <c r="AI70" s="3"/>
    </row>
    <row r="71">
      <c r="A71" t="str">
        <f>IFERROR(__xludf.DUMMYFUNCTION("""COMPUTED_VALUE"""),"")</f>
        <v/>
      </c>
      <c r="B71" t="str">
        <f>IFERROR(__xludf.DUMMYFUNCTION("""COMPUTED_VALUE"""),"")</f>
        <v/>
      </c>
      <c r="C71" t="str">
        <f>IFERROR(__xludf.DUMMYFUNCTION("""COMPUTED_VALUE"""),"")</f>
        <v/>
      </c>
      <c r="D71" t="str">
        <f>IFERROR(__xludf.DUMMYFUNCTION("""COMPUTED_VALUE"""),"")</f>
        <v/>
      </c>
      <c r="E71" t="str">
        <f>IFERROR(__xludf.DUMMYFUNCTION("""COMPUTED_VALUE"""),"")</f>
        <v/>
      </c>
      <c r="F71" t="str">
        <f>IFERROR(__xludf.DUMMYFUNCTION("""COMPUTED_VALUE"""),"")</f>
        <v/>
      </c>
      <c r="G71" t="str">
        <f>IFERROR(__xludf.DUMMYFUNCTION("""COMPUTED_VALUE"""),"")</f>
        <v/>
      </c>
      <c r="H71" t="str">
        <f>IFERROR(__xludf.DUMMYFUNCTION("""COMPUTED_VALUE"""),"")</f>
        <v/>
      </c>
      <c r="I71" t="str">
        <f>IFERROR(__xludf.DUMMYFUNCTION("""COMPUTED_VALUE"""),"")</f>
        <v/>
      </c>
      <c r="J71" t="str">
        <f>IFERROR(__xludf.DUMMYFUNCTION("""COMPUTED_VALUE"""),"")</f>
        <v/>
      </c>
      <c r="K71" t="str">
        <f>IFERROR(__xludf.DUMMYFUNCTION("""COMPUTED_VALUE"""),"")</f>
        <v/>
      </c>
      <c r="L71" t="str">
        <f>IFERROR(__xludf.DUMMYFUNCTION("""COMPUTED_VALUE"""),"")</f>
        <v/>
      </c>
      <c r="M71" t="str">
        <f>IFERROR(__xludf.DUMMYFUNCTION("""COMPUTED_VALUE"""),"")</f>
        <v/>
      </c>
      <c r="N71" t="str">
        <f>IFERROR(__xludf.DUMMYFUNCTION("""COMPUTED_VALUE"""),"")</f>
        <v/>
      </c>
      <c r="O71" t="str">
        <f>IFERROR(__xludf.DUMMYFUNCTION("""COMPUTED_VALUE"""),"")</f>
        <v/>
      </c>
      <c r="P71" t="str">
        <f>IFERROR(__xludf.DUMMYFUNCTION("""COMPUTED_VALUE"""),"")</f>
        <v/>
      </c>
      <c r="Q71" t="str">
        <f>IFERROR(__xludf.DUMMYFUNCTION("""COMPUTED_VALUE"""),"")</f>
        <v/>
      </c>
      <c r="R71" t="str">
        <f>IFERROR(__xludf.DUMMYFUNCTION("""COMPUTED_VALUE"""),"")</f>
        <v/>
      </c>
      <c r="S71" t="str">
        <f>IFERROR(__xludf.DUMMYFUNCTION("""COMPUTED_VALUE"""),"")</f>
        <v/>
      </c>
      <c r="T71" t="str">
        <f>IFERROR(__xludf.DUMMYFUNCTION("""COMPUTED_VALUE"""),"")</f>
        <v/>
      </c>
      <c r="U71" t="str">
        <f>IFERROR(__xludf.DUMMYFUNCTION("""COMPUTED_VALUE"""),"")</f>
        <v/>
      </c>
      <c r="V71" t="str">
        <f>IFERROR(__xludf.DUMMYFUNCTION("""COMPUTED_VALUE"""),"")</f>
        <v/>
      </c>
      <c r="W71" t="str">
        <f>IFERROR(__xludf.DUMMYFUNCTION("""COMPUTED_VALUE"""),"")</f>
        <v/>
      </c>
      <c r="X71" t="str">
        <f>IFERROR(__xludf.DUMMYFUNCTION("""COMPUTED_VALUE"""),"")</f>
        <v/>
      </c>
      <c r="Y71" t="str">
        <f>IFERROR(__xludf.DUMMYFUNCTION("""COMPUTED_VALUE"""),"")</f>
        <v/>
      </c>
      <c r="Z71" t="str">
        <f>IFERROR(__xludf.DUMMYFUNCTION("""COMPUTED_VALUE"""),"")</f>
        <v/>
      </c>
      <c r="AA71" t="str">
        <f>IFERROR(__xludf.DUMMYFUNCTION("""COMPUTED_VALUE"""),"")</f>
        <v/>
      </c>
      <c r="AB71" t="str">
        <f>IFERROR(__xludf.DUMMYFUNCTION("""COMPUTED_VALUE"""),"")</f>
        <v/>
      </c>
      <c r="AC71" t="str">
        <f>IFERROR(__xludf.DUMMYFUNCTION("""COMPUTED_VALUE"""),"")</f>
        <v/>
      </c>
      <c r="AD71" t="str">
        <f>IFERROR(__xludf.DUMMYFUNCTION("""COMPUTED_VALUE"""),"")</f>
        <v/>
      </c>
      <c r="AE71" s="3"/>
      <c r="AF71" s="3"/>
      <c r="AG71" s="3"/>
      <c r="AH71" s="3"/>
      <c r="AI71" s="3"/>
    </row>
    <row r="72">
      <c r="A72" t="str">
        <f>IFERROR(__xludf.DUMMYFUNCTION("""COMPUTED_VALUE"""),"")</f>
        <v/>
      </c>
      <c r="B72" t="str">
        <f>IFERROR(__xludf.DUMMYFUNCTION("""COMPUTED_VALUE"""),"")</f>
        <v/>
      </c>
      <c r="C72" t="str">
        <f>IFERROR(__xludf.DUMMYFUNCTION("""COMPUTED_VALUE"""),"")</f>
        <v/>
      </c>
      <c r="D72" t="str">
        <f>IFERROR(__xludf.DUMMYFUNCTION("""COMPUTED_VALUE"""),"")</f>
        <v/>
      </c>
      <c r="E72" t="str">
        <f>IFERROR(__xludf.DUMMYFUNCTION("""COMPUTED_VALUE"""),"")</f>
        <v/>
      </c>
      <c r="F72" t="str">
        <f>IFERROR(__xludf.DUMMYFUNCTION("""COMPUTED_VALUE"""),"")</f>
        <v/>
      </c>
      <c r="G72" t="str">
        <f>IFERROR(__xludf.DUMMYFUNCTION("""COMPUTED_VALUE"""),"")</f>
        <v/>
      </c>
      <c r="H72" t="str">
        <f>IFERROR(__xludf.DUMMYFUNCTION("""COMPUTED_VALUE"""),"")</f>
        <v/>
      </c>
      <c r="I72" t="str">
        <f>IFERROR(__xludf.DUMMYFUNCTION("""COMPUTED_VALUE"""),"")</f>
        <v/>
      </c>
      <c r="J72" t="str">
        <f>IFERROR(__xludf.DUMMYFUNCTION("""COMPUTED_VALUE"""),"")</f>
        <v/>
      </c>
      <c r="K72" t="str">
        <f>IFERROR(__xludf.DUMMYFUNCTION("""COMPUTED_VALUE"""),"")</f>
        <v/>
      </c>
      <c r="L72" t="str">
        <f>IFERROR(__xludf.DUMMYFUNCTION("""COMPUTED_VALUE"""),"")</f>
        <v/>
      </c>
      <c r="M72" t="str">
        <f>IFERROR(__xludf.DUMMYFUNCTION("""COMPUTED_VALUE"""),"")</f>
        <v/>
      </c>
      <c r="N72" t="str">
        <f>IFERROR(__xludf.DUMMYFUNCTION("""COMPUTED_VALUE"""),"")</f>
        <v/>
      </c>
      <c r="O72" t="str">
        <f>IFERROR(__xludf.DUMMYFUNCTION("""COMPUTED_VALUE"""),"")</f>
        <v/>
      </c>
      <c r="P72" t="str">
        <f>IFERROR(__xludf.DUMMYFUNCTION("""COMPUTED_VALUE"""),"")</f>
        <v/>
      </c>
      <c r="Q72" t="str">
        <f>IFERROR(__xludf.DUMMYFUNCTION("""COMPUTED_VALUE"""),"")</f>
        <v/>
      </c>
      <c r="R72" t="str">
        <f>IFERROR(__xludf.DUMMYFUNCTION("""COMPUTED_VALUE"""),"")</f>
        <v/>
      </c>
      <c r="S72" t="str">
        <f>IFERROR(__xludf.DUMMYFUNCTION("""COMPUTED_VALUE"""),"")</f>
        <v/>
      </c>
      <c r="T72" t="str">
        <f>IFERROR(__xludf.DUMMYFUNCTION("""COMPUTED_VALUE"""),"")</f>
        <v/>
      </c>
      <c r="U72" t="str">
        <f>IFERROR(__xludf.DUMMYFUNCTION("""COMPUTED_VALUE"""),"")</f>
        <v/>
      </c>
      <c r="V72" t="str">
        <f>IFERROR(__xludf.DUMMYFUNCTION("""COMPUTED_VALUE"""),"")</f>
        <v/>
      </c>
      <c r="W72" t="str">
        <f>IFERROR(__xludf.DUMMYFUNCTION("""COMPUTED_VALUE"""),"")</f>
        <v/>
      </c>
      <c r="X72" t="str">
        <f>IFERROR(__xludf.DUMMYFUNCTION("""COMPUTED_VALUE"""),"")</f>
        <v/>
      </c>
      <c r="Y72" t="str">
        <f>IFERROR(__xludf.DUMMYFUNCTION("""COMPUTED_VALUE"""),"")</f>
        <v/>
      </c>
      <c r="Z72" t="str">
        <f>IFERROR(__xludf.DUMMYFUNCTION("""COMPUTED_VALUE"""),"")</f>
        <v/>
      </c>
      <c r="AA72" t="str">
        <f>IFERROR(__xludf.DUMMYFUNCTION("""COMPUTED_VALUE"""),"")</f>
        <v/>
      </c>
      <c r="AB72" t="str">
        <f>IFERROR(__xludf.DUMMYFUNCTION("""COMPUTED_VALUE"""),"")</f>
        <v/>
      </c>
      <c r="AC72" t="str">
        <f>IFERROR(__xludf.DUMMYFUNCTION("""COMPUTED_VALUE"""),"")</f>
        <v/>
      </c>
      <c r="AD72" t="str">
        <f>IFERROR(__xludf.DUMMYFUNCTION("""COMPUTED_VALUE"""),"")</f>
        <v/>
      </c>
      <c r="AE72" s="3"/>
      <c r="AF72" s="3"/>
      <c r="AG72" s="3"/>
      <c r="AH72" s="3"/>
      <c r="AI72" s="3"/>
    </row>
    <row r="73">
      <c r="A73" t="str">
        <f>IFERROR(__xludf.DUMMYFUNCTION("""COMPUTED_VALUE"""),"")</f>
        <v/>
      </c>
      <c r="B73" t="str">
        <f>IFERROR(__xludf.DUMMYFUNCTION("""COMPUTED_VALUE"""),"")</f>
        <v/>
      </c>
      <c r="C73" t="str">
        <f>IFERROR(__xludf.DUMMYFUNCTION("""COMPUTED_VALUE"""),"")</f>
        <v/>
      </c>
      <c r="D73" t="str">
        <f>IFERROR(__xludf.DUMMYFUNCTION("""COMPUTED_VALUE"""),"")</f>
        <v/>
      </c>
      <c r="E73" t="str">
        <f>IFERROR(__xludf.DUMMYFUNCTION("""COMPUTED_VALUE"""),"")</f>
        <v/>
      </c>
      <c r="F73" t="str">
        <f>IFERROR(__xludf.DUMMYFUNCTION("""COMPUTED_VALUE"""),"")</f>
        <v/>
      </c>
      <c r="G73" t="str">
        <f>IFERROR(__xludf.DUMMYFUNCTION("""COMPUTED_VALUE"""),"")</f>
        <v/>
      </c>
      <c r="H73" t="str">
        <f>IFERROR(__xludf.DUMMYFUNCTION("""COMPUTED_VALUE"""),"")</f>
        <v/>
      </c>
      <c r="I73" t="str">
        <f>IFERROR(__xludf.DUMMYFUNCTION("""COMPUTED_VALUE"""),"")</f>
        <v/>
      </c>
      <c r="J73" t="str">
        <f>IFERROR(__xludf.DUMMYFUNCTION("""COMPUTED_VALUE"""),"")</f>
        <v/>
      </c>
      <c r="K73" t="str">
        <f>IFERROR(__xludf.DUMMYFUNCTION("""COMPUTED_VALUE"""),"")</f>
        <v/>
      </c>
      <c r="L73" t="str">
        <f>IFERROR(__xludf.DUMMYFUNCTION("""COMPUTED_VALUE"""),"")</f>
        <v/>
      </c>
      <c r="M73" t="str">
        <f>IFERROR(__xludf.DUMMYFUNCTION("""COMPUTED_VALUE"""),"")</f>
        <v/>
      </c>
      <c r="N73" t="str">
        <f>IFERROR(__xludf.DUMMYFUNCTION("""COMPUTED_VALUE"""),"")</f>
        <v/>
      </c>
      <c r="O73" t="str">
        <f>IFERROR(__xludf.DUMMYFUNCTION("""COMPUTED_VALUE"""),"")</f>
        <v/>
      </c>
      <c r="P73" t="str">
        <f>IFERROR(__xludf.DUMMYFUNCTION("""COMPUTED_VALUE"""),"")</f>
        <v/>
      </c>
      <c r="Q73" t="str">
        <f>IFERROR(__xludf.DUMMYFUNCTION("""COMPUTED_VALUE"""),"")</f>
        <v/>
      </c>
      <c r="R73" t="str">
        <f>IFERROR(__xludf.DUMMYFUNCTION("""COMPUTED_VALUE"""),"")</f>
        <v/>
      </c>
      <c r="S73" t="str">
        <f>IFERROR(__xludf.DUMMYFUNCTION("""COMPUTED_VALUE"""),"")</f>
        <v/>
      </c>
      <c r="T73" t="str">
        <f>IFERROR(__xludf.DUMMYFUNCTION("""COMPUTED_VALUE"""),"")</f>
        <v/>
      </c>
      <c r="U73" t="str">
        <f>IFERROR(__xludf.DUMMYFUNCTION("""COMPUTED_VALUE"""),"")</f>
        <v/>
      </c>
      <c r="V73" t="str">
        <f>IFERROR(__xludf.DUMMYFUNCTION("""COMPUTED_VALUE"""),"")</f>
        <v/>
      </c>
      <c r="W73" t="str">
        <f>IFERROR(__xludf.DUMMYFUNCTION("""COMPUTED_VALUE"""),"")</f>
        <v/>
      </c>
      <c r="X73" t="str">
        <f>IFERROR(__xludf.DUMMYFUNCTION("""COMPUTED_VALUE"""),"")</f>
        <v/>
      </c>
      <c r="Y73" t="str">
        <f>IFERROR(__xludf.DUMMYFUNCTION("""COMPUTED_VALUE"""),"")</f>
        <v/>
      </c>
      <c r="Z73" t="str">
        <f>IFERROR(__xludf.DUMMYFUNCTION("""COMPUTED_VALUE"""),"")</f>
        <v/>
      </c>
      <c r="AA73" t="str">
        <f>IFERROR(__xludf.DUMMYFUNCTION("""COMPUTED_VALUE"""),"")</f>
        <v/>
      </c>
      <c r="AB73" t="str">
        <f>IFERROR(__xludf.DUMMYFUNCTION("""COMPUTED_VALUE"""),"")</f>
        <v/>
      </c>
      <c r="AC73" t="str">
        <f>IFERROR(__xludf.DUMMYFUNCTION("""COMPUTED_VALUE"""),"")</f>
        <v/>
      </c>
      <c r="AD73" t="str">
        <f>IFERROR(__xludf.DUMMYFUNCTION("""COMPUTED_VALUE"""),"")</f>
        <v/>
      </c>
      <c r="AE73" s="3"/>
      <c r="AF73" s="3"/>
      <c r="AG73" s="3"/>
      <c r="AH73" s="3"/>
      <c r="AI73" s="3"/>
    </row>
    <row r="74">
      <c r="A74" t="str">
        <f>IFERROR(__xludf.DUMMYFUNCTION("""COMPUTED_VALUE"""),"")</f>
        <v/>
      </c>
      <c r="B74" t="str">
        <f>IFERROR(__xludf.DUMMYFUNCTION("""COMPUTED_VALUE"""),"")</f>
        <v/>
      </c>
      <c r="C74" t="str">
        <f>IFERROR(__xludf.DUMMYFUNCTION("""COMPUTED_VALUE"""),"")</f>
        <v/>
      </c>
      <c r="D74" t="str">
        <f>IFERROR(__xludf.DUMMYFUNCTION("""COMPUTED_VALUE"""),"")</f>
        <v/>
      </c>
      <c r="E74" t="str">
        <f>IFERROR(__xludf.DUMMYFUNCTION("""COMPUTED_VALUE"""),"")</f>
        <v/>
      </c>
      <c r="F74" t="str">
        <f>IFERROR(__xludf.DUMMYFUNCTION("""COMPUTED_VALUE"""),"")</f>
        <v/>
      </c>
      <c r="G74" t="str">
        <f>IFERROR(__xludf.DUMMYFUNCTION("""COMPUTED_VALUE"""),"")</f>
        <v/>
      </c>
      <c r="H74" t="str">
        <f>IFERROR(__xludf.DUMMYFUNCTION("""COMPUTED_VALUE"""),"")</f>
        <v/>
      </c>
      <c r="I74" t="str">
        <f>IFERROR(__xludf.DUMMYFUNCTION("""COMPUTED_VALUE"""),"")</f>
        <v/>
      </c>
      <c r="J74" t="str">
        <f>IFERROR(__xludf.DUMMYFUNCTION("""COMPUTED_VALUE"""),"")</f>
        <v/>
      </c>
      <c r="K74" t="str">
        <f>IFERROR(__xludf.DUMMYFUNCTION("""COMPUTED_VALUE"""),"")</f>
        <v/>
      </c>
      <c r="L74" t="str">
        <f>IFERROR(__xludf.DUMMYFUNCTION("""COMPUTED_VALUE"""),"")</f>
        <v/>
      </c>
      <c r="M74" t="str">
        <f>IFERROR(__xludf.DUMMYFUNCTION("""COMPUTED_VALUE"""),"")</f>
        <v/>
      </c>
      <c r="N74" t="str">
        <f>IFERROR(__xludf.DUMMYFUNCTION("""COMPUTED_VALUE"""),"")</f>
        <v/>
      </c>
      <c r="O74" t="str">
        <f>IFERROR(__xludf.DUMMYFUNCTION("""COMPUTED_VALUE"""),"")</f>
        <v/>
      </c>
      <c r="P74" t="str">
        <f>IFERROR(__xludf.DUMMYFUNCTION("""COMPUTED_VALUE"""),"")</f>
        <v/>
      </c>
      <c r="Q74" t="str">
        <f>IFERROR(__xludf.DUMMYFUNCTION("""COMPUTED_VALUE"""),"")</f>
        <v/>
      </c>
      <c r="R74" t="str">
        <f>IFERROR(__xludf.DUMMYFUNCTION("""COMPUTED_VALUE"""),"")</f>
        <v/>
      </c>
      <c r="S74" t="str">
        <f>IFERROR(__xludf.DUMMYFUNCTION("""COMPUTED_VALUE"""),"")</f>
        <v/>
      </c>
      <c r="T74" t="str">
        <f>IFERROR(__xludf.DUMMYFUNCTION("""COMPUTED_VALUE"""),"")</f>
        <v/>
      </c>
      <c r="U74" t="str">
        <f>IFERROR(__xludf.DUMMYFUNCTION("""COMPUTED_VALUE"""),"")</f>
        <v/>
      </c>
      <c r="V74" t="str">
        <f>IFERROR(__xludf.DUMMYFUNCTION("""COMPUTED_VALUE"""),"")</f>
        <v/>
      </c>
      <c r="W74" t="str">
        <f>IFERROR(__xludf.DUMMYFUNCTION("""COMPUTED_VALUE"""),"")</f>
        <v/>
      </c>
      <c r="X74" t="str">
        <f>IFERROR(__xludf.DUMMYFUNCTION("""COMPUTED_VALUE"""),"")</f>
        <v/>
      </c>
      <c r="Y74" t="str">
        <f>IFERROR(__xludf.DUMMYFUNCTION("""COMPUTED_VALUE"""),"")</f>
        <v/>
      </c>
      <c r="Z74" t="str">
        <f>IFERROR(__xludf.DUMMYFUNCTION("""COMPUTED_VALUE"""),"")</f>
        <v/>
      </c>
      <c r="AA74" t="str">
        <f>IFERROR(__xludf.DUMMYFUNCTION("""COMPUTED_VALUE"""),"")</f>
        <v/>
      </c>
      <c r="AB74" t="str">
        <f>IFERROR(__xludf.DUMMYFUNCTION("""COMPUTED_VALUE"""),"")</f>
        <v/>
      </c>
      <c r="AC74" t="str">
        <f>IFERROR(__xludf.DUMMYFUNCTION("""COMPUTED_VALUE"""),"")</f>
        <v/>
      </c>
      <c r="AD74" t="str">
        <f>IFERROR(__xludf.DUMMYFUNCTION("""COMPUTED_VALUE"""),"")</f>
        <v/>
      </c>
      <c r="AE74" s="3"/>
      <c r="AF74" s="3"/>
      <c r="AG74" s="3"/>
      <c r="AH74" s="3"/>
      <c r="AI74" s="3"/>
    </row>
    <row r="75">
      <c r="A75" t="str">
        <f>IFERROR(__xludf.DUMMYFUNCTION("""COMPUTED_VALUE"""),"")</f>
        <v/>
      </c>
      <c r="B75" t="str">
        <f>IFERROR(__xludf.DUMMYFUNCTION("""COMPUTED_VALUE"""),"")</f>
        <v/>
      </c>
      <c r="C75" t="str">
        <f>IFERROR(__xludf.DUMMYFUNCTION("""COMPUTED_VALUE"""),"")</f>
        <v/>
      </c>
      <c r="D75" t="str">
        <f>IFERROR(__xludf.DUMMYFUNCTION("""COMPUTED_VALUE"""),"")</f>
        <v/>
      </c>
      <c r="E75" t="str">
        <f>IFERROR(__xludf.DUMMYFUNCTION("""COMPUTED_VALUE"""),"")</f>
        <v/>
      </c>
      <c r="F75" t="str">
        <f>IFERROR(__xludf.DUMMYFUNCTION("""COMPUTED_VALUE"""),"")</f>
        <v/>
      </c>
      <c r="G75" t="str">
        <f>IFERROR(__xludf.DUMMYFUNCTION("""COMPUTED_VALUE"""),"")</f>
        <v/>
      </c>
      <c r="H75" t="str">
        <f>IFERROR(__xludf.DUMMYFUNCTION("""COMPUTED_VALUE"""),"")</f>
        <v/>
      </c>
      <c r="I75" t="str">
        <f>IFERROR(__xludf.DUMMYFUNCTION("""COMPUTED_VALUE"""),"")</f>
        <v/>
      </c>
      <c r="J75" t="str">
        <f>IFERROR(__xludf.DUMMYFUNCTION("""COMPUTED_VALUE"""),"")</f>
        <v/>
      </c>
      <c r="K75" t="str">
        <f>IFERROR(__xludf.DUMMYFUNCTION("""COMPUTED_VALUE"""),"")</f>
        <v/>
      </c>
      <c r="L75" t="str">
        <f>IFERROR(__xludf.DUMMYFUNCTION("""COMPUTED_VALUE"""),"")</f>
        <v/>
      </c>
      <c r="M75" t="str">
        <f>IFERROR(__xludf.DUMMYFUNCTION("""COMPUTED_VALUE"""),"")</f>
        <v/>
      </c>
      <c r="N75" t="str">
        <f>IFERROR(__xludf.DUMMYFUNCTION("""COMPUTED_VALUE"""),"")</f>
        <v/>
      </c>
      <c r="O75" t="str">
        <f>IFERROR(__xludf.DUMMYFUNCTION("""COMPUTED_VALUE"""),"")</f>
        <v/>
      </c>
      <c r="P75" t="str">
        <f>IFERROR(__xludf.DUMMYFUNCTION("""COMPUTED_VALUE"""),"")</f>
        <v/>
      </c>
      <c r="Q75" t="str">
        <f>IFERROR(__xludf.DUMMYFUNCTION("""COMPUTED_VALUE"""),"")</f>
        <v/>
      </c>
      <c r="R75" t="str">
        <f>IFERROR(__xludf.DUMMYFUNCTION("""COMPUTED_VALUE"""),"")</f>
        <v/>
      </c>
      <c r="S75" t="str">
        <f>IFERROR(__xludf.DUMMYFUNCTION("""COMPUTED_VALUE"""),"")</f>
        <v/>
      </c>
      <c r="T75" t="str">
        <f>IFERROR(__xludf.DUMMYFUNCTION("""COMPUTED_VALUE"""),"")</f>
        <v/>
      </c>
      <c r="U75" t="str">
        <f>IFERROR(__xludf.DUMMYFUNCTION("""COMPUTED_VALUE"""),"")</f>
        <v/>
      </c>
      <c r="V75" t="str">
        <f>IFERROR(__xludf.DUMMYFUNCTION("""COMPUTED_VALUE"""),"")</f>
        <v/>
      </c>
      <c r="W75" t="str">
        <f>IFERROR(__xludf.DUMMYFUNCTION("""COMPUTED_VALUE"""),"")</f>
        <v/>
      </c>
      <c r="X75" t="str">
        <f>IFERROR(__xludf.DUMMYFUNCTION("""COMPUTED_VALUE"""),"")</f>
        <v/>
      </c>
      <c r="Y75" t="str">
        <f>IFERROR(__xludf.DUMMYFUNCTION("""COMPUTED_VALUE"""),"")</f>
        <v/>
      </c>
      <c r="Z75" t="str">
        <f>IFERROR(__xludf.DUMMYFUNCTION("""COMPUTED_VALUE"""),"")</f>
        <v/>
      </c>
      <c r="AA75" t="str">
        <f>IFERROR(__xludf.DUMMYFUNCTION("""COMPUTED_VALUE"""),"")</f>
        <v/>
      </c>
      <c r="AB75" t="str">
        <f>IFERROR(__xludf.DUMMYFUNCTION("""COMPUTED_VALUE"""),"")</f>
        <v/>
      </c>
      <c r="AC75" t="str">
        <f>IFERROR(__xludf.DUMMYFUNCTION("""COMPUTED_VALUE"""),"")</f>
        <v/>
      </c>
      <c r="AD75" t="str">
        <f>IFERROR(__xludf.DUMMYFUNCTION("""COMPUTED_VALUE"""),"")</f>
        <v/>
      </c>
      <c r="AE75" s="3"/>
      <c r="AF75" s="3"/>
      <c r="AG75" s="3"/>
      <c r="AH75" s="3"/>
      <c r="AI75" s="3"/>
    </row>
    <row r="76">
      <c r="A76" t="str">
        <f>IFERROR(__xludf.DUMMYFUNCTION("""COMPUTED_VALUE"""),"")</f>
        <v/>
      </c>
      <c r="B76" t="str">
        <f>IFERROR(__xludf.DUMMYFUNCTION("""COMPUTED_VALUE"""),"")</f>
        <v/>
      </c>
      <c r="C76" t="str">
        <f>IFERROR(__xludf.DUMMYFUNCTION("""COMPUTED_VALUE"""),"")</f>
        <v/>
      </c>
      <c r="D76" t="str">
        <f>IFERROR(__xludf.DUMMYFUNCTION("""COMPUTED_VALUE"""),"")</f>
        <v/>
      </c>
      <c r="E76" t="str">
        <f>IFERROR(__xludf.DUMMYFUNCTION("""COMPUTED_VALUE"""),"")</f>
        <v/>
      </c>
      <c r="F76" t="str">
        <f>IFERROR(__xludf.DUMMYFUNCTION("""COMPUTED_VALUE"""),"")</f>
        <v/>
      </c>
      <c r="G76" t="str">
        <f>IFERROR(__xludf.DUMMYFUNCTION("""COMPUTED_VALUE"""),"")</f>
        <v/>
      </c>
      <c r="H76" t="str">
        <f>IFERROR(__xludf.DUMMYFUNCTION("""COMPUTED_VALUE"""),"")</f>
        <v/>
      </c>
      <c r="I76" t="str">
        <f>IFERROR(__xludf.DUMMYFUNCTION("""COMPUTED_VALUE"""),"")</f>
        <v/>
      </c>
      <c r="J76" t="str">
        <f>IFERROR(__xludf.DUMMYFUNCTION("""COMPUTED_VALUE"""),"")</f>
        <v/>
      </c>
      <c r="K76" t="str">
        <f>IFERROR(__xludf.DUMMYFUNCTION("""COMPUTED_VALUE"""),"")</f>
        <v/>
      </c>
      <c r="L76" t="str">
        <f>IFERROR(__xludf.DUMMYFUNCTION("""COMPUTED_VALUE"""),"")</f>
        <v/>
      </c>
      <c r="M76" t="str">
        <f>IFERROR(__xludf.DUMMYFUNCTION("""COMPUTED_VALUE"""),"")</f>
        <v/>
      </c>
      <c r="N76" t="str">
        <f>IFERROR(__xludf.DUMMYFUNCTION("""COMPUTED_VALUE"""),"")</f>
        <v/>
      </c>
      <c r="O76" t="str">
        <f>IFERROR(__xludf.DUMMYFUNCTION("""COMPUTED_VALUE"""),"")</f>
        <v/>
      </c>
      <c r="P76" t="str">
        <f>IFERROR(__xludf.DUMMYFUNCTION("""COMPUTED_VALUE"""),"")</f>
        <v/>
      </c>
      <c r="Q76" t="str">
        <f>IFERROR(__xludf.DUMMYFUNCTION("""COMPUTED_VALUE"""),"")</f>
        <v/>
      </c>
      <c r="R76" t="str">
        <f>IFERROR(__xludf.DUMMYFUNCTION("""COMPUTED_VALUE"""),"")</f>
        <v/>
      </c>
      <c r="S76" t="str">
        <f>IFERROR(__xludf.DUMMYFUNCTION("""COMPUTED_VALUE"""),"")</f>
        <v/>
      </c>
      <c r="T76" t="str">
        <f>IFERROR(__xludf.DUMMYFUNCTION("""COMPUTED_VALUE"""),"")</f>
        <v/>
      </c>
      <c r="U76" t="str">
        <f>IFERROR(__xludf.DUMMYFUNCTION("""COMPUTED_VALUE"""),"")</f>
        <v/>
      </c>
      <c r="V76" t="str">
        <f>IFERROR(__xludf.DUMMYFUNCTION("""COMPUTED_VALUE"""),"")</f>
        <v/>
      </c>
      <c r="W76" t="str">
        <f>IFERROR(__xludf.DUMMYFUNCTION("""COMPUTED_VALUE"""),"")</f>
        <v/>
      </c>
      <c r="X76" t="str">
        <f>IFERROR(__xludf.DUMMYFUNCTION("""COMPUTED_VALUE"""),"")</f>
        <v/>
      </c>
      <c r="Y76" t="str">
        <f>IFERROR(__xludf.DUMMYFUNCTION("""COMPUTED_VALUE"""),"")</f>
        <v/>
      </c>
      <c r="Z76" t="str">
        <f>IFERROR(__xludf.DUMMYFUNCTION("""COMPUTED_VALUE"""),"")</f>
        <v/>
      </c>
      <c r="AA76" t="str">
        <f>IFERROR(__xludf.DUMMYFUNCTION("""COMPUTED_VALUE"""),"")</f>
        <v/>
      </c>
      <c r="AB76" t="str">
        <f>IFERROR(__xludf.DUMMYFUNCTION("""COMPUTED_VALUE"""),"")</f>
        <v/>
      </c>
      <c r="AC76" t="str">
        <f>IFERROR(__xludf.DUMMYFUNCTION("""COMPUTED_VALUE"""),"")</f>
        <v/>
      </c>
      <c r="AD76" t="str">
        <f>IFERROR(__xludf.DUMMYFUNCTION("""COMPUTED_VALUE"""),"")</f>
        <v/>
      </c>
      <c r="AE76" s="3"/>
      <c r="AF76" s="3"/>
      <c r="AG76" s="3"/>
      <c r="AH76" s="3"/>
      <c r="AI76" s="3"/>
    </row>
    <row r="77">
      <c r="A77" t="str">
        <f>IFERROR(__xludf.DUMMYFUNCTION("""COMPUTED_VALUE"""),"")</f>
        <v/>
      </c>
      <c r="B77" t="str">
        <f>IFERROR(__xludf.DUMMYFUNCTION("""COMPUTED_VALUE"""),"")</f>
        <v/>
      </c>
      <c r="C77" t="str">
        <f>IFERROR(__xludf.DUMMYFUNCTION("""COMPUTED_VALUE"""),"")</f>
        <v/>
      </c>
      <c r="D77" t="str">
        <f>IFERROR(__xludf.DUMMYFUNCTION("""COMPUTED_VALUE"""),"")</f>
        <v/>
      </c>
      <c r="E77" t="str">
        <f>IFERROR(__xludf.DUMMYFUNCTION("""COMPUTED_VALUE"""),"")</f>
        <v/>
      </c>
      <c r="F77" t="str">
        <f>IFERROR(__xludf.DUMMYFUNCTION("""COMPUTED_VALUE"""),"")</f>
        <v/>
      </c>
      <c r="G77" t="str">
        <f>IFERROR(__xludf.DUMMYFUNCTION("""COMPUTED_VALUE"""),"")</f>
        <v/>
      </c>
      <c r="H77" t="str">
        <f>IFERROR(__xludf.DUMMYFUNCTION("""COMPUTED_VALUE"""),"")</f>
        <v/>
      </c>
      <c r="I77" t="str">
        <f>IFERROR(__xludf.DUMMYFUNCTION("""COMPUTED_VALUE"""),"")</f>
        <v/>
      </c>
      <c r="J77" t="str">
        <f>IFERROR(__xludf.DUMMYFUNCTION("""COMPUTED_VALUE"""),"")</f>
        <v/>
      </c>
      <c r="K77" t="str">
        <f>IFERROR(__xludf.DUMMYFUNCTION("""COMPUTED_VALUE"""),"")</f>
        <v/>
      </c>
      <c r="L77" t="str">
        <f>IFERROR(__xludf.DUMMYFUNCTION("""COMPUTED_VALUE"""),"")</f>
        <v/>
      </c>
      <c r="M77" t="str">
        <f>IFERROR(__xludf.DUMMYFUNCTION("""COMPUTED_VALUE"""),"")</f>
        <v/>
      </c>
      <c r="N77" t="str">
        <f>IFERROR(__xludf.DUMMYFUNCTION("""COMPUTED_VALUE"""),"")</f>
        <v/>
      </c>
      <c r="O77" t="str">
        <f>IFERROR(__xludf.DUMMYFUNCTION("""COMPUTED_VALUE"""),"")</f>
        <v/>
      </c>
      <c r="P77" t="str">
        <f>IFERROR(__xludf.DUMMYFUNCTION("""COMPUTED_VALUE"""),"")</f>
        <v/>
      </c>
      <c r="Q77" t="str">
        <f>IFERROR(__xludf.DUMMYFUNCTION("""COMPUTED_VALUE"""),"")</f>
        <v/>
      </c>
      <c r="R77" t="str">
        <f>IFERROR(__xludf.DUMMYFUNCTION("""COMPUTED_VALUE"""),"")</f>
        <v/>
      </c>
      <c r="S77" t="str">
        <f>IFERROR(__xludf.DUMMYFUNCTION("""COMPUTED_VALUE"""),"")</f>
        <v/>
      </c>
      <c r="T77" t="str">
        <f>IFERROR(__xludf.DUMMYFUNCTION("""COMPUTED_VALUE"""),"")</f>
        <v/>
      </c>
      <c r="U77" t="str">
        <f>IFERROR(__xludf.DUMMYFUNCTION("""COMPUTED_VALUE"""),"")</f>
        <v/>
      </c>
      <c r="V77" t="str">
        <f>IFERROR(__xludf.DUMMYFUNCTION("""COMPUTED_VALUE"""),"")</f>
        <v/>
      </c>
      <c r="W77" t="str">
        <f>IFERROR(__xludf.DUMMYFUNCTION("""COMPUTED_VALUE"""),"")</f>
        <v/>
      </c>
      <c r="X77" t="str">
        <f>IFERROR(__xludf.DUMMYFUNCTION("""COMPUTED_VALUE"""),"")</f>
        <v/>
      </c>
      <c r="Y77" t="str">
        <f>IFERROR(__xludf.DUMMYFUNCTION("""COMPUTED_VALUE"""),"")</f>
        <v/>
      </c>
      <c r="Z77" t="str">
        <f>IFERROR(__xludf.DUMMYFUNCTION("""COMPUTED_VALUE"""),"")</f>
        <v/>
      </c>
      <c r="AA77" t="str">
        <f>IFERROR(__xludf.DUMMYFUNCTION("""COMPUTED_VALUE"""),"")</f>
        <v/>
      </c>
      <c r="AB77" t="str">
        <f>IFERROR(__xludf.DUMMYFUNCTION("""COMPUTED_VALUE"""),"")</f>
        <v/>
      </c>
      <c r="AC77" t="str">
        <f>IFERROR(__xludf.DUMMYFUNCTION("""COMPUTED_VALUE"""),"")</f>
        <v/>
      </c>
      <c r="AD77" t="str">
        <f>IFERROR(__xludf.DUMMYFUNCTION("""COMPUTED_VALUE"""),"")</f>
        <v/>
      </c>
      <c r="AE77" s="3"/>
      <c r="AF77" s="3"/>
      <c r="AG77" s="3"/>
      <c r="AH77" s="3"/>
      <c r="AI77" s="3"/>
    </row>
    <row r="78">
      <c r="A78" t="str">
        <f>IFERROR(__xludf.DUMMYFUNCTION("""COMPUTED_VALUE"""),"")</f>
        <v/>
      </c>
      <c r="B78" t="str">
        <f>IFERROR(__xludf.DUMMYFUNCTION("""COMPUTED_VALUE"""),"")</f>
        <v/>
      </c>
      <c r="C78" t="str">
        <f>IFERROR(__xludf.DUMMYFUNCTION("""COMPUTED_VALUE"""),"")</f>
        <v/>
      </c>
      <c r="D78" t="str">
        <f>IFERROR(__xludf.DUMMYFUNCTION("""COMPUTED_VALUE"""),"")</f>
        <v/>
      </c>
      <c r="E78" t="str">
        <f>IFERROR(__xludf.DUMMYFUNCTION("""COMPUTED_VALUE"""),"")</f>
        <v/>
      </c>
      <c r="F78" t="str">
        <f>IFERROR(__xludf.DUMMYFUNCTION("""COMPUTED_VALUE"""),"")</f>
        <v/>
      </c>
      <c r="G78" t="str">
        <f>IFERROR(__xludf.DUMMYFUNCTION("""COMPUTED_VALUE"""),"")</f>
        <v/>
      </c>
      <c r="H78" t="str">
        <f>IFERROR(__xludf.DUMMYFUNCTION("""COMPUTED_VALUE"""),"")</f>
        <v/>
      </c>
      <c r="I78" t="str">
        <f>IFERROR(__xludf.DUMMYFUNCTION("""COMPUTED_VALUE"""),"")</f>
        <v/>
      </c>
      <c r="J78" t="str">
        <f>IFERROR(__xludf.DUMMYFUNCTION("""COMPUTED_VALUE"""),"")</f>
        <v/>
      </c>
      <c r="K78" t="str">
        <f>IFERROR(__xludf.DUMMYFUNCTION("""COMPUTED_VALUE"""),"")</f>
        <v/>
      </c>
      <c r="L78" t="str">
        <f>IFERROR(__xludf.DUMMYFUNCTION("""COMPUTED_VALUE"""),"")</f>
        <v/>
      </c>
      <c r="M78" t="str">
        <f>IFERROR(__xludf.DUMMYFUNCTION("""COMPUTED_VALUE"""),"")</f>
        <v/>
      </c>
      <c r="N78" t="str">
        <f>IFERROR(__xludf.DUMMYFUNCTION("""COMPUTED_VALUE"""),"")</f>
        <v/>
      </c>
      <c r="O78" t="str">
        <f>IFERROR(__xludf.DUMMYFUNCTION("""COMPUTED_VALUE"""),"")</f>
        <v/>
      </c>
      <c r="P78" t="str">
        <f>IFERROR(__xludf.DUMMYFUNCTION("""COMPUTED_VALUE"""),"")</f>
        <v/>
      </c>
      <c r="Q78" t="str">
        <f>IFERROR(__xludf.DUMMYFUNCTION("""COMPUTED_VALUE"""),"")</f>
        <v/>
      </c>
      <c r="R78" t="str">
        <f>IFERROR(__xludf.DUMMYFUNCTION("""COMPUTED_VALUE"""),"")</f>
        <v/>
      </c>
      <c r="S78" t="str">
        <f>IFERROR(__xludf.DUMMYFUNCTION("""COMPUTED_VALUE"""),"")</f>
        <v/>
      </c>
      <c r="T78" t="str">
        <f>IFERROR(__xludf.DUMMYFUNCTION("""COMPUTED_VALUE"""),"")</f>
        <v/>
      </c>
      <c r="U78" t="str">
        <f>IFERROR(__xludf.DUMMYFUNCTION("""COMPUTED_VALUE"""),"")</f>
        <v/>
      </c>
      <c r="V78" t="str">
        <f>IFERROR(__xludf.DUMMYFUNCTION("""COMPUTED_VALUE"""),"")</f>
        <v/>
      </c>
      <c r="W78" t="str">
        <f>IFERROR(__xludf.DUMMYFUNCTION("""COMPUTED_VALUE"""),"")</f>
        <v/>
      </c>
      <c r="X78" t="str">
        <f>IFERROR(__xludf.DUMMYFUNCTION("""COMPUTED_VALUE"""),"")</f>
        <v/>
      </c>
      <c r="Y78" t="str">
        <f>IFERROR(__xludf.DUMMYFUNCTION("""COMPUTED_VALUE"""),"")</f>
        <v/>
      </c>
      <c r="Z78" t="str">
        <f>IFERROR(__xludf.DUMMYFUNCTION("""COMPUTED_VALUE"""),"")</f>
        <v/>
      </c>
      <c r="AA78" t="str">
        <f>IFERROR(__xludf.DUMMYFUNCTION("""COMPUTED_VALUE"""),"")</f>
        <v/>
      </c>
      <c r="AB78" t="str">
        <f>IFERROR(__xludf.DUMMYFUNCTION("""COMPUTED_VALUE"""),"")</f>
        <v/>
      </c>
      <c r="AC78" t="str">
        <f>IFERROR(__xludf.DUMMYFUNCTION("""COMPUTED_VALUE"""),"")</f>
        <v/>
      </c>
      <c r="AD78" t="str">
        <f>IFERROR(__xludf.DUMMYFUNCTION("""COMPUTED_VALUE"""),"")</f>
        <v/>
      </c>
      <c r="AE78" s="3"/>
      <c r="AF78" s="3"/>
      <c r="AG78" s="3"/>
      <c r="AH78" s="3"/>
      <c r="AI78" s="3"/>
    </row>
    <row r="79">
      <c r="A79" t="str">
        <f>IFERROR(__xludf.DUMMYFUNCTION("""COMPUTED_VALUE"""),"")</f>
        <v/>
      </c>
      <c r="B79" t="str">
        <f>IFERROR(__xludf.DUMMYFUNCTION("""COMPUTED_VALUE"""),"")</f>
        <v/>
      </c>
      <c r="C79" t="str">
        <f>IFERROR(__xludf.DUMMYFUNCTION("""COMPUTED_VALUE"""),"")</f>
        <v/>
      </c>
      <c r="D79" t="str">
        <f>IFERROR(__xludf.DUMMYFUNCTION("""COMPUTED_VALUE"""),"")</f>
        <v/>
      </c>
      <c r="E79" t="str">
        <f>IFERROR(__xludf.DUMMYFUNCTION("""COMPUTED_VALUE"""),"")</f>
        <v/>
      </c>
      <c r="F79" t="str">
        <f>IFERROR(__xludf.DUMMYFUNCTION("""COMPUTED_VALUE"""),"")</f>
        <v/>
      </c>
      <c r="G79" t="str">
        <f>IFERROR(__xludf.DUMMYFUNCTION("""COMPUTED_VALUE"""),"")</f>
        <v/>
      </c>
      <c r="H79" t="str">
        <f>IFERROR(__xludf.DUMMYFUNCTION("""COMPUTED_VALUE"""),"")</f>
        <v/>
      </c>
      <c r="I79" t="str">
        <f>IFERROR(__xludf.DUMMYFUNCTION("""COMPUTED_VALUE"""),"")</f>
        <v/>
      </c>
      <c r="J79" t="str">
        <f>IFERROR(__xludf.DUMMYFUNCTION("""COMPUTED_VALUE"""),"")</f>
        <v/>
      </c>
      <c r="K79" t="str">
        <f>IFERROR(__xludf.DUMMYFUNCTION("""COMPUTED_VALUE"""),"")</f>
        <v/>
      </c>
      <c r="L79" t="str">
        <f>IFERROR(__xludf.DUMMYFUNCTION("""COMPUTED_VALUE"""),"")</f>
        <v/>
      </c>
      <c r="M79" t="str">
        <f>IFERROR(__xludf.DUMMYFUNCTION("""COMPUTED_VALUE"""),"")</f>
        <v/>
      </c>
      <c r="N79" t="str">
        <f>IFERROR(__xludf.DUMMYFUNCTION("""COMPUTED_VALUE"""),"")</f>
        <v/>
      </c>
      <c r="O79" t="str">
        <f>IFERROR(__xludf.DUMMYFUNCTION("""COMPUTED_VALUE"""),"")</f>
        <v/>
      </c>
      <c r="P79" t="str">
        <f>IFERROR(__xludf.DUMMYFUNCTION("""COMPUTED_VALUE"""),"")</f>
        <v/>
      </c>
      <c r="Q79" t="str">
        <f>IFERROR(__xludf.DUMMYFUNCTION("""COMPUTED_VALUE"""),"")</f>
        <v/>
      </c>
      <c r="R79" t="str">
        <f>IFERROR(__xludf.DUMMYFUNCTION("""COMPUTED_VALUE"""),"")</f>
        <v/>
      </c>
      <c r="S79" t="str">
        <f>IFERROR(__xludf.DUMMYFUNCTION("""COMPUTED_VALUE"""),"")</f>
        <v/>
      </c>
      <c r="T79" t="str">
        <f>IFERROR(__xludf.DUMMYFUNCTION("""COMPUTED_VALUE"""),"")</f>
        <v/>
      </c>
      <c r="U79" t="str">
        <f>IFERROR(__xludf.DUMMYFUNCTION("""COMPUTED_VALUE"""),"")</f>
        <v/>
      </c>
      <c r="V79" t="str">
        <f>IFERROR(__xludf.DUMMYFUNCTION("""COMPUTED_VALUE"""),"")</f>
        <v/>
      </c>
      <c r="W79" t="str">
        <f>IFERROR(__xludf.DUMMYFUNCTION("""COMPUTED_VALUE"""),"")</f>
        <v/>
      </c>
      <c r="X79" t="str">
        <f>IFERROR(__xludf.DUMMYFUNCTION("""COMPUTED_VALUE"""),"")</f>
        <v/>
      </c>
      <c r="Y79" t="str">
        <f>IFERROR(__xludf.DUMMYFUNCTION("""COMPUTED_VALUE"""),"")</f>
        <v/>
      </c>
      <c r="Z79" t="str">
        <f>IFERROR(__xludf.DUMMYFUNCTION("""COMPUTED_VALUE"""),"")</f>
        <v/>
      </c>
      <c r="AA79" t="str">
        <f>IFERROR(__xludf.DUMMYFUNCTION("""COMPUTED_VALUE"""),"")</f>
        <v/>
      </c>
      <c r="AB79" t="str">
        <f>IFERROR(__xludf.DUMMYFUNCTION("""COMPUTED_VALUE"""),"")</f>
        <v/>
      </c>
      <c r="AC79" t="str">
        <f>IFERROR(__xludf.DUMMYFUNCTION("""COMPUTED_VALUE"""),"")</f>
        <v/>
      </c>
      <c r="AD79" t="str">
        <f>IFERROR(__xludf.DUMMYFUNCTION("""COMPUTED_VALUE"""),"")</f>
        <v/>
      </c>
      <c r="AE79" s="3"/>
      <c r="AF79" s="3"/>
      <c r="AG79" s="3"/>
      <c r="AH79" s="3"/>
      <c r="AI79" s="3"/>
    </row>
    <row r="80">
      <c r="A80" t="str">
        <f>IFERROR(__xludf.DUMMYFUNCTION("""COMPUTED_VALUE"""),"")</f>
        <v/>
      </c>
      <c r="B80" t="str">
        <f>IFERROR(__xludf.DUMMYFUNCTION("""COMPUTED_VALUE"""),"")</f>
        <v/>
      </c>
      <c r="C80" t="str">
        <f>IFERROR(__xludf.DUMMYFUNCTION("""COMPUTED_VALUE"""),"")</f>
        <v/>
      </c>
      <c r="D80" t="str">
        <f>IFERROR(__xludf.DUMMYFUNCTION("""COMPUTED_VALUE"""),"")</f>
        <v/>
      </c>
      <c r="E80" t="str">
        <f>IFERROR(__xludf.DUMMYFUNCTION("""COMPUTED_VALUE"""),"")</f>
        <v/>
      </c>
      <c r="F80" t="str">
        <f>IFERROR(__xludf.DUMMYFUNCTION("""COMPUTED_VALUE"""),"")</f>
        <v/>
      </c>
      <c r="G80" t="str">
        <f>IFERROR(__xludf.DUMMYFUNCTION("""COMPUTED_VALUE"""),"")</f>
        <v/>
      </c>
      <c r="H80" t="str">
        <f>IFERROR(__xludf.DUMMYFUNCTION("""COMPUTED_VALUE"""),"")</f>
        <v/>
      </c>
      <c r="I80" t="str">
        <f>IFERROR(__xludf.DUMMYFUNCTION("""COMPUTED_VALUE"""),"")</f>
        <v/>
      </c>
      <c r="J80" t="str">
        <f>IFERROR(__xludf.DUMMYFUNCTION("""COMPUTED_VALUE"""),"")</f>
        <v/>
      </c>
      <c r="K80" t="str">
        <f>IFERROR(__xludf.DUMMYFUNCTION("""COMPUTED_VALUE"""),"")</f>
        <v/>
      </c>
      <c r="L80" t="str">
        <f>IFERROR(__xludf.DUMMYFUNCTION("""COMPUTED_VALUE"""),"")</f>
        <v/>
      </c>
      <c r="M80" t="str">
        <f>IFERROR(__xludf.DUMMYFUNCTION("""COMPUTED_VALUE"""),"")</f>
        <v/>
      </c>
      <c r="N80" t="str">
        <f>IFERROR(__xludf.DUMMYFUNCTION("""COMPUTED_VALUE"""),"")</f>
        <v/>
      </c>
      <c r="O80" t="str">
        <f>IFERROR(__xludf.DUMMYFUNCTION("""COMPUTED_VALUE"""),"")</f>
        <v/>
      </c>
      <c r="P80" t="str">
        <f>IFERROR(__xludf.DUMMYFUNCTION("""COMPUTED_VALUE"""),"")</f>
        <v/>
      </c>
      <c r="Q80" t="str">
        <f>IFERROR(__xludf.DUMMYFUNCTION("""COMPUTED_VALUE"""),"")</f>
        <v/>
      </c>
      <c r="R80" t="str">
        <f>IFERROR(__xludf.DUMMYFUNCTION("""COMPUTED_VALUE"""),"")</f>
        <v/>
      </c>
      <c r="S80" t="str">
        <f>IFERROR(__xludf.DUMMYFUNCTION("""COMPUTED_VALUE"""),"")</f>
        <v/>
      </c>
      <c r="T80" t="str">
        <f>IFERROR(__xludf.DUMMYFUNCTION("""COMPUTED_VALUE"""),"")</f>
        <v/>
      </c>
      <c r="U80" t="str">
        <f>IFERROR(__xludf.DUMMYFUNCTION("""COMPUTED_VALUE"""),"")</f>
        <v/>
      </c>
      <c r="V80" t="str">
        <f>IFERROR(__xludf.DUMMYFUNCTION("""COMPUTED_VALUE"""),"")</f>
        <v/>
      </c>
      <c r="W80" t="str">
        <f>IFERROR(__xludf.DUMMYFUNCTION("""COMPUTED_VALUE"""),"")</f>
        <v/>
      </c>
      <c r="X80" t="str">
        <f>IFERROR(__xludf.DUMMYFUNCTION("""COMPUTED_VALUE"""),"")</f>
        <v/>
      </c>
      <c r="Y80" t="str">
        <f>IFERROR(__xludf.DUMMYFUNCTION("""COMPUTED_VALUE"""),"")</f>
        <v/>
      </c>
      <c r="Z80" t="str">
        <f>IFERROR(__xludf.DUMMYFUNCTION("""COMPUTED_VALUE"""),"")</f>
        <v/>
      </c>
      <c r="AA80" t="str">
        <f>IFERROR(__xludf.DUMMYFUNCTION("""COMPUTED_VALUE"""),"")</f>
        <v/>
      </c>
      <c r="AB80" t="str">
        <f>IFERROR(__xludf.DUMMYFUNCTION("""COMPUTED_VALUE"""),"")</f>
        <v/>
      </c>
      <c r="AC80" t="str">
        <f>IFERROR(__xludf.DUMMYFUNCTION("""COMPUTED_VALUE"""),"")</f>
        <v/>
      </c>
      <c r="AD80" t="str">
        <f>IFERROR(__xludf.DUMMYFUNCTION("""COMPUTED_VALUE"""),"")</f>
        <v/>
      </c>
      <c r="AE80" s="3"/>
      <c r="AF80" s="3"/>
      <c r="AG80" s="3"/>
      <c r="AH80" s="3"/>
      <c r="AI80" s="3"/>
    </row>
    <row r="81">
      <c r="A81" t="str">
        <f>IFERROR(__xludf.DUMMYFUNCTION("""COMPUTED_VALUE"""),"")</f>
        <v/>
      </c>
      <c r="B81" t="str">
        <f>IFERROR(__xludf.DUMMYFUNCTION("""COMPUTED_VALUE"""),"")</f>
        <v/>
      </c>
      <c r="C81" t="str">
        <f>IFERROR(__xludf.DUMMYFUNCTION("""COMPUTED_VALUE"""),"")</f>
        <v/>
      </c>
      <c r="D81" t="str">
        <f>IFERROR(__xludf.DUMMYFUNCTION("""COMPUTED_VALUE"""),"")</f>
        <v/>
      </c>
      <c r="E81" t="str">
        <f>IFERROR(__xludf.DUMMYFUNCTION("""COMPUTED_VALUE"""),"")</f>
        <v/>
      </c>
      <c r="F81" t="str">
        <f>IFERROR(__xludf.DUMMYFUNCTION("""COMPUTED_VALUE"""),"")</f>
        <v/>
      </c>
      <c r="G81" t="str">
        <f>IFERROR(__xludf.DUMMYFUNCTION("""COMPUTED_VALUE"""),"")</f>
        <v/>
      </c>
      <c r="H81" t="str">
        <f>IFERROR(__xludf.DUMMYFUNCTION("""COMPUTED_VALUE"""),"")</f>
        <v/>
      </c>
      <c r="I81" t="str">
        <f>IFERROR(__xludf.DUMMYFUNCTION("""COMPUTED_VALUE"""),"")</f>
        <v/>
      </c>
      <c r="J81" t="str">
        <f>IFERROR(__xludf.DUMMYFUNCTION("""COMPUTED_VALUE"""),"")</f>
        <v/>
      </c>
      <c r="K81" t="str">
        <f>IFERROR(__xludf.DUMMYFUNCTION("""COMPUTED_VALUE"""),"")</f>
        <v/>
      </c>
      <c r="L81" t="str">
        <f>IFERROR(__xludf.DUMMYFUNCTION("""COMPUTED_VALUE"""),"")</f>
        <v/>
      </c>
      <c r="M81" t="str">
        <f>IFERROR(__xludf.DUMMYFUNCTION("""COMPUTED_VALUE"""),"")</f>
        <v/>
      </c>
      <c r="N81" t="str">
        <f>IFERROR(__xludf.DUMMYFUNCTION("""COMPUTED_VALUE"""),"")</f>
        <v/>
      </c>
      <c r="O81" t="str">
        <f>IFERROR(__xludf.DUMMYFUNCTION("""COMPUTED_VALUE"""),"")</f>
        <v/>
      </c>
      <c r="P81" t="str">
        <f>IFERROR(__xludf.DUMMYFUNCTION("""COMPUTED_VALUE"""),"")</f>
        <v/>
      </c>
      <c r="Q81" t="str">
        <f>IFERROR(__xludf.DUMMYFUNCTION("""COMPUTED_VALUE"""),"")</f>
        <v/>
      </c>
      <c r="R81" t="str">
        <f>IFERROR(__xludf.DUMMYFUNCTION("""COMPUTED_VALUE"""),"")</f>
        <v/>
      </c>
      <c r="S81" t="str">
        <f>IFERROR(__xludf.DUMMYFUNCTION("""COMPUTED_VALUE"""),"")</f>
        <v/>
      </c>
      <c r="T81" t="str">
        <f>IFERROR(__xludf.DUMMYFUNCTION("""COMPUTED_VALUE"""),"")</f>
        <v/>
      </c>
      <c r="U81" t="str">
        <f>IFERROR(__xludf.DUMMYFUNCTION("""COMPUTED_VALUE"""),"")</f>
        <v/>
      </c>
      <c r="V81" t="str">
        <f>IFERROR(__xludf.DUMMYFUNCTION("""COMPUTED_VALUE"""),"")</f>
        <v/>
      </c>
      <c r="W81" t="str">
        <f>IFERROR(__xludf.DUMMYFUNCTION("""COMPUTED_VALUE"""),"")</f>
        <v/>
      </c>
      <c r="X81" t="str">
        <f>IFERROR(__xludf.DUMMYFUNCTION("""COMPUTED_VALUE"""),"")</f>
        <v/>
      </c>
      <c r="Y81" t="str">
        <f>IFERROR(__xludf.DUMMYFUNCTION("""COMPUTED_VALUE"""),"")</f>
        <v/>
      </c>
      <c r="Z81" t="str">
        <f>IFERROR(__xludf.DUMMYFUNCTION("""COMPUTED_VALUE"""),"")</f>
        <v/>
      </c>
      <c r="AA81" t="str">
        <f>IFERROR(__xludf.DUMMYFUNCTION("""COMPUTED_VALUE"""),"")</f>
        <v/>
      </c>
      <c r="AB81" t="str">
        <f>IFERROR(__xludf.DUMMYFUNCTION("""COMPUTED_VALUE"""),"")</f>
        <v/>
      </c>
      <c r="AC81" t="str">
        <f>IFERROR(__xludf.DUMMYFUNCTION("""COMPUTED_VALUE"""),"")</f>
        <v/>
      </c>
      <c r="AD81" t="str">
        <f>IFERROR(__xludf.DUMMYFUNCTION("""COMPUTED_VALUE"""),"")</f>
        <v/>
      </c>
      <c r="AE81" s="3"/>
      <c r="AF81" s="3"/>
      <c r="AG81" s="3"/>
      <c r="AH81" s="3"/>
      <c r="AI81" s="3"/>
    </row>
    <row r="82">
      <c r="A82" t="str">
        <f>IFERROR(__xludf.DUMMYFUNCTION("""COMPUTED_VALUE"""),"")</f>
        <v/>
      </c>
      <c r="B82" t="str">
        <f>IFERROR(__xludf.DUMMYFUNCTION("""COMPUTED_VALUE"""),"")</f>
        <v/>
      </c>
      <c r="C82" t="str">
        <f>IFERROR(__xludf.DUMMYFUNCTION("""COMPUTED_VALUE"""),"")</f>
        <v/>
      </c>
      <c r="D82" t="str">
        <f>IFERROR(__xludf.DUMMYFUNCTION("""COMPUTED_VALUE"""),"")</f>
        <v/>
      </c>
      <c r="E82" t="str">
        <f>IFERROR(__xludf.DUMMYFUNCTION("""COMPUTED_VALUE"""),"")</f>
        <v/>
      </c>
      <c r="F82" t="str">
        <f>IFERROR(__xludf.DUMMYFUNCTION("""COMPUTED_VALUE"""),"")</f>
        <v/>
      </c>
      <c r="G82" t="str">
        <f>IFERROR(__xludf.DUMMYFUNCTION("""COMPUTED_VALUE"""),"")</f>
        <v/>
      </c>
      <c r="H82" t="str">
        <f>IFERROR(__xludf.DUMMYFUNCTION("""COMPUTED_VALUE"""),"")</f>
        <v/>
      </c>
      <c r="I82" t="str">
        <f>IFERROR(__xludf.DUMMYFUNCTION("""COMPUTED_VALUE"""),"")</f>
        <v/>
      </c>
      <c r="J82" t="str">
        <f>IFERROR(__xludf.DUMMYFUNCTION("""COMPUTED_VALUE"""),"")</f>
        <v/>
      </c>
      <c r="K82" t="str">
        <f>IFERROR(__xludf.DUMMYFUNCTION("""COMPUTED_VALUE"""),"")</f>
        <v/>
      </c>
      <c r="L82" t="str">
        <f>IFERROR(__xludf.DUMMYFUNCTION("""COMPUTED_VALUE"""),"")</f>
        <v/>
      </c>
      <c r="M82" t="str">
        <f>IFERROR(__xludf.DUMMYFUNCTION("""COMPUTED_VALUE"""),"")</f>
        <v/>
      </c>
      <c r="N82" t="str">
        <f>IFERROR(__xludf.DUMMYFUNCTION("""COMPUTED_VALUE"""),"")</f>
        <v/>
      </c>
      <c r="O82" t="str">
        <f>IFERROR(__xludf.DUMMYFUNCTION("""COMPUTED_VALUE"""),"")</f>
        <v/>
      </c>
      <c r="P82" t="str">
        <f>IFERROR(__xludf.DUMMYFUNCTION("""COMPUTED_VALUE"""),"")</f>
        <v/>
      </c>
      <c r="Q82" t="str">
        <f>IFERROR(__xludf.DUMMYFUNCTION("""COMPUTED_VALUE"""),"")</f>
        <v/>
      </c>
      <c r="R82" t="str">
        <f>IFERROR(__xludf.DUMMYFUNCTION("""COMPUTED_VALUE"""),"")</f>
        <v/>
      </c>
      <c r="S82" t="str">
        <f>IFERROR(__xludf.DUMMYFUNCTION("""COMPUTED_VALUE"""),"")</f>
        <v/>
      </c>
      <c r="T82" t="str">
        <f>IFERROR(__xludf.DUMMYFUNCTION("""COMPUTED_VALUE"""),"")</f>
        <v/>
      </c>
      <c r="U82" t="str">
        <f>IFERROR(__xludf.DUMMYFUNCTION("""COMPUTED_VALUE"""),"")</f>
        <v/>
      </c>
      <c r="V82" t="str">
        <f>IFERROR(__xludf.DUMMYFUNCTION("""COMPUTED_VALUE"""),"")</f>
        <v/>
      </c>
      <c r="W82" t="str">
        <f>IFERROR(__xludf.DUMMYFUNCTION("""COMPUTED_VALUE"""),"")</f>
        <v/>
      </c>
      <c r="X82" t="str">
        <f>IFERROR(__xludf.DUMMYFUNCTION("""COMPUTED_VALUE"""),"")</f>
        <v/>
      </c>
      <c r="Y82" t="str">
        <f>IFERROR(__xludf.DUMMYFUNCTION("""COMPUTED_VALUE"""),"")</f>
        <v/>
      </c>
      <c r="Z82" t="str">
        <f>IFERROR(__xludf.DUMMYFUNCTION("""COMPUTED_VALUE"""),"")</f>
        <v/>
      </c>
      <c r="AA82" t="str">
        <f>IFERROR(__xludf.DUMMYFUNCTION("""COMPUTED_VALUE"""),"")</f>
        <v/>
      </c>
      <c r="AB82" t="str">
        <f>IFERROR(__xludf.DUMMYFUNCTION("""COMPUTED_VALUE"""),"")</f>
        <v/>
      </c>
      <c r="AC82" t="str">
        <f>IFERROR(__xludf.DUMMYFUNCTION("""COMPUTED_VALUE"""),"")</f>
        <v/>
      </c>
      <c r="AD82" t="str">
        <f>IFERROR(__xludf.DUMMYFUNCTION("""COMPUTED_VALUE"""),"")</f>
        <v/>
      </c>
      <c r="AE82" s="3"/>
      <c r="AF82" s="3"/>
      <c r="AG82" s="3"/>
      <c r="AH82" s="3"/>
      <c r="AI82" s="3"/>
    </row>
    <row r="83">
      <c r="A83" t="str">
        <f>IFERROR(__xludf.DUMMYFUNCTION("""COMPUTED_VALUE"""),"")</f>
        <v/>
      </c>
      <c r="B83" t="str">
        <f>IFERROR(__xludf.DUMMYFUNCTION("""COMPUTED_VALUE"""),"")</f>
        <v/>
      </c>
      <c r="C83" t="str">
        <f>IFERROR(__xludf.DUMMYFUNCTION("""COMPUTED_VALUE"""),"")</f>
        <v/>
      </c>
      <c r="D83" t="str">
        <f>IFERROR(__xludf.DUMMYFUNCTION("""COMPUTED_VALUE"""),"")</f>
        <v/>
      </c>
      <c r="E83" t="str">
        <f>IFERROR(__xludf.DUMMYFUNCTION("""COMPUTED_VALUE"""),"")</f>
        <v/>
      </c>
      <c r="F83" t="str">
        <f>IFERROR(__xludf.DUMMYFUNCTION("""COMPUTED_VALUE"""),"")</f>
        <v/>
      </c>
      <c r="G83" t="str">
        <f>IFERROR(__xludf.DUMMYFUNCTION("""COMPUTED_VALUE"""),"")</f>
        <v/>
      </c>
      <c r="H83" t="str">
        <f>IFERROR(__xludf.DUMMYFUNCTION("""COMPUTED_VALUE"""),"")</f>
        <v/>
      </c>
      <c r="I83" t="str">
        <f>IFERROR(__xludf.DUMMYFUNCTION("""COMPUTED_VALUE"""),"")</f>
        <v/>
      </c>
      <c r="J83" t="str">
        <f>IFERROR(__xludf.DUMMYFUNCTION("""COMPUTED_VALUE"""),"")</f>
        <v/>
      </c>
      <c r="K83" t="str">
        <f>IFERROR(__xludf.DUMMYFUNCTION("""COMPUTED_VALUE"""),"")</f>
        <v/>
      </c>
      <c r="L83" t="str">
        <f>IFERROR(__xludf.DUMMYFUNCTION("""COMPUTED_VALUE"""),"")</f>
        <v/>
      </c>
      <c r="M83" t="str">
        <f>IFERROR(__xludf.DUMMYFUNCTION("""COMPUTED_VALUE"""),"")</f>
        <v/>
      </c>
      <c r="N83" t="str">
        <f>IFERROR(__xludf.DUMMYFUNCTION("""COMPUTED_VALUE"""),"")</f>
        <v/>
      </c>
      <c r="O83" t="str">
        <f>IFERROR(__xludf.DUMMYFUNCTION("""COMPUTED_VALUE"""),"")</f>
        <v/>
      </c>
      <c r="P83" t="str">
        <f>IFERROR(__xludf.DUMMYFUNCTION("""COMPUTED_VALUE"""),"")</f>
        <v/>
      </c>
      <c r="Q83" t="str">
        <f>IFERROR(__xludf.DUMMYFUNCTION("""COMPUTED_VALUE"""),"")</f>
        <v/>
      </c>
      <c r="R83" t="str">
        <f>IFERROR(__xludf.DUMMYFUNCTION("""COMPUTED_VALUE"""),"")</f>
        <v/>
      </c>
      <c r="S83" t="str">
        <f>IFERROR(__xludf.DUMMYFUNCTION("""COMPUTED_VALUE"""),"")</f>
        <v/>
      </c>
      <c r="T83" t="str">
        <f>IFERROR(__xludf.DUMMYFUNCTION("""COMPUTED_VALUE"""),"")</f>
        <v/>
      </c>
      <c r="U83" t="str">
        <f>IFERROR(__xludf.DUMMYFUNCTION("""COMPUTED_VALUE"""),"")</f>
        <v/>
      </c>
      <c r="V83" t="str">
        <f>IFERROR(__xludf.DUMMYFUNCTION("""COMPUTED_VALUE"""),"")</f>
        <v/>
      </c>
      <c r="W83" t="str">
        <f>IFERROR(__xludf.DUMMYFUNCTION("""COMPUTED_VALUE"""),"")</f>
        <v/>
      </c>
      <c r="X83" t="str">
        <f>IFERROR(__xludf.DUMMYFUNCTION("""COMPUTED_VALUE"""),"")</f>
        <v/>
      </c>
      <c r="Y83" t="str">
        <f>IFERROR(__xludf.DUMMYFUNCTION("""COMPUTED_VALUE"""),"")</f>
        <v/>
      </c>
      <c r="Z83" t="str">
        <f>IFERROR(__xludf.DUMMYFUNCTION("""COMPUTED_VALUE"""),"")</f>
        <v/>
      </c>
      <c r="AA83" t="str">
        <f>IFERROR(__xludf.DUMMYFUNCTION("""COMPUTED_VALUE"""),"")</f>
        <v/>
      </c>
      <c r="AB83" t="str">
        <f>IFERROR(__xludf.DUMMYFUNCTION("""COMPUTED_VALUE"""),"")</f>
        <v/>
      </c>
      <c r="AC83" t="str">
        <f>IFERROR(__xludf.DUMMYFUNCTION("""COMPUTED_VALUE"""),"")</f>
        <v/>
      </c>
      <c r="AD83" t="str">
        <f>IFERROR(__xludf.DUMMYFUNCTION("""COMPUTED_VALUE"""),"")</f>
        <v/>
      </c>
      <c r="AE83" s="3"/>
      <c r="AF83" s="3"/>
      <c r="AG83" s="3"/>
      <c r="AH83" s="3"/>
      <c r="AI83" s="3"/>
    </row>
    <row r="84">
      <c r="A84" t="str">
        <f>IFERROR(__xludf.DUMMYFUNCTION("""COMPUTED_VALUE"""),"")</f>
        <v/>
      </c>
      <c r="B84" t="str">
        <f>IFERROR(__xludf.DUMMYFUNCTION("""COMPUTED_VALUE"""),"")</f>
        <v/>
      </c>
      <c r="C84" t="str">
        <f>IFERROR(__xludf.DUMMYFUNCTION("""COMPUTED_VALUE"""),"")</f>
        <v/>
      </c>
      <c r="D84" t="str">
        <f>IFERROR(__xludf.DUMMYFUNCTION("""COMPUTED_VALUE"""),"")</f>
        <v/>
      </c>
      <c r="E84" t="str">
        <f>IFERROR(__xludf.DUMMYFUNCTION("""COMPUTED_VALUE"""),"")</f>
        <v/>
      </c>
      <c r="F84" t="str">
        <f>IFERROR(__xludf.DUMMYFUNCTION("""COMPUTED_VALUE"""),"")</f>
        <v/>
      </c>
      <c r="G84" t="str">
        <f>IFERROR(__xludf.DUMMYFUNCTION("""COMPUTED_VALUE"""),"")</f>
        <v/>
      </c>
      <c r="H84" t="str">
        <f>IFERROR(__xludf.DUMMYFUNCTION("""COMPUTED_VALUE"""),"")</f>
        <v/>
      </c>
      <c r="I84" t="str">
        <f>IFERROR(__xludf.DUMMYFUNCTION("""COMPUTED_VALUE"""),"")</f>
        <v/>
      </c>
      <c r="J84" t="str">
        <f>IFERROR(__xludf.DUMMYFUNCTION("""COMPUTED_VALUE"""),"")</f>
        <v/>
      </c>
      <c r="K84" t="str">
        <f>IFERROR(__xludf.DUMMYFUNCTION("""COMPUTED_VALUE"""),"")</f>
        <v/>
      </c>
      <c r="L84" t="str">
        <f>IFERROR(__xludf.DUMMYFUNCTION("""COMPUTED_VALUE"""),"")</f>
        <v/>
      </c>
      <c r="M84" t="str">
        <f>IFERROR(__xludf.DUMMYFUNCTION("""COMPUTED_VALUE"""),"")</f>
        <v/>
      </c>
      <c r="N84" t="str">
        <f>IFERROR(__xludf.DUMMYFUNCTION("""COMPUTED_VALUE"""),"")</f>
        <v/>
      </c>
      <c r="O84" t="str">
        <f>IFERROR(__xludf.DUMMYFUNCTION("""COMPUTED_VALUE"""),"")</f>
        <v/>
      </c>
      <c r="P84" t="str">
        <f>IFERROR(__xludf.DUMMYFUNCTION("""COMPUTED_VALUE"""),"")</f>
        <v/>
      </c>
      <c r="Q84" t="str">
        <f>IFERROR(__xludf.DUMMYFUNCTION("""COMPUTED_VALUE"""),"")</f>
        <v/>
      </c>
      <c r="R84" t="str">
        <f>IFERROR(__xludf.DUMMYFUNCTION("""COMPUTED_VALUE"""),"")</f>
        <v/>
      </c>
      <c r="S84" t="str">
        <f>IFERROR(__xludf.DUMMYFUNCTION("""COMPUTED_VALUE"""),"")</f>
        <v/>
      </c>
      <c r="T84" t="str">
        <f>IFERROR(__xludf.DUMMYFUNCTION("""COMPUTED_VALUE"""),"")</f>
        <v/>
      </c>
      <c r="U84" t="str">
        <f>IFERROR(__xludf.DUMMYFUNCTION("""COMPUTED_VALUE"""),"")</f>
        <v/>
      </c>
      <c r="V84" t="str">
        <f>IFERROR(__xludf.DUMMYFUNCTION("""COMPUTED_VALUE"""),"")</f>
        <v/>
      </c>
      <c r="W84" t="str">
        <f>IFERROR(__xludf.DUMMYFUNCTION("""COMPUTED_VALUE"""),"")</f>
        <v/>
      </c>
      <c r="X84" t="str">
        <f>IFERROR(__xludf.DUMMYFUNCTION("""COMPUTED_VALUE"""),"")</f>
        <v/>
      </c>
      <c r="Y84" t="str">
        <f>IFERROR(__xludf.DUMMYFUNCTION("""COMPUTED_VALUE"""),"")</f>
        <v/>
      </c>
      <c r="Z84" t="str">
        <f>IFERROR(__xludf.DUMMYFUNCTION("""COMPUTED_VALUE"""),"")</f>
        <v/>
      </c>
      <c r="AA84" t="str">
        <f>IFERROR(__xludf.DUMMYFUNCTION("""COMPUTED_VALUE"""),"")</f>
        <v/>
      </c>
      <c r="AB84" t="str">
        <f>IFERROR(__xludf.DUMMYFUNCTION("""COMPUTED_VALUE"""),"")</f>
        <v/>
      </c>
      <c r="AC84" t="str">
        <f>IFERROR(__xludf.DUMMYFUNCTION("""COMPUTED_VALUE"""),"")</f>
        <v/>
      </c>
      <c r="AD84" t="str">
        <f>IFERROR(__xludf.DUMMYFUNCTION("""COMPUTED_VALUE"""),"")</f>
        <v/>
      </c>
      <c r="AE84" s="3"/>
      <c r="AF84" s="3"/>
      <c r="AG84" s="3"/>
      <c r="AH84" s="3"/>
      <c r="AI84" s="3"/>
    </row>
    <row r="85">
      <c r="A85" t="str">
        <f>IFERROR(__xludf.DUMMYFUNCTION("""COMPUTED_VALUE"""),"")</f>
        <v/>
      </c>
      <c r="B85" t="str">
        <f>IFERROR(__xludf.DUMMYFUNCTION("""COMPUTED_VALUE"""),"")</f>
        <v/>
      </c>
      <c r="C85" t="str">
        <f>IFERROR(__xludf.DUMMYFUNCTION("""COMPUTED_VALUE"""),"")</f>
        <v/>
      </c>
      <c r="D85" t="str">
        <f>IFERROR(__xludf.DUMMYFUNCTION("""COMPUTED_VALUE"""),"")</f>
        <v/>
      </c>
      <c r="E85" t="str">
        <f>IFERROR(__xludf.DUMMYFUNCTION("""COMPUTED_VALUE"""),"")</f>
        <v/>
      </c>
      <c r="F85" t="str">
        <f>IFERROR(__xludf.DUMMYFUNCTION("""COMPUTED_VALUE"""),"")</f>
        <v/>
      </c>
      <c r="G85" t="str">
        <f>IFERROR(__xludf.DUMMYFUNCTION("""COMPUTED_VALUE"""),"")</f>
        <v/>
      </c>
      <c r="H85" t="str">
        <f>IFERROR(__xludf.DUMMYFUNCTION("""COMPUTED_VALUE"""),"")</f>
        <v/>
      </c>
      <c r="I85" t="str">
        <f>IFERROR(__xludf.DUMMYFUNCTION("""COMPUTED_VALUE"""),"")</f>
        <v/>
      </c>
      <c r="J85" t="str">
        <f>IFERROR(__xludf.DUMMYFUNCTION("""COMPUTED_VALUE"""),"")</f>
        <v/>
      </c>
      <c r="K85" t="str">
        <f>IFERROR(__xludf.DUMMYFUNCTION("""COMPUTED_VALUE"""),"")</f>
        <v/>
      </c>
      <c r="L85" t="str">
        <f>IFERROR(__xludf.DUMMYFUNCTION("""COMPUTED_VALUE"""),"")</f>
        <v/>
      </c>
      <c r="M85" t="str">
        <f>IFERROR(__xludf.DUMMYFUNCTION("""COMPUTED_VALUE"""),"")</f>
        <v/>
      </c>
      <c r="N85" t="str">
        <f>IFERROR(__xludf.DUMMYFUNCTION("""COMPUTED_VALUE"""),"")</f>
        <v/>
      </c>
      <c r="O85" t="str">
        <f>IFERROR(__xludf.DUMMYFUNCTION("""COMPUTED_VALUE"""),"")</f>
        <v/>
      </c>
      <c r="P85" t="str">
        <f>IFERROR(__xludf.DUMMYFUNCTION("""COMPUTED_VALUE"""),"")</f>
        <v/>
      </c>
      <c r="Q85" t="str">
        <f>IFERROR(__xludf.DUMMYFUNCTION("""COMPUTED_VALUE"""),"")</f>
        <v/>
      </c>
      <c r="R85" t="str">
        <f>IFERROR(__xludf.DUMMYFUNCTION("""COMPUTED_VALUE"""),"")</f>
        <v/>
      </c>
      <c r="S85" t="str">
        <f>IFERROR(__xludf.DUMMYFUNCTION("""COMPUTED_VALUE"""),"")</f>
        <v/>
      </c>
      <c r="T85" t="str">
        <f>IFERROR(__xludf.DUMMYFUNCTION("""COMPUTED_VALUE"""),"")</f>
        <v/>
      </c>
      <c r="U85" t="str">
        <f>IFERROR(__xludf.DUMMYFUNCTION("""COMPUTED_VALUE"""),"")</f>
        <v/>
      </c>
      <c r="V85" t="str">
        <f>IFERROR(__xludf.DUMMYFUNCTION("""COMPUTED_VALUE"""),"")</f>
        <v/>
      </c>
      <c r="W85" t="str">
        <f>IFERROR(__xludf.DUMMYFUNCTION("""COMPUTED_VALUE"""),"")</f>
        <v/>
      </c>
      <c r="X85" t="str">
        <f>IFERROR(__xludf.DUMMYFUNCTION("""COMPUTED_VALUE"""),"")</f>
        <v/>
      </c>
      <c r="Y85" t="str">
        <f>IFERROR(__xludf.DUMMYFUNCTION("""COMPUTED_VALUE"""),"")</f>
        <v/>
      </c>
      <c r="Z85" t="str">
        <f>IFERROR(__xludf.DUMMYFUNCTION("""COMPUTED_VALUE"""),"")</f>
        <v/>
      </c>
      <c r="AA85" t="str">
        <f>IFERROR(__xludf.DUMMYFUNCTION("""COMPUTED_VALUE"""),"")</f>
        <v/>
      </c>
      <c r="AB85" t="str">
        <f>IFERROR(__xludf.DUMMYFUNCTION("""COMPUTED_VALUE"""),"")</f>
        <v/>
      </c>
      <c r="AC85" t="str">
        <f>IFERROR(__xludf.DUMMYFUNCTION("""COMPUTED_VALUE"""),"")</f>
        <v/>
      </c>
      <c r="AD85" t="str">
        <f>IFERROR(__xludf.DUMMYFUNCTION("""COMPUTED_VALUE"""),"")</f>
        <v/>
      </c>
      <c r="AE85" s="3"/>
      <c r="AF85" s="3"/>
      <c r="AG85" s="3"/>
      <c r="AH85" s="3"/>
      <c r="AI85" s="3"/>
    </row>
    <row r="86">
      <c r="A86" t="str">
        <f>IFERROR(__xludf.DUMMYFUNCTION("""COMPUTED_VALUE"""),"")</f>
        <v/>
      </c>
      <c r="B86" t="str">
        <f>IFERROR(__xludf.DUMMYFUNCTION("""COMPUTED_VALUE"""),"")</f>
        <v/>
      </c>
      <c r="C86" t="str">
        <f>IFERROR(__xludf.DUMMYFUNCTION("""COMPUTED_VALUE"""),"")</f>
        <v/>
      </c>
      <c r="D86" t="str">
        <f>IFERROR(__xludf.DUMMYFUNCTION("""COMPUTED_VALUE"""),"")</f>
        <v/>
      </c>
      <c r="E86" t="str">
        <f>IFERROR(__xludf.DUMMYFUNCTION("""COMPUTED_VALUE"""),"")</f>
        <v/>
      </c>
      <c r="F86" t="str">
        <f>IFERROR(__xludf.DUMMYFUNCTION("""COMPUTED_VALUE"""),"")</f>
        <v/>
      </c>
      <c r="G86" t="str">
        <f>IFERROR(__xludf.DUMMYFUNCTION("""COMPUTED_VALUE"""),"")</f>
        <v/>
      </c>
      <c r="H86" t="str">
        <f>IFERROR(__xludf.DUMMYFUNCTION("""COMPUTED_VALUE"""),"")</f>
        <v/>
      </c>
      <c r="I86" t="str">
        <f>IFERROR(__xludf.DUMMYFUNCTION("""COMPUTED_VALUE"""),"")</f>
        <v/>
      </c>
      <c r="J86" t="str">
        <f>IFERROR(__xludf.DUMMYFUNCTION("""COMPUTED_VALUE"""),"")</f>
        <v/>
      </c>
      <c r="K86" t="str">
        <f>IFERROR(__xludf.DUMMYFUNCTION("""COMPUTED_VALUE"""),"")</f>
        <v/>
      </c>
      <c r="L86" t="str">
        <f>IFERROR(__xludf.DUMMYFUNCTION("""COMPUTED_VALUE"""),"")</f>
        <v/>
      </c>
      <c r="M86" t="str">
        <f>IFERROR(__xludf.DUMMYFUNCTION("""COMPUTED_VALUE"""),"")</f>
        <v/>
      </c>
      <c r="N86" t="str">
        <f>IFERROR(__xludf.DUMMYFUNCTION("""COMPUTED_VALUE"""),"")</f>
        <v/>
      </c>
      <c r="O86" t="str">
        <f>IFERROR(__xludf.DUMMYFUNCTION("""COMPUTED_VALUE"""),"")</f>
        <v/>
      </c>
      <c r="P86" t="str">
        <f>IFERROR(__xludf.DUMMYFUNCTION("""COMPUTED_VALUE"""),"")</f>
        <v/>
      </c>
      <c r="Q86" t="str">
        <f>IFERROR(__xludf.DUMMYFUNCTION("""COMPUTED_VALUE"""),"")</f>
        <v/>
      </c>
      <c r="R86" t="str">
        <f>IFERROR(__xludf.DUMMYFUNCTION("""COMPUTED_VALUE"""),"")</f>
        <v/>
      </c>
      <c r="S86" t="str">
        <f>IFERROR(__xludf.DUMMYFUNCTION("""COMPUTED_VALUE"""),"")</f>
        <v/>
      </c>
      <c r="T86" t="str">
        <f>IFERROR(__xludf.DUMMYFUNCTION("""COMPUTED_VALUE"""),"")</f>
        <v/>
      </c>
      <c r="U86" t="str">
        <f>IFERROR(__xludf.DUMMYFUNCTION("""COMPUTED_VALUE"""),"")</f>
        <v/>
      </c>
      <c r="V86" t="str">
        <f>IFERROR(__xludf.DUMMYFUNCTION("""COMPUTED_VALUE"""),"")</f>
        <v/>
      </c>
      <c r="W86" t="str">
        <f>IFERROR(__xludf.DUMMYFUNCTION("""COMPUTED_VALUE"""),"")</f>
        <v/>
      </c>
      <c r="X86" t="str">
        <f>IFERROR(__xludf.DUMMYFUNCTION("""COMPUTED_VALUE"""),"")</f>
        <v/>
      </c>
      <c r="Y86" t="str">
        <f>IFERROR(__xludf.DUMMYFUNCTION("""COMPUTED_VALUE"""),"")</f>
        <v/>
      </c>
      <c r="Z86" t="str">
        <f>IFERROR(__xludf.DUMMYFUNCTION("""COMPUTED_VALUE"""),"")</f>
        <v/>
      </c>
      <c r="AA86" t="str">
        <f>IFERROR(__xludf.DUMMYFUNCTION("""COMPUTED_VALUE"""),"")</f>
        <v/>
      </c>
      <c r="AB86" t="str">
        <f>IFERROR(__xludf.DUMMYFUNCTION("""COMPUTED_VALUE"""),"")</f>
        <v/>
      </c>
      <c r="AC86" t="str">
        <f>IFERROR(__xludf.DUMMYFUNCTION("""COMPUTED_VALUE"""),"")</f>
        <v/>
      </c>
      <c r="AD86" t="str">
        <f>IFERROR(__xludf.DUMMYFUNCTION("""COMPUTED_VALUE"""),"")</f>
        <v/>
      </c>
      <c r="AE86" s="3"/>
      <c r="AF86" s="3"/>
      <c r="AG86" s="3"/>
      <c r="AH86" s="3"/>
      <c r="AI86" s="3"/>
    </row>
    <row r="87">
      <c r="A87" t="str">
        <f>IFERROR(__xludf.DUMMYFUNCTION("""COMPUTED_VALUE"""),"")</f>
        <v/>
      </c>
      <c r="B87" t="str">
        <f>IFERROR(__xludf.DUMMYFUNCTION("""COMPUTED_VALUE"""),"")</f>
        <v/>
      </c>
      <c r="C87" t="str">
        <f>IFERROR(__xludf.DUMMYFUNCTION("""COMPUTED_VALUE"""),"")</f>
        <v/>
      </c>
      <c r="D87" t="str">
        <f>IFERROR(__xludf.DUMMYFUNCTION("""COMPUTED_VALUE"""),"")</f>
        <v/>
      </c>
      <c r="E87" t="str">
        <f>IFERROR(__xludf.DUMMYFUNCTION("""COMPUTED_VALUE"""),"")</f>
        <v/>
      </c>
      <c r="F87" t="str">
        <f>IFERROR(__xludf.DUMMYFUNCTION("""COMPUTED_VALUE"""),"")</f>
        <v/>
      </c>
      <c r="G87" t="str">
        <f>IFERROR(__xludf.DUMMYFUNCTION("""COMPUTED_VALUE"""),"")</f>
        <v/>
      </c>
      <c r="H87" t="str">
        <f>IFERROR(__xludf.DUMMYFUNCTION("""COMPUTED_VALUE"""),"")</f>
        <v/>
      </c>
      <c r="I87" t="str">
        <f>IFERROR(__xludf.DUMMYFUNCTION("""COMPUTED_VALUE"""),"")</f>
        <v/>
      </c>
      <c r="J87" t="str">
        <f>IFERROR(__xludf.DUMMYFUNCTION("""COMPUTED_VALUE"""),"")</f>
        <v/>
      </c>
      <c r="K87" t="str">
        <f>IFERROR(__xludf.DUMMYFUNCTION("""COMPUTED_VALUE"""),"")</f>
        <v/>
      </c>
      <c r="L87" t="str">
        <f>IFERROR(__xludf.DUMMYFUNCTION("""COMPUTED_VALUE"""),"")</f>
        <v/>
      </c>
      <c r="M87" t="str">
        <f>IFERROR(__xludf.DUMMYFUNCTION("""COMPUTED_VALUE"""),"")</f>
        <v/>
      </c>
      <c r="N87" t="str">
        <f>IFERROR(__xludf.DUMMYFUNCTION("""COMPUTED_VALUE"""),"")</f>
        <v/>
      </c>
      <c r="O87" t="str">
        <f>IFERROR(__xludf.DUMMYFUNCTION("""COMPUTED_VALUE"""),"")</f>
        <v/>
      </c>
      <c r="P87" t="str">
        <f>IFERROR(__xludf.DUMMYFUNCTION("""COMPUTED_VALUE"""),"")</f>
        <v/>
      </c>
      <c r="Q87" t="str">
        <f>IFERROR(__xludf.DUMMYFUNCTION("""COMPUTED_VALUE"""),"")</f>
        <v/>
      </c>
      <c r="R87" t="str">
        <f>IFERROR(__xludf.DUMMYFUNCTION("""COMPUTED_VALUE"""),"")</f>
        <v/>
      </c>
      <c r="S87" t="str">
        <f>IFERROR(__xludf.DUMMYFUNCTION("""COMPUTED_VALUE"""),"")</f>
        <v/>
      </c>
      <c r="T87" t="str">
        <f>IFERROR(__xludf.DUMMYFUNCTION("""COMPUTED_VALUE"""),"")</f>
        <v/>
      </c>
      <c r="U87" t="str">
        <f>IFERROR(__xludf.DUMMYFUNCTION("""COMPUTED_VALUE"""),"")</f>
        <v/>
      </c>
      <c r="V87" t="str">
        <f>IFERROR(__xludf.DUMMYFUNCTION("""COMPUTED_VALUE"""),"")</f>
        <v/>
      </c>
      <c r="W87" t="str">
        <f>IFERROR(__xludf.DUMMYFUNCTION("""COMPUTED_VALUE"""),"")</f>
        <v/>
      </c>
      <c r="X87" t="str">
        <f>IFERROR(__xludf.DUMMYFUNCTION("""COMPUTED_VALUE"""),"")</f>
        <v/>
      </c>
      <c r="Y87" t="str">
        <f>IFERROR(__xludf.DUMMYFUNCTION("""COMPUTED_VALUE"""),"")</f>
        <v/>
      </c>
      <c r="Z87" t="str">
        <f>IFERROR(__xludf.DUMMYFUNCTION("""COMPUTED_VALUE"""),"")</f>
        <v/>
      </c>
      <c r="AA87" t="str">
        <f>IFERROR(__xludf.DUMMYFUNCTION("""COMPUTED_VALUE"""),"")</f>
        <v/>
      </c>
      <c r="AB87" t="str">
        <f>IFERROR(__xludf.DUMMYFUNCTION("""COMPUTED_VALUE"""),"")</f>
        <v/>
      </c>
      <c r="AC87" t="str">
        <f>IFERROR(__xludf.DUMMYFUNCTION("""COMPUTED_VALUE"""),"")</f>
        <v/>
      </c>
      <c r="AD87" t="str">
        <f>IFERROR(__xludf.DUMMYFUNCTION("""COMPUTED_VALUE"""),"")</f>
        <v/>
      </c>
      <c r="AE87" s="3"/>
      <c r="AF87" s="3"/>
      <c r="AG87" s="3"/>
      <c r="AH87" s="3"/>
      <c r="AI87" s="3"/>
    </row>
    <row r="88">
      <c r="A88" t="str">
        <f>IFERROR(__xludf.DUMMYFUNCTION("""COMPUTED_VALUE"""),"")</f>
        <v/>
      </c>
      <c r="B88" t="str">
        <f>IFERROR(__xludf.DUMMYFUNCTION("""COMPUTED_VALUE"""),"")</f>
        <v/>
      </c>
      <c r="C88" t="str">
        <f>IFERROR(__xludf.DUMMYFUNCTION("""COMPUTED_VALUE"""),"")</f>
        <v/>
      </c>
      <c r="D88" t="str">
        <f>IFERROR(__xludf.DUMMYFUNCTION("""COMPUTED_VALUE"""),"")</f>
        <v/>
      </c>
      <c r="E88" t="str">
        <f>IFERROR(__xludf.DUMMYFUNCTION("""COMPUTED_VALUE"""),"")</f>
        <v/>
      </c>
      <c r="F88" t="str">
        <f>IFERROR(__xludf.DUMMYFUNCTION("""COMPUTED_VALUE"""),"")</f>
        <v/>
      </c>
      <c r="G88" t="str">
        <f>IFERROR(__xludf.DUMMYFUNCTION("""COMPUTED_VALUE"""),"")</f>
        <v/>
      </c>
      <c r="H88" t="str">
        <f>IFERROR(__xludf.DUMMYFUNCTION("""COMPUTED_VALUE"""),"")</f>
        <v/>
      </c>
      <c r="I88" t="str">
        <f>IFERROR(__xludf.DUMMYFUNCTION("""COMPUTED_VALUE"""),"")</f>
        <v/>
      </c>
      <c r="J88" t="str">
        <f>IFERROR(__xludf.DUMMYFUNCTION("""COMPUTED_VALUE"""),"")</f>
        <v/>
      </c>
      <c r="K88" t="str">
        <f>IFERROR(__xludf.DUMMYFUNCTION("""COMPUTED_VALUE"""),"")</f>
        <v/>
      </c>
      <c r="L88" t="str">
        <f>IFERROR(__xludf.DUMMYFUNCTION("""COMPUTED_VALUE"""),"")</f>
        <v/>
      </c>
      <c r="M88" t="str">
        <f>IFERROR(__xludf.DUMMYFUNCTION("""COMPUTED_VALUE"""),"")</f>
        <v/>
      </c>
      <c r="N88" t="str">
        <f>IFERROR(__xludf.DUMMYFUNCTION("""COMPUTED_VALUE"""),"")</f>
        <v/>
      </c>
      <c r="O88" t="str">
        <f>IFERROR(__xludf.DUMMYFUNCTION("""COMPUTED_VALUE"""),"")</f>
        <v/>
      </c>
      <c r="P88" t="str">
        <f>IFERROR(__xludf.DUMMYFUNCTION("""COMPUTED_VALUE"""),"")</f>
        <v/>
      </c>
      <c r="Q88" t="str">
        <f>IFERROR(__xludf.DUMMYFUNCTION("""COMPUTED_VALUE"""),"")</f>
        <v/>
      </c>
      <c r="R88" t="str">
        <f>IFERROR(__xludf.DUMMYFUNCTION("""COMPUTED_VALUE"""),"")</f>
        <v/>
      </c>
      <c r="S88" t="str">
        <f>IFERROR(__xludf.DUMMYFUNCTION("""COMPUTED_VALUE"""),"")</f>
        <v/>
      </c>
      <c r="T88" t="str">
        <f>IFERROR(__xludf.DUMMYFUNCTION("""COMPUTED_VALUE"""),"")</f>
        <v/>
      </c>
      <c r="U88" t="str">
        <f>IFERROR(__xludf.DUMMYFUNCTION("""COMPUTED_VALUE"""),"")</f>
        <v/>
      </c>
      <c r="V88" t="str">
        <f>IFERROR(__xludf.DUMMYFUNCTION("""COMPUTED_VALUE"""),"")</f>
        <v/>
      </c>
      <c r="W88" t="str">
        <f>IFERROR(__xludf.DUMMYFUNCTION("""COMPUTED_VALUE"""),"")</f>
        <v/>
      </c>
      <c r="X88" t="str">
        <f>IFERROR(__xludf.DUMMYFUNCTION("""COMPUTED_VALUE"""),"")</f>
        <v/>
      </c>
      <c r="Y88" t="str">
        <f>IFERROR(__xludf.DUMMYFUNCTION("""COMPUTED_VALUE"""),"")</f>
        <v/>
      </c>
      <c r="Z88" t="str">
        <f>IFERROR(__xludf.DUMMYFUNCTION("""COMPUTED_VALUE"""),"")</f>
        <v/>
      </c>
      <c r="AA88" t="str">
        <f>IFERROR(__xludf.DUMMYFUNCTION("""COMPUTED_VALUE"""),"")</f>
        <v/>
      </c>
      <c r="AB88" t="str">
        <f>IFERROR(__xludf.DUMMYFUNCTION("""COMPUTED_VALUE"""),"")</f>
        <v/>
      </c>
      <c r="AC88" t="str">
        <f>IFERROR(__xludf.DUMMYFUNCTION("""COMPUTED_VALUE"""),"")</f>
        <v/>
      </c>
      <c r="AD88" t="str">
        <f>IFERROR(__xludf.DUMMYFUNCTION("""COMPUTED_VALUE"""),"")</f>
        <v/>
      </c>
      <c r="AE88" s="3"/>
      <c r="AF88" s="3"/>
      <c r="AG88" s="3"/>
      <c r="AH88" s="3"/>
      <c r="AI88" s="3"/>
    </row>
    <row r="89">
      <c r="A89" t="str">
        <f>IFERROR(__xludf.DUMMYFUNCTION("""COMPUTED_VALUE"""),"")</f>
        <v/>
      </c>
      <c r="B89" t="str">
        <f>IFERROR(__xludf.DUMMYFUNCTION("""COMPUTED_VALUE"""),"")</f>
        <v/>
      </c>
      <c r="C89" t="str">
        <f>IFERROR(__xludf.DUMMYFUNCTION("""COMPUTED_VALUE"""),"")</f>
        <v/>
      </c>
      <c r="D89" t="str">
        <f>IFERROR(__xludf.DUMMYFUNCTION("""COMPUTED_VALUE"""),"")</f>
        <v/>
      </c>
      <c r="E89" t="str">
        <f>IFERROR(__xludf.DUMMYFUNCTION("""COMPUTED_VALUE"""),"")</f>
        <v/>
      </c>
      <c r="F89" t="str">
        <f>IFERROR(__xludf.DUMMYFUNCTION("""COMPUTED_VALUE"""),"")</f>
        <v/>
      </c>
      <c r="G89" t="str">
        <f>IFERROR(__xludf.DUMMYFUNCTION("""COMPUTED_VALUE"""),"")</f>
        <v/>
      </c>
      <c r="H89" t="str">
        <f>IFERROR(__xludf.DUMMYFUNCTION("""COMPUTED_VALUE"""),"")</f>
        <v/>
      </c>
      <c r="I89" t="str">
        <f>IFERROR(__xludf.DUMMYFUNCTION("""COMPUTED_VALUE"""),"")</f>
        <v/>
      </c>
      <c r="J89" t="str">
        <f>IFERROR(__xludf.DUMMYFUNCTION("""COMPUTED_VALUE"""),"")</f>
        <v/>
      </c>
      <c r="K89" t="str">
        <f>IFERROR(__xludf.DUMMYFUNCTION("""COMPUTED_VALUE"""),"")</f>
        <v/>
      </c>
      <c r="L89" t="str">
        <f>IFERROR(__xludf.DUMMYFUNCTION("""COMPUTED_VALUE"""),"")</f>
        <v/>
      </c>
      <c r="M89" t="str">
        <f>IFERROR(__xludf.DUMMYFUNCTION("""COMPUTED_VALUE"""),"")</f>
        <v/>
      </c>
      <c r="N89" t="str">
        <f>IFERROR(__xludf.DUMMYFUNCTION("""COMPUTED_VALUE"""),"")</f>
        <v/>
      </c>
      <c r="O89" t="str">
        <f>IFERROR(__xludf.DUMMYFUNCTION("""COMPUTED_VALUE"""),"")</f>
        <v/>
      </c>
      <c r="P89" t="str">
        <f>IFERROR(__xludf.DUMMYFUNCTION("""COMPUTED_VALUE"""),"")</f>
        <v/>
      </c>
      <c r="Q89" t="str">
        <f>IFERROR(__xludf.DUMMYFUNCTION("""COMPUTED_VALUE"""),"")</f>
        <v/>
      </c>
      <c r="R89" t="str">
        <f>IFERROR(__xludf.DUMMYFUNCTION("""COMPUTED_VALUE"""),"")</f>
        <v/>
      </c>
      <c r="S89" t="str">
        <f>IFERROR(__xludf.DUMMYFUNCTION("""COMPUTED_VALUE"""),"")</f>
        <v/>
      </c>
      <c r="T89" t="str">
        <f>IFERROR(__xludf.DUMMYFUNCTION("""COMPUTED_VALUE"""),"")</f>
        <v/>
      </c>
      <c r="U89" t="str">
        <f>IFERROR(__xludf.DUMMYFUNCTION("""COMPUTED_VALUE"""),"")</f>
        <v/>
      </c>
      <c r="V89" t="str">
        <f>IFERROR(__xludf.DUMMYFUNCTION("""COMPUTED_VALUE"""),"")</f>
        <v/>
      </c>
      <c r="W89" t="str">
        <f>IFERROR(__xludf.DUMMYFUNCTION("""COMPUTED_VALUE"""),"")</f>
        <v/>
      </c>
      <c r="X89" t="str">
        <f>IFERROR(__xludf.DUMMYFUNCTION("""COMPUTED_VALUE"""),"")</f>
        <v/>
      </c>
      <c r="Y89" t="str">
        <f>IFERROR(__xludf.DUMMYFUNCTION("""COMPUTED_VALUE"""),"")</f>
        <v/>
      </c>
      <c r="Z89" t="str">
        <f>IFERROR(__xludf.DUMMYFUNCTION("""COMPUTED_VALUE"""),"")</f>
        <v/>
      </c>
      <c r="AA89" t="str">
        <f>IFERROR(__xludf.DUMMYFUNCTION("""COMPUTED_VALUE"""),"")</f>
        <v/>
      </c>
      <c r="AB89" t="str">
        <f>IFERROR(__xludf.DUMMYFUNCTION("""COMPUTED_VALUE"""),"")</f>
        <v/>
      </c>
      <c r="AC89" t="str">
        <f>IFERROR(__xludf.DUMMYFUNCTION("""COMPUTED_VALUE"""),"")</f>
        <v/>
      </c>
      <c r="AD89" t="str">
        <f>IFERROR(__xludf.DUMMYFUNCTION("""COMPUTED_VALUE"""),"")</f>
        <v/>
      </c>
      <c r="AE89" s="3"/>
      <c r="AF89" s="3"/>
      <c r="AG89" s="3"/>
      <c r="AH89" s="3"/>
      <c r="AI89" s="3"/>
    </row>
    <row r="90">
      <c r="A90" t="str">
        <f>IFERROR(__xludf.DUMMYFUNCTION("""COMPUTED_VALUE"""),"")</f>
        <v/>
      </c>
      <c r="B90" t="str">
        <f>IFERROR(__xludf.DUMMYFUNCTION("""COMPUTED_VALUE"""),"")</f>
        <v/>
      </c>
      <c r="C90" t="str">
        <f>IFERROR(__xludf.DUMMYFUNCTION("""COMPUTED_VALUE"""),"")</f>
        <v/>
      </c>
      <c r="D90" t="str">
        <f>IFERROR(__xludf.DUMMYFUNCTION("""COMPUTED_VALUE"""),"")</f>
        <v/>
      </c>
      <c r="E90" t="str">
        <f>IFERROR(__xludf.DUMMYFUNCTION("""COMPUTED_VALUE"""),"")</f>
        <v/>
      </c>
      <c r="F90" t="str">
        <f>IFERROR(__xludf.DUMMYFUNCTION("""COMPUTED_VALUE"""),"")</f>
        <v/>
      </c>
      <c r="G90" t="str">
        <f>IFERROR(__xludf.DUMMYFUNCTION("""COMPUTED_VALUE"""),"")</f>
        <v/>
      </c>
      <c r="H90" t="str">
        <f>IFERROR(__xludf.DUMMYFUNCTION("""COMPUTED_VALUE"""),"")</f>
        <v/>
      </c>
      <c r="I90" t="str">
        <f>IFERROR(__xludf.DUMMYFUNCTION("""COMPUTED_VALUE"""),"")</f>
        <v/>
      </c>
      <c r="J90" t="str">
        <f>IFERROR(__xludf.DUMMYFUNCTION("""COMPUTED_VALUE"""),"")</f>
        <v/>
      </c>
      <c r="K90" t="str">
        <f>IFERROR(__xludf.DUMMYFUNCTION("""COMPUTED_VALUE"""),"")</f>
        <v/>
      </c>
      <c r="L90" t="str">
        <f>IFERROR(__xludf.DUMMYFUNCTION("""COMPUTED_VALUE"""),"")</f>
        <v/>
      </c>
      <c r="M90" t="str">
        <f>IFERROR(__xludf.DUMMYFUNCTION("""COMPUTED_VALUE"""),"")</f>
        <v/>
      </c>
      <c r="N90" t="str">
        <f>IFERROR(__xludf.DUMMYFUNCTION("""COMPUTED_VALUE"""),"")</f>
        <v/>
      </c>
      <c r="O90" t="str">
        <f>IFERROR(__xludf.DUMMYFUNCTION("""COMPUTED_VALUE"""),"")</f>
        <v/>
      </c>
      <c r="P90" t="str">
        <f>IFERROR(__xludf.DUMMYFUNCTION("""COMPUTED_VALUE"""),"")</f>
        <v/>
      </c>
      <c r="Q90" t="str">
        <f>IFERROR(__xludf.DUMMYFUNCTION("""COMPUTED_VALUE"""),"")</f>
        <v/>
      </c>
      <c r="R90" t="str">
        <f>IFERROR(__xludf.DUMMYFUNCTION("""COMPUTED_VALUE"""),"")</f>
        <v/>
      </c>
      <c r="S90" t="str">
        <f>IFERROR(__xludf.DUMMYFUNCTION("""COMPUTED_VALUE"""),"")</f>
        <v/>
      </c>
      <c r="T90" t="str">
        <f>IFERROR(__xludf.DUMMYFUNCTION("""COMPUTED_VALUE"""),"")</f>
        <v/>
      </c>
      <c r="U90" t="str">
        <f>IFERROR(__xludf.DUMMYFUNCTION("""COMPUTED_VALUE"""),"")</f>
        <v/>
      </c>
      <c r="V90" t="str">
        <f>IFERROR(__xludf.DUMMYFUNCTION("""COMPUTED_VALUE"""),"")</f>
        <v/>
      </c>
      <c r="W90" t="str">
        <f>IFERROR(__xludf.DUMMYFUNCTION("""COMPUTED_VALUE"""),"")</f>
        <v/>
      </c>
      <c r="X90" t="str">
        <f>IFERROR(__xludf.DUMMYFUNCTION("""COMPUTED_VALUE"""),"")</f>
        <v/>
      </c>
      <c r="Y90" t="str">
        <f>IFERROR(__xludf.DUMMYFUNCTION("""COMPUTED_VALUE"""),"")</f>
        <v/>
      </c>
      <c r="Z90" t="str">
        <f>IFERROR(__xludf.DUMMYFUNCTION("""COMPUTED_VALUE"""),"")</f>
        <v/>
      </c>
      <c r="AA90" t="str">
        <f>IFERROR(__xludf.DUMMYFUNCTION("""COMPUTED_VALUE"""),"")</f>
        <v/>
      </c>
      <c r="AB90" t="str">
        <f>IFERROR(__xludf.DUMMYFUNCTION("""COMPUTED_VALUE"""),"")</f>
        <v/>
      </c>
      <c r="AC90" t="str">
        <f>IFERROR(__xludf.DUMMYFUNCTION("""COMPUTED_VALUE"""),"")</f>
        <v/>
      </c>
      <c r="AD90" t="str">
        <f>IFERROR(__xludf.DUMMYFUNCTION("""COMPUTED_VALUE"""),"")</f>
        <v/>
      </c>
      <c r="AE90" s="3"/>
      <c r="AF90" s="3"/>
      <c r="AG90" s="3"/>
      <c r="AH90" s="3"/>
      <c r="AI90" s="3"/>
    </row>
    <row r="91">
      <c r="A91" t="str">
        <f>IFERROR(__xludf.DUMMYFUNCTION("""COMPUTED_VALUE"""),"")</f>
        <v/>
      </c>
      <c r="B91" t="str">
        <f>IFERROR(__xludf.DUMMYFUNCTION("""COMPUTED_VALUE"""),"")</f>
        <v/>
      </c>
      <c r="C91" t="str">
        <f>IFERROR(__xludf.DUMMYFUNCTION("""COMPUTED_VALUE"""),"")</f>
        <v/>
      </c>
      <c r="D91" t="str">
        <f>IFERROR(__xludf.DUMMYFUNCTION("""COMPUTED_VALUE"""),"")</f>
        <v/>
      </c>
      <c r="E91" t="str">
        <f>IFERROR(__xludf.DUMMYFUNCTION("""COMPUTED_VALUE"""),"")</f>
        <v/>
      </c>
      <c r="F91" t="str">
        <f>IFERROR(__xludf.DUMMYFUNCTION("""COMPUTED_VALUE"""),"")</f>
        <v/>
      </c>
      <c r="G91" t="str">
        <f>IFERROR(__xludf.DUMMYFUNCTION("""COMPUTED_VALUE"""),"")</f>
        <v/>
      </c>
      <c r="H91" t="str">
        <f>IFERROR(__xludf.DUMMYFUNCTION("""COMPUTED_VALUE"""),"")</f>
        <v/>
      </c>
      <c r="I91" t="str">
        <f>IFERROR(__xludf.DUMMYFUNCTION("""COMPUTED_VALUE"""),"")</f>
        <v/>
      </c>
      <c r="J91" t="str">
        <f>IFERROR(__xludf.DUMMYFUNCTION("""COMPUTED_VALUE"""),"")</f>
        <v/>
      </c>
      <c r="K91" t="str">
        <f>IFERROR(__xludf.DUMMYFUNCTION("""COMPUTED_VALUE"""),"")</f>
        <v/>
      </c>
      <c r="L91" t="str">
        <f>IFERROR(__xludf.DUMMYFUNCTION("""COMPUTED_VALUE"""),"")</f>
        <v/>
      </c>
      <c r="M91" t="str">
        <f>IFERROR(__xludf.DUMMYFUNCTION("""COMPUTED_VALUE"""),"")</f>
        <v/>
      </c>
      <c r="N91" t="str">
        <f>IFERROR(__xludf.DUMMYFUNCTION("""COMPUTED_VALUE"""),"")</f>
        <v/>
      </c>
      <c r="O91" t="str">
        <f>IFERROR(__xludf.DUMMYFUNCTION("""COMPUTED_VALUE"""),"")</f>
        <v/>
      </c>
      <c r="P91" t="str">
        <f>IFERROR(__xludf.DUMMYFUNCTION("""COMPUTED_VALUE"""),"")</f>
        <v/>
      </c>
      <c r="Q91" t="str">
        <f>IFERROR(__xludf.DUMMYFUNCTION("""COMPUTED_VALUE"""),"")</f>
        <v/>
      </c>
      <c r="R91" t="str">
        <f>IFERROR(__xludf.DUMMYFUNCTION("""COMPUTED_VALUE"""),"")</f>
        <v/>
      </c>
      <c r="S91" t="str">
        <f>IFERROR(__xludf.DUMMYFUNCTION("""COMPUTED_VALUE"""),"")</f>
        <v/>
      </c>
      <c r="T91" t="str">
        <f>IFERROR(__xludf.DUMMYFUNCTION("""COMPUTED_VALUE"""),"")</f>
        <v/>
      </c>
      <c r="U91" t="str">
        <f>IFERROR(__xludf.DUMMYFUNCTION("""COMPUTED_VALUE"""),"")</f>
        <v/>
      </c>
      <c r="V91" t="str">
        <f>IFERROR(__xludf.DUMMYFUNCTION("""COMPUTED_VALUE"""),"")</f>
        <v/>
      </c>
      <c r="W91" t="str">
        <f>IFERROR(__xludf.DUMMYFUNCTION("""COMPUTED_VALUE"""),"")</f>
        <v/>
      </c>
      <c r="X91" t="str">
        <f>IFERROR(__xludf.DUMMYFUNCTION("""COMPUTED_VALUE"""),"")</f>
        <v/>
      </c>
      <c r="Y91" t="str">
        <f>IFERROR(__xludf.DUMMYFUNCTION("""COMPUTED_VALUE"""),"")</f>
        <v/>
      </c>
      <c r="Z91" t="str">
        <f>IFERROR(__xludf.DUMMYFUNCTION("""COMPUTED_VALUE"""),"")</f>
        <v/>
      </c>
      <c r="AA91" t="str">
        <f>IFERROR(__xludf.DUMMYFUNCTION("""COMPUTED_VALUE"""),"")</f>
        <v/>
      </c>
      <c r="AB91" t="str">
        <f>IFERROR(__xludf.DUMMYFUNCTION("""COMPUTED_VALUE"""),"")</f>
        <v/>
      </c>
      <c r="AC91" t="str">
        <f>IFERROR(__xludf.DUMMYFUNCTION("""COMPUTED_VALUE"""),"")</f>
        <v/>
      </c>
      <c r="AD91" t="str">
        <f>IFERROR(__xludf.DUMMYFUNCTION("""COMPUTED_VALUE"""),"")</f>
        <v/>
      </c>
      <c r="AE91" s="3"/>
      <c r="AF91" s="3"/>
      <c r="AG91" s="3"/>
      <c r="AH91" s="3"/>
      <c r="AI91" s="3"/>
    </row>
    <row r="92">
      <c r="A92" t="str">
        <f>IFERROR(__xludf.DUMMYFUNCTION("""COMPUTED_VALUE"""),"")</f>
        <v/>
      </c>
      <c r="B92" t="str">
        <f>IFERROR(__xludf.DUMMYFUNCTION("""COMPUTED_VALUE"""),"")</f>
        <v/>
      </c>
      <c r="C92" t="str">
        <f>IFERROR(__xludf.DUMMYFUNCTION("""COMPUTED_VALUE"""),"")</f>
        <v/>
      </c>
      <c r="D92" t="str">
        <f>IFERROR(__xludf.DUMMYFUNCTION("""COMPUTED_VALUE"""),"")</f>
        <v/>
      </c>
      <c r="E92" t="str">
        <f>IFERROR(__xludf.DUMMYFUNCTION("""COMPUTED_VALUE"""),"")</f>
        <v/>
      </c>
      <c r="F92" t="str">
        <f>IFERROR(__xludf.DUMMYFUNCTION("""COMPUTED_VALUE"""),"")</f>
        <v/>
      </c>
      <c r="G92" t="str">
        <f>IFERROR(__xludf.DUMMYFUNCTION("""COMPUTED_VALUE"""),"")</f>
        <v/>
      </c>
      <c r="H92" t="str">
        <f>IFERROR(__xludf.DUMMYFUNCTION("""COMPUTED_VALUE"""),"")</f>
        <v/>
      </c>
      <c r="I92" t="str">
        <f>IFERROR(__xludf.DUMMYFUNCTION("""COMPUTED_VALUE"""),"")</f>
        <v/>
      </c>
      <c r="J92" t="str">
        <f>IFERROR(__xludf.DUMMYFUNCTION("""COMPUTED_VALUE"""),"")</f>
        <v/>
      </c>
      <c r="K92" t="str">
        <f>IFERROR(__xludf.DUMMYFUNCTION("""COMPUTED_VALUE"""),"")</f>
        <v/>
      </c>
      <c r="L92" t="str">
        <f>IFERROR(__xludf.DUMMYFUNCTION("""COMPUTED_VALUE"""),"")</f>
        <v/>
      </c>
      <c r="M92" t="str">
        <f>IFERROR(__xludf.DUMMYFUNCTION("""COMPUTED_VALUE"""),"")</f>
        <v/>
      </c>
      <c r="N92" t="str">
        <f>IFERROR(__xludf.DUMMYFUNCTION("""COMPUTED_VALUE"""),"")</f>
        <v/>
      </c>
      <c r="O92" t="str">
        <f>IFERROR(__xludf.DUMMYFUNCTION("""COMPUTED_VALUE"""),"")</f>
        <v/>
      </c>
      <c r="P92" t="str">
        <f>IFERROR(__xludf.DUMMYFUNCTION("""COMPUTED_VALUE"""),"")</f>
        <v/>
      </c>
      <c r="Q92" t="str">
        <f>IFERROR(__xludf.DUMMYFUNCTION("""COMPUTED_VALUE"""),"")</f>
        <v/>
      </c>
      <c r="R92" t="str">
        <f>IFERROR(__xludf.DUMMYFUNCTION("""COMPUTED_VALUE"""),"")</f>
        <v/>
      </c>
      <c r="S92" t="str">
        <f>IFERROR(__xludf.DUMMYFUNCTION("""COMPUTED_VALUE"""),"")</f>
        <v/>
      </c>
      <c r="T92" t="str">
        <f>IFERROR(__xludf.DUMMYFUNCTION("""COMPUTED_VALUE"""),"")</f>
        <v/>
      </c>
      <c r="U92" t="str">
        <f>IFERROR(__xludf.DUMMYFUNCTION("""COMPUTED_VALUE"""),"")</f>
        <v/>
      </c>
      <c r="V92" t="str">
        <f>IFERROR(__xludf.DUMMYFUNCTION("""COMPUTED_VALUE"""),"")</f>
        <v/>
      </c>
      <c r="W92" t="str">
        <f>IFERROR(__xludf.DUMMYFUNCTION("""COMPUTED_VALUE"""),"")</f>
        <v/>
      </c>
      <c r="X92" t="str">
        <f>IFERROR(__xludf.DUMMYFUNCTION("""COMPUTED_VALUE"""),"")</f>
        <v/>
      </c>
      <c r="Y92" t="str">
        <f>IFERROR(__xludf.DUMMYFUNCTION("""COMPUTED_VALUE"""),"")</f>
        <v/>
      </c>
      <c r="Z92" t="str">
        <f>IFERROR(__xludf.DUMMYFUNCTION("""COMPUTED_VALUE"""),"")</f>
        <v/>
      </c>
      <c r="AA92" t="str">
        <f>IFERROR(__xludf.DUMMYFUNCTION("""COMPUTED_VALUE"""),"")</f>
        <v/>
      </c>
      <c r="AB92" t="str">
        <f>IFERROR(__xludf.DUMMYFUNCTION("""COMPUTED_VALUE"""),"")</f>
        <v/>
      </c>
      <c r="AC92" t="str">
        <f>IFERROR(__xludf.DUMMYFUNCTION("""COMPUTED_VALUE"""),"")</f>
        <v/>
      </c>
      <c r="AD92" t="str">
        <f>IFERROR(__xludf.DUMMYFUNCTION("""COMPUTED_VALUE"""),"")</f>
        <v/>
      </c>
      <c r="AE92" s="3"/>
      <c r="AF92" s="3"/>
      <c r="AG92" s="3"/>
      <c r="AH92" s="3"/>
      <c r="AI92" s="3"/>
    </row>
    <row r="93">
      <c r="A93" t="str">
        <f>IFERROR(__xludf.DUMMYFUNCTION("""COMPUTED_VALUE"""),"")</f>
        <v/>
      </c>
      <c r="B93" t="str">
        <f>IFERROR(__xludf.DUMMYFUNCTION("""COMPUTED_VALUE"""),"")</f>
        <v/>
      </c>
      <c r="C93" t="str">
        <f>IFERROR(__xludf.DUMMYFUNCTION("""COMPUTED_VALUE"""),"")</f>
        <v/>
      </c>
      <c r="D93" t="str">
        <f>IFERROR(__xludf.DUMMYFUNCTION("""COMPUTED_VALUE"""),"")</f>
        <v/>
      </c>
      <c r="E93" t="str">
        <f>IFERROR(__xludf.DUMMYFUNCTION("""COMPUTED_VALUE"""),"")</f>
        <v/>
      </c>
      <c r="F93" t="str">
        <f>IFERROR(__xludf.DUMMYFUNCTION("""COMPUTED_VALUE"""),"")</f>
        <v/>
      </c>
      <c r="G93" t="str">
        <f>IFERROR(__xludf.DUMMYFUNCTION("""COMPUTED_VALUE"""),"")</f>
        <v/>
      </c>
      <c r="H93" t="str">
        <f>IFERROR(__xludf.DUMMYFUNCTION("""COMPUTED_VALUE"""),"")</f>
        <v/>
      </c>
      <c r="I93" t="str">
        <f>IFERROR(__xludf.DUMMYFUNCTION("""COMPUTED_VALUE"""),"")</f>
        <v/>
      </c>
      <c r="J93" t="str">
        <f>IFERROR(__xludf.DUMMYFUNCTION("""COMPUTED_VALUE"""),"")</f>
        <v/>
      </c>
      <c r="K93" t="str">
        <f>IFERROR(__xludf.DUMMYFUNCTION("""COMPUTED_VALUE"""),"")</f>
        <v/>
      </c>
      <c r="L93" t="str">
        <f>IFERROR(__xludf.DUMMYFUNCTION("""COMPUTED_VALUE"""),"")</f>
        <v/>
      </c>
      <c r="M93" t="str">
        <f>IFERROR(__xludf.DUMMYFUNCTION("""COMPUTED_VALUE"""),"")</f>
        <v/>
      </c>
      <c r="N93" t="str">
        <f>IFERROR(__xludf.DUMMYFUNCTION("""COMPUTED_VALUE"""),"")</f>
        <v/>
      </c>
      <c r="O93" t="str">
        <f>IFERROR(__xludf.DUMMYFUNCTION("""COMPUTED_VALUE"""),"")</f>
        <v/>
      </c>
      <c r="P93" t="str">
        <f>IFERROR(__xludf.DUMMYFUNCTION("""COMPUTED_VALUE"""),"")</f>
        <v/>
      </c>
      <c r="Q93" t="str">
        <f>IFERROR(__xludf.DUMMYFUNCTION("""COMPUTED_VALUE"""),"")</f>
        <v/>
      </c>
      <c r="R93" t="str">
        <f>IFERROR(__xludf.DUMMYFUNCTION("""COMPUTED_VALUE"""),"")</f>
        <v/>
      </c>
      <c r="S93" t="str">
        <f>IFERROR(__xludf.DUMMYFUNCTION("""COMPUTED_VALUE"""),"")</f>
        <v/>
      </c>
      <c r="T93" t="str">
        <f>IFERROR(__xludf.DUMMYFUNCTION("""COMPUTED_VALUE"""),"")</f>
        <v/>
      </c>
      <c r="U93" t="str">
        <f>IFERROR(__xludf.DUMMYFUNCTION("""COMPUTED_VALUE"""),"")</f>
        <v/>
      </c>
      <c r="V93" t="str">
        <f>IFERROR(__xludf.DUMMYFUNCTION("""COMPUTED_VALUE"""),"")</f>
        <v/>
      </c>
      <c r="W93" t="str">
        <f>IFERROR(__xludf.DUMMYFUNCTION("""COMPUTED_VALUE"""),"")</f>
        <v/>
      </c>
      <c r="X93" t="str">
        <f>IFERROR(__xludf.DUMMYFUNCTION("""COMPUTED_VALUE"""),"")</f>
        <v/>
      </c>
      <c r="Y93" t="str">
        <f>IFERROR(__xludf.DUMMYFUNCTION("""COMPUTED_VALUE"""),"")</f>
        <v/>
      </c>
      <c r="Z93" t="str">
        <f>IFERROR(__xludf.DUMMYFUNCTION("""COMPUTED_VALUE"""),"")</f>
        <v/>
      </c>
      <c r="AA93" t="str">
        <f>IFERROR(__xludf.DUMMYFUNCTION("""COMPUTED_VALUE"""),"")</f>
        <v/>
      </c>
      <c r="AB93" t="str">
        <f>IFERROR(__xludf.DUMMYFUNCTION("""COMPUTED_VALUE"""),"")</f>
        <v/>
      </c>
      <c r="AC93" t="str">
        <f>IFERROR(__xludf.DUMMYFUNCTION("""COMPUTED_VALUE"""),"")</f>
        <v/>
      </c>
      <c r="AD93" t="str">
        <f>IFERROR(__xludf.DUMMYFUNCTION("""COMPUTED_VALUE"""),"")</f>
        <v/>
      </c>
      <c r="AE93" s="3"/>
      <c r="AF93" s="3"/>
      <c r="AG93" s="3"/>
      <c r="AH93" s="3"/>
      <c r="AI93" s="3"/>
    </row>
    <row r="94">
      <c r="A94" t="str">
        <f>IFERROR(__xludf.DUMMYFUNCTION("""COMPUTED_VALUE"""),"")</f>
        <v/>
      </c>
      <c r="B94" t="str">
        <f>IFERROR(__xludf.DUMMYFUNCTION("""COMPUTED_VALUE"""),"")</f>
        <v/>
      </c>
      <c r="C94" t="str">
        <f>IFERROR(__xludf.DUMMYFUNCTION("""COMPUTED_VALUE"""),"")</f>
        <v/>
      </c>
      <c r="D94" t="str">
        <f>IFERROR(__xludf.DUMMYFUNCTION("""COMPUTED_VALUE"""),"")</f>
        <v/>
      </c>
      <c r="E94" t="str">
        <f>IFERROR(__xludf.DUMMYFUNCTION("""COMPUTED_VALUE"""),"")</f>
        <v/>
      </c>
      <c r="F94" t="str">
        <f>IFERROR(__xludf.DUMMYFUNCTION("""COMPUTED_VALUE"""),"")</f>
        <v/>
      </c>
      <c r="G94" t="str">
        <f>IFERROR(__xludf.DUMMYFUNCTION("""COMPUTED_VALUE"""),"")</f>
        <v/>
      </c>
      <c r="H94" t="str">
        <f>IFERROR(__xludf.DUMMYFUNCTION("""COMPUTED_VALUE"""),"")</f>
        <v/>
      </c>
      <c r="I94" t="str">
        <f>IFERROR(__xludf.DUMMYFUNCTION("""COMPUTED_VALUE"""),"")</f>
        <v/>
      </c>
      <c r="J94" t="str">
        <f>IFERROR(__xludf.DUMMYFUNCTION("""COMPUTED_VALUE"""),"")</f>
        <v/>
      </c>
      <c r="K94" t="str">
        <f>IFERROR(__xludf.DUMMYFUNCTION("""COMPUTED_VALUE"""),"")</f>
        <v/>
      </c>
      <c r="L94" t="str">
        <f>IFERROR(__xludf.DUMMYFUNCTION("""COMPUTED_VALUE"""),"")</f>
        <v/>
      </c>
      <c r="M94" t="str">
        <f>IFERROR(__xludf.DUMMYFUNCTION("""COMPUTED_VALUE"""),"")</f>
        <v/>
      </c>
      <c r="N94" t="str">
        <f>IFERROR(__xludf.DUMMYFUNCTION("""COMPUTED_VALUE"""),"")</f>
        <v/>
      </c>
      <c r="O94" t="str">
        <f>IFERROR(__xludf.DUMMYFUNCTION("""COMPUTED_VALUE"""),"")</f>
        <v/>
      </c>
      <c r="P94" t="str">
        <f>IFERROR(__xludf.DUMMYFUNCTION("""COMPUTED_VALUE"""),"")</f>
        <v/>
      </c>
      <c r="Q94" t="str">
        <f>IFERROR(__xludf.DUMMYFUNCTION("""COMPUTED_VALUE"""),"")</f>
        <v/>
      </c>
      <c r="R94" t="str">
        <f>IFERROR(__xludf.DUMMYFUNCTION("""COMPUTED_VALUE"""),"")</f>
        <v/>
      </c>
      <c r="S94" t="str">
        <f>IFERROR(__xludf.DUMMYFUNCTION("""COMPUTED_VALUE"""),"")</f>
        <v/>
      </c>
      <c r="T94" t="str">
        <f>IFERROR(__xludf.DUMMYFUNCTION("""COMPUTED_VALUE"""),"")</f>
        <v/>
      </c>
      <c r="U94" t="str">
        <f>IFERROR(__xludf.DUMMYFUNCTION("""COMPUTED_VALUE"""),"")</f>
        <v/>
      </c>
      <c r="V94" t="str">
        <f>IFERROR(__xludf.DUMMYFUNCTION("""COMPUTED_VALUE"""),"")</f>
        <v/>
      </c>
      <c r="W94" t="str">
        <f>IFERROR(__xludf.DUMMYFUNCTION("""COMPUTED_VALUE"""),"")</f>
        <v/>
      </c>
      <c r="X94" t="str">
        <f>IFERROR(__xludf.DUMMYFUNCTION("""COMPUTED_VALUE"""),"")</f>
        <v/>
      </c>
      <c r="Y94" t="str">
        <f>IFERROR(__xludf.DUMMYFUNCTION("""COMPUTED_VALUE"""),"")</f>
        <v/>
      </c>
      <c r="Z94" t="str">
        <f>IFERROR(__xludf.DUMMYFUNCTION("""COMPUTED_VALUE"""),"")</f>
        <v/>
      </c>
      <c r="AA94" t="str">
        <f>IFERROR(__xludf.DUMMYFUNCTION("""COMPUTED_VALUE"""),"")</f>
        <v/>
      </c>
      <c r="AB94" t="str">
        <f>IFERROR(__xludf.DUMMYFUNCTION("""COMPUTED_VALUE"""),"")</f>
        <v/>
      </c>
      <c r="AC94" t="str">
        <f>IFERROR(__xludf.DUMMYFUNCTION("""COMPUTED_VALUE"""),"")</f>
        <v/>
      </c>
      <c r="AD94" t="str">
        <f>IFERROR(__xludf.DUMMYFUNCTION("""COMPUTED_VALUE"""),"")</f>
        <v/>
      </c>
      <c r="AE94" s="3"/>
      <c r="AF94" s="3"/>
      <c r="AG94" s="3"/>
      <c r="AH94" s="3"/>
      <c r="AI94" s="3"/>
    </row>
    <row r="95">
      <c r="A95" t="str">
        <f>IFERROR(__xludf.DUMMYFUNCTION("""COMPUTED_VALUE"""),"")</f>
        <v/>
      </c>
      <c r="B95" t="str">
        <f>IFERROR(__xludf.DUMMYFUNCTION("""COMPUTED_VALUE"""),"")</f>
        <v/>
      </c>
      <c r="C95" t="str">
        <f>IFERROR(__xludf.DUMMYFUNCTION("""COMPUTED_VALUE"""),"")</f>
        <v/>
      </c>
      <c r="D95" t="str">
        <f>IFERROR(__xludf.DUMMYFUNCTION("""COMPUTED_VALUE"""),"")</f>
        <v/>
      </c>
      <c r="E95" t="str">
        <f>IFERROR(__xludf.DUMMYFUNCTION("""COMPUTED_VALUE"""),"")</f>
        <v/>
      </c>
      <c r="F95" t="str">
        <f>IFERROR(__xludf.DUMMYFUNCTION("""COMPUTED_VALUE"""),"")</f>
        <v/>
      </c>
      <c r="G95" t="str">
        <f>IFERROR(__xludf.DUMMYFUNCTION("""COMPUTED_VALUE"""),"")</f>
        <v/>
      </c>
      <c r="H95" t="str">
        <f>IFERROR(__xludf.DUMMYFUNCTION("""COMPUTED_VALUE"""),"")</f>
        <v/>
      </c>
      <c r="I95" t="str">
        <f>IFERROR(__xludf.DUMMYFUNCTION("""COMPUTED_VALUE"""),"")</f>
        <v/>
      </c>
      <c r="J95" t="str">
        <f>IFERROR(__xludf.DUMMYFUNCTION("""COMPUTED_VALUE"""),"")</f>
        <v/>
      </c>
      <c r="K95" t="str">
        <f>IFERROR(__xludf.DUMMYFUNCTION("""COMPUTED_VALUE"""),"")</f>
        <v/>
      </c>
      <c r="L95" t="str">
        <f>IFERROR(__xludf.DUMMYFUNCTION("""COMPUTED_VALUE"""),"")</f>
        <v/>
      </c>
      <c r="M95" t="str">
        <f>IFERROR(__xludf.DUMMYFUNCTION("""COMPUTED_VALUE"""),"")</f>
        <v/>
      </c>
      <c r="N95" t="str">
        <f>IFERROR(__xludf.DUMMYFUNCTION("""COMPUTED_VALUE"""),"")</f>
        <v/>
      </c>
      <c r="O95" t="str">
        <f>IFERROR(__xludf.DUMMYFUNCTION("""COMPUTED_VALUE"""),"")</f>
        <v/>
      </c>
      <c r="P95" t="str">
        <f>IFERROR(__xludf.DUMMYFUNCTION("""COMPUTED_VALUE"""),"")</f>
        <v/>
      </c>
      <c r="Q95" t="str">
        <f>IFERROR(__xludf.DUMMYFUNCTION("""COMPUTED_VALUE"""),"")</f>
        <v/>
      </c>
      <c r="R95" t="str">
        <f>IFERROR(__xludf.DUMMYFUNCTION("""COMPUTED_VALUE"""),"")</f>
        <v/>
      </c>
      <c r="S95" t="str">
        <f>IFERROR(__xludf.DUMMYFUNCTION("""COMPUTED_VALUE"""),"")</f>
        <v/>
      </c>
      <c r="T95" t="str">
        <f>IFERROR(__xludf.DUMMYFUNCTION("""COMPUTED_VALUE"""),"")</f>
        <v/>
      </c>
      <c r="U95" t="str">
        <f>IFERROR(__xludf.DUMMYFUNCTION("""COMPUTED_VALUE"""),"")</f>
        <v/>
      </c>
      <c r="V95" t="str">
        <f>IFERROR(__xludf.DUMMYFUNCTION("""COMPUTED_VALUE"""),"")</f>
        <v/>
      </c>
      <c r="W95" t="str">
        <f>IFERROR(__xludf.DUMMYFUNCTION("""COMPUTED_VALUE"""),"")</f>
        <v/>
      </c>
      <c r="X95" t="str">
        <f>IFERROR(__xludf.DUMMYFUNCTION("""COMPUTED_VALUE"""),"")</f>
        <v/>
      </c>
      <c r="Y95" t="str">
        <f>IFERROR(__xludf.DUMMYFUNCTION("""COMPUTED_VALUE"""),"")</f>
        <v/>
      </c>
      <c r="Z95" t="str">
        <f>IFERROR(__xludf.DUMMYFUNCTION("""COMPUTED_VALUE"""),"")</f>
        <v/>
      </c>
      <c r="AA95" t="str">
        <f>IFERROR(__xludf.DUMMYFUNCTION("""COMPUTED_VALUE"""),"")</f>
        <v/>
      </c>
      <c r="AB95" t="str">
        <f>IFERROR(__xludf.DUMMYFUNCTION("""COMPUTED_VALUE"""),"")</f>
        <v/>
      </c>
      <c r="AC95" t="str">
        <f>IFERROR(__xludf.DUMMYFUNCTION("""COMPUTED_VALUE"""),"")</f>
        <v/>
      </c>
      <c r="AD95" t="str">
        <f>IFERROR(__xludf.DUMMYFUNCTION("""COMPUTED_VALUE"""),"")</f>
        <v/>
      </c>
      <c r="AE95" s="3"/>
      <c r="AF95" s="3"/>
      <c r="AG95" s="3"/>
      <c r="AH95" s="3"/>
      <c r="AI95" s="3"/>
    </row>
    <row r="96">
      <c r="A96" t="str">
        <f>IFERROR(__xludf.DUMMYFUNCTION("""COMPUTED_VALUE"""),"")</f>
        <v/>
      </c>
      <c r="B96" t="str">
        <f>IFERROR(__xludf.DUMMYFUNCTION("""COMPUTED_VALUE"""),"")</f>
        <v/>
      </c>
      <c r="C96" t="str">
        <f>IFERROR(__xludf.DUMMYFUNCTION("""COMPUTED_VALUE"""),"")</f>
        <v/>
      </c>
      <c r="D96" t="str">
        <f>IFERROR(__xludf.DUMMYFUNCTION("""COMPUTED_VALUE"""),"")</f>
        <v/>
      </c>
      <c r="E96" t="str">
        <f>IFERROR(__xludf.DUMMYFUNCTION("""COMPUTED_VALUE"""),"")</f>
        <v/>
      </c>
      <c r="F96" t="str">
        <f>IFERROR(__xludf.DUMMYFUNCTION("""COMPUTED_VALUE"""),"")</f>
        <v/>
      </c>
      <c r="G96" t="str">
        <f>IFERROR(__xludf.DUMMYFUNCTION("""COMPUTED_VALUE"""),"")</f>
        <v/>
      </c>
      <c r="H96" t="str">
        <f>IFERROR(__xludf.DUMMYFUNCTION("""COMPUTED_VALUE"""),"")</f>
        <v/>
      </c>
      <c r="I96" t="str">
        <f>IFERROR(__xludf.DUMMYFUNCTION("""COMPUTED_VALUE"""),"")</f>
        <v/>
      </c>
      <c r="J96" t="str">
        <f>IFERROR(__xludf.DUMMYFUNCTION("""COMPUTED_VALUE"""),"")</f>
        <v/>
      </c>
      <c r="K96" t="str">
        <f>IFERROR(__xludf.DUMMYFUNCTION("""COMPUTED_VALUE"""),"")</f>
        <v/>
      </c>
      <c r="L96" t="str">
        <f>IFERROR(__xludf.DUMMYFUNCTION("""COMPUTED_VALUE"""),"")</f>
        <v/>
      </c>
      <c r="M96" t="str">
        <f>IFERROR(__xludf.DUMMYFUNCTION("""COMPUTED_VALUE"""),"")</f>
        <v/>
      </c>
      <c r="N96" t="str">
        <f>IFERROR(__xludf.DUMMYFUNCTION("""COMPUTED_VALUE"""),"")</f>
        <v/>
      </c>
      <c r="O96" t="str">
        <f>IFERROR(__xludf.DUMMYFUNCTION("""COMPUTED_VALUE"""),"")</f>
        <v/>
      </c>
      <c r="P96" t="str">
        <f>IFERROR(__xludf.DUMMYFUNCTION("""COMPUTED_VALUE"""),"")</f>
        <v/>
      </c>
      <c r="Q96" t="str">
        <f>IFERROR(__xludf.DUMMYFUNCTION("""COMPUTED_VALUE"""),"")</f>
        <v/>
      </c>
      <c r="R96" t="str">
        <f>IFERROR(__xludf.DUMMYFUNCTION("""COMPUTED_VALUE"""),"")</f>
        <v/>
      </c>
      <c r="S96" t="str">
        <f>IFERROR(__xludf.DUMMYFUNCTION("""COMPUTED_VALUE"""),"")</f>
        <v/>
      </c>
      <c r="T96" t="str">
        <f>IFERROR(__xludf.DUMMYFUNCTION("""COMPUTED_VALUE"""),"")</f>
        <v/>
      </c>
      <c r="U96" t="str">
        <f>IFERROR(__xludf.DUMMYFUNCTION("""COMPUTED_VALUE"""),"")</f>
        <v/>
      </c>
      <c r="V96" t="str">
        <f>IFERROR(__xludf.DUMMYFUNCTION("""COMPUTED_VALUE"""),"")</f>
        <v/>
      </c>
      <c r="W96" t="str">
        <f>IFERROR(__xludf.DUMMYFUNCTION("""COMPUTED_VALUE"""),"")</f>
        <v/>
      </c>
      <c r="X96" t="str">
        <f>IFERROR(__xludf.DUMMYFUNCTION("""COMPUTED_VALUE"""),"")</f>
        <v/>
      </c>
      <c r="Y96" t="str">
        <f>IFERROR(__xludf.DUMMYFUNCTION("""COMPUTED_VALUE"""),"")</f>
        <v/>
      </c>
      <c r="Z96" t="str">
        <f>IFERROR(__xludf.DUMMYFUNCTION("""COMPUTED_VALUE"""),"")</f>
        <v/>
      </c>
      <c r="AA96" t="str">
        <f>IFERROR(__xludf.DUMMYFUNCTION("""COMPUTED_VALUE"""),"")</f>
        <v/>
      </c>
      <c r="AB96" t="str">
        <f>IFERROR(__xludf.DUMMYFUNCTION("""COMPUTED_VALUE"""),"")</f>
        <v/>
      </c>
      <c r="AC96" t="str">
        <f>IFERROR(__xludf.DUMMYFUNCTION("""COMPUTED_VALUE"""),"")</f>
        <v/>
      </c>
      <c r="AD96" t="str">
        <f>IFERROR(__xludf.DUMMYFUNCTION("""COMPUTED_VALUE"""),"")</f>
        <v/>
      </c>
      <c r="AE96" s="3"/>
      <c r="AF96" s="3"/>
      <c r="AG96" s="3"/>
      <c r="AH96" s="3"/>
      <c r="AI96" s="3"/>
    </row>
    <row r="97">
      <c r="A97" t="str">
        <f>IFERROR(__xludf.DUMMYFUNCTION("""COMPUTED_VALUE"""),"")</f>
        <v/>
      </c>
      <c r="B97" t="str">
        <f>IFERROR(__xludf.DUMMYFUNCTION("""COMPUTED_VALUE"""),"")</f>
        <v/>
      </c>
      <c r="C97" t="str">
        <f>IFERROR(__xludf.DUMMYFUNCTION("""COMPUTED_VALUE"""),"")</f>
        <v/>
      </c>
      <c r="D97" t="str">
        <f>IFERROR(__xludf.DUMMYFUNCTION("""COMPUTED_VALUE"""),"")</f>
        <v/>
      </c>
      <c r="E97" t="str">
        <f>IFERROR(__xludf.DUMMYFUNCTION("""COMPUTED_VALUE"""),"")</f>
        <v/>
      </c>
      <c r="F97" t="str">
        <f>IFERROR(__xludf.DUMMYFUNCTION("""COMPUTED_VALUE"""),"")</f>
        <v/>
      </c>
      <c r="G97" t="str">
        <f>IFERROR(__xludf.DUMMYFUNCTION("""COMPUTED_VALUE"""),"")</f>
        <v/>
      </c>
      <c r="H97" t="str">
        <f>IFERROR(__xludf.DUMMYFUNCTION("""COMPUTED_VALUE"""),"")</f>
        <v/>
      </c>
      <c r="I97" t="str">
        <f>IFERROR(__xludf.DUMMYFUNCTION("""COMPUTED_VALUE"""),"")</f>
        <v/>
      </c>
      <c r="J97" t="str">
        <f>IFERROR(__xludf.DUMMYFUNCTION("""COMPUTED_VALUE"""),"")</f>
        <v/>
      </c>
      <c r="K97" t="str">
        <f>IFERROR(__xludf.DUMMYFUNCTION("""COMPUTED_VALUE"""),"")</f>
        <v/>
      </c>
      <c r="L97" t="str">
        <f>IFERROR(__xludf.DUMMYFUNCTION("""COMPUTED_VALUE"""),"")</f>
        <v/>
      </c>
      <c r="M97" t="str">
        <f>IFERROR(__xludf.DUMMYFUNCTION("""COMPUTED_VALUE"""),"")</f>
        <v/>
      </c>
      <c r="N97" t="str">
        <f>IFERROR(__xludf.DUMMYFUNCTION("""COMPUTED_VALUE"""),"")</f>
        <v/>
      </c>
      <c r="O97" t="str">
        <f>IFERROR(__xludf.DUMMYFUNCTION("""COMPUTED_VALUE"""),"")</f>
        <v/>
      </c>
      <c r="P97" t="str">
        <f>IFERROR(__xludf.DUMMYFUNCTION("""COMPUTED_VALUE"""),"")</f>
        <v/>
      </c>
      <c r="Q97" t="str">
        <f>IFERROR(__xludf.DUMMYFUNCTION("""COMPUTED_VALUE"""),"")</f>
        <v/>
      </c>
      <c r="R97" t="str">
        <f>IFERROR(__xludf.DUMMYFUNCTION("""COMPUTED_VALUE"""),"")</f>
        <v/>
      </c>
      <c r="S97" t="str">
        <f>IFERROR(__xludf.DUMMYFUNCTION("""COMPUTED_VALUE"""),"")</f>
        <v/>
      </c>
      <c r="T97" t="str">
        <f>IFERROR(__xludf.DUMMYFUNCTION("""COMPUTED_VALUE"""),"")</f>
        <v/>
      </c>
      <c r="U97" t="str">
        <f>IFERROR(__xludf.DUMMYFUNCTION("""COMPUTED_VALUE"""),"")</f>
        <v/>
      </c>
      <c r="V97" t="str">
        <f>IFERROR(__xludf.DUMMYFUNCTION("""COMPUTED_VALUE"""),"")</f>
        <v/>
      </c>
      <c r="W97" t="str">
        <f>IFERROR(__xludf.DUMMYFUNCTION("""COMPUTED_VALUE"""),"")</f>
        <v/>
      </c>
      <c r="X97" t="str">
        <f>IFERROR(__xludf.DUMMYFUNCTION("""COMPUTED_VALUE"""),"")</f>
        <v/>
      </c>
      <c r="Y97" t="str">
        <f>IFERROR(__xludf.DUMMYFUNCTION("""COMPUTED_VALUE"""),"")</f>
        <v/>
      </c>
      <c r="Z97" t="str">
        <f>IFERROR(__xludf.DUMMYFUNCTION("""COMPUTED_VALUE"""),"")</f>
        <v/>
      </c>
      <c r="AA97" t="str">
        <f>IFERROR(__xludf.DUMMYFUNCTION("""COMPUTED_VALUE"""),"")</f>
        <v/>
      </c>
      <c r="AB97" t="str">
        <f>IFERROR(__xludf.DUMMYFUNCTION("""COMPUTED_VALUE"""),"")</f>
        <v/>
      </c>
      <c r="AC97" t="str">
        <f>IFERROR(__xludf.DUMMYFUNCTION("""COMPUTED_VALUE"""),"")</f>
        <v/>
      </c>
      <c r="AD97" t="str">
        <f>IFERROR(__xludf.DUMMYFUNCTION("""COMPUTED_VALUE"""),"")</f>
        <v/>
      </c>
      <c r="AE97" s="3"/>
      <c r="AF97" s="3"/>
      <c r="AG97" s="3"/>
      <c r="AH97" s="3"/>
      <c r="AI97" s="3"/>
    </row>
    <row r="98">
      <c r="A98" t="str">
        <f>IFERROR(__xludf.DUMMYFUNCTION("""COMPUTED_VALUE"""),"")</f>
        <v/>
      </c>
      <c r="B98" t="str">
        <f>IFERROR(__xludf.DUMMYFUNCTION("""COMPUTED_VALUE"""),"")</f>
        <v/>
      </c>
      <c r="C98" t="str">
        <f>IFERROR(__xludf.DUMMYFUNCTION("""COMPUTED_VALUE"""),"")</f>
        <v/>
      </c>
      <c r="D98" t="str">
        <f>IFERROR(__xludf.DUMMYFUNCTION("""COMPUTED_VALUE"""),"")</f>
        <v/>
      </c>
      <c r="E98" t="str">
        <f>IFERROR(__xludf.DUMMYFUNCTION("""COMPUTED_VALUE"""),"")</f>
        <v/>
      </c>
      <c r="F98" t="str">
        <f>IFERROR(__xludf.DUMMYFUNCTION("""COMPUTED_VALUE"""),"")</f>
        <v/>
      </c>
      <c r="G98" t="str">
        <f>IFERROR(__xludf.DUMMYFUNCTION("""COMPUTED_VALUE"""),"")</f>
        <v/>
      </c>
      <c r="H98" t="str">
        <f>IFERROR(__xludf.DUMMYFUNCTION("""COMPUTED_VALUE"""),"")</f>
        <v/>
      </c>
      <c r="I98" t="str">
        <f>IFERROR(__xludf.DUMMYFUNCTION("""COMPUTED_VALUE"""),"")</f>
        <v/>
      </c>
      <c r="J98" t="str">
        <f>IFERROR(__xludf.DUMMYFUNCTION("""COMPUTED_VALUE"""),"")</f>
        <v/>
      </c>
      <c r="K98" t="str">
        <f>IFERROR(__xludf.DUMMYFUNCTION("""COMPUTED_VALUE"""),"")</f>
        <v/>
      </c>
      <c r="L98" t="str">
        <f>IFERROR(__xludf.DUMMYFUNCTION("""COMPUTED_VALUE"""),"")</f>
        <v/>
      </c>
      <c r="M98" t="str">
        <f>IFERROR(__xludf.DUMMYFUNCTION("""COMPUTED_VALUE"""),"")</f>
        <v/>
      </c>
      <c r="N98" t="str">
        <f>IFERROR(__xludf.DUMMYFUNCTION("""COMPUTED_VALUE"""),"")</f>
        <v/>
      </c>
      <c r="O98" t="str">
        <f>IFERROR(__xludf.DUMMYFUNCTION("""COMPUTED_VALUE"""),"")</f>
        <v/>
      </c>
      <c r="P98" t="str">
        <f>IFERROR(__xludf.DUMMYFUNCTION("""COMPUTED_VALUE"""),"")</f>
        <v/>
      </c>
      <c r="Q98" t="str">
        <f>IFERROR(__xludf.DUMMYFUNCTION("""COMPUTED_VALUE"""),"")</f>
        <v/>
      </c>
      <c r="R98" t="str">
        <f>IFERROR(__xludf.DUMMYFUNCTION("""COMPUTED_VALUE"""),"")</f>
        <v/>
      </c>
      <c r="S98" t="str">
        <f>IFERROR(__xludf.DUMMYFUNCTION("""COMPUTED_VALUE"""),"")</f>
        <v/>
      </c>
      <c r="T98" t="str">
        <f>IFERROR(__xludf.DUMMYFUNCTION("""COMPUTED_VALUE"""),"")</f>
        <v/>
      </c>
      <c r="U98" t="str">
        <f>IFERROR(__xludf.DUMMYFUNCTION("""COMPUTED_VALUE"""),"")</f>
        <v/>
      </c>
      <c r="V98" t="str">
        <f>IFERROR(__xludf.DUMMYFUNCTION("""COMPUTED_VALUE"""),"")</f>
        <v/>
      </c>
      <c r="W98" t="str">
        <f>IFERROR(__xludf.DUMMYFUNCTION("""COMPUTED_VALUE"""),"")</f>
        <v/>
      </c>
      <c r="X98" t="str">
        <f>IFERROR(__xludf.DUMMYFUNCTION("""COMPUTED_VALUE"""),"")</f>
        <v/>
      </c>
      <c r="Y98" t="str">
        <f>IFERROR(__xludf.DUMMYFUNCTION("""COMPUTED_VALUE"""),"")</f>
        <v/>
      </c>
      <c r="Z98" t="str">
        <f>IFERROR(__xludf.DUMMYFUNCTION("""COMPUTED_VALUE"""),"")</f>
        <v/>
      </c>
      <c r="AA98" t="str">
        <f>IFERROR(__xludf.DUMMYFUNCTION("""COMPUTED_VALUE"""),"")</f>
        <v/>
      </c>
      <c r="AB98" t="str">
        <f>IFERROR(__xludf.DUMMYFUNCTION("""COMPUTED_VALUE"""),"")</f>
        <v/>
      </c>
      <c r="AC98" t="str">
        <f>IFERROR(__xludf.DUMMYFUNCTION("""COMPUTED_VALUE"""),"")</f>
        <v/>
      </c>
      <c r="AD98" t="str">
        <f>IFERROR(__xludf.DUMMYFUNCTION("""COMPUTED_VALUE"""),"")</f>
        <v/>
      </c>
      <c r="AE98" s="3"/>
      <c r="AF98" s="3"/>
      <c r="AG98" s="3"/>
      <c r="AH98" s="3"/>
      <c r="AI98" s="3"/>
    </row>
    <row r="99">
      <c r="A99" t="str">
        <f>IFERROR(__xludf.DUMMYFUNCTION("""COMPUTED_VALUE"""),"")</f>
        <v/>
      </c>
      <c r="B99" t="str">
        <f>IFERROR(__xludf.DUMMYFUNCTION("""COMPUTED_VALUE"""),"")</f>
        <v/>
      </c>
      <c r="C99" t="str">
        <f>IFERROR(__xludf.DUMMYFUNCTION("""COMPUTED_VALUE"""),"")</f>
        <v/>
      </c>
      <c r="D99" t="str">
        <f>IFERROR(__xludf.DUMMYFUNCTION("""COMPUTED_VALUE"""),"")</f>
        <v/>
      </c>
      <c r="E99" t="str">
        <f>IFERROR(__xludf.DUMMYFUNCTION("""COMPUTED_VALUE"""),"")</f>
        <v/>
      </c>
      <c r="F99" t="str">
        <f>IFERROR(__xludf.DUMMYFUNCTION("""COMPUTED_VALUE"""),"")</f>
        <v/>
      </c>
      <c r="G99" t="str">
        <f>IFERROR(__xludf.DUMMYFUNCTION("""COMPUTED_VALUE"""),"")</f>
        <v/>
      </c>
      <c r="H99" t="str">
        <f>IFERROR(__xludf.DUMMYFUNCTION("""COMPUTED_VALUE"""),"")</f>
        <v/>
      </c>
      <c r="I99" t="str">
        <f>IFERROR(__xludf.DUMMYFUNCTION("""COMPUTED_VALUE"""),"")</f>
        <v/>
      </c>
      <c r="J99" t="str">
        <f>IFERROR(__xludf.DUMMYFUNCTION("""COMPUTED_VALUE"""),"")</f>
        <v/>
      </c>
      <c r="K99" t="str">
        <f>IFERROR(__xludf.DUMMYFUNCTION("""COMPUTED_VALUE"""),"")</f>
        <v/>
      </c>
      <c r="L99" t="str">
        <f>IFERROR(__xludf.DUMMYFUNCTION("""COMPUTED_VALUE"""),"")</f>
        <v/>
      </c>
      <c r="M99" t="str">
        <f>IFERROR(__xludf.DUMMYFUNCTION("""COMPUTED_VALUE"""),"")</f>
        <v/>
      </c>
      <c r="N99" t="str">
        <f>IFERROR(__xludf.DUMMYFUNCTION("""COMPUTED_VALUE"""),"")</f>
        <v/>
      </c>
      <c r="O99" t="str">
        <f>IFERROR(__xludf.DUMMYFUNCTION("""COMPUTED_VALUE"""),"")</f>
        <v/>
      </c>
      <c r="P99" t="str">
        <f>IFERROR(__xludf.DUMMYFUNCTION("""COMPUTED_VALUE"""),"")</f>
        <v/>
      </c>
      <c r="Q99" t="str">
        <f>IFERROR(__xludf.DUMMYFUNCTION("""COMPUTED_VALUE"""),"")</f>
        <v/>
      </c>
      <c r="R99" t="str">
        <f>IFERROR(__xludf.DUMMYFUNCTION("""COMPUTED_VALUE"""),"")</f>
        <v/>
      </c>
      <c r="S99" t="str">
        <f>IFERROR(__xludf.DUMMYFUNCTION("""COMPUTED_VALUE"""),"")</f>
        <v/>
      </c>
      <c r="T99" t="str">
        <f>IFERROR(__xludf.DUMMYFUNCTION("""COMPUTED_VALUE"""),"")</f>
        <v/>
      </c>
      <c r="U99" t="str">
        <f>IFERROR(__xludf.DUMMYFUNCTION("""COMPUTED_VALUE"""),"")</f>
        <v/>
      </c>
      <c r="V99" t="str">
        <f>IFERROR(__xludf.DUMMYFUNCTION("""COMPUTED_VALUE"""),"")</f>
        <v/>
      </c>
      <c r="W99" t="str">
        <f>IFERROR(__xludf.DUMMYFUNCTION("""COMPUTED_VALUE"""),"")</f>
        <v/>
      </c>
      <c r="X99" t="str">
        <f>IFERROR(__xludf.DUMMYFUNCTION("""COMPUTED_VALUE"""),"")</f>
        <v/>
      </c>
      <c r="Y99" t="str">
        <f>IFERROR(__xludf.DUMMYFUNCTION("""COMPUTED_VALUE"""),"")</f>
        <v/>
      </c>
      <c r="Z99" t="str">
        <f>IFERROR(__xludf.DUMMYFUNCTION("""COMPUTED_VALUE"""),"")</f>
        <v/>
      </c>
      <c r="AA99" t="str">
        <f>IFERROR(__xludf.DUMMYFUNCTION("""COMPUTED_VALUE"""),"")</f>
        <v/>
      </c>
      <c r="AB99" t="str">
        <f>IFERROR(__xludf.DUMMYFUNCTION("""COMPUTED_VALUE"""),"")</f>
        <v/>
      </c>
      <c r="AC99" t="str">
        <f>IFERROR(__xludf.DUMMYFUNCTION("""COMPUTED_VALUE"""),"")</f>
        <v/>
      </c>
      <c r="AD99" t="str">
        <f>IFERROR(__xludf.DUMMYFUNCTION("""COMPUTED_VALUE"""),"")</f>
        <v/>
      </c>
      <c r="AE99" s="3"/>
      <c r="AF99" s="3"/>
      <c r="AG99" s="3"/>
      <c r="AH99" s="3"/>
      <c r="AI99" s="3"/>
    </row>
    <row r="100">
      <c r="A100" t="str">
        <f>IFERROR(__xludf.DUMMYFUNCTION("""COMPUTED_VALUE"""),"")</f>
        <v/>
      </c>
      <c r="B100" t="str">
        <f>IFERROR(__xludf.DUMMYFUNCTION("""COMPUTED_VALUE"""),"")</f>
        <v/>
      </c>
      <c r="C100" t="str">
        <f>IFERROR(__xludf.DUMMYFUNCTION("""COMPUTED_VALUE"""),"")</f>
        <v/>
      </c>
      <c r="D100" t="str">
        <f>IFERROR(__xludf.DUMMYFUNCTION("""COMPUTED_VALUE"""),"")</f>
        <v/>
      </c>
      <c r="E100" t="str">
        <f>IFERROR(__xludf.DUMMYFUNCTION("""COMPUTED_VALUE"""),"")</f>
        <v/>
      </c>
      <c r="F100" t="str">
        <f>IFERROR(__xludf.DUMMYFUNCTION("""COMPUTED_VALUE"""),"")</f>
        <v/>
      </c>
      <c r="G100" t="str">
        <f>IFERROR(__xludf.DUMMYFUNCTION("""COMPUTED_VALUE"""),"")</f>
        <v/>
      </c>
      <c r="H100" t="str">
        <f>IFERROR(__xludf.DUMMYFUNCTION("""COMPUTED_VALUE"""),"")</f>
        <v/>
      </c>
      <c r="I100" t="str">
        <f>IFERROR(__xludf.DUMMYFUNCTION("""COMPUTED_VALUE"""),"")</f>
        <v/>
      </c>
      <c r="J100" t="str">
        <f>IFERROR(__xludf.DUMMYFUNCTION("""COMPUTED_VALUE"""),"")</f>
        <v/>
      </c>
      <c r="K100" t="str">
        <f>IFERROR(__xludf.DUMMYFUNCTION("""COMPUTED_VALUE"""),"")</f>
        <v/>
      </c>
      <c r="L100" t="str">
        <f>IFERROR(__xludf.DUMMYFUNCTION("""COMPUTED_VALUE"""),"")</f>
        <v/>
      </c>
      <c r="M100" t="str">
        <f>IFERROR(__xludf.DUMMYFUNCTION("""COMPUTED_VALUE"""),"")</f>
        <v/>
      </c>
      <c r="N100" t="str">
        <f>IFERROR(__xludf.DUMMYFUNCTION("""COMPUTED_VALUE"""),"")</f>
        <v/>
      </c>
      <c r="O100" t="str">
        <f>IFERROR(__xludf.DUMMYFUNCTION("""COMPUTED_VALUE"""),"")</f>
        <v/>
      </c>
      <c r="P100" t="str">
        <f>IFERROR(__xludf.DUMMYFUNCTION("""COMPUTED_VALUE"""),"")</f>
        <v/>
      </c>
      <c r="Q100" t="str">
        <f>IFERROR(__xludf.DUMMYFUNCTION("""COMPUTED_VALUE"""),"")</f>
        <v/>
      </c>
      <c r="R100" t="str">
        <f>IFERROR(__xludf.DUMMYFUNCTION("""COMPUTED_VALUE"""),"")</f>
        <v/>
      </c>
      <c r="S100" t="str">
        <f>IFERROR(__xludf.DUMMYFUNCTION("""COMPUTED_VALUE"""),"")</f>
        <v/>
      </c>
      <c r="T100" t="str">
        <f>IFERROR(__xludf.DUMMYFUNCTION("""COMPUTED_VALUE"""),"")</f>
        <v/>
      </c>
      <c r="U100" t="str">
        <f>IFERROR(__xludf.DUMMYFUNCTION("""COMPUTED_VALUE"""),"")</f>
        <v/>
      </c>
      <c r="V100" t="str">
        <f>IFERROR(__xludf.DUMMYFUNCTION("""COMPUTED_VALUE"""),"")</f>
        <v/>
      </c>
      <c r="W100" t="str">
        <f>IFERROR(__xludf.DUMMYFUNCTION("""COMPUTED_VALUE"""),"")</f>
        <v/>
      </c>
      <c r="X100" t="str">
        <f>IFERROR(__xludf.DUMMYFUNCTION("""COMPUTED_VALUE"""),"")</f>
        <v/>
      </c>
      <c r="Y100" t="str">
        <f>IFERROR(__xludf.DUMMYFUNCTION("""COMPUTED_VALUE"""),"")</f>
        <v/>
      </c>
      <c r="Z100" t="str">
        <f>IFERROR(__xludf.DUMMYFUNCTION("""COMPUTED_VALUE"""),"")</f>
        <v/>
      </c>
      <c r="AA100" t="str">
        <f>IFERROR(__xludf.DUMMYFUNCTION("""COMPUTED_VALUE"""),"")</f>
        <v/>
      </c>
      <c r="AB100" t="str">
        <f>IFERROR(__xludf.DUMMYFUNCTION("""COMPUTED_VALUE"""),"")</f>
        <v/>
      </c>
      <c r="AC100" t="str">
        <f>IFERROR(__xludf.DUMMYFUNCTION("""COMPUTED_VALUE"""),"")</f>
        <v/>
      </c>
      <c r="AD100" t="str">
        <f>IFERROR(__xludf.DUMMYFUNCTION("""COMPUTED_VALUE"""),"")</f>
        <v/>
      </c>
      <c r="AE100" s="3"/>
      <c r="AF100" s="3"/>
      <c r="AG100" s="3"/>
      <c r="AH100" s="3"/>
      <c r="AI100" s="3"/>
    </row>
    <row r="101">
      <c r="A101" t="str">
        <f>IFERROR(__xludf.DUMMYFUNCTION("""COMPUTED_VALUE"""),"")</f>
        <v/>
      </c>
      <c r="B101" t="str">
        <f>IFERROR(__xludf.DUMMYFUNCTION("""COMPUTED_VALUE"""),"")</f>
        <v/>
      </c>
      <c r="C101" t="str">
        <f>IFERROR(__xludf.DUMMYFUNCTION("""COMPUTED_VALUE"""),"")</f>
        <v/>
      </c>
      <c r="D101" t="str">
        <f>IFERROR(__xludf.DUMMYFUNCTION("""COMPUTED_VALUE"""),"")</f>
        <v/>
      </c>
      <c r="E101" t="str">
        <f>IFERROR(__xludf.DUMMYFUNCTION("""COMPUTED_VALUE"""),"")</f>
        <v/>
      </c>
      <c r="F101" t="str">
        <f>IFERROR(__xludf.DUMMYFUNCTION("""COMPUTED_VALUE"""),"")</f>
        <v/>
      </c>
      <c r="G101" t="str">
        <f>IFERROR(__xludf.DUMMYFUNCTION("""COMPUTED_VALUE"""),"")</f>
        <v/>
      </c>
      <c r="H101" t="str">
        <f>IFERROR(__xludf.DUMMYFUNCTION("""COMPUTED_VALUE"""),"")</f>
        <v/>
      </c>
      <c r="I101" t="str">
        <f>IFERROR(__xludf.DUMMYFUNCTION("""COMPUTED_VALUE"""),"")</f>
        <v/>
      </c>
      <c r="J101" t="str">
        <f>IFERROR(__xludf.DUMMYFUNCTION("""COMPUTED_VALUE"""),"")</f>
        <v/>
      </c>
      <c r="K101" t="str">
        <f>IFERROR(__xludf.DUMMYFUNCTION("""COMPUTED_VALUE"""),"")</f>
        <v/>
      </c>
      <c r="L101" t="str">
        <f>IFERROR(__xludf.DUMMYFUNCTION("""COMPUTED_VALUE"""),"")</f>
        <v/>
      </c>
      <c r="M101" t="str">
        <f>IFERROR(__xludf.DUMMYFUNCTION("""COMPUTED_VALUE"""),"")</f>
        <v/>
      </c>
      <c r="N101" t="str">
        <f>IFERROR(__xludf.DUMMYFUNCTION("""COMPUTED_VALUE"""),"")</f>
        <v/>
      </c>
      <c r="O101" t="str">
        <f>IFERROR(__xludf.DUMMYFUNCTION("""COMPUTED_VALUE"""),"")</f>
        <v/>
      </c>
      <c r="P101" t="str">
        <f>IFERROR(__xludf.DUMMYFUNCTION("""COMPUTED_VALUE"""),"")</f>
        <v/>
      </c>
      <c r="Q101" t="str">
        <f>IFERROR(__xludf.DUMMYFUNCTION("""COMPUTED_VALUE"""),"")</f>
        <v/>
      </c>
      <c r="R101" t="str">
        <f>IFERROR(__xludf.DUMMYFUNCTION("""COMPUTED_VALUE"""),"")</f>
        <v/>
      </c>
      <c r="S101" t="str">
        <f>IFERROR(__xludf.DUMMYFUNCTION("""COMPUTED_VALUE"""),"")</f>
        <v/>
      </c>
      <c r="T101" t="str">
        <f>IFERROR(__xludf.DUMMYFUNCTION("""COMPUTED_VALUE"""),"")</f>
        <v/>
      </c>
      <c r="U101" t="str">
        <f>IFERROR(__xludf.DUMMYFUNCTION("""COMPUTED_VALUE"""),"")</f>
        <v/>
      </c>
      <c r="V101" t="str">
        <f>IFERROR(__xludf.DUMMYFUNCTION("""COMPUTED_VALUE"""),"")</f>
        <v/>
      </c>
      <c r="W101" t="str">
        <f>IFERROR(__xludf.DUMMYFUNCTION("""COMPUTED_VALUE"""),"")</f>
        <v/>
      </c>
      <c r="X101" t="str">
        <f>IFERROR(__xludf.DUMMYFUNCTION("""COMPUTED_VALUE"""),"")</f>
        <v/>
      </c>
      <c r="Y101" t="str">
        <f>IFERROR(__xludf.DUMMYFUNCTION("""COMPUTED_VALUE"""),"")</f>
        <v/>
      </c>
      <c r="Z101" t="str">
        <f>IFERROR(__xludf.DUMMYFUNCTION("""COMPUTED_VALUE"""),"")</f>
        <v/>
      </c>
      <c r="AA101" t="str">
        <f>IFERROR(__xludf.DUMMYFUNCTION("""COMPUTED_VALUE"""),"")</f>
        <v/>
      </c>
      <c r="AB101" t="str">
        <f>IFERROR(__xludf.DUMMYFUNCTION("""COMPUTED_VALUE"""),"")</f>
        <v/>
      </c>
      <c r="AC101" t="str">
        <f>IFERROR(__xludf.DUMMYFUNCTION("""COMPUTED_VALUE"""),"")</f>
        <v/>
      </c>
      <c r="AD101" t="str">
        <f>IFERROR(__xludf.DUMMYFUNCTION("""COMPUTED_VALUE"""),"")</f>
        <v/>
      </c>
      <c r="AE101" s="3"/>
      <c r="AF101" s="3"/>
      <c r="AG101" s="3"/>
      <c r="AH101" s="3"/>
      <c r="AI101" s="3"/>
    </row>
    <row r="102">
      <c r="A102" t="str">
        <f>IFERROR(__xludf.DUMMYFUNCTION("""COMPUTED_VALUE"""),"")</f>
        <v/>
      </c>
      <c r="B102" t="str">
        <f>IFERROR(__xludf.DUMMYFUNCTION("""COMPUTED_VALUE"""),"")</f>
        <v/>
      </c>
      <c r="C102" t="str">
        <f>IFERROR(__xludf.DUMMYFUNCTION("""COMPUTED_VALUE"""),"")</f>
        <v/>
      </c>
      <c r="D102" t="str">
        <f>IFERROR(__xludf.DUMMYFUNCTION("""COMPUTED_VALUE"""),"")</f>
        <v/>
      </c>
      <c r="E102" t="str">
        <f>IFERROR(__xludf.DUMMYFUNCTION("""COMPUTED_VALUE"""),"")</f>
        <v/>
      </c>
      <c r="F102" t="str">
        <f>IFERROR(__xludf.DUMMYFUNCTION("""COMPUTED_VALUE"""),"")</f>
        <v/>
      </c>
      <c r="G102" t="str">
        <f>IFERROR(__xludf.DUMMYFUNCTION("""COMPUTED_VALUE"""),"")</f>
        <v/>
      </c>
      <c r="H102" t="str">
        <f>IFERROR(__xludf.DUMMYFUNCTION("""COMPUTED_VALUE"""),"")</f>
        <v/>
      </c>
      <c r="I102" t="str">
        <f>IFERROR(__xludf.DUMMYFUNCTION("""COMPUTED_VALUE"""),"")</f>
        <v/>
      </c>
      <c r="J102" t="str">
        <f>IFERROR(__xludf.DUMMYFUNCTION("""COMPUTED_VALUE"""),"")</f>
        <v/>
      </c>
      <c r="K102" t="str">
        <f>IFERROR(__xludf.DUMMYFUNCTION("""COMPUTED_VALUE"""),"")</f>
        <v/>
      </c>
      <c r="L102" t="str">
        <f>IFERROR(__xludf.DUMMYFUNCTION("""COMPUTED_VALUE"""),"")</f>
        <v/>
      </c>
      <c r="M102" t="str">
        <f>IFERROR(__xludf.DUMMYFUNCTION("""COMPUTED_VALUE"""),"")</f>
        <v/>
      </c>
      <c r="N102" t="str">
        <f>IFERROR(__xludf.DUMMYFUNCTION("""COMPUTED_VALUE"""),"")</f>
        <v/>
      </c>
      <c r="O102" t="str">
        <f>IFERROR(__xludf.DUMMYFUNCTION("""COMPUTED_VALUE"""),"")</f>
        <v/>
      </c>
      <c r="P102" t="str">
        <f>IFERROR(__xludf.DUMMYFUNCTION("""COMPUTED_VALUE"""),"")</f>
        <v/>
      </c>
      <c r="Q102" t="str">
        <f>IFERROR(__xludf.DUMMYFUNCTION("""COMPUTED_VALUE"""),"")</f>
        <v/>
      </c>
      <c r="R102" t="str">
        <f>IFERROR(__xludf.DUMMYFUNCTION("""COMPUTED_VALUE"""),"")</f>
        <v/>
      </c>
      <c r="S102" t="str">
        <f>IFERROR(__xludf.DUMMYFUNCTION("""COMPUTED_VALUE"""),"")</f>
        <v/>
      </c>
      <c r="T102" t="str">
        <f>IFERROR(__xludf.DUMMYFUNCTION("""COMPUTED_VALUE"""),"")</f>
        <v/>
      </c>
      <c r="U102" t="str">
        <f>IFERROR(__xludf.DUMMYFUNCTION("""COMPUTED_VALUE"""),"")</f>
        <v/>
      </c>
      <c r="V102" t="str">
        <f>IFERROR(__xludf.DUMMYFUNCTION("""COMPUTED_VALUE"""),"")</f>
        <v/>
      </c>
      <c r="W102" t="str">
        <f>IFERROR(__xludf.DUMMYFUNCTION("""COMPUTED_VALUE"""),"")</f>
        <v/>
      </c>
      <c r="X102" t="str">
        <f>IFERROR(__xludf.DUMMYFUNCTION("""COMPUTED_VALUE"""),"")</f>
        <v/>
      </c>
      <c r="Y102" t="str">
        <f>IFERROR(__xludf.DUMMYFUNCTION("""COMPUTED_VALUE"""),"")</f>
        <v/>
      </c>
      <c r="Z102" t="str">
        <f>IFERROR(__xludf.DUMMYFUNCTION("""COMPUTED_VALUE"""),"")</f>
        <v/>
      </c>
      <c r="AA102" t="str">
        <f>IFERROR(__xludf.DUMMYFUNCTION("""COMPUTED_VALUE"""),"")</f>
        <v/>
      </c>
      <c r="AB102" t="str">
        <f>IFERROR(__xludf.DUMMYFUNCTION("""COMPUTED_VALUE"""),"")</f>
        <v/>
      </c>
      <c r="AC102" t="str">
        <f>IFERROR(__xludf.DUMMYFUNCTION("""COMPUTED_VALUE"""),"")</f>
        <v/>
      </c>
      <c r="AD102" t="str">
        <f>IFERROR(__xludf.DUMMYFUNCTION("""COMPUTED_VALUE"""),"")</f>
        <v/>
      </c>
      <c r="AE102" s="3"/>
      <c r="AF102" s="3"/>
      <c r="AG102" s="3"/>
      <c r="AH102" s="3"/>
      <c r="AI102" s="3"/>
    </row>
    <row r="103">
      <c r="A103" t="str">
        <f>IFERROR(__xludf.DUMMYFUNCTION("""COMPUTED_VALUE"""),"")</f>
        <v/>
      </c>
      <c r="B103" t="str">
        <f>IFERROR(__xludf.DUMMYFUNCTION("""COMPUTED_VALUE"""),"")</f>
        <v/>
      </c>
      <c r="C103" t="str">
        <f>IFERROR(__xludf.DUMMYFUNCTION("""COMPUTED_VALUE"""),"")</f>
        <v/>
      </c>
      <c r="D103" t="str">
        <f>IFERROR(__xludf.DUMMYFUNCTION("""COMPUTED_VALUE"""),"")</f>
        <v/>
      </c>
      <c r="E103" t="str">
        <f>IFERROR(__xludf.DUMMYFUNCTION("""COMPUTED_VALUE"""),"")</f>
        <v/>
      </c>
      <c r="F103" t="str">
        <f>IFERROR(__xludf.DUMMYFUNCTION("""COMPUTED_VALUE"""),"")</f>
        <v/>
      </c>
      <c r="G103" t="str">
        <f>IFERROR(__xludf.DUMMYFUNCTION("""COMPUTED_VALUE"""),"")</f>
        <v/>
      </c>
      <c r="H103" t="str">
        <f>IFERROR(__xludf.DUMMYFUNCTION("""COMPUTED_VALUE"""),"")</f>
        <v/>
      </c>
      <c r="I103" t="str">
        <f>IFERROR(__xludf.DUMMYFUNCTION("""COMPUTED_VALUE"""),"")</f>
        <v/>
      </c>
      <c r="J103" t="str">
        <f>IFERROR(__xludf.DUMMYFUNCTION("""COMPUTED_VALUE"""),"")</f>
        <v/>
      </c>
      <c r="K103" t="str">
        <f>IFERROR(__xludf.DUMMYFUNCTION("""COMPUTED_VALUE"""),"")</f>
        <v/>
      </c>
      <c r="L103" t="str">
        <f>IFERROR(__xludf.DUMMYFUNCTION("""COMPUTED_VALUE"""),"")</f>
        <v/>
      </c>
      <c r="M103" t="str">
        <f>IFERROR(__xludf.DUMMYFUNCTION("""COMPUTED_VALUE"""),"")</f>
        <v/>
      </c>
      <c r="N103" t="str">
        <f>IFERROR(__xludf.DUMMYFUNCTION("""COMPUTED_VALUE"""),"")</f>
        <v/>
      </c>
      <c r="O103" t="str">
        <f>IFERROR(__xludf.DUMMYFUNCTION("""COMPUTED_VALUE"""),"")</f>
        <v/>
      </c>
      <c r="P103" t="str">
        <f>IFERROR(__xludf.DUMMYFUNCTION("""COMPUTED_VALUE"""),"")</f>
        <v/>
      </c>
      <c r="Q103" t="str">
        <f>IFERROR(__xludf.DUMMYFUNCTION("""COMPUTED_VALUE"""),"")</f>
        <v/>
      </c>
      <c r="R103" t="str">
        <f>IFERROR(__xludf.DUMMYFUNCTION("""COMPUTED_VALUE"""),"")</f>
        <v/>
      </c>
      <c r="S103" t="str">
        <f>IFERROR(__xludf.DUMMYFUNCTION("""COMPUTED_VALUE"""),"")</f>
        <v/>
      </c>
      <c r="T103" t="str">
        <f>IFERROR(__xludf.DUMMYFUNCTION("""COMPUTED_VALUE"""),"")</f>
        <v/>
      </c>
      <c r="U103" t="str">
        <f>IFERROR(__xludf.DUMMYFUNCTION("""COMPUTED_VALUE"""),"")</f>
        <v/>
      </c>
      <c r="V103" t="str">
        <f>IFERROR(__xludf.DUMMYFUNCTION("""COMPUTED_VALUE"""),"")</f>
        <v/>
      </c>
      <c r="W103" t="str">
        <f>IFERROR(__xludf.DUMMYFUNCTION("""COMPUTED_VALUE"""),"")</f>
        <v/>
      </c>
      <c r="X103" t="str">
        <f>IFERROR(__xludf.DUMMYFUNCTION("""COMPUTED_VALUE"""),"")</f>
        <v/>
      </c>
      <c r="Y103" t="str">
        <f>IFERROR(__xludf.DUMMYFUNCTION("""COMPUTED_VALUE"""),"")</f>
        <v/>
      </c>
      <c r="Z103" t="str">
        <f>IFERROR(__xludf.DUMMYFUNCTION("""COMPUTED_VALUE"""),"")</f>
        <v/>
      </c>
      <c r="AA103" t="str">
        <f>IFERROR(__xludf.DUMMYFUNCTION("""COMPUTED_VALUE"""),"")</f>
        <v/>
      </c>
      <c r="AB103" t="str">
        <f>IFERROR(__xludf.DUMMYFUNCTION("""COMPUTED_VALUE"""),"")</f>
        <v/>
      </c>
      <c r="AC103" t="str">
        <f>IFERROR(__xludf.DUMMYFUNCTION("""COMPUTED_VALUE"""),"")</f>
        <v/>
      </c>
      <c r="AD103" t="str">
        <f>IFERROR(__xludf.DUMMYFUNCTION("""COMPUTED_VALUE"""),"")</f>
        <v/>
      </c>
      <c r="AE103" s="3"/>
      <c r="AF103" s="3"/>
      <c r="AG103" s="3"/>
      <c r="AH103" s="3"/>
      <c r="AI103" s="3"/>
    </row>
    <row r="104">
      <c r="A104" t="str">
        <f>IFERROR(__xludf.DUMMYFUNCTION("""COMPUTED_VALUE"""),"")</f>
        <v/>
      </c>
      <c r="B104" t="str">
        <f>IFERROR(__xludf.DUMMYFUNCTION("""COMPUTED_VALUE"""),"")</f>
        <v/>
      </c>
      <c r="C104" t="str">
        <f>IFERROR(__xludf.DUMMYFUNCTION("""COMPUTED_VALUE"""),"")</f>
        <v/>
      </c>
      <c r="D104" t="str">
        <f>IFERROR(__xludf.DUMMYFUNCTION("""COMPUTED_VALUE"""),"")</f>
        <v/>
      </c>
      <c r="E104" t="str">
        <f>IFERROR(__xludf.DUMMYFUNCTION("""COMPUTED_VALUE"""),"")</f>
        <v/>
      </c>
      <c r="F104" t="str">
        <f>IFERROR(__xludf.DUMMYFUNCTION("""COMPUTED_VALUE"""),"")</f>
        <v/>
      </c>
      <c r="G104" t="str">
        <f>IFERROR(__xludf.DUMMYFUNCTION("""COMPUTED_VALUE"""),"")</f>
        <v/>
      </c>
      <c r="H104" t="str">
        <f>IFERROR(__xludf.DUMMYFUNCTION("""COMPUTED_VALUE"""),"")</f>
        <v/>
      </c>
      <c r="I104" t="str">
        <f>IFERROR(__xludf.DUMMYFUNCTION("""COMPUTED_VALUE"""),"")</f>
        <v/>
      </c>
      <c r="J104" t="str">
        <f>IFERROR(__xludf.DUMMYFUNCTION("""COMPUTED_VALUE"""),"")</f>
        <v/>
      </c>
      <c r="K104" t="str">
        <f>IFERROR(__xludf.DUMMYFUNCTION("""COMPUTED_VALUE"""),"")</f>
        <v/>
      </c>
      <c r="L104" t="str">
        <f>IFERROR(__xludf.DUMMYFUNCTION("""COMPUTED_VALUE"""),"")</f>
        <v/>
      </c>
      <c r="M104" t="str">
        <f>IFERROR(__xludf.DUMMYFUNCTION("""COMPUTED_VALUE"""),"")</f>
        <v/>
      </c>
      <c r="N104" t="str">
        <f>IFERROR(__xludf.DUMMYFUNCTION("""COMPUTED_VALUE"""),"")</f>
        <v/>
      </c>
      <c r="O104" t="str">
        <f>IFERROR(__xludf.DUMMYFUNCTION("""COMPUTED_VALUE"""),"")</f>
        <v/>
      </c>
      <c r="P104" t="str">
        <f>IFERROR(__xludf.DUMMYFUNCTION("""COMPUTED_VALUE"""),"")</f>
        <v/>
      </c>
      <c r="Q104" t="str">
        <f>IFERROR(__xludf.DUMMYFUNCTION("""COMPUTED_VALUE"""),"")</f>
        <v/>
      </c>
      <c r="R104" t="str">
        <f>IFERROR(__xludf.DUMMYFUNCTION("""COMPUTED_VALUE"""),"")</f>
        <v/>
      </c>
      <c r="S104" t="str">
        <f>IFERROR(__xludf.DUMMYFUNCTION("""COMPUTED_VALUE"""),"")</f>
        <v/>
      </c>
      <c r="T104" t="str">
        <f>IFERROR(__xludf.DUMMYFUNCTION("""COMPUTED_VALUE"""),"")</f>
        <v/>
      </c>
      <c r="U104" t="str">
        <f>IFERROR(__xludf.DUMMYFUNCTION("""COMPUTED_VALUE"""),"")</f>
        <v/>
      </c>
      <c r="V104" t="str">
        <f>IFERROR(__xludf.DUMMYFUNCTION("""COMPUTED_VALUE"""),"")</f>
        <v/>
      </c>
      <c r="W104" t="str">
        <f>IFERROR(__xludf.DUMMYFUNCTION("""COMPUTED_VALUE"""),"")</f>
        <v/>
      </c>
      <c r="X104" t="str">
        <f>IFERROR(__xludf.DUMMYFUNCTION("""COMPUTED_VALUE"""),"")</f>
        <v/>
      </c>
      <c r="Y104" t="str">
        <f>IFERROR(__xludf.DUMMYFUNCTION("""COMPUTED_VALUE"""),"")</f>
        <v/>
      </c>
      <c r="Z104" t="str">
        <f>IFERROR(__xludf.DUMMYFUNCTION("""COMPUTED_VALUE"""),"")</f>
        <v/>
      </c>
      <c r="AA104" t="str">
        <f>IFERROR(__xludf.DUMMYFUNCTION("""COMPUTED_VALUE"""),"")</f>
        <v/>
      </c>
      <c r="AB104" t="str">
        <f>IFERROR(__xludf.DUMMYFUNCTION("""COMPUTED_VALUE"""),"")</f>
        <v/>
      </c>
      <c r="AC104" t="str">
        <f>IFERROR(__xludf.DUMMYFUNCTION("""COMPUTED_VALUE"""),"")</f>
        <v/>
      </c>
      <c r="AD104" t="str">
        <f>IFERROR(__xludf.DUMMYFUNCTION("""COMPUTED_VALUE"""),"")</f>
        <v/>
      </c>
      <c r="AE104" s="3"/>
      <c r="AF104" s="3"/>
      <c r="AG104" s="3"/>
      <c r="AH104" s="3"/>
      <c r="AI104" s="3"/>
    </row>
    <row r="105">
      <c r="A105" t="str">
        <f>IFERROR(__xludf.DUMMYFUNCTION("""COMPUTED_VALUE"""),"")</f>
        <v/>
      </c>
      <c r="B105" t="str">
        <f>IFERROR(__xludf.DUMMYFUNCTION("""COMPUTED_VALUE"""),"")</f>
        <v/>
      </c>
      <c r="C105" t="str">
        <f>IFERROR(__xludf.DUMMYFUNCTION("""COMPUTED_VALUE"""),"")</f>
        <v/>
      </c>
      <c r="D105" t="str">
        <f>IFERROR(__xludf.DUMMYFUNCTION("""COMPUTED_VALUE"""),"")</f>
        <v/>
      </c>
      <c r="E105" t="str">
        <f>IFERROR(__xludf.DUMMYFUNCTION("""COMPUTED_VALUE"""),"")</f>
        <v/>
      </c>
      <c r="F105" t="str">
        <f>IFERROR(__xludf.DUMMYFUNCTION("""COMPUTED_VALUE"""),"")</f>
        <v/>
      </c>
      <c r="G105" t="str">
        <f>IFERROR(__xludf.DUMMYFUNCTION("""COMPUTED_VALUE"""),"")</f>
        <v/>
      </c>
      <c r="H105" t="str">
        <f>IFERROR(__xludf.DUMMYFUNCTION("""COMPUTED_VALUE"""),"")</f>
        <v/>
      </c>
      <c r="I105" t="str">
        <f>IFERROR(__xludf.DUMMYFUNCTION("""COMPUTED_VALUE"""),"")</f>
        <v/>
      </c>
      <c r="J105" t="str">
        <f>IFERROR(__xludf.DUMMYFUNCTION("""COMPUTED_VALUE"""),"")</f>
        <v/>
      </c>
      <c r="K105" t="str">
        <f>IFERROR(__xludf.DUMMYFUNCTION("""COMPUTED_VALUE"""),"")</f>
        <v/>
      </c>
      <c r="L105" t="str">
        <f>IFERROR(__xludf.DUMMYFUNCTION("""COMPUTED_VALUE"""),"")</f>
        <v/>
      </c>
      <c r="M105" t="str">
        <f>IFERROR(__xludf.DUMMYFUNCTION("""COMPUTED_VALUE"""),"")</f>
        <v/>
      </c>
      <c r="N105" t="str">
        <f>IFERROR(__xludf.DUMMYFUNCTION("""COMPUTED_VALUE"""),"")</f>
        <v/>
      </c>
      <c r="O105" t="str">
        <f>IFERROR(__xludf.DUMMYFUNCTION("""COMPUTED_VALUE"""),"")</f>
        <v/>
      </c>
      <c r="P105" t="str">
        <f>IFERROR(__xludf.DUMMYFUNCTION("""COMPUTED_VALUE"""),"")</f>
        <v/>
      </c>
      <c r="Q105" t="str">
        <f>IFERROR(__xludf.DUMMYFUNCTION("""COMPUTED_VALUE"""),"")</f>
        <v/>
      </c>
      <c r="R105" t="str">
        <f>IFERROR(__xludf.DUMMYFUNCTION("""COMPUTED_VALUE"""),"")</f>
        <v/>
      </c>
      <c r="S105" t="str">
        <f>IFERROR(__xludf.DUMMYFUNCTION("""COMPUTED_VALUE"""),"")</f>
        <v/>
      </c>
      <c r="T105" t="str">
        <f>IFERROR(__xludf.DUMMYFUNCTION("""COMPUTED_VALUE"""),"")</f>
        <v/>
      </c>
      <c r="U105" t="str">
        <f>IFERROR(__xludf.DUMMYFUNCTION("""COMPUTED_VALUE"""),"")</f>
        <v/>
      </c>
      <c r="V105" t="str">
        <f>IFERROR(__xludf.DUMMYFUNCTION("""COMPUTED_VALUE"""),"")</f>
        <v/>
      </c>
      <c r="W105" t="str">
        <f>IFERROR(__xludf.DUMMYFUNCTION("""COMPUTED_VALUE"""),"")</f>
        <v/>
      </c>
      <c r="X105" t="str">
        <f>IFERROR(__xludf.DUMMYFUNCTION("""COMPUTED_VALUE"""),"")</f>
        <v/>
      </c>
      <c r="Y105" t="str">
        <f>IFERROR(__xludf.DUMMYFUNCTION("""COMPUTED_VALUE"""),"")</f>
        <v/>
      </c>
      <c r="Z105" t="str">
        <f>IFERROR(__xludf.DUMMYFUNCTION("""COMPUTED_VALUE"""),"")</f>
        <v/>
      </c>
      <c r="AA105" t="str">
        <f>IFERROR(__xludf.DUMMYFUNCTION("""COMPUTED_VALUE"""),"")</f>
        <v/>
      </c>
      <c r="AB105" t="str">
        <f>IFERROR(__xludf.DUMMYFUNCTION("""COMPUTED_VALUE"""),"")</f>
        <v/>
      </c>
      <c r="AC105" t="str">
        <f>IFERROR(__xludf.DUMMYFUNCTION("""COMPUTED_VALUE"""),"")</f>
        <v/>
      </c>
      <c r="AD105" t="str">
        <f>IFERROR(__xludf.DUMMYFUNCTION("""COMPUTED_VALUE"""),"")</f>
        <v/>
      </c>
      <c r="AE105" s="3"/>
      <c r="AF105" s="3"/>
      <c r="AG105" s="3"/>
      <c r="AH105" s="3"/>
      <c r="AI105" s="3"/>
    </row>
    <row r="106">
      <c r="A106" t="str">
        <f>IFERROR(__xludf.DUMMYFUNCTION("""COMPUTED_VALUE"""),"")</f>
        <v/>
      </c>
      <c r="B106" t="str">
        <f>IFERROR(__xludf.DUMMYFUNCTION("""COMPUTED_VALUE"""),"")</f>
        <v/>
      </c>
      <c r="C106" t="str">
        <f>IFERROR(__xludf.DUMMYFUNCTION("""COMPUTED_VALUE"""),"")</f>
        <v/>
      </c>
      <c r="D106" t="str">
        <f>IFERROR(__xludf.DUMMYFUNCTION("""COMPUTED_VALUE"""),"")</f>
        <v/>
      </c>
      <c r="E106" t="str">
        <f>IFERROR(__xludf.DUMMYFUNCTION("""COMPUTED_VALUE"""),"")</f>
        <v/>
      </c>
      <c r="F106" t="str">
        <f>IFERROR(__xludf.DUMMYFUNCTION("""COMPUTED_VALUE"""),"")</f>
        <v/>
      </c>
      <c r="G106" t="str">
        <f>IFERROR(__xludf.DUMMYFUNCTION("""COMPUTED_VALUE"""),"")</f>
        <v/>
      </c>
      <c r="H106" t="str">
        <f>IFERROR(__xludf.DUMMYFUNCTION("""COMPUTED_VALUE"""),"")</f>
        <v/>
      </c>
      <c r="I106" t="str">
        <f>IFERROR(__xludf.DUMMYFUNCTION("""COMPUTED_VALUE"""),"")</f>
        <v/>
      </c>
      <c r="J106" t="str">
        <f>IFERROR(__xludf.DUMMYFUNCTION("""COMPUTED_VALUE"""),"")</f>
        <v/>
      </c>
      <c r="K106" t="str">
        <f>IFERROR(__xludf.DUMMYFUNCTION("""COMPUTED_VALUE"""),"")</f>
        <v/>
      </c>
      <c r="L106" t="str">
        <f>IFERROR(__xludf.DUMMYFUNCTION("""COMPUTED_VALUE"""),"")</f>
        <v/>
      </c>
      <c r="M106" t="str">
        <f>IFERROR(__xludf.DUMMYFUNCTION("""COMPUTED_VALUE"""),"")</f>
        <v/>
      </c>
      <c r="N106" t="str">
        <f>IFERROR(__xludf.DUMMYFUNCTION("""COMPUTED_VALUE"""),"")</f>
        <v/>
      </c>
      <c r="O106" t="str">
        <f>IFERROR(__xludf.DUMMYFUNCTION("""COMPUTED_VALUE"""),"")</f>
        <v/>
      </c>
      <c r="P106" t="str">
        <f>IFERROR(__xludf.DUMMYFUNCTION("""COMPUTED_VALUE"""),"")</f>
        <v/>
      </c>
      <c r="Q106" t="str">
        <f>IFERROR(__xludf.DUMMYFUNCTION("""COMPUTED_VALUE"""),"")</f>
        <v/>
      </c>
      <c r="R106" t="str">
        <f>IFERROR(__xludf.DUMMYFUNCTION("""COMPUTED_VALUE"""),"")</f>
        <v/>
      </c>
      <c r="S106" t="str">
        <f>IFERROR(__xludf.DUMMYFUNCTION("""COMPUTED_VALUE"""),"")</f>
        <v/>
      </c>
      <c r="T106" t="str">
        <f>IFERROR(__xludf.DUMMYFUNCTION("""COMPUTED_VALUE"""),"")</f>
        <v/>
      </c>
      <c r="U106" t="str">
        <f>IFERROR(__xludf.DUMMYFUNCTION("""COMPUTED_VALUE"""),"")</f>
        <v/>
      </c>
      <c r="V106" t="str">
        <f>IFERROR(__xludf.DUMMYFUNCTION("""COMPUTED_VALUE"""),"")</f>
        <v/>
      </c>
      <c r="W106" t="str">
        <f>IFERROR(__xludf.DUMMYFUNCTION("""COMPUTED_VALUE"""),"")</f>
        <v/>
      </c>
      <c r="X106" t="str">
        <f>IFERROR(__xludf.DUMMYFUNCTION("""COMPUTED_VALUE"""),"")</f>
        <v/>
      </c>
      <c r="Y106" t="str">
        <f>IFERROR(__xludf.DUMMYFUNCTION("""COMPUTED_VALUE"""),"")</f>
        <v/>
      </c>
      <c r="Z106" t="str">
        <f>IFERROR(__xludf.DUMMYFUNCTION("""COMPUTED_VALUE"""),"")</f>
        <v/>
      </c>
      <c r="AA106" t="str">
        <f>IFERROR(__xludf.DUMMYFUNCTION("""COMPUTED_VALUE"""),"")</f>
        <v/>
      </c>
      <c r="AB106" t="str">
        <f>IFERROR(__xludf.DUMMYFUNCTION("""COMPUTED_VALUE"""),"")</f>
        <v/>
      </c>
      <c r="AC106" t="str">
        <f>IFERROR(__xludf.DUMMYFUNCTION("""COMPUTED_VALUE"""),"")</f>
        <v/>
      </c>
      <c r="AD106" t="str">
        <f>IFERROR(__xludf.DUMMYFUNCTION("""COMPUTED_VALUE"""),"")</f>
        <v/>
      </c>
      <c r="AE106" s="3"/>
      <c r="AF106" s="3"/>
      <c r="AG106" s="3"/>
      <c r="AH106" s="3"/>
      <c r="AI106" s="3"/>
    </row>
    <row r="107">
      <c r="A107" t="str">
        <f>IFERROR(__xludf.DUMMYFUNCTION("""COMPUTED_VALUE"""),"")</f>
        <v/>
      </c>
      <c r="B107" t="str">
        <f>IFERROR(__xludf.DUMMYFUNCTION("""COMPUTED_VALUE"""),"")</f>
        <v/>
      </c>
      <c r="C107" t="str">
        <f>IFERROR(__xludf.DUMMYFUNCTION("""COMPUTED_VALUE"""),"")</f>
        <v/>
      </c>
      <c r="D107" t="str">
        <f>IFERROR(__xludf.DUMMYFUNCTION("""COMPUTED_VALUE"""),"")</f>
        <v/>
      </c>
      <c r="E107" t="str">
        <f>IFERROR(__xludf.DUMMYFUNCTION("""COMPUTED_VALUE"""),"")</f>
        <v/>
      </c>
      <c r="F107" t="str">
        <f>IFERROR(__xludf.DUMMYFUNCTION("""COMPUTED_VALUE"""),"")</f>
        <v/>
      </c>
      <c r="G107" t="str">
        <f>IFERROR(__xludf.DUMMYFUNCTION("""COMPUTED_VALUE"""),"")</f>
        <v/>
      </c>
      <c r="H107" t="str">
        <f>IFERROR(__xludf.DUMMYFUNCTION("""COMPUTED_VALUE"""),"")</f>
        <v/>
      </c>
      <c r="I107" t="str">
        <f>IFERROR(__xludf.DUMMYFUNCTION("""COMPUTED_VALUE"""),"")</f>
        <v/>
      </c>
      <c r="J107" t="str">
        <f>IFERROR(__xludf.DUMMYFUNCTION("""COMPUTED_VALUE"""),"")</f>
        <v/>
      </c>
      <c r="K107" t="str">
        <f>IFERROR(__xludf.DUMMYFUNCTION("""COMPUTED_VALUE"""),"")</f>
        <v/>
      </c>
      <c r="L107" t="str">
        <f>IFERROR(__xludf.DUMMYFUNCTION("""COMPUTED_VALUE"""),"")</f>
        <v/>
      </c>
      <c r="M107" t="str">
        <f>IFERROR(__xludf.DUMMYFUNCTION("""COMPUTED_VALUE"""),"")</f>
        <v/>
      </c>
      <c r="N107" t="str">
        <f>IFERROR(__xludf.DUMMYFUNCTION("""COMPUTED_VALUE"""),"")</f>
        <v/>
      </c>
      <c r="O107" t="str">
        <f>IFERROR(__xludf.DUMMYFUNCTION("""COMPUTED_VALUE"""),"")</f>
        <v/>
      </c>
      <c r="P107" t="str">
        <f>IFERROR(__xludf.DUMMYFUNCTION("""COMPUTED_VALUE"""),"")</f>
        <v/>
      </c>
      <c r="Q107" t="str">
        <f>IFERROR(__xludf.DUMMYFUNCTION("""COMPUTED_VALUE"""),"")</f>
        <v/>
      </c>
      <c r="R107" t="str">
        <f>IFERROR(__xludf.DUMMYFUNCTION("""COMPUTED_VALUE"""),"")</f>
        <v/>
      </c>
      <c r="S107" t="str">
        <f>IFERROR(__xludf.DUMMYFUNCTION("""COMPUTED_VALUE"""),"")</f>
        <v/>
      </c>
      <c r="T107" t="str">
        <f>IFERROR(__xludf.DUMMYFUNCTION("""COMPUTED_VALUE"""),"")</f>
        <v/>
      </c>
      <c r="U107" t="str">
        <f>IFERROR(__xludf.DUMMYFUNCTION("""COMPUTED_VALUE"""),"")</f>
        <v/>
      </c>
      <c r="V107" t="str">
        <f>IFERROR(__xludf.DUMMYFUNCTION("""COMPUTED_VALUE"""),"")</f>
        <v/>
      </c>
      <c r="W107" t="str">
        <f>IFERROR(__xludf.DUMMYFUNCTION("""COMPUTED_VALUE"""),"")</f>
        <v/>
      </c>
      <c r="X107" t="str">
        <f>IFERROR(__xludf.DUMMYFUNCTION("""COMPUTED_VALUE"""),"")</f>
        <v/>
      </c>
      <c r="Y107" t="str">
        <f>IFERROR(__xludf.DUMMYFUNCTION("""COMPUTED_VALUE"""),"")</f>
        <v/>
      </c>
      <c r="Z107" t="str">
        <f>IFERROR(__xludf.DUMMYFUNCTION("""COMPUTED_VALUE"""),"")</f>
        <v/>
      </c>
      <c r="AA107" t="str">
        <f>IFERROR(__xludf.DUMMYFUNCTION("""COMPUTED_VALUE"""),"")</f>
        <v/>
      </c>
      <c r="AB107" t="str">
        <f>IFERROR(__xludf.DUMMYFUNCTION("""COMPUTED_VALUE"""),"")</f>
        <v/>
      </c>
      <c r="AC107" t="str">
        <f>IFERROR(__xludf.DUMMYFUNCTION("""COMPUTED_VALUE"""),"")</f>
        <v/>
      </c>
      <c r="AD107" t="str">
        <f>IFERROR(__xludf.DUMMYFUNCTION("""COMPUTED_VALUE"""),"")</f>
        <v/>
      </c>
      <c r="AE107" s="3"/>
      <c r="AF107" s="3"/>
      <c r="AG107" s="3"/>
      <c r="AH107" s="3"/>
      <c r="AI107" s="3"/>
    </row>
    <row r="108">
      <c r="A108" t="str">
        <f>IFERROR(__xludf.DUMMYFUNCTION("""COMPUTED_VALUE"""),"")</f>
        <v/>
      </c>
      <c r="B108" t="str">
        <f>IFERROR(__xludf.DUMMYFUNCTION("""COMPUTED_VALUE"""),"")</f>
        <v/>
      </c>
      <c r="C108" t="str">
        <f>IFERROR(__xludf.DUMMYFUNCTION("""COMPUTED_VALUE"""),"")</f>
        <v/>
      </c>
      <c r="D108" t="str">
        <f>IFERROR(__xludf.DUMMYFUNCTION("""COMPUTED_VALUE"""),"")</f>
        <v/>
      </c>
      <c r="E108" t="str">
        <f>IFERROR(__xludf.DUMMYFUNCTION("""COMPUTED_VALUE"""),"")</f>
        <v/>
      </c>
      <c r="F108" t="str">
        <f>IFERROR(__xludf.DUMMYFUNCTION("""COMPUTED_VALUE"""),"")</f>
        <v/>
      </c>
      <c r="G108" t="str">
        <f>IFERROR(__xludf.DUMMYFUNCTION("""COMPUTED_VALUE"""),"")</f>
        <v/>
      </c>
      <c r="H108" t="str">
        <f>IFERROR(__xludf.DUMMYFUNCTION("""COMPUTED_VALUE"""),"")</f>
        <v/>
      </c>
      <c r="I108" t="str">
        <f>IFERROR(__xludf.DUMMYFUNCTION("""COMPUTED_VALUE"""),"")</f>
        <v/>
      </c>
      <c r="J108" t="str">
        <f>IFERROR(__xludf.DUMMYFUNCTION("""COMPUTED_VALUE"""),"")</f>
        <v/>
      </c>
      <c r="K108" t="str">
        <f>IFERROR(__xludf.DUMMYFUNCTION("""COMPUTED_VALUE"""),"")</f>
        <v/>
      </c>
      <c r="L108" t="str">
        <f>IFERROR(__xludf.DUMMYFUNCTION("""COMPUTED_VALUE"""),"")</f>
        <v/>
      </c>
      <c r="M108" t="str">
        <f>IFERROR(__xludf.DUMMYFUNCTION("""COMPUTED_VALUE"""),"")</f>
        <v/>
      </c>
      <c r="N108" t="str">
        <f>IFERROR(__xludf.DUMMYFUNCTION("""COMPUTED_VALUE"""),"")</f>
        <v/>
      </c>
      <c r="O108" t="str">
        <f>IFERROR(__xludf.DUMMYFUNCTION("""COMPUTED_VALUE"""),"")</f>
        <v/>
      </c>
      <c r="P108" t="str">
        <f>IFERROR(__xludf.DUMMYFUNCTION("""COMPUTED_VALUE"""),"")</f>
        <v/>
      </c>
      <c r="Q108" t="str">
        <f>IFERROR(__xludf.DUMMYFUNCTION("""COMPUTED_VALUE"""),"")</f>
        <v/>
      </c>
      <c r="R108" t="str">
        <f>IFERROR(__xludf.DUMMYFUNCTION("""COMPUTED_VALUE"""),"")</f>
        <v/>
      </c>
      <c r="S108" t="str">
        <f>IFERROR(__xludf.DUMMYFUNCTION("""COMPUTED_VALUE"""),"")</f>
        <v/>
      </c>
      <c r="T108" t="str">
        <f>IFERROR(__xludf.DUMMYFUNCTION("""COMPUTED_VALUE"""),"")</f>
        <v/>
      </c>
      <c r="U108" t="str">
        <f>IFERROR(__xludf.DUMMYFUNCTION("""COMPUTED_VALUE"""),"")</f>
        <v/>
      </c>
      <c r="V108" t="str">
        <f>IFERROR(__xludf.DUMMYFUNCTION("""COMPUTED_VALUE"""),"")</f>
        <v/>
      </c>
      <c r="W108" t="str">
        <f>IFERROR(__xludf.DUMMYFUNCTION("""COMPUTED_VALUE"""),"")</f>
        <v/>
      </c>
      <c r="X108" t="str">
        <f>IFERROR(__xludf.DUMMYFUNCTION("""COMPUTED_VALUE"""),"")</f>
        <v/>
      </c>
      <c r="Y108" t="str">
        <f>IFERROR(__xludf.DUMMYFUNCTION("""COMPUTED_VALUE"""),"")</f>
        <v/>
      </c>
      <c r="Z108" t="str">
        <f>IFERROR(__xludf.DUMMYFUNCTION("""COMPUTED_VALUE"""),"")</f>
        <v/>
      </c>
      <c r="AA108" t="str">
        <f>IFERROR(__xludf.DUMMYFUNCTION("""COMPUTED_VALUE"""),"")</f>
        <v/>
      </c>
      <c r="AB108" t="str">
        <f>IFERROR(__xludf.DUMMYFUNCTION("""COMPUTED_VALUE"""),"")</f>
        <v/>
      </c>
      <c r="AC108" t="str">
        <f>IFERROR(__xludf.DUMMYFUNCTION("""COMPUTED_VALUE"""),"")</f>
        <v/>
      </c>
      <c r="AD108" t="str">
        <f>IFERROR(__xludf.DUMMYFUNCTION("""COMPUTED_VALUE"""),"")</f>
        <v/>
      </c>
      <c r="AE108" s="3"/>
      <c r="AF108" s="3"/>
      <c r="AG108" s="3"/>
      <c r="AH108" s="3"/>
      <c r="AI108" s="3"/>
    </row>
    <row r="109">
      <c r="A109" t="str">
        <f>IFERROR(__xludf.DUMMYFUNCTION("""COMPUTED_VALUE"""),"")</f>
        <v/>
      </c>
      <c r="B109" t="str">
        <f>IFERROR(__xludf.DUMMYFUNCTION("""COMPUTED_VALUE"""),"")</f>
        <v/>
      </c>
      <c r="C109" t="str">
        <f>IFERROR(__xludf.DUMMYFUNCTION("""COMPUTED_VALUE"""),"")</f>
        <v/>
      </c>
      <c r="D109" t="str">
        <f>IFERROR(__xludf.DUMMYFUNCTION("""COMPUTED_VALUE"""),"")</f>
        <v/>
      </c>
      <c r="E109" t="str">
        <f>IFERROR(__xludf.DUMMYFUNCTION("""COMPUTED_VALUE"""),"")</f>
        <v/>
      </c>
      <c r="F109" t="str">
        <f>IFERROR(__xludf.DUMMYFUNCTION("""COMPUTED_VALUE"""),"")</f>
        <v/>
      </c>
      <c r="G109" t="str">
        <f>IFERROR(__xludf.DUMMYFUNCTION("""COMPUTED_VALUE"""),"")</f>
        <v/>
      </c>
      <c r="H109" t="str">
        <f>IFERROR(__xludf.DUMMYFUNCTION("""COMPUTED_VALUE"""),"")</f>
        <v/>
      </c>
      <c r="I109" t="str">
        <f>IFERROR(__xludf.DUMMYFUNCTION("""COMPUTED_VALUE"""),"")</f>
        <v/>
      </c>
      <c r="J109" t="str">
        <f>IFERROR(__xludf.DUMMYFUNCTION("""COMPUTED_VALUE"""),"")</f>
        <v/>
      </c>
      <c r="K109" t="str">
        <f>IFERROR(__xludf.DUMMYFUNCTION("""COMPUTED_VALUE"""),"")</f>
        <v/>
      </c>
      <c r="L109" t="str">
        <f>IFERROR(__xludf.DUMMYFUNCTION("""COMPUTED_VALUE"""),"")</f>
        <v/>
      </c>
      <c r="M109" t="str">
        <f>IFERROR(__xludf.DUMMYFUNCTION("""COMPUTED_VALUE"""),"")</f>
        <v/>
      </c>
      <c r="N109" t="str">
        <f>IFERROR(__xludf.DUMMYFUNCTION("""COMPUTED_VALUE"""),"")</f>
        <v/>
      </c>
      <c r="O109" t="str">
        <f>IFERROR(__xludf.DUMMYFUNCTION("""COMPUTED_VALUE"""),"")</f>
        <v/>
      </c>
      <c r="P109" t="str">
        <f>IFERROR(__xludf.DUMMYFUNCTION("""COMPUTED_VALUE"""),"")</f>
        <v/>
      </c>
      <c r="Q109" t="str">
        <f>IFERROR(__xludf.DUMMYFUNCTION("""COMPUTED_VALUE"""),"")</f>
        <v/>
      </c>
      <c r="R109" t="str">
        <f>IFERROR(__xludf.DUMMYFUNCTION("""COMPUTED_VALUE"""),"")</f>
        <v/>
      </c>
      <c r="S109" t="str">
        <f>IFERROR(__xludf.DUMMYFUNCTION("""COMPUTED_VALUE"""),"")</f>
        <v/>
      </c>
      <c r="T109" t="str">
        <f>IFERROR(__xludf.DUMMYFUNCTION("""COMPUTED_VALUE"""),"")</f>
        <v/>
      </c>
      <c r="U109" t="str">
        <f>IFERROR(__xludf.DUMMYFUNCTION("""COMPUTED_VALUE"""),"")</f>
        <v/>
      </c>
      <c r="V109" t="str">
        <f>IFERROR(__xludf.DUMMYFUNCTION("""COMPUTED_VALUE"""),"")</f>
        <v/>
      </c>
      <c r="W109" t="str">
        <f>IFERROR(__xludf.DUMMYFUNCTION("""COMPUTED_VALUE"""),"")</f>
        <v/>
      </c>
      <c r="X109" t="str">
        <f>IFERROR(__xludf.DUMMYFUNCTION("""COMPUTED_VALUE"""),"")</f>
        <v/>
      </c>
      <c r="Y109" t="str">
        <f>IFERROR(__xludf.DUMMYFUNCTION("""COMPUTED_VALUE"""),"")</f>
        <v/>
      </c>
      <c r="Z109" t="str">
        <f>IFERROR(__xludf.DUMMYFUNCTION("""COMPUTED_VALUE"""),"")</f>
        <v/>
      </c>
      <c r="AA109" t="str">
        <f>IFERROR(__xludf.DUMMYFUNCTION("""COMPUTED_VALUE"""),"")</f>
        <v/>
      </c>
      <c r="AB109" t="str">
        <f>IFERROR(__xludf.DUMMYFUNCTION("""COMPUTED_VALUE"""),"")</f>
        <v/>
      </c>
      <c r="AC109" t="str">
        <f>IFERROR(__xludf.DUMMYFUNCTION("""COMPUTED_VALUE"""),"")</f>
        <v/>
      </c>
      <c r="AD109" t="str">
        <f>IFERROR(__xludf.DUMMYFUNCTION("""COMPUTED_VALUE"""),"")</f>
        <v/>
      </c>
      <c r="AE109" s="3"/>
      <c r="AF109" s="3"/>
      <c r="AG109" s="3"/>
      <c r="AH109" s="3"/>
      <c r="AI109" s="3"/>
    </row>
    <row r="110">
      <c r="A110" t="str">
        <f>IFERROR(__xludf.DUMMYFUNCTION("""COMPUTED_VALUE"""),"")</f>
        <v/>
      </c>
      <c r="B110" t="str">
        <f>IFERROR(__xludf.DUMMYFUNCTION("""COMPUTED_VALUE"""),"")</f>
        <v/>
      </c>
      <c r="C110" t="str">
        <f>IFERROR(__xludf.DUMMYFUNCTION("""COMPUTED_VALUE"""),"")</f>
        <v/>
      </c>
      <c r="D110" t="str">
        <f>IFERROR(__xludf.DUMMYFUNCTION("""COMPUTED_VALUE"""),"")</f>
        <v/>
      </c>
      <c r="E110" t="str">
        <f>IFERROR(__xludf.DUMMYFUNCTION("""COMPUTED_VALUE"""),"")</f>
        <v/>
      </c>
      <c r="F110" t="str">
        <f>IFERROR(__xludf.DUMMYFUNCTION("""COMPUTED_VALUE"""),"")</f>
        <v/>
      </c>
      <c r="G110" t="str">
        <f>IFERROR(__xludf.DUMMYFUNCTION("""COMPUTED_VALUE"""),"")</f>
        <v/>
      </c>
      <c r="H110" t="str">
        <f>IFERROR(__xludf.DUMMYFUNCTION("""COMPUTED_VALUE"""),"")</f>
        <v/>
      </c>
      <c r="I110" t="str">
        <f>IFERROR(__xludf.DUMMYFUNCTION("""COMPUTED_VALUE"""),"")</f>
        <v/>
      </c>
      <c r="J110" t="str">
        <f>IFERROR(__xludf.DUMMYFUNCTION("""COMPUTED_VALUE"""),"")</f>
        <v/>
      </c>
      <c r="K110" t="str">
        <f>IFERROR(__xludf.DUMMYFUNCTION("""COMPUTED_VALUE"""),"")</f>
        <v/>
      </c>
      <c r="L110" t="str">
        <f>IFERROR(__xludf.DUMMYFUNCTION("""COMPUTED_VALUE"""),"")</f>
        <v/>
      </c>
      <c r="M110" t="str">
        <f>IFERROR(__xludf.DUMMYFUNCTION("""COMPUTED_VALUE"""),"")</f>
        <v/>
      </c>
      <c r="N110" t="str">
        <f>IFERROR(__xludf.DUMMYFUNCTION("""COMPUTED_VALUE"""),"")</f>
        <v/>
      </c>
      <c r="O110" t="str">
        <f>IFERROR(__xludf.DUMMYFUNCTION("""COMPUTED_VALUE"""),"")</f>
        <v/>
      </c>
      <c r="P110" t="str">
        <f>IFERROR(__xludf.DUMMYFUNCTION("""COMPUTED_VALUE"""),"")</f>
        <v/>
      </c>
      <c r="Q110" t="str">
        <f>IFERROR(__xludf.DUMMYFUNCTION("""COMPUTED_VALUE"""),"")</f>
        <v/>
      </c>
      <c r="R110" t="str">
        <f>IFERROR(__xludf.DUMMYFUNCTION("""COMPUTED_VALUE"""),"")</f>
        <v/>
      </c>
      <c r="S110" t="str">
        <f>IFERROR(__xludf.DUMMYFUNCTION("""COMPUTED_VALUE"""),"")</f>
        <v/>
      </c>
      <c r="T110" t="str">
        <f>IFERROR(__xludf.DUMMYFUNCTION("""COMPUTED_VALUE"""),"")</f>
        <v/>
      </c>
      <c r="U110" t="str">
        <f>IFERROR(__xludf.DUMMYFUNCTION("""COMPUTED_VALUE"""),"")</f>
        <v/>
      </c>
      <c r="V110" t="str">
        <f>IFERROR(__xludf.DUMMYFUNCTION("""COMPUTED_VALUE"""),"")</f>
        <v/>
      </c>
      <c r="W110" t="str">
        <f>IFERROR(__xludf.DUMMYFUNCTION("""COMPUTED_VALUE"""),"")</f>
        <v/>
      </c>
      <c r="X110" t="str">
        <f>IFERROR(__xludf.DUMMYFUNCTION("""COMPUTED_VALUE"""),"")</f>
        <v/>
      </c>
      <c r="Y110" t="str">
        <f>IFERROR(__xludf.DUMMYFUNCTION("""COMPUTED_VALUE"""),"")</f>
        <v/>
      </c>
      <c r="Z110" t="str">
        <f>IFERROR(__xludf.DUMMYFUNCTION("""COMPUTED_VALUE"""),"")</f>
        <v/>
      </c>
      <c r="AA110" t="str">
        <f>IFERROR(__xludf.DUMMYFUNCTION("""COMPUTED_VALUE"""),"")</f>
        <v/>
      </c>
      <c r="AB110" t="str">
        <f>IFERROR(__xludf.DUMMYFUNCTION("""COMPUTED_VALUE"""),"")</f>
        <v/>
      </c>
      <c r="AC110" t="str">
        <f>IFERROR(__xludf.DUMMYFUNCTION("""COMPUTED_VALUE"""),"")</f>
        <v/>
      </c>
      <c r="AD110" t="str">
        <f>IFERROR(__xludf.DUMMYFUNCTION("""COMPUTED_VALUE"""),"")</f>
        <v/>
      </c>
      <c r="AE110" s="3"/>
      <c r="AF110" s="3"/>
      <c r="AG110" s="3"/>
      <c r="AH110" s="3"/>
      <c r="AI110" s="3"/>
    </row>
    <row r="111">
      <c r="A111" t="str">
        <f>IFERROR(__xludf.DUMMYFUNCTION("""COMPUTED_VALUE"""),"")</f>
        <v/>
      </c>
      <c r="B111" t="str">
        <f>IFERROR(__xludf.DUMMYFUNCTION("""COMPUTED_VALUE"""),"")</f>
        <v/>
      </c>
      <c r="C111" t="str">
        <f>IFERROR(__xludf.DUMMYFUNCTION("""COMPUTED_VALUE"""),"")</f>
        <v/>
      </c>
      <c r="D111" t="str">
        <f>IFERROR(__xludf.DUMMYFUNCTION("""COMPUTED_VALUE"""),"")</f>
        <v/>
      </c>
      <c r="E111" t="str">
        <f>IFERROR(__xludf.DUMMYFUNCTION("""COMPUTED_VALUE"""),"")</f>
        <v/>
      </c>
      <c r="F111" t="str">
        <f>IFERROR(__xludf.DUMMYFUNCTION("""COMPUTED_VALUE"""),"")</f>
        <v/>
      </c>
      <c r="G111" t="str">
        <f>IFERROR(__xludf.DUMMYFUNCTION("""COMPUTED_VALUE"""),"")</f>
        <v/>
      </c>
      <c r="H111" t="str">
        <f>IFERROR(__xludf.DUMMYFUNCTION("""COMPUTED_VALUE"""),"")</f>
        <v/>
      </c>
      <c r="I111" t="str">
        <f>IFERROR(__xludf.DUMMYFUNCTION("""COMPUTED_VALUE"""),"")</f>
        <v/>
      </c>
      <c r="J111" t="str">
        <f>IFERROR(__xludf.DUMMYFUNCTION("""COMPUTED_VALUE"""),"")</f>
        <v/>
      </c>
      <c r="K111" t="str">
        <f>IFERROR(__xludf.DUMMYFUNCTION("""COMPUTED_VALUE"""),"")</f>
        <v/>
      </c>
      <c r="L111" t="str">
        <f>IFERROR(__xludf.DUMMYFUNCTION("""COMPUTED_VALUE"""),"")</f>
        <v/>
      </c>
      <c r="M111" t="str">
        <f>IFERROR(__xludf.DUMMYFUNCTION("""COMPUTED_VALUE"""),"")</f>
        <v/>
      </c>
      <c r="N111" t="str">
        <f>IFERROR(__xludf.DUMMYFUNCTION("""COMPUTED_VALUE"""),"")</f>
        <v/>
      </c>
      <c r="O111" t="str">
        <f>IFERROR(__xludf.DUMMYFUNCTION("""COMPUTED_VALUE"""),"")</f>
        <v/>
      </c>
      <c r="P111" t="str">
        <f>IFERROR(__xludf.DUMMYFUNCTION("""COMPUTED_VALUE"""),"")</f>
        <v/>
      </c>
      <c r="Q111" t="str">
        <f>IFERROR(__xludf.DUMMYFUNCTION("""COMPUTED_VALUE"""),"")</f>
        <v/>
      </c>
      <c r="R111" t="str">
        <f>IFERROR(__xludf.DUMMYFUNCTION("""COMPUTED_VALUE"""),"")</f>
        <v/>
      </c>
      <c r="S111" t="str">
        <f>IFERROR(__xludf.DUMMYFUNCTION("""COMPUTED_VALUE"""),"")</f>
        <v/>
      </c>
      <c r="T111" t="str">
        <f>IFERROR(__xludf.DUMMYFUNCTION("""COMPUTED_VALUE"""),"")</f>
        <v/>
      </c>
      <c r="U111" t="str">
        <f>IFERROR(__xludf.DUMMYFUNCTION("""COMPUTED_VALUE"""),"")</f>
        <v/>
      </c>
      <c r="V111" t="str">
        <f>IFERROR(__xludf.DUMMYFUNCTION("""COMPUTED_VALUE"""),"")</f>
        <v/>
      </c>
      <c r="W111" t="str">
        <f>IFERROR(__xludf.DUMMYFUNCTION("""COMPUTED_VALUE"""),"")</f>
        <v/>
      </c>
      <c r="X111" t="str">
        <f>IFERROR(__xludf.DUMMYFUNCTION("""COMPUTED_VALUE"""),"")</f>
        <v/>
      </c>
      <c r="Y111" t="str">
        <f>IFERROR(__xludf.DUMMYFUNCTION("""COMPUTED_VALUE"""),"")</f>
        <v/>
      </c>
      <c r="Z111" t="str">
        <f>IFERROR(__xludf.DUMMYFUNCTION("""COMPUTED_VALUE"""),"")</f>
        <v/>
      </c>
      <c r="AA111" t="str">
        <f>IFERROR(__xludf.DUMMYFUNCTION("""COMPUTED_VALUE"""),"")</f>
        <v/>
      </c>
      <c r="AB111" t="str">
        <f>IFERROR(__xludf.DUMMYFUNCTION("""COMPUTED_VALUE"""),"")</f>
        <v/>
      </c>
      <c r="AC111" t="str">
        <f>IFERROR(__xludf.DUMMYFUNCTION("""COMPUTED_VALUE"""),"")</f>
        <v/>
      </c>
      <c r="AD111" t="str">
        <f>IFERROR(__xludf.DUMMYFUNCTION("""COMPUTED_VALUE"""),"")</f>
        <v/>
      </c>
      <c r="AE111" s="3"/>
      <c r="AF111" s="3"/>
      <c r="AG111" s="3"/>
      <c r="AH111" s="3"/>
      <c r="AI111" s="3"/>
    </row>
    <row r="112">
      <c r="A112" t="str">
        <f>IFERROR(__xludf.DUMMYFUNCTION("""COMPUTED_VALUE"""),"")</f>
        <v/>
      </c>
      <c r="B112" t="str">
        <f>IFERROR(__xludf.DUMMYFUNCTION("""COMPUTED_VALUE"""),"")</f>
        <v/>
      </c>
      <c r="C112" t="str">
        <f>IFERROR(__xludf.DUMMYFUNCTION("""COMPUTED_VALUE"""),"")</f>
        <v/>
      </c>
      <c r="D112" t="str">
        <f>IFERROR(__xludf.DUMMYFUNCTION("""COMPUTED_VALUE"""),"")</f>
        <v/>
      </c>
      <c r="E112" t="str">
        <f>IFERROR(__xludf.DUMMYFUNCTION("""COMPUTED_VALUE"""),"")</f>
        <v/>
      </c>
      <c r="F112" t="str">
        <f>IFERROR(__xludf.DUMMYFUNCTION("""COMPUTED_VALUE"""),"")</f>
        <v/>
      </c>
      <c r="G112" t="str">
        <f>IFERROR(__xludf.DUMMYFUNCTION("""COMPUTED_VALUE"""),"")</f>
        <v/>
      </c>
      <c r="H112" t="str">
        <f>IFERROR(__xludf.DUMMYFUNCTION("""COMPUTED_VALUE"""),"")</f>
        <v/>
      </c>
      <c r="I112" t="str">
        <f>IFERROR(__xludf.DUMMYFUNCTION("""COMPUTED_VALUE"""),"")</f>
        <v/>
      </c>
      <c r="J112" t="str">
        <f>IFERROR(__xludf.DUMMYFUNCTION("""COMPUTED_VALUE"""),"")</f>
        <v/>
      </c>
      <c r="K112" t="str">
        <f>IFERROR(__xludf.DUMMYFUNCTION("""COMPUTED_VALUE"""),"")</f>
        <v/>
      </c>
      <c r="L112" t="str">
        <f>IFERROR(__xludf.DUMMYFUNCTION("""COMPUTED_VALUE"""),"")</f>
        <v/>
      </c>
      <c r="M112" t="str">
        <f>IFERROR(__xludf.DUMMYFUNCTION("""COMPUTED_VALUE"""),"")</f>
        <v/>
      </c>
      <c r="N112" t="str">
        <f>IFERROR(__xludf.DUMMYFUNCTION("""COMPUTED_VALUE"""),"")</f>
        <v/>
      </c>
      <c r="O112" t="str">
        <f>IFERROR(__xludf.DUMMYFUNCTION("""COMPUTED_VALUE"""),"")</f>
        <v/>
      </c>
      <c r="P112" t="str">
        <f>IFERROR(__xludf.DUMMYFUNCTION("""COMPUTED_VALUE"""),"")</f>
        <v/>
      </c>
      <c r="Q112" t="str">
        <f>IFERROR(__xludf.DUMMYFUNCTION("""COMPUTED_VALUE"""),"")</f>
        <v/>
      </c>
      <c r="R112" t="str">
        <f>IFERROR(__xludf.DUMMYFUNCTION("""COMPUTED_VALUE"""),"")</f>
        <v/>
      </c>
      <c r="S112" t="str">
        <f>IFERROR(__xludf.DUMMYFUNCTION("""COMPUTED_VALUE"""),"")</f>
        <v/>
      </c>
      <c r="T112" t="str">
        <f>IFERROR(__xludf.DUMMYFUNCTION("""COMPUTED_VALUE"""),"")</f>
        <v/>
      </c>
      <c r="U112" t="str">
        <f>IFERROR(__xludf.DUMMYFUNCTION("""COMPUTED_VALUE"""),"")</f>
        <v/>
      </c>
      <c r="V112" t="str">
        <f>IFERROR(__xludf.DUMMYFUNCTION("""COMPUTED_VALUE"""),"")</f>
        <v/>
      </c>
      <c r="W112" t="str">
        <f>IFERROR(__xludf.DUMMYFUNCTION("""COMPUTED_VALUE"""),"")</f>
        <v/>
      </c>
      <c r="X112" t="str">
        <f>IFERROR(__xludf.DUMMYFUNCTION("""COMPUTED_VALUE"""),"")</f>
        <v/>
      </c>
      <c r="Y112" t="str">
        <f>IFERROR(__xludf.DUMMYFUNCTION("""COMPUTED_VALUE"""),"")</f>
        <v/>
      </c>
      <c r="Z112" t="str">
        <f>IFERROR(__xludf.DUMMYFUNCTION("""COMPUTED_VALUE"""),"")</f>
        <v/>
      </c>
      <c r="AA112" t="str">
        <f>IFERROR(__xludf.DUMMYFUNCTION("""COMPUTED_VALUE"""),"")</f>
        <v/>
      </c>
      <c r="AB112" t="str">
        <f>IFERROR(__xludf.DUMMYFUNCTION("""COMPUTED_VALUE"""),"")</f>
        <v/>
      </c>
      <c r="AC112" t="str">
        <f>IFERROR(__xludf.DUMMYFUNCTION("""COMPUTED_VALUE"""),"")</f>
        <v/>
      </c>
      <c r="AD112" t="str">
        <f>IFERROR(__xludf.DUMMYFUNCTION("""COMPUTED_VALUE"""),"")</f>
        <v/>
      </c>
      <c r="AE112" s="3"/>
      <c r="AF112" s="3"/>
      <c r="AG112" s="3"/>
      <c r="AH112" s="3"/>
      <c r="AI112" s="3"/>
    </row>
    <row r="113">
      <c r="A113" t="str">
        <f>IFERROR(__xludf.DUMMYFUNCTION("""COMPUTED_VALUE"""),"")</f>
        <v/>
      </c>
      <c r="B113" t="str">
        <f>IFERROR(__xludf.DUMMYFUNCTION("""COMPUTED_VALUE"""),"")</f>
        <v/>
      </c>
      <c r="C113" t="str">
        <f>IFERROR(__xludf.DUMMYFUNCTION("""COMPUTED_VALUE"""),"")</f>
        <v/>
      </c>
      <c r="D113" t="str">
        <f>IFERROR(__xludf.DUMMYFUNCTION("""COMPUTED_VALUE"""),"")</f>
        <v/>
      </c>
      <c r="E113" t="str">
        <f>IFERROR(__xludf.DUMMYFUNCTION("""COMPUTED_VALUE"""),"")</f>
        <v/>
      </c>
      <c r="F113" t="str">
        <f>IFERROR(__xludf.DUMMYFUNCTION("""COMPUTED_VALUE"""),"")</f>
        <v/>
      </c>
      <c r="G113" t="str">
        <f>IFERROR(__xludf.DUMMYFUNCTION("""COMPUTED_VALUE"""),"")</f>
        <v/>
      </c>
      <c r="H113" t="str">
        <f>IFERROR(__xludf.DUMMYFUNCTION("""COMPUTED_VALUE"""),"")</f>
        <v/>
      </c>
      <c r="I113" t="str">
        <f>IFERROR(__xludf.DUMMYFUNCTION("""COMPUTED_VALUE"""),"")</f>
        <v/>
      </c>
      <c r="J113" t="str">
        <f>IFERROR(__xludf.DUMMYFUNCTION("""COMPUTED_VALUE"""),"")</f>
        <v/>
      </c>
      <c r="K113" t="str">
        <f>IFERROR(__xludf.DUMMYFUNCTION("""COMPUTED_VALUE"""),"")</f>
        <v/>
      </c>
      <c r="L113" t="str">
        <f>IFERROR(__xludf.DUMMYFUNCTION("""COMPUTED_VALUE"""),"")</f>
        <v/>
      </c>
      <c r="M113" t="str">
        <f>IFERROR(__xludf.DUMMYFUNCTION("""COMPUTED_VALUE"""),"")</f>
        <v/>
      </c>
      <c r="N113" t="str">
        <f>IFERROR(__xludf.DUMMYFUNCTION("""COMPUTED_VALUE"""),"")</f>
        <v/>
      </c>
      <c r="O113" t="str">
        <f>IFERROR(__xludf.DUMMYFUNCTION("""COMPUTED_VALUE"""),"")</f>
        <v/>
      </c>
      <c r="P113" t="str">
        <f>IFERROR(__xludf.DUMMYFUNCTION("""COMPUTED_VALUE"""),"")</f>
        <v/>
      </c>
      <c r="Q113" t="str">
        <f>IFERROR(__xludf.DUMMYFUNCTION("""COMPUTED_VALUE"""),"")</f>
        <v/>
      </c>
      <c r="R113" t="str">
        <f>IFERROR(__xludf.DUMMYFUNCTION("""COMPUTED_VALUE"""),"")</f>
        <v/>
      </c>
      <c r="S113" t="str">
        <f>IFERROR(__xludf.DUMMYFUNCTION("""COMPUTED_VALUE"""),"")</f>
        <v/>
      </c>
      <c r="T113" t="str">
        <f>IFERROR(__xludf.DUMMYFUNCTION("""COMPUTED_VALUE"""),"")</f>
        <v/>
      </c>
      <c r="U113" t="str">
        <f>IFERROR(__xludf.DUMMYFUNCTION("""COMPUTED_VALUE"""),"")</f>
        <v/>
      </c>
      <c r="V113" t="str">
        <f>IFERROR(__xludf.DUMMYFUNCTION("""COMPUTED_VALUE"""),"")</f>
        <v/>
      </c>
      <c r="W113" t="str">
        <f>IFERROR(__xludf.DUMMYFUNCTION("""COMPUTED_VALUE"""),"")</f>
        <v/>
      </c>
      <c r="X113" t="str">
        <f>IFERROR(__xludf.DUMMYFUNCTION("""COMPUTED_VALUE"""),"")</f>
        <v/>
      </c>
      <c r="Y113" t="str">
        <f>IFERROR(__xludf.DUMMYFUNCTION("""COMPUTED_VALUE"""),"")</f>
        <v/>
      </c>
      <c r="Z113" t="str">
        <f>IFERROR(__xludf.DUMMYFUNCTION("""COMPUTED_VALUE"""),"")</f>
        <v/>
      </c>
      <c r="AA113" t="str">
        <f>IFERROR(__xludf.DUMMYFUNCTION("""COMPUTED_VALUE"""),"")</f>
        <v/>
      </c>
      <c r="AB113" t="str">
        <f>IFERROR(__xludf.DUMMYFUNCTION("""COMPUTED_VALUE"""),"")</f>
        <v/>
      </c>
      <c r="AC113" t="str">
        <f>IFERROR(__xludf.DUMMYFUNCTION("""COMPUTED_VALUE"""),"")</f>
        <v/>
      </c>
      <c r="AD113" t="str">
        <f>IFERROR(__xludf.DUMMYFUNCTION("""COMPUTED_VALUE"""),"")</f>
        <v/>
      </c>
      <c r="AE113" s="3"/>
      <c r="AF113" s="3"/>
      <c r="AG113" s="3"/>
      <c r="AH113" s="3"/>
      <c r="AI113" s="3"/>
    </row>
    <row r="114">
      <c r="A114" t="str">
        <f>IFERROR(__xludf.DUMMYFUNCTION("""COMPUTED_VALUE"""),"")</f>
        <v/>
      </c>
      <c r="B114" t="str">
        <f>IFERROR(__xludf.DUMMYFUNCTION("""COMPUTED_VALUE"""),"")</f>
        <v/>
      </c>
      <c r="C114" t="str">
        <f>IFERROR(__xludf.DUMMYFUNCTION("""COMPUTED_VALUE"""),"")</f>
        <v/>
      </c>
      <c r="D114" t="str">
        <f>IFERROR(__xludf.DUMMYFUNCTION("""COMPUTED_VALUE"""),"")</f>
        <v/>
      </c>
      <c r="E114" t="str">
        <f>IFERROR(__xludf.DUMMYFUNCTION("""COMPUTED_VALUE"""),"")</f>
        <v/>
      </c>
      <c r="F114" t="str">
        <f>IFERROR(__xludf.DUMMYFUNCTION("""COMPUTED_VALUE"""),"")</f>
        <v/>
      </c>
      <c r="G114" t="str">
        <f>IFERROR(__xludf.DUMMYFUNCTION("""COMPUTED_VALUE"""),"")</f>
        <v/>
      </c>
      <c r="H114" t="str">
        <f>IFERROR(__xludf.DUMMYFUNCTION("""COMPUTED_VALUE"""),"")</f>
        <v/>
      </c>
      <c r="I114" t="str">
        <f>IFERROR(__xludf.DUMMYFUNCTION("""COMPUTED_VALUE"""),"")</f>
        <v/>
      </c>
      <c r="J114" t="str">
        <f>IFERROR(__xludf.DUMMYFUNCTION("""COMPUTED_VALUE"""),"")</f>
        <v/>
      </c>
      <c r="K114" t="str">
        <f>IFERROR(__xludf.DUMMYFUNCTION("""COMPUTED_VALUE"""),"")</f>
        <v/>
      </c>
      <c r="L114" t="str">
        <f>IFERROR(__xludf.DUMMYFUNCTION("""COMPUTED_VALUE"""),"")</f>
        <v/>
      </c>
      <c r="M114" t="str">
        <f>IFERROR(__xludf.DUMMYFUNCTION("""COMPUTED_VALUE"""),"")</f>
        <v/>
      </c>
      <c r="N114" t="str">
        <f>IFERROR(__xludf.DUMMYFUNCTION("""COMPUTED_VALUE"""),"")</f>
        <v/>
      </c>
      <c r="O114" t="str">
        <f>IFERROR(__xludf.DUMMYFUNCTION("""COMPUTED_VALUE"""),"")</f>
        <v/>
      </c>
      <c r="P114" t="str">
        <f>IFERROR(__xludf.DUMMYFUNCTION("""COMPUTED_VALUE"""),"")</f>
        <v/>
      </c>
      <c r="Q114" t="str">
        <f>IFERROR(__xludf.DUMMYFUNCTION("""COMPUTED_VALUE"""),"")</f>
        <v/>
      </c>
      <c r="R114" t="str">
        <f>IFERROR(__xludf.DUMMYFUNCTION("""COMPUTED_VALUE"""),"")</f>
        <v/>
      </c>
      <c r="S114" t="str">
        <f>IFERROR(__xludf.DUMMYFUNCTION("""COMPUTED_VALUE"""),"")</f>
        <v/>
      </c>
      <c r="T114" t="str">
        <f>IFERROR(__xludf.DUMMYFUNCTION("""COMPUTED_VALUE"""),"")</f>
        <v/>
      </c>
      <c r="U114" t="str">
        <f>IFERROR(__xludf.DUMMYFUNCTION("""COMPUTED_VALUE"""),"")</f>
        <v/>
      </c>
      <c r="V114" t="str">
        <f>IFERROR(__xludf.DUMMYFUNCTION("""COMPUTED_VALUE"""),"")</f>
        <v/>
      </c>
      <c r="W114" t="str">
        <f>IFERROR(__xludf.DUMMYFUNCTION("""COMPUTED_VALUE"""),"")</f>
        <v/>
      </c>
      <c r="X114" t="str">
        <f>IFERROR(__xludf.DUMMYFUNCTION("""COMPUTED_VALUE"""),"")</f>
        <v/>
      </c>
      <c r="Y114" t="str">
        <f>IFERROR(__xludf.DUMMYFUNCTION("""COMPUTED_VALUE"""),"")</f>
        <v/>
      </c>
      <c r="Z114" t="str">
        <f>IFERROR(__xludf.DUMMYFUNCTION("""COMPUTED_VALUE"""),"")</f>
        <v/>
      </c>
      <c r="AA114" t="str">
        <f>IFERROR(__xludf.DUMMYFUNCTION("""COMPUTED_VALUE"""),"")</f>
        <v/>
      </c>
      <c r="AB114" t="str">
        <f>IFERROR(__xludf.DUMMYFUNCTION("""COMPUTED_VALUE"""),"")</f>
        <v/>
      </c>
      <c r="AC114" t="str">
        <f>IFERROR(__xludf.DUMMYFUNCTION("""COMPUTED_VALUE"""),"")</f>
        <v/>
      </c>
      <c r="AD114" t="str">
        <f>IFERROR(__xludf.DUMMYFUNCTION("""COMPUTED_VALUE"""),"")</f>
        <v/>
      </c>
      <c r="AE114" s="3"/>
      <c r="AF114" s="3"/>
      <c r="AG114" s="3"/>
      <c r="AH114" s="3"/>
      <c r="AI114" s="3"/>
    </row>
    <row r="115">
      <c r="A115" t="str">
        <f>IFERROR(__xludf.DUMMYFUNCTION("""COMPUTED_VALUE"""),"")</f>
        <v/>
      </c>
      <c r="B115" t="str">
        <f>IFERROR(__xludf.DUMMYFUNCTION("""COMPUTED_VALUE"""),"")</f>
        <v/>
      </c>
      <c r="C115" t="str">
        <f>IFERROR(__xludf.DUMMYFUNCTION("""COMPUTED_VALUE"""),"")</f>
        <v/>
      </c>
      <c r="D115" t="str">
        <f>IFERROR(__xludf.DUMMYFUNCTION("""COMPUTED_VALUE"""),"")</f>
        <v/>
      </c>
      <c r="E115" t="str">
        <f>IFERROR(__xludf.DUMMYFUNCTION("""COMPUTED_VALUE"""),"")</f>
        <v/>
      </c>
      <c r="F115" t="str">
        <f>IFERROR(__xludf.DUMMYFUNCTION("""COMPUTED_VALUE"""),"")</f>
        <v/>
      </c>
      <c r="G115" t="str">
        <f>IFERROR(__xludf.DUMMYFUNCTION("""COMPUTED_VALUE"""),"")</f>
        <v/>
      </c>
      <c r="H115" t="str">
        <f>IFERROR(__xludf.DUMMYFUNCTION("""COMPUTED_VALUE"""),"")</f>
        <v/>
      </c>
      <c r="I115" t="str">
        <f>IFERROR(__xludf.DUMMYFUNCTION("""COMPUTED_VALUE"""),"")</f>
        <v/>
      </c>
      <c r="J115" t="str">
        <f>IFERROR(__xludf.DUMMYFUNCTION("""COMPUTED_VALUE"""),"")</f>
        <v/>
      </c>
      <c r="K115" t="str">
        <f>IFERROR(__xludf.DUMMYFUNCTION("""COMPUTED_VALUE"""),"")</f>
        <v/>
      </c>
      <c r="L115" t="str">
        <f>IFERROR(__xludf.DUMMYFUNCTION("""COMPUTED_VALUE"""),"")</f>
        <v/>
      </c>
      <c r="M115" t="str">
        <f>IFERROR(__xludf.DUMMYFUNCTION("""COMPUTED_VALUE"""),"")</f>
        <v/>
      </c>
      <c r="N115" t="str">
        <f>IFERROR(__xludf.DUMMYFUNCTION("""COMPUTED_VALUE"""),"")</f>
        <v/>
      </c>
      <c r="O115" t="str">
        <f>IFERROR(__xludf.DUMMYFUNCTION("""COMPUTED_VALUE"""),"")</f>
        <v/>
      </c>
      <c r="P115" t="str">
        <f>IFERROR(__xludf.DUMMYFUNCTION("""COMPUTED_VALUE"""),"")</f>
        <v/>
      </c>
      <c r="Q115" t="str">
        <f>IFERROR(__xludf.DUMMYFUNCTION("""COMPUTED_VALUE"""),"")</f>
        <v/>
      </c>
      <c r="R115" t="str">
        <f>IFERROR(__xludf.DUMMYFUNCTION("""COMPUTED_VALUE"""),"")</f>
        <v/>
      </c>
      <c r="S115" t="str">
        <f>IFERROR(__xludf.DUMMYFUNCTION("""COMPUTED_VALUE"""),"")</f>
        <v/>
      </c>
      <c r="T115" t="str">
        <f>IFERROR(__xludf.DUMMYFUNCTION("""COMPUTED_VALUE"""),"")</f>
        <v/>
      </c>
      <c r="U115" t="str">
        <f>IFERROR(__xludf.DUMMYFUNCTION("""COMPUTED_VALUE"""),"")</f>
        <v/>
      </c>
      <c r="V115" t="str">
        <f>IFERROR(__xludf.DUMMYFUNCTION("""COMPUTED_VALUE"""),"")</f>
        <v/>
      </c>
      <c r="W115" t="str">
        <f>IFERROR(__xludf.DUMMYFUNCTION("""COMPUTED_VALUE"""),"")</f>
        <v/>
      </c>
      <c r="X115" t="str">
        <f>IFERROR(__xludf.DUMMYFUNCTION("""COMPUTED_VALUE"""),"")</f>
        <v/>
      </c>
      <c r="Y115" t="str">
        <f>IFERROR(__xludf.DUMMYFUNCTION("""COMPUTED_VALUE"""),"")</f>
        <v/>
      </c>
      <c r="Z115" t="str">
        <f>IFERROR(__xludf.DUMMYFUNCTION("""COMPUTED_VALUE"""),"")</f>
        <v/>
      </c>
      <c r="AA115" t="str">
        <f>IFERROR(__xludf.DUMMYFUNCTION("""COMPUTED_VALUE"""),"")</f>
        <v/>
      </c>
      <c r="AB115" t="str">
        <f>IFERROR(__xludf.DUMMYFUNCTION("""COMPUTED_VALUE"""),"")</f>
        <v/>
      </c>
      <c r="AC115" t="str">
        <f>IFERROR(__xludf.DUMMYFUNCTION("""COMPUTED_VALUE"""),"")</f>
        <v/>
      </c>
      <c r="AD115" t="str">
        <f>IFERROR(__xludf.DUMMYFUNCTION("""COMPUTED_VALUE"""),"")</f>
        <v/>
      </c>
      <c r="AE115" s="3"/>
      <c r="AF115" s="3"/>
      <c r="AG115" s="3"/>
      <c r="AH115" s="3"/>
      <c r="AI115" s="3"/>
    </row>
    <row r="116">
      <c r="A116" t="str">
        <f>IFERROR(__xludf.DUMMYFUNCTION("""COMPUTED_VALUE"""),"")</f>
        <v/>
      </c>
      <c r="B116" t="str">
        <f>IFERROR(__xludf.DUMMYFUNCTION("""COMPUTED_VALUE"""),"")</f>
        <v/>
      </c>
      <c r="C116" t="str">
        <f>IFERROR(__xludf.DUMMYFUNCTION("""COMPUTED_VALUE"""),"")</f>
        <v/>
      </c>
      <c r="D116" t="str">
        <f>IFERROR(__xludf.DUMMYFUNCTION("""COMPUTED_VALUE"""),"")</f>
        <v/>
      </c>
      <c r="E116" t="str">
        <f>IFERROR(__xludf.DUMMYFUNCTION("""COMPUTED_VALUE"""),"")</f>
        <v/>
      </c>
      <c r="F116" t="str">
        <f>IFERROR(__xludf.DUMMYFUNCTION("""COMPUTED_VALUE"""),"")</f>
        <v/>
      </c>
      <c r="G116" t="str">
        <f>IFERROR(__xludf.DUMMYFUNCTION("""COMPUTED_VALUE"""),"")</f>
        <v/>
      </c>
      <c r="H116" t="str">
        <f>IFERROR(__xludf.DUMMYFUNCTION("""COMPUTED_VALUE"""),"")</f>
        <v/>
      </c>
      <c r="I116" t="str">
        <f>IFERROR(__xludf.DUMMYFUNCTION("""COMPUTED_VALUE"""),"")</f>
        <v/>
      </c>
      <c r="J116" t="str">
        <f>IFERROR(__xludf.DUMMYFUNCTION("""COMPUTED_VALUE"""),"")</f>
        <v/>
      </c>
      <c r="K116" t="str">
        <f>IFERROR(__xludf.DUMMYFUNCTION("""COMPUTED_VALUE"""),"")</f>
        <v/>
      </c>
      <c r="L116" t="str">
        <f>IFERROR(__xludf.DUMMYFUNCTION("""COMPUTED_VALUE"""),"")</f>
        <v/>
      </c>
      <c r="M116" t="str">
        <f>IFERROR(__xludf.DUMMYFUNCTION("""COMPUTED_VALUE"""),"")</f>
        <v/>
      </c>
      <c r="N116" t="str">
        <f>IFERROR(__xludf.DUMMYFUNCTION("""COMPUTED_VALUE"""),"")</f>
        <v/>
      </c>
      <c r="O116" t="str">
        <f>IFERROR(__xludf.DUMMYFUNCTION("""COMPUTED_VALUE"""),"")</f>
        <v/>
      </c>
      <c r="P116" t="str">
        <f>IFERROR(__xludf.DUMMYFUNCTION("""COMPUTED_VALUE"""),"")</f>
        <v/>
      </c>
      <c r="Q116" t="str">
        <f>IFERROR(__xludf.DUMMYFUNCTION("""COMPUTED_VALUE"""),"")</f>
        <v/>
      </c>
      <c r="R116" t="str">
        <f>IFERROR(__xludf.DUMMYFUNCTION("""COMPUTED_VALUE"""),"")</f>
        <v/>
      </c>
      <c r="S116" t="str">
        <f>IFERROR(__xludf.DUMMYFUNCTION("""COMPUTED_VALUE"""),"")</f>
        <v/>
      </c>
      <c r="T116" t="str">
        <f>IFERROR(__xludf.DUMMYFUNCTION("""COMPUTED_VALUE"""),"")</f>
        <v/>
      </c>
      <c r="U116" t="str">
        <f>IFERROR(__xludf.DUMMYFUNCTION("""COMPUTED_VALUE"""),"")</f>
        <v/>
      </c>
      <c r="V116" t="str">
        <f>IFERROR(__xludf.DUMMYFUNCTION("""COMPUTED_VALUE"""),"")</f>
        <v/>
      </c>
      <c r="W116" t="str">
        <f>IFERROR(__xludf.DUMMYFUNCTION("""COMPUTED_VALUE"""),"")</f>
        <v/>
      </c>
      <c r="X116" t="str">
        <f>IFERROR(__xludf.DUMMYFUNCTION("""COMPUTED_VALUE"""),"")</f>
        <v/>
      </c>
      <c r="Y116" t="str">
        <f>IFERROR(__xludf.DUMMYFUNCTION("""COMPUTED_VALUE"""),"")</f>
        <v/>
      </c>
      <c r="Z116" t="str">
        <f>IFERROR(__xludf.DUMMYFUNCTION("""COMPUTED_VALUE"""),"")</f>
        <v/>
      </c>
      <c r="AA116" t="str">
        <f>IFERROR(__xludf.DUMMYFUNCTION("""COMPUTED_VALUE"""),"")</f>
        <v/>
      </c>
      <c r="AB116" t="str">
        <f>IFERROR(__xludf.DUMMYFUNCTION("""COMPUTED_VALUE"""),"")</f>
        <v/>
      </c>
      <c r="AC116" t="str">
        <f>IFERROR(__xludf.DUMMYFUNCTION("""COMPUTED_VALUE"""),"")</f>
        <v/>
      </c>
      <c r="AD116" t="str">
        <f>IFERROR(__xludf.DUMMYFUNCTION("""COMPUTED_VALUE"""),"")</f>
        <v/>
      </c>
      <c r="AE116" s="3"/>
      <c r="AF116" s="3"/>
      <c r="AG116" s="3"/>
      <c r="AH116" s="3"/>
      <c r="AI116" s="3"/>
    </row>
    <row r="117">
      <c r="A117" t="str">
        <f>IFERROR(__xludf.DUMMYFUNCTION("""COMPUTED_VALUE"""),"")</f>
        <v/>
      </c>
      <c r="B117" t="str">
        <f>IFERROR(__xludf.DUMMYFUNCTION("""COMPUTED_VALUE"""),"")</f>
        <v/>
      </c>
      <c r="C117" t="str">
        <f>IFERROR(__xludf.DUMMYFUNCTION("""COMPUTED_VALUE"""),"")</f>
        <v/>
      </c>
      <c r="D117" t="str">
        <f>IFERROR(__xludf.DUMMYFUNCTION("""COMPUTED_VALUE"""),"")</f>
        <v/>
      </c>
      <c r="E117" t="str">
        <f>IFERROR(__xludf.DUMMYFUNCTION("""COMPUTED_VALUE"""),"")</f>
        <v/>
      </c>
      <c r="F117" t="str">
        <f>IFERROR(__xludf.DUMMYFUNCTION("""COMPUTED_VALUE"""),"")</f>
        <v/>
      </c>
      <c r="G117" t="str">
        <f>IFERROR(__xludf.DUMMYFUNCTION("""COMPUTED_VALUE"""),"")</f>
        <v/>
      </c>
      <c r="H117" t="str">
        <f>IFERROR(__xludf.DUMMYFUNCTION("""COMPUTED_VALUE"""),"")</f>
        <v/>
      </c>
      <c r="I117" t="str">
        <f>IFERROR(__xludf.DUMMYFUNCTION("""COMPUTED_VALUE"""),"")</f>
        <v/>
      </c>
      <c r="J117" t="str">
        <f>IFERROR(__xludf.DUMMYFUNCTION("""COMPUTED_VALUE"""),"")</f>
        <v/>
      </c>
      <c r="K117" t="str">
        <f>IFERROR(__xludf.DUMMYFUNCTION("""COMPUTED_VALUE"""),"")</f>
        <v/>
      </c>
      <c r="L117" t="str">
        <f>IFERROR(__xludf.DUMMYFUNCTION("""COMPUTED_VALUE"""),"")</f>
        <v/>
      </c>
      <c r="M117" t="str">
        <f>IFERROR(__xludf.DUMMYFUNCTION("""COMPUTED_VALUE"""),"")</f>
        <v/>
      </c>
      <c r="N117" t="str">
        <f>IFERROR(__xludf.DUMMYFUNCTION("""COMPUTED_VALUE"""),"")</f>
        <v/>
      </c>
      <c r="O117" t="str">
        <f>IFERROR(__xludf.DUMMYFUNCTION("""COMPUTED_VALUE"""),"")</f>
        <v/>
      </c>
      <c r="P117" t="str">
        <f>IFERROR(__xludf.DUMMYFUNCTION("""COMPUTED_VALUE"""),"")</f>
        <v/>
      </c>
      <c r="Q117" t="str">
        <f>IFERROR(__xludf.DUMMYFUNCTION("""COMPUTED_VALUE"""),"")</f>
        <v/>
      </c>
      <c r="R117" t="str">
        <f>IFERROR(__xludf.DUMMYFUNCTION("""COMPUTED_VALUE"""),"")</f>
        <v/>
      </c>
      <c r="S117" t="str">
        <f>IFERROR(__xludf.DUMMYFUNCTION("""COMPUTED_VALUE"""),"")</f>
        <v/>
      </c>
      <c r="T117" t="str">
        <f>IFERROR(__xludf.DUMMYFUNCTION("""COMPUTED_VALUE"""),"")</f>
        <v/>
      </c>
      <c r="U117" t="str">
        <f>IFERROR(__xludf.DUMMYFUNCTION("""COMPUTED_VALUE"""),"")</f>
        <v/>
      </c>
      <c r="V117" t="str">
        <f>IFERROR(__xludf.DUMMYFUNCTION("""COMPUTED_VALUE"""),"")</f>
        <v/>
      </c>
      <c r="W117" t="str">
        <f>IFERROR(__xludf.DUMMYFUNCTION("""COMPUTED_VALUE"""),"")</f>
        <v/>
      </c>
      <c r="X117" t="str">
        <f>IFERROR(__xludf.DUMMYFUNCTION("""COMPUTED_VALUE"""),"")</f>
        <v/>
      </c>
      <c r="Y117" t="str">
        <f>IFERROR(__xludf.DUMMYFUNCTION("""COMPUTED_VALUE"""),"")</f>
        <v/>
      </c>
      <c r="Z117" t="str">
        <f>IFERROR(__xludf.DUMMYFUNCTION("""COMPUTED_VALUE"""),"")</f>
        <v/>
      </c>
      <c r="AA117" t="str">
        <f>IFERROR(__xludf.DUMMYFUNCTION("""COMPUTED_VALUE"""),"")</f>
        <v/>
      </c>
      <c r="AB117" t="str">
        <f>IFERROR(__xludf.DUMMYFUNCTION("""COMPUTED_VALUE"""),"")</f>
        <v/>
      </c>
      <c r="AC117" t="str">
        <f>IFERROR(__xludf.DUMMYFUNCTION("""COMPUTED_VALUE"""),"")</f>
        <v/>
      </c>
      <c r="AD117" t="str">
        <f>IFERROR(__xludf.DUMMYFUNCTION("""COMPUTED_VALUE"""),"")</f>
        <v/>
      </c>
      <c r="AE117" s="3"/>
      <c r="AF117" s="3"/>
      <c r="AG117" s="3"/>
      <c r="AH117" s="3"/>
      <c r="AI117" s="3"/>
    </row>
    <row r="118">
      <c r="AE118" s="3"/>
      <c r="AF118" s="3"/>
      <c r="AG118" s="3"/>
      <c r="AH118" s="3"/>
      <c r="AI118" s="3"/>
    </row>
    <row r="119">
      <c r="AE119" s="3"/>
      <c r="AF119" s="3"/>
      <c r="AG119" s="3"/>
      <c r="AH119" s="3"/>
      <c r="AI119" s="3"/>
    </row>
    <row r="120">
      <c r="AE120" s="3"/>
      <c r="AF120" s="3"/>
      <c r="AG120" s="3"/>
      <c r="AH120" s="3"/>
      <c r="AI120" s="3"/>
    </row>
    <row r="121">
      <c r="AE121" s="3"/>
      <c r="AF121" s="3"/>
      <c r="AG121" s="3"/>
      <c r="AH121" s="3"/>
      <c r="AI121" s="3"/>
    </row>
    <row r="122">
      <c r="AE122" s="3"/>
      <c r="AF122" s="3"/>
      <c r="AG122" s="3"/>
      <c r="AH122" s="3"/>
      <c r="AI122" s="3"/>
    </row>
    <row r="123">
      <c r="AE123" s="3"/>
      <c r="AF123" s="3"/>
      <c r="AG123" s="3"/>
      <c r="AH123" s="3"/>
      <c r="AI123" s="3"/>
    </row>
    <row r="124">
      <c r="AE124" s="3"/>
      <c r="AF124" s="3"/>
      <c r="AG124" s="3"/>
      <c r="AH124" s="3"/>
      <c r="AI124" s="3"/>
    </row>
    <row r="125">
      <c r="AE125" s="3"/>
      <c r="AF125" s="3"/>
      <c r="AG125" s="3"/>
      <c r="AH125" s="3"/>
      <c r="AI125" s="3"/>
    </row>
    <row r="126">
      <c r="AE126" s="3"/>
      <c r="AF126" s="3"/>
      <c r="AG126" s="3"/>
      <c r="AH126" s="3"/>
      <c r="AI126" s="3"/>
    </row>
    <row r="127">
      <c r="AE127" s="3"/>
      <c r="AF127" s="3"/>
      <c r="AG127" s="3"/>
      <c r="AH127" s="3"/>
      <c r="AI127" s="3"/>
    </row>
    <row r="128">
      <c r="AE128" s="3"/>
      <c r="AF128" s="3"/>
      <c r="AG128" s="3"/>
      <c r="AH128" s="3"/>
      <c r="AI128" s="3"/>
    </row>
    <row r="129">
      <c r="AE129" s="3"/>
      <c r="AF129" s="3"/>
      <c r="AG129" s="3"/>
      <c r="AH129" s="3"/>
      <c r="AI129" s="3"/>
    </row>
    <row r="130">
      <c r="AE130" s="3"/>
      <c r="AF130" s="3"/>
      <c r="AG130" s="3"/>
      <c r="AH130" s="3"/>
      <c r="AI130" s="3"/>
    </row>
    <row r="131">
      <c r="AE131" s="3"/>
      <c r="AF131" s="3"/>
      <c r="AG131" s="3"/>
      <c r="AH131" s="3"/>
      <c r="AI131" s="3"/>
    </row>
    <row r="132">
      <c r="AE132" s="3"/>
      <c r="AF132" s="3"/>
      <c r="AG132" s="3"/>
      <c r="AH132" s="3"/>
      <c r="AI132" s="3"/>
    </row>
    <row r="133">
      <c r="AE133" s="3"/>
      <c r="AF133" s="3"/>
      <c r="AG133" s="3"/>
      <c r="AH133" s="3"/>
      <c r="AI133" s="3"/>
    </row>
    <row r="134">
      <c r="AE134" s="3"/>
      <c r="AF134" s="3"/>
      <c r="AG134" s="3"/>
      <c r="AH134" s="3"/>
      <c r="AI134" s="3"/>
    </row>
    <row r="135">
      <c r="AE135" s="3"/>
      <c r="AF135" s="3"/>
      <c r="AG135" s="3"/>
      <c r="AH135" s="3"/>
      <c r="AI135" s="3"/>
    </row>
    <row r="136">
      <c r="AE136" s="3"/>
      <c r="AF136" s="3"/>
      <c r="AG136" s="3"/>
      <c r="AH136" s="3"/>
      <c r="AI136" s="3"/>
    </row>
    <row r="137">
      <c r="AE137" s="3"/>
      <c r="AF137" s="3"/>
      <c r="AG137" s="3"/>
      <c r="AH137" s="3"/>
      <c r="AI137" s="3"/>
    </row>
    <row r="138">
      <c r="AE138" s="3"/>
      <c r="AF138" s="3"/>
      <c r="AG138" s="3"/>
      <c r="AH138" s="3"/>
      <c r="AI138" s="3"/>
    </row>
    <row r="139">
      <c r="AE139" s="3"/>
      <c r="AF139" s="3"/>
      <c r="AG139" s="3"/>
      <c r="AH139" s="3"/>
      <c r="AI139" s="3"/>
    </row>
    <row r="140">
      <c r="AE140" s="3"/>
      <c r="AF140" s="3"/>
      <c r="AG140" s="3"/>
      <c r="AH140" s="3"/>
      <c r="AI140" s="3"/>
    </row>
    <row r="141">
      <c r="AE141" s="3"/>
      <c r="AF141" s="3"/>
      <c r="AG141" s="3"/>
      <c r="AH141" s="3"/>
      <c r="AI141" s="3"/>
    </row>
    <row r="142">
      <c r="AE142" s="3"/>
      <c r="AF142" s="3"/>
      <c r="AG142" s="3"/>
      <c r="AH142" s="3"/>
      <c r="AI142" s="3"/>
    </row>
    <row r="143">
      <c r="AE143" s="3"/>
      <c r="AF143" s="3"/>
      <c r="AG143" s="3"/>
      <c r="AH143" s="3"/>
      <c r="AI143" s="3"/>
    </row>
    <row r="144">
      <c r="AE144" s="3"/>
      <c r="AF144" s="3"/>
      <c r="AG144" s="3"/>
      <c r="AH144" s="3"/>
      <c r="AI144" s="3"/>
    </row>
    <row r="145">
      <c r="AE145" s="3"/>
      <c r="AF145" s="3"/>
      <c r="AG145" s="3"/>
      <c r="AH145" s="3"/>
      <c r="AI145" s="3"/>
    </row>
    <row r="146">
      <c r="AE146" s="3"/>
      <c r="AF146" s="3"/>
      <c r="AG146" s="3"/>
      <c r="AH146" s="3"/>
      <c r="AI146" s="3"/>
    </row>
    <row r="147">
      <c r="AE147" s="3"/>
      <c r="AF147" s="3"/>
      <c r="AG147" s="3"/>
      <c r="AH147" s="3"/>
      <c r="AI147" s="3"/>
    </row>
    <row r="148">
      <c r="AE148" s="3"/>
      <c r="AF148" s="3"/>
      <c r="AG148" s="3"/>
      <c r="AH148" s="3"/>
      <c r="AI148" s="3"/>
    </row>
    <row r="149">
      <c r="AE149" s="3"/>
      <c r="AF149" s="3"/>
      <c r="AG149" s="3"/>
      <c r="AH149" s="3"/>
      <c r="AI149" s="3"/>
    </row>
    <row r="150">
      <c r="AE150" s="3"/>
      <c r="AF150" s="3"/>
      <c r="AG150" s="3"/>
      <c r="AH150" s="3"/>
      <c r="AI150" s="3"/>
    </row>
    <row r="151">
      <c r="AE151" s="3"/>
      <c r="AF151" s="3"/>
      <c r="AG151" s="3"/>
      <c r="AH151" s="3"/>
      <c r="AI151" s="3"/>
    </row>
    <row r="152">
      <c r="AE152" s="3"/>
      <c r="AF152" s="3"/>
      <c r="AG152" s="3"/>
      <c r="AH152" s="3"/>
      <c r="AI152" s="3"/>
    </row>
    <row r="153">
      <c r="AE153" s="3"/>
      <c r="AF153" s="3"/>
      <c r="AG153" s="3"/>
      <c r="AH153" s="3"/>
      <c r="AI153" s="3"/>
    </row>
    <row r="154">
      <c r="AE154" s="3"/>
      <c r="AF154" s="3"/>
      <c r="AG154" s="3"/>
      <c r="AH154" s="3"/>
      <c r="AI154" s="3"/>
    </row>
    <row r="155">
      <c r="AE155" s="3"/>
      <c r="AF155" s="3"/>
      <c r="AG155" s="3"/>
      <c r="AH155" s="3"/>
      <c r="AI155" s="3"/>
    </row>
    <row r="156">
      <c r="AE156" s="3"/>
      <c r="AF156" s="3"/>
      <c r="AG156" s="3"/>
      <c r="AH156" s="3"/>
      <c r="AI156" s="3"/>
    </row>
    <row r="157">
      <c r="AE157" s="3"/>
      <c r="AF157" s="3"/>
      <c r="AG157" s="3"/>
      <c r="AH157" s="3"/>
      <c r="AI157" s="3"/>
    </row>
    <row r="158">
      <c r="AE158" s="3"/>
      <c r="AF158" s="3"/>
      <c r="AG158" s="3"/>
      <c r="AH158" s="3"/>
      <c r="AI158" s="3"/>
    </row>
    <row r="159">
      <c r="AE159" s="3"/>
      <c r="AF159" s="3"/>
      <c r="AG159" s="3"/>
      <c r="AH159" s="3"/>
      <c r="AI159" s="3"/>
    </row>
    <row r="160">
      <c r="AE160" s="3"/>
      <c r="AF160" s="3"/>
      <c r="AG160" s="3"/>
      <c r="AH160" s="3"/>
      <c r="AI160" s="3"/>
    </row>
    <row r="161">
      <c r="AE161" s="3"/>
      <c r="AF161" s="3"/>
      <c r="AG161" s="3"/>
      <c r="AH161" s="3"/>
      <c r="AI161" s="3"/>
    </row>
    <row r="162">
      <c r="AE162" s="3"/>
      <c r="AF162" s="3"/>
      <c r="AG162" s="3"/>
      <c r="AH162" s="3"/>
      <c r="AI162" s="3"/>
    </row>
    <row r="163">
      <c r="AE163" s="3"/>
      <c r="AF163" s="3"/>
      <c r="AG163" s="3"/>
      <c r="AH163" s="3"/>
      <c r="AI163" s="3"/>
    </row>
    <row r="164">
      <c r="AE164" s="3"/>
      <c r="AF164" s="3"/>
      <c r="AG164" s="3"/>
      <c r="AH164" s="3"/>
      <c r="AI164" s="3"/>
    </row>
    <row r="165">
      <c r="AE165" s="3"/>
      <c r="AF165" s="3"/>
      <c r="AG165" s="3"/>
      <c r="AH165" s="3"/>
      <c r="AI165" s="3"/>
    </row>
    <row r="166">
      <c r="AE166" s="3"/>
      <c r="AF166" s="3"/>
      <c r="AG166" s="3"/>
      <c r="AH166" s="3"/>
      <c r="AI166" s="3"/>
    </row>
    <row r="167">
      <c r="AE167" s="3"/>
      <c r="AF167" s="3"/>
      <c r="AG167" s="3"/>
      <c r="AH167" s="3"/>
      <c r="AI167" s="3"/>
    </row>
    <row r="168">
      <c r="AE168" s="3"/>
      <c r="AF168" s="3"/>
      <c r="AG168" s="3"/>
      <c r="AH168" s="3"/>
      <c r="AI168" s="3"/>
    </row>
    <row r="169">
      <c r="AE169" s="3"/>
      <c r="AF169" s="3"/>
      <c r="AG169" s="3"/>
      <c r="AH169" s="3"/>
      <c r="AI169" s="3"/>
    </row>
    <row r="170">
      <c r="AE170" s="3"/>
      <c r="AF170" s="3"/>
      <c r="AG170" s="3"/>
      <c r="AH170" s="3"/>
      <c r="AI170" s="3"/>
    </row>
    <row r="171">
      <c r="AE171" s="3"/>
      <c r="AF171" s="3"/>
      <c r="AG171" s="3"/>
      <c r="AH171" s="3"/>
      <c r="AI171" s="3"/>
    </row>
    <row r="172">
      <c r="AE172" s="3"/>
      <c r="AF172" s="3"/>
      <c r="AG172" s="3"/>
      <c r="AH172" s="3"/>
      <c r="AI172" s="3"/>
    </row>
    <row r="173">
      <c r="AE173" s="3"/>
      <c r="AF173" s="3"/>
      <c r="AG173" s="3"/>
      <c r="AH173" s="3"/>
      <c r="AI173" s="3"/>
    </row>
    <row r="174">
      <c r="AE174" s="3"/>
      <c r="AF174" s="3"/>
      <c r="AG174" s="3"/>
      <c r="AH174" s="3"/>
      <c r="AI174" s="3"/>
    </row>
    <row r="175">
      <c r="AE175" s="3"/>
      <c r="AF175" s="3"/>
      <c r="AG175" s="3"/>
      <c r="AH175" s="3"/>
      <c r="AI175" s="3"/>
    </row>
    <row r="176">
      <c r="AE176" s="3"/>
      <c r="AF176" s="3"/>
      <c r="AG176" s="3"/>
      <c r="AH176" s="3"/>
      <c r="AI176" s="3"/>
    </row>
    <row r="177">
      <c r="AE177" s="3"/>
      <c r="AF177" s="3"/>
      <c r="AG177" s="3"/>
      <c r="AH177" s="3"/>
      <c r="AI177" s="3"/>
    </row>
    <row r="178">
      <c r="AE178" s="3"/>
      <c r="AF178" s="3"/>
      <c r="AG178" s="3"/>
      <c r="AH178" s="3"/>
      <c r="AI178" s="3"/>
    </row>
    <row r="179">
      <c r="AE179" s="3"/>
      <c r="AF179" s="3"/>
      <c r="AG179" s="3"/>
      <c r="AH179" s="3"/>
      <c r="AI179" s="3"/>
    </row>
    <row r="180">
      <c r="AE180" s="3"/>
      <c r="AF180" s="3"/>
      <c r="AG180" s="3"/>
      <c r="AH180" s="3"/>
      <c r="AI180" s="3"/>
    </row>
    <row r="181">
      <c r="AE181" s="3"/>
      <c r="AF181" s="3"/>
      <c r="AG181" s="3"/>
      <c r="AH181" s="3"/>
      <c r="AI181" s="3"/>
    </row>
    <row r="182">
      <c r="AE182" s="3"/>
      <c r="AF182" s="3"/>
      <c r="AG182" s="3"/>
      <c r="AH182" s="3"/>
      <c r="AI182" s="3"/>
    </row>
    <row r="183">
      <c r="AE183" s="3"/>
      <c r="AF183" s="3"/>
      <c r="AG183" s="3"/>
      <c r="AH183" s="3"/>
      <c r="AI183" s="3"/>
    </row>
    <row r="184">
      <c r="AE184" s="3"/>
      <c r="AF184" s="3"/>
      <c r="AG184" s="3"/>
      <c r="AH184" s="3"/>
      <c r="AI184" s="3"/>
    </row>
    <row r="185">
      <c r="AE185" s="3"/>
      <c r="AF185" s="3"/>
      <c r="AG185" s="3"/>
      <c r="AH185" s="3"/>
      <c r="AI185" s="3"/>
    </row>
    <row r="186">
      <c r="AE186" s="3"/>
      <c r="AF186" s="3"/>
      <c r="AG186" s="3"/>
      <c r="AH186" s="3"/>
      <c r="AI186" s="3"/>
    </row>
    <row r="187">
      <c r="AE187" s="3"/>
      <c r="AF187" s="3"/>
      <c r="AG187" s="3"/>
      <c r="AH187" s="3"/>
      <c r="AI187" s="3"/>
    </row>
    <row r="188">
      <c r="AE188" s="3"/>
      <c r="AF188" s="3"/>
      <c r="AG188" s="3"/>
      <c r="AH188" s="3"/>
      <c r="AI188" s="3"/>
    </row>
    <row r="189">
      <c r="AE189" s="3"/>
      <c r="AF189" s="3"/>
      <c r="AG189" s="3"/>
      <c r="AH189" s="3"/>
      <c r="AI189" s="3"/>
    </row>
    <row r="190">
      <c r="AE190" s="3"/>
      <c r="AF190" s="3"/>
      <c r="AG190" s="3"/>
      <c r="AH190" s="3"/>
      <c r="AI190" s="3"/>
    </row>
    <row r="191">
      <c r="AE191" s="3"/>
      <c r="AF191" s="3"/>
      <c r="AG191" s="3"/>
      <c r="AH191" s="3"/>
      <c r="AI191" s="3"/>
    </row>
    <row r="192">
      <c r="AE192" s="3"/>
      <c r="AF192" s="3"/>
      <c r="AG192" s="3"/>
      <c r="AH192" s="3"/>
      <c r="AI192" s="3"/>
    </row>
    <row r="193">
      <c r="AE193" s="3"/>
      <c r="AF193" s="3"/>
      <c r="AG193" s="3"/>
      <c r="AH193" s="3"/>
      <c r="AI193" s="3"/>
    </row>
    <row r="194">
      <c r="AE194" s="3"/>
      <c r="AF194" s="3"/>
      <c r="AG194" s="3"/>
      <c r="AH194" s="3"/>
      <c r="AI194" s="3"/>
    </row>
    <row r="195">
      <c r="AE195" s="3"/>
      <c r="AF195" s="3"/>
      <c r="AG195" s="3"/>
      <c r="AH195" s="3"/>
      <c r="AI195" s="3"/>
    </row>
    <row r="196">
      <c r="AE196" s="3"/>
      <c r="AF196" s="3"/>
      <c r="AG196" s="3"/>
      <c r="AH196" s="3"/>
      <c r="AI196" s="3"/>
    </row>
    <row r="197">
      <c r="AE197" s="3"/>
      <c r="AF197" s="3"/>
      <c r="AG197" s="3"/>
      <c r="AH197" s="3"/>
      <c r="AI197" s="3"/>
    </row>
    <row r="198">
      <c r="AE198" s="3"/>
      <c r="AF198" s="3"/>
      <c r="AG198" s="3"/>
      <c r="AH198" s="3"/>
      <c r="AI198" s="3"/>
    </row>
    <row r="199">
      <c r="AE199" s="3"/>
      <c r="AF199" s="3"/>
      <c r="AG199" s="3"/>
      <c r="AH199" s="3"/>
      <c r="AI199" s="3"/>
    </row>
    <row r="200">
      <c r="AE200" s="3"/>
      <c r="AF200" s="3"/>
      <c r="AG200" s="3"/>
      <c r="AH200" s="3"/>
      <c r="AI200" s="3"/>
    </row>
    <row r="201">
      <c r="AE201" s="3"/>
      <c r="AF201" s="3"/>
      <c r="AG201" s="3"/>
      <c r="AH201" s="3"/>
      <c r="AI201" s="3"/>
    </row>
    <row r="202">
      <c r="AE202" s="3"/>
      <c r="AF202" s="3"/>
      <c r="AG202" s="3"/>
      <c r="AH202" s="3"/>
      <c r="AI202" s="3"/>
    </row>
    <row r="203">
      <c r="AE203" s="3"/>
      <c r="AF203" s="3"/>
      <c r="AG203" s="3"/>
      <c r="AH203" s="3"/>
      <c r="AI203" s="3"/>
    </row>
    <row r="204">
      <c r="AE204" s="3"/>
      <c r="AF204" s="3"/>
      <c r="AG204" s="3"/>
      <c r="AH204" s="3"/>
      <c r="AI204" s="3"/>
    </row>
    <row r="205">
      <c r="AE205" s="3"/>
      <c r="AF205" s="3"/>
      <c r="AG205" s="3"/>
      <c r="AH205" s="3"/>
      <c r="AI205" s="3"/>
    </row>
    <row r="206">
      <c r="AE206" s="3"/>
      <c r="AF206" s="3"/>
      <c r="AG206" s="3"/>
      <c r="AH206" s="3"/>
      <c r="AI206" s="3"/>
    </row>
    <row r="207">
      <c r="AE207" s="3"/>
      <c r="AF207" s="3"/>
      <c r="AG207" s="3"/>
      <c r="AH207" s="3"/>
      <c r="AI207" s="3"/>
    </row>
    <row r="208">
      <c r="AE208" s="3"/>
      <c r="AF208" s="3"/>
      <c r="AG208" s="3"/>
      <c r="AH208" s="3"/>
      <c r="AI208" s="3"/>
    </row>
    <row r="209">
      <c r="AE209" s="3"/>
      <c r="AF209" s="3"/>
      <c r="AG209" s="3"/>
      <c r="AH209" s="3"/>
      <c r="AI209" s="3"/>
    </row>
    <row r="210">
      <c r="AE210" s="3"/>
      <c r="AF210" s="3"/>
      <c r="AG210" s="3"/>
      <c r="AH210" s="3"/>
      <c r="AI210" s="3"/>
    </row>
    <row r="211">
      <c r="AE211" s="3"/>
      <c r="AF211" s="3"/>
      <c r="AG211" s="3"/>
      <c r="AH211" s="3"/>
      <c r="AI211" s="3"/>
    </row>
    <row r="212">
      <c r="AE212" s="3"/>
      <c r="AF212" s="3"/>
      <c r="AG212" s="3"/>
      <c r="AH212" s="3"/>
      <c r="AI212" s="3"/>
    </row>
    <row r="213">
      <c r="AE213" s="3"/>
      <c r="AF213" s="3"/>
      <c r="AG213" s="3"/>
      <c r="AH213" s="3"/>
      <c r="AI213" s="3"/>
    </row>
    <row r="214">
      <c r="AE214" s="3"/>
      <c r="AF214" s="3"/>
      <c r="AG214" s="3"/>
      <c r="AH214" s="3"/>
      <c r="AI214" s="3"/>
    </row>
    <row r="215">
      <c r="AE215" s="3"/>
      <c r="AF215" s="3"/>
      <c r="AG215" s="3"/>
      <c r="AH215" s="3"/>
      <c r="AI215" s="3"/>
    </row>
    <row r="216">
      <c r="AE216" s="3"/>
      <c r="AF216" s="3"/>
      <c r="AG216" s="3"/>
      <c r="AH216" s="3"/>
      <c r="AI216" s="3"/>
    </row>
    <row r="217">
      <c r="AE217" s="3"/>
      <c r="AF217" s="3"/>
      <c r="AG217" s="3"/>
      <c r="AH217" s="3"/>
      <c r="AI217" s="3"/>
    </row>
    <row r="218">
      <c r="AE218" s="3"/>
      <c r="AF218" s="3"/>
      <c r="AG218" s="3"/>
      <c r="AH218" s="3"/>
      <c r="AI218" s="3"/>
    </row>
    <row r="219">
      <c r="AE219" s="3"/>
      <c r="AF219" s="3"/>
      <c r="AG219" s="3"/>
      <c r="AH219" s="3"/>
      <c r="AI219" s="3"/>
    </row>
    <row r="220">
      <c r="AE220" s="3"/>
      <c r="AF220" s="3"/>
      <c r="AG220" s="3"/>
      <c r="AH220" s="3"/>
      <c r="AI220" s="3"/>
    </row>
    <row r="221">
      <c r="AE221" s="3"/>
      <c r="AF221" s="3"/>
      <c r="AG221" s="3"/>
      <c r="AH221" s="3"/>
      <c r="AI221" s="3"/>
    </row>
    <row r="222">
      <c r="AE222" s="3"/>
      <c r="AF222" s="3"/>
      <c r="AG222" s="3"/>
      <c r="AH222" s="3"/>
      <c r="AI222" s="3"/>
    </row>
    <row r="223">
      <c r="AE223" s="3"/>
      <c r="AF223" s="3"/>
      <c r="AG223" s="3"/>
      <c r="AH223" s="3"/>
      <c r="AI223" s="3"/>
    </row>
    <row r="224">
      <c r="AE224" s="3"/>
      <c r="AF224" s="3"/>
      <c r="AG224" s="3"/>
      <c r="AH224" s="3"/>
      <c r="AI224" s="3"/>
    </row>
    <row r="225">
      <c r="AE225" s="3"/>
      <c r="AF225" s="3"/>
      <c r="AG225" s="3"/>
      <c r="AH225" s="3"/>
      <c r="AI225" s="3"/>
    </row>
    <row r="226">
      <c r="AE226" s="3"/>
      <c r="AF226" s="3"/>
      <c r="AG226" s="3"/>
      <c r="AH226" s="3"/>
      <c r="AI226" s="3"/>
    </row>
    <row r="227">
      <c r="AE227" s="3"/>
      <c r="AF227" s="3"/>
      <c r="AG227" s="3"/>
      <c r="AH227" s="3"/>
      <c r="AI227" s="3"/>
    </row>
    <row r="228">
      <c r="AE228" s="3"/>
      <c r="AF228" s="3"/>
      <c r="AG228" s="3"/>
      <c r="AH228" s="3"/>
      <c r="AI228" s="3"/>
    </row>
    <row r="229">
      <c r="AE229" s="3"/>
      <c r="AF229" s="3"/>
      <c r="AG229" s="3"/>
      <c r="AH229" s="3"/>
      <c r="AI229" s="3"/>
    </row>
    <row r="230">
      <c r="AE230" s="3"/>
      <c r="AF230" s="3"/>
      <c r="AG230" s="3"/>
      <c r="AH230" s="3"/>
      <c r="AI230" s="3"/>
    </row>
    <row r="231">
      <c r="AE231" s="3"/>
      <c r="AF231" s="3"/>
      <c r="AG231" s="3"/>
      <c r="AH231" s="3"/>
      <c r="AI231" s="3"/>
    </row>
    <row r="232">
      <c r="AE232" s="3"/>
      <c r="AF232" s="3"/>
      <c r="AG232" s="3"/>
      <c r="AH232" s="3"/>
      <c r="AI232" s="3"/>
    </row>
    <row r="233">
      <c r="AE233" s="3"/>
      <c r="AF233" s="3"/>
      <c r="AG233" s="3"/>
      <c r="AH233" s="3"/>
      <c r="AI233" s="3"/>
    </row>
    <row r="234">
      <c r="AE234" s="3"/>
      <c r="AF234" s="3"/>
      <c r="AG234" s="3"/>
      <c r="AH234" s="3"/>
      <c r="AI234" s="3"/>
    </row>
    <row r="235">
      <c r="AE235" s="3"/>
      <c r="AF235" s="3"/>
      <c r="AG235" s="3"/>
      <c r="AH235" s="3"/>
      <c r="AI235" s="3"/>
    </row>
    <row r="236">
      <c r="AE236" s="3"/>
      <c r="AF236" s="3"/>
      <c r="AG236" s="3"/>
      <c r="AH236" s="3"/>
      <c r="AI236" s="3"/>
    </row>
    <row r="237">
      <c r="AE237" s="3"/>
      <c r="AF237" s="3"/>
      <c r="AG237" s="3"/>
      <c r="AH237" s="3"/>
      <c r="AI237" s="3"/>
    </row>
    <row r="238">
      <c r="AE238" s="3"/>
      <c r="AF238" s="3"/>
      <c r="AG238" s="3"/>
      <c r="AH238" s="3"/>
      <c r="AI238" s="3"/>
    </row>
    <row r="239">
      <c r="AE239" s="3"/>
      <c r="AF239" s="3"/>
      <c r="AG239" s="3"/>
      <c r="AH239" s="3"/>
      <c r="AI239" s="3"/>
    </row>
    <row r="240">
      <c r="AE240" s="3"/>
      <c r="AF240" s="3"/>
      <c r="AG240" s="3"/>
      <c r="AH240" s="3"/>
      <c r="AI240" s="3"/>
    </row>
    <row r="241">
      <c r="AE241" s="3"/>
      <c r="AF241" s="3"/>
      <c r="AG241" s="3"/>
      <c r="AH241" s="3"/>
      <c r="AI241" s="3"/>
    </row>
    <row r="242">
      <c r="AE242" s="3"/>
      <c r="AF242" s="3"/>
      <c r="AG242" s="3"/>
      <c r="AH242" s="3"/>
      <c r="AI242" s="3"/>
    </row>
    <row r="243">
      <c r="AE243" s="3"/>
      <c r="AF243" s="3"/>
      <c r="AG243" s="3"/>
      <c r="AH243" s="3"/>
      <c r="AI243" s="3"/>
    </row>
    <row r="244">
      <c r="AE244" s="3"/>
      <c r="AF244" s="3"/>
      <c r="AG244" s="3"/>
      <c r="AH244" s="3"/>
      <c r="AI244" s="3"/>
    </row>
    <row r="245">
      <c r="AE245" s="3"/>
      <c r="AF245" s="3"/>
      <c r="AG245" s="3"/>
      <c r="AH245" s="3"/>
      <c r="AI245" s="3"/>
    </row>
    <row r="246">
      <c r="AE246" s="3"/>
      <c r="AF246" s="3"/>
      <c r="AG246" s="3"/>
      <c r="AH246" s="3"/>
      <c r="AI246" s="3"/>
    </row>
    <row r="247">
      <c r="AE247" s="3"/>
      <c r="AF247" s="3"/>
      <c r="AG247" s="3"/>
      <c r="AH247" s="3"/>
      <c r="AI247" s="3"/>
    </row>
    <row r="248">
      <c r="AE248" s="3"/>
      <c r="AF248" s="3"/>
      <c r="AG248" s="3"/>
      <c r="AH248" s="3"/>
      <c r="AI248" s="3"/>
    </row>
    <row r="249">
      <c r="AE249" s="3"/>
      <c r="AF249" s="3"/>
      <c r="AG249" s="3"/>
      <c r="AH249" s="3"/>
      <c r="AI249" s="3"/>
    </row>
    <row r="250">
      <c r="AE250" s="3"/>
      <c r="AF250" s="3"/>
      <c r="AG250" s="3"/>
      <c r="AH250" s="3"/>
      <c r="AI250" s="3"/>
    </row>
    <row r="251">
      <c r="AE251" s="3"/>
      <c r="AF251" s="3"/>
      <c r="AG251" s="3"/>
      <c r="AH251" s="3"/>
      <c r="AI251" s="3"/>
    </row>
    <row r="252">
      <c r="AE252" s="3"/>
      <c r="AF252" s="3"/>
      <c r="AG252" s="3"/>
      <c r="AH252" s="3"/>
      <c r="AI252" s="3"/>
    </row>
    <row r="253">
      <c r="AE253" s="3"/>
      <c r="AF253" s="3"/>
      <c r="AG253" s="3"/>
      <c r="AH253" s="3"/>
      <c r="AI253" s="3"/>
    </row>
    <row r="254">
      <c r="AE254" s="3"/>
      <c r="AF254" s="3"/>
      <c r="AG254" s="3"/>
      <c r="AH254" s="3"/>
      <c r="AI254" s="3"/>
    </row>
    <row r="255">
      <c r="AE255" s="3"/>
      <c r="AF255" s="3"/>
      <c r="AG255" s="3"/>
      <c r="AH255" s="3"/>
      <c r="AI255" s="3"/>
    </row>
    <row r="256">
      <c r="AE256" s="3"/>
      <c r="AF256" s="3"/>
      <c r="AG256" s="3"/>
      <c r="AH256" s="3"/>
      <c r="AI256" s="3"/>
    </row>
    <row r="257">
      <c r="AE257" s="3"/>
      <c r="AF257" s="3"/>
      <c r="AG257" s="3"/>
      <c r="AH257" s="3"/>
      <c r="AI257" s="3"/>
    </row>
    <row r="258">
      <c r="AE258" s="3"/>
      <c r="AF258" s="3"/>
      <c r="AG258" s="3"/>
      <c r="AH258" s="3"/>
      <c r="AI258" s="3"/>
    </row>
    <row r="259">
      <c r="AE259" s="3"/>
      <c r="AF259" s="3"/>
      <c r="AG259" s="3"/>
      <c r="AH259" s="3"/>
      <c r="AI259" s="3"/>
    </row>
    <row r="260">
      <c r="AE260" s="3"/>
      <c r="AF260" s="3"/>
      <c r="AG260" s="3"/>
      <c r="AH260" s="3"/>
      <c r="AI260" s="3"/>
    </row>
    <row r="261">
      <c r="AE261" s="3"/>
      <c r="AF261" s="3"/>
      <c r="AG261" s="3"/>
      <c r="AH261" s="3"/>
      <c r="AI261" s="3"/>
    </row>
    <row r="262">
      <c r="AE262" s="3"/>
      <c r="AF262" s="3"/>
      <c r="AG262" s="3"/>
      <c r="AH262" s="3"/>
      <c r="AI262" s="3"/>
    </row>
    <row r="263">
      <c r="AE263" s="3"/>
      <c r="AF263" s="3"/>
      <c r="AG263" s="3"/>
      <c r="AH263" s="3"/>
      <c r="AI263" s="3"/>
    </row>
    <row r="264">
      <c r="AE264" s="3"/>
      <c r="AF264" s="3"/>
      <c r="AG264" s="3"/>
      <c r="AH264" s="3"/>
      <c r="AI264" s="3"/>
    </row>
    <row r="265">
      <c r="AE265" s="3"/>
      <c r="AF265" s="3"/>
      <c r="AG265" s="3"/>
      <c r="AH265" s="3"/>
      <c r="AI265" s="3"/>
    </row>
    <row r="266">
      <c r="AE266" s="3"/>
      <c r="AF266" s="3"/>
      <c r="AG266" s="3"/>
      <c r="AH266" s="3"/>
      <c r="AI266" s="3"/>
    </row>
    <row r="267">
      <c r="AE267" s="3"/>
      <c r="AF267" s="3"/>
      <c r="AG267" s="3"/>
      <c r="AH267" s="3"/>
      <c r="AI267" s="3"/>
    </row>
    <row r="268">
      <c r="AE268" s="3"/>
      <c r="AF268" s="3"/>
      <c r="AG268" s="3"/>
      <c r="AH268" s="3"/>
      <c r="AI268" s="3"/>
    </row>
    <row r="269">
      <c r="AE269" s="3"/>
      <c r="AF269" s="3"/>
      <c r="AG269" s="3"/>
      <c r="AH269" s="3"/>
      <c r="AI269" s="3"/>
    </row>
    <row r="270">
      <c r="AE270" s="3"/>
      <c r="AF270" s="3"/>
      <c r="AG270" s="3"/>
      <c r="AH270" s="3"/>
      <c r="AI270" s="3"/>
    </row>
    <row r="271">
      <c r="AE271" s="3"/>
      <c r="AF271" s="3"/>
      <c r="AG271" s="3"/>
      <c r="AH271" s="3"/>
      <c r="AI271" s="3"/>
    </row>
    <row r="272">
      <c r="AE272" s="3"/>
      <c r="AF272" s="3"/>
      <c r="AG272" s="3"/>
      <c r="AH272" s="3"/>
      <c r="AI272" s="3"/>
    </row>
    <row r="273">
      <c r="AE273" s="3"/>
      <c r="AF273" s="3"/>
      <c r="AG273" s="3"/>
      <c r="AH273" s="3"/>
      <c r="AI273" s="3"/>
    </row>
    <row r="274">
      <c r="AE274" s="3"/>
      <c r="AF274" s="3"/>
      <c r="AG274" s="3"/>
      <c r="AH274" s="3"/>
      <c r="AI274" s="3"/>
    </row>
    <row r="275">
      <c r="AE275" s="3"/>
      <c r="AF275" s="3"/>
      <c r="AG275" s="3"/>
      <c r="AH275" s="3"/>
      <c r="AI275" s="3"/>
    </row>
    <row r="276">
      <c r="AE276" s="3"/>
      <c r="AF276" s="3"/>
      <c r="AG276" s="3"/>
      <c r="AH276" s="3"/>
      <c r="AI276" s="3"/>
    </row>
    <row r="277">
      <c r="AE277" s="3"/>
      <c r="AF277" s="3"/>
      <c r="AG277" s="3"/>
      <c r="AH277" s="3"/>
      <c r="AI277" s="3"/>
    </row>
    <row r="278">
      <c r="AE278" s="3"/>
      <c r="AF278" s="3"/>
      <c r="AG278" s="3"/>
      <c r="AH278" s="3"/>
      <c r="AI278" s="3"/>
    </row>
    <row r="279">
      <c r="AE279" s="3"/>
      <c r="AF279" s="3"/>
      <c r="AG279" s="3"/>
      <c r="AH279" s="3"/>
      <c r="AI279" s="3"/>
    </row>
    <row r="280">
      <c r="AE280" s="3"/>
      <c r="AF280" s="3"/>
      <c r="AG280" s="3"/>
      <c r="AH280" s="3"/>
      <c r="AI280" s="3"/>
    </row>
    <row r="281">
      <c r="AE281" s="3"/>
      <c r="AF281" s="3"/>
      <c r="AG281" s="3"/>
      <c r="AH281" s="3"/>
      <c r="AI281" s="3"/>
    </row>
    <row r="282">
      <c r="AE282" s="3"/>
      <c r="AF282" s="3"/>
      <c r="AG282" s="3"/>
      <c r="AH282" s="3"/>
      <c r="AI282" s="3"/>
    </row>
    <row r="283">
      <c r="AE283" s="3"/>
      <c r="AF283" s="3"/>
      <c r="AG283" s="3"/>
      <c r="AH283" s="3"/>
      <c r="AI283" s="3"/>
    </row>
    <row r="284">
      <c r="AE284" s="3"/>
      <c r="AF284" s="3"/>
      <c r="AG284" s="3"/>
      <c r="AH284" s="3"/>
      <c r="AI284" s="3"/>
    </row>
    <row r="285">
      <c r="AE285" s="3"/>
      <c r="AF285" s="3"/>
      <c r="AG285" s="3"/>
      <c r="AH285" s="3"/>
      <c r="AI285" s="3"/>
    </row>
    <row r="286">
      <c r="AE286" s="3"/>
      <c r="AF286" s="3"/>
      <c r="AG286" s="3"/>
      <c r="AH286" s="3"/>
      <c r="AI286" s="3"/>
    </row>
    <row r="287">
      <c r="AE287" s="3"/>
      <c r="AF287" s="3"/>
      <c r="AG287" s="3"/>
      <c r="AH287" s="3"/>
      <c r="AI287" s="3"/>
    </row>
    <row r="288">
      <c r="AE288" s="3"/>
      <c r="AF288" s="3"/>
      <c r="AG288" s="3"/>
      <c r="AH288" s="3"/>
      <c r="AI288" s="3"/>
    </row>
    <row r="289">
      <c r="AE289" s="3"/>
      <c r="AF289" s="3"/>
      <c r="AG289" s="3"/>
      <c r="AH289" s="3"/>
      <c r="AI289" s="3"/>
    </row>
    <row r="290">
      <c r="AE290" s="3"/>
      <c r="AF290" s="3"/>
      <c r="AG290" s="3"/>
      <c r="AH290" s="3"/>
      <c r="AI290" s="3"/>
    </row>
    <row r="291">
      <c r="AE291" s="3"/>
      <c r="AF291" s="3"/>
      <c r="AG291" s="3"/>
      <c r="AH291" s="3"/>
      <c r="AI291" s="3"/>
    </row>
    <row r="292">
      <c r="AE292" s="3"/>
      <c r="AF292" s="3"/>
      <c r="AG292" s="3"/>
      <c r="AH292" s="3"/>
      <c r="AI292" s="3"/>
    </row>
    <row r="293">
      <c r="AE293" s="3"/>
      <c r="AF293" s="3"/>
      <c r="AG293" s="3"/>
      <c r="AH293" s="3"/>
      <c r="AI293" s="3"/>
    </row>
    <row r="294">
      <c r="AE294" s="3"/>
      <c r="AF294" s="3"/>
      <c r="AG294" s="3"/>
      <c r="AH294" s="3"/>
      <c r="AI294" s="3"/>
    </row>
    <row r="295">
      <c r="AE295" s="3"/>
      <c r="AF295" s="3"/>
      <c r="AG295" s="3"/>
      <c r="AH295" s="3"/>
      <c r="AI295" s="3"/>
    </row>
    <row r="296">
      <c r="AE296" s="3"/>
      <c r="AF296" s="3"/>
      <c r="AG296" s="3"/>
      <c r="AH296" s="3"/>
      <c r="AI296" s="3"/>
    </row>
    <row r="297">
      <c r="AE297" s="3"/>
      <c r="AF297" s="3"/>
      <c r="AG297" s="3"/>
      <c r="AH297" s="3"/>
      <c r="AI297" s="3"/>
    </row>
    <row r="298">
      <c r="AE298" s="3"/>
      <c r="AF298" s="3"/>
      <c r="AG298" s="3"/>
      <c r="AH298" s="3"/>
      <c r="AI298" s="3"/>
    </row>
    <row r="299">
      <c r="AE299" s="3"/>
      <c r="AF299" s="3"/>
      <c r="AG299" s="3"/>
      <c r="AH299" s="3"/>
      <c r="AI299" s="3"/>
    </row>
    <row r="300">
      <c r="AE300" s="3"/>
      <c r="AF300" s="3"/>
      <c r="AG300" s="3"/>
      <c r="AH300" s="3"/>
      <c r="AI300" s="3"/>
    </row>
    <row r="301">
      <c r="AE301" s="3"/>
      <c r="AF301" s="3"/>
      <c r="AG301" s="3"/>
      <c r="AH301" s="3"/>
      <c r="AI301" s="3"/>
    </row>
    <row r="302">
      <c r="AE302" s="3"/>
      <c r="AF302" s="3"/>
      <c r="AG302" s="3"/>
      <c r="AH302" s="3"/>
      <c r="AI302" s="3"/>
    </row>
    <row r="303">
      <c r="AE303" s="3"/>
      <c r="AF303" s="3"/>
      <c r="AG303" s="3"/>
      <c r="AH303" s="3"/>
      <c r="AI303" s="3"/>
    </row>
    <row r="304">
      <c r="AE304" s="3"/>
      <c r="AF304" s="3"/>
      <c r="AG304" s="3"/>
      <c r="AH304" s="3"/>
      <c r="AI304" s="3"/>
    </row>
    <row r="305">
      <c r="AE305" s="3"/>
      <c r="AF305" s="3"/>
      <c r="AG305" s="3"/>
      <c r="AH305" s="3"/>
      <c r="AI305" s="3"/>
    </row>
    <row r="306">
      <c r="AE306" s="3"/>
      <c r="AF306" s="3"/>
      <c r="AG306" s="3"/>
      <c r="AH306" s="3"/>
      <c r="AI306" s="3"/>
    </row>
    <row r="307">
      <c r="AE307" s="3"/>
      <c r="AF307" s="3"/>
      <c r="AG307" s="3"/>
      <c r="AH307" s="3"/>
      <c r="AI307" s="3"/>
    </row>
    <row r="308">
      <c r="AE308" s="3"/>
      <c r="AF308" s="3"/>
      <c r="AG308" s="3"/>
      <c r="AH308" s="3"/>
      <c r="AI308" s="3"/>
    </row>
    <row r="309">
      <c r="AE309" s="3"/>
      <c r="AF309" s="3"/>
      <c r="AG309" s="3"/>
      <c r="AH309" s="3"/>
      <c r="AI309" s="3"/>
    </row>
    <row r="310">
      <c r="AE310" s="3"/>
      <c r="AF310" s="3"/>
      <c r="AG310" s="3"/>
      <c r="AH310" s="3"/>
      <c r="AI310" s="3"/>
    </row>
    <row r="311">
      <c r="AE311" s="3"/>
      <c r="AF311" s="3"/>
      <c r="AG311" s="3"/>
      <c r="AH311" s="3"/>
      <c r="AI311" s="3"/>
    </row>
    <row r="312">
      <c r="AE312" s="3"/>
      <c r="AF312" s="3"/>
      <c r="AG312" s="3"/>
      <c r="AH312" s="3"/>
      <c r="AI312" s="3"/>
    </row>
    <row r="313">
      <c r="AE313" s="3"/>
      <c r="AF313" s="3"/>
      <c r="AG313" s="3"/>
      <c r="AH313" s="3"/>
      <c r="AI313" s="3"/>
    </row>
    <row r="314">
      <c r="AE314" s="3"/>
      <c r="AF314" s="3"/>
      <c r="AG314" s="3"/>
      <c r="AH314" s="3"/>
      <c r="AI314" s="3"/>
    </row>
    <row r="315">
      <c r="AE315" s="3"/>
      <c r="AF315" s="3"/>
      <c r="AG315" s="3"/>
      <c r="AH315" s="3"/>
      <c r="AI315" s="3"/>
    </row>
    <row r="316">
      <c r="AE316" s="3"/>
      <c r="AF316" s="3"/>
      <c r="AG316" s="3"/>
      <c r="AH316" s="3"/>
      <c r="AI316" s="3"/>
    </row>
    <row r="317">
      <c r="AE317" s="3"/>
      <c r="AF317" s="3"/>
      <c r="AG317" s="3"/>
      <c r="AH317" s="3"/>
      <c r="AI317" s="3"/>
    </row>
    <row r="318">
      <c r="AE318" s="3"/>
      <c r="AF318" s="3"/>
      <c r="AG318" s="3"/>
      <c r="AH318" s="3"/>
      <c r="AI318" s="3"/>
    </row>
    <row r="319">
      <c r="AE319" s="3"/>
      <c r="AF319" s="3"/>
      <c r="AG319" s="3"/>
      <c r="AH319" s="3"/>
      <c r="AI319" s="3"/>
    </row>
    <row r="320">
      <c r="AE320" s="3"/>
      <c r="AF320" s="3"/>
      <c r="AG320" s="3"/>
      <c r="AH320" s="3"/>
      <c r="AI320" s="3"/>
    </row>
    <row r="321">
      <c r="AE321" s="3"/>
      <c r="AF321" s="3"/>
      <c r="AG321" s="3"/>
      <c r="AH321" s="3"/>
      <c r="AI321" s="3"/>
    </row>
    <row r="322">
      <c r="AE322" s="3"/>
      <c r="AF322" s="3"/>
      <c r="AG322" s="3"/>
      <c r="AH322" s="3"/>
      <c r="AI322" s="3"/>
    </row>
    <row r="323">
      <c r="AE323" s="3"/>
      <c r="AF323" s="3"/>
      <c r="AG323" s="3"/>
      <c r="AH323" s="3"/>
      <c r="AI323" s="3"/>
    </row>
    <row r="324">
      <c r="AE324" s="3"/>
      <c r="AF324" s="3"/>
      <c r="AG324" s="3"/>
      <c r="AH324" s="3"/>
      <c r="AI324" s="3"/>
    </row>
    <row r="325">
      <c r="AE325" s="3"/>
      <c r="AF325" s="3"/>
      <c r="AG325" s="3"/>
      <c r="AH325" s="3"/>
      <c r="AI325" s="3"/>
    </row>
    <row r="326">
      <c r="AE326" s="3"/>
      <c r="AF326" s="3"/>
      <c r="AG326" s="3"/>
      <c r="AH326" s="3"/>
      <c r="AI326" s="3"/>
    </row>
    <row r="327">
      <c r="AE327" s="3"/>
      <c r="AF327" s="3"/>
      <c r="AG327" s="3"/>
      <c r="AH327" s="3"/>
      <c r="AI327" s="3"/>
    </row>
    <row r="328">
      <c r="AE328" s="3"/>
      <c r="AF328" s="3"/>
      <c r="AG328" s="3"/>
      <c r="AH328" s="3"/>
      <c r="AI328" s="3"/>
    </row>
    <row r="329">
      <c r="AE329" s="3"/>
      <c r="AF329" s="3"/>
      <c r="AG329" s="3"/>
      <c r="AH329" s="3"/>
      <c r="AI329" s="3"/>
    </row>
    <row r="330">
      <c r="AE330" s="3"/>
      <c r="AF330" s="3"/>
      <c r="AG330" s="3"/>
      <c r="AH330" s="3"/>
      <c r="AI330" s="3"/>
    </row>
    <row r="331">
      <c r="AE331" s="3"/>
      <c r="AF331" s="3"/>
      <c r="AG331" s="3"/>
      <c r="AH331" s="3"/>
      <c r="AI331" s="3"/>
    </row>
    <row r="332">
      <c r="AE332" s="3"/>
      <c r="AF332" s="3"/>
      <c r="AG332" s="3"/>
      <c r="AH332" s="3"/>
      <c r="AI332" s="3"/>
    </row>
    <row r="333">
      <c r="AE333" s="3"/>
      <c r="AF333" s="3"/>
      <c r="AG333" s="3"/>
      <c r="AH333" s="3"/>
      <c r="AI333" s="3"/>
    </row>
    <row r="334">
      <c r="AE334" s="3"/>
      <c r="AF334" s="3"/>
      <c r="AG334" s="3"/>
      <c r="AH334" s="3"/>
      <c r="AI334" s="3"/>
    </row>
    <row r="335">
      <c r="AE335" s="3"/>
      <c r="AF335" s="3"/>
      <c r="AG335" s="3"/>
      <c r="AH335" s="3"/>
      <c r="AI335" s="3"/>
    </row>
    <row r="336">
      <c r="AE336" s="3"/>
      <c r="AF336" s="3"/>
      <c r="AG336" s="3"/>
      <c r="AH336" s="3"/>
      <c r="AI336" s="3"/>
    </row>
    <row r="337">
      <c r="AE337" s="3"/>
      <c r="AF337" s="3"/>
      <c r="AG337" s="3"/>
      <c r="AH337" s="3"/>
      <c r="AI337" s="3"/>
    </row>
    <row r="338">
      <c r="AE338" s="3"/>
      <c r="AF338" s="3"/>
      <c r="AG338" s="3"/>
      <c r="AH338" s="3"/>
      <c r="AI338" s="3"/>
    </row>
    <row r="339">
      <c r="AE339" s="3"/>
      <c r="AF339" s="3"/>
      <c r="AG339" s="3"/>
      <c r="AH339" s="3"/>
      <c r="AI339" s="3"/>
    </row>
    <row r="340">
      <c r="AE340" s="3"/>
      <c r="AF340" s="3"/>
      <c r="AG340" s="3"/>
      <c r="AH340" s="3"/>
      <c r="AI340" s="3"/>
    </row>
    <row r="341">
      <c r="AE341" s="3"/>
      <c r="AF341" s="3"/>
      <c r="AG341" s="3"/>
      <c r="AH341" s="3"/>
      <c r="AI341" s="3"/>
    </row>
    <row r="342">
      <c r="AE342" s="3"/>
      <c r="AF342" s="3"/>
      <c r="AG342" s="3"/>
      <c r="AH342" s="3"/>
      <c r="AI342" s="3"/>
    </row>
    <row r="343">
      <c r="AE343" s="3"/>
      <c r="AF343" s="3"/>
      <c r="AG343" s="3"/>
      <c r="AH343" s="3"/>
      <c r="AI343" s="3"/>
    </row>
    <row r="344">
      <c r="AE344" s="3"/>
      <c r="AF344" s="3"/>
      <c r="AG344" s="3"/>
      <c r="AH344" s="3"/>
      <c r="AI344" s="3"/>
    </row>
    <row r="345">
      <c r="AE345" s="3"/>
      <c r="AF345" s="3"/>
      <c r="AG345" s="3"/>
      <c r="AH345" s="3"/>
      <c r="AI345" s="3"/>
    </row>
    <row r="346">
      <c r="AE346" s="3"/>
      <c r="AF346" s="3"/>
      <c r="AG346" s="3"/>
      <c r="AH346" s="3"/>
      <c r="AI346" s="3"/>
    </row>
    <row r="347">
      <c r="AE347" s="3"/>
      <c r="AF347" s="3"/>
      <c r="AG347" s="3"/>
      <c r="AH347" s="3"/>
      <c r="AI347" s="3"/>
    </row>
    <row r="348">
      <c r="AE348" s="3"/>
      <c r="AF348" s="3"/>
      <c r="AG348" s="3"/>
      <c r="AH348" s="3"/>
      <c r="AI348" s="3"/>
    </row>
    <row r="349">
      <c r="AE349" s="3"/>
      <c r="AF349" s="3"/>
      <c r="AG349" s="3"/>
      <c r="AH349" s="3"/>
      <c r="AI349" s="3"/>
    </row>
    <row r="350">
      <c r="AE350" s="3"/>
      <c r="AF350" s="3"/>
      <c r="AG350" s="3"/>
      <c r="AH350" s="3"/>
      <c r="AI350" s="3"/>
    </row>
    <row r="351">
      <c r="AE351" s="3"/>
      <c r="AF351" s="3"/>
      <c r="AG351" s="3"/>
      <c r="AH351" s="3"/>
      <c r="AI351" s="3"/>
    </row>
    <row r="352">
      <c r="AE352" s="3"/>
      <c r="AF352" s="3"/>
      <c r="AG352" s="3"/>
      <c r="AH352" s="3"/>
      <c r="AI352" s="3"/>
    </row>
    <row r="353">
      <c r="AE353" s="3"/>
      <c r="AF353" s="3"/>
      <c r="AG353" s="3"/>
      <c r="AH353" s="3"/>
      <c r="AI353" s="3"/>
    </row>
    <row r="354">
      <c r="AE354" s="3"/>
      <c r="AF354" s="3"/>
      <c r="AG354" s="3"/>
      <c r="AH354" s="3"/>
      <c r="AI354" s="3"/>
    </row>
    <row r="355">
      <c r="AE355" s="3"/>
      <c r="AF355" s="3"/>
      <c r="AG355" s="3"/>
      <c r="AH355" s="3"/>
      <c r="AI355" s="3"/>
    </row>
    <row r="356">
      <c r="AE356" s="3"/>
      <c r="AF356" s="3"/>
      <c r="AG356" s="3"/>
      <c r="AH356" s="3"/>
      <c r="AI356" s="3"/>
    </row>
    <row r="357">
      <c r="AE357" s="3"/>
      <c r="AF357" s="3"/>
      <c r="AG357" s="3"/>
      <c r="AH357" s="3"/>
      <c r="AI357" s="3"/>
    </row>
    <row r="358">
      <c r="AE358" s="3"/>
      <c r="AF358" s="3"/>
      <c r="AG358" s="3"/>
      <c r="AH358" s="3"/>
      <c r="AI358" s="3"/>
    </row>
    <row r="359">
      <c r="AE359" s="3"/>
      <c r="AF359" s="3"/>
      <c r="AG359" s="3"/>
      <c r="AH359" s="3"/>
      <c r="AI359" s="3"/>
    </row>
    <row r="360">
      <c r="AE360" s="3"/>
      <c r="AF360" s="3"/>
      <c r="AG360" s="3"/>
      <c r="AH360" s="3"/>
      <c r="AI360" s="3"/>
    </row>
    <row r="361">
      <c r="AE361" s="3"/>
      <c r="AF361" s="3"/>
      <c r="AG361" s="3"/>
      <c r="AH361" s="3"/>
      <c r="AI361" s="3"/>
    </row>
    <row r="362">
      <c r="AE362" s="3"/>
      <c r="AF362" s="3"/>
      <c r="AG362" s="3"/>
      <c r="AH362" s="3"/>
      <c r="AI362" s="3"/>
    </row>
    <row r="363">
      <c r="AE363" s="3"/>
      <c r="AF363" s="3"/>
      <c r="AG363" s="3"/>
      <c r="AH363" s="3"/>
      <c r="AI363" s="3"/>
    </row>
    <row r="364">
      <c r="AE364" s="3"/>
      <c r="AF364" s="3"/>
      <c r="AG364" s="3"/>
      <c r="AH364" s="3"/>
      <c r="AI364" s="3"/>
    </row>
    <row r="365">
      <c r="AE365" s="3"/>
      <c r="AF365" s="3"/>
      <c r="AG365" s="3"/>
      <c r="AH365" s="3"/>
      <c r="AI365" s="3"/>
    </row>
    <row r="366">
      <c r="AE366" s="3"/>
      <c r="AF366" s="3"/>
      <c r="AG366" s="3"/>
      <c r="AH366" s="3"/>
      <c r="AI366" s="3"/>
    </row>
    <row r="367">
      <c r="AE367" s="3"/>
      <c r="AF367" s="3"/>
      <c r="AG367" s="3"/>
      <c r="AH367" s="3"/>
      <c r="AI367" s="3"/>
    </row>
    <row r="368">
      <c r="AE368" s="3"/>
      <c r="AF368" s="3"/>
      <c r="AG368" s="3"/>
      <c r="AH368" s="3"/>
      <c r="AI368" s="3"/>
    </row>
    <row r="369">
      <c r="AE369" s="3"/>
      <c r="AF369" s="3"/>
      <c r="AG369" s="3"/>
      <c r="AH369" s="3"/>
      <c r="AI369" s="3"/>
    </row>
    <row r="370">
      <c r="AE370" s="3"/>
      <c r="AF370" s="3"/>
      <c r="AG370" s="3"/>
      <c r="AH370" s="3"/>
      <c r="AI370" s="3"/>
    </row>
    <row r="371">
      <c r="AE371" s="3"/>
      <c r="AF371" s="3"/>
      <c r="AG371" s="3"/>
      <c r="AH371" s="3"/>
      <c r="AI371" s="3"/>
    </row>
    <row r="372">
      <c r="AE372" s="3"/>
      <c r="AF372" s="3"/>
      <c r="AG372" s="3"/>
      <c r="AH372" s="3"/>
      <c r="AI372" s="3"/>
    </row>
    <row r="373">
      <c r="AE373" s="3"/>
      <c r="AF373" s="3"/>
      <c r="AG373" s="3"/>
      <c r="AH373" s="3"/>
      <c r="AI373" s="3"/>
    </row>
    <row r="374">
      <c r="AE374" s="3"/>
      <c r="AF374" s="3"/>
      <c r="AG374" s="3"/>
      <c r="AH374" s="3"/>
      <c r="AI374" s="3"/>
    </row>
    <row r="375">
      <c r="AE375" s="3"/>
      <c r="AF375" s="3"/>
      <c r="AG375" s="3"/>
      <c r="AH375" s="3"/>
      <c r="AI375" s="3"/>
    </row>
    <row r="376">
      <c r="AE376" s="3"/>
      <c r="AF376" s="3"/>
      <c r="AG376" s="3"/>
      <c r="AH376" s="3"/>
      <c r="AI376" s="3"/>
    </row>
    <row r="377">
      <c r="AE377" s="3"/>
      <c r="AF377" s="3"/>
      <c r="AG377" s="3"/>
      <c r="AH377" s="3"/>
      <c r="AI377" s="3"/>
    </row>
    <row r="378">
      <c r="AE378" s="3"/>
      <c r="AF378" s="3"/>
      <c r="AG378" s="3"/>
      <c r="AH378" s="3"/>
      <c r="AI378" s="3"/>
    </row>
    <row r="379">
      <c r="AE379" s="3"/>
      <c r="AF379" s="3"/>
      <c r="AG379" s="3"/>
      <c r="AH379" s="3"/>
      <c r="AI379" s="3"/>
    </row>
    <row r="380">
      <c r="AE380" s="3"/>
      <c r="AF380" s="3"/>
      <c r="AG380" s="3"/>
      <c r="AH380" s="3"/>
      <c r="AI380" s="3"/>
    </row>
    <row r="381">
      <c r="AE381" s="3"/>
      <c r="AF381" s="3"/>
      <c r="AG381" s="3"/>
      <c r="AH381" s="3"/>
      <c r="AI381" s="3"/>
    </row>
    <row r="382">
      <c r="AE382" s="3"/>
      <c r="AF382" s="3"/>
      <c r="AG382" s="3"/>
      <c r="AH382" s="3"/>
      <c r="AI382" s="3"/>
    </row>
    <row r="383">
      <c r="AE383" s="3"/>
      <c r="AF383" s="3"/>
      <c r="AG383" s="3"/>
      <c r="AH383" s="3"/>
      <c r="AI383" s="3"/>
    </row>
    <row r="384">
      <c r="AE384" s="3"/>
      <c r="AF384" s="3"/>
      <c r="AG384" s="3"/>
      <c r="AH384" s="3"/>
      <c r="AI384" s="3"/>
    </row>
    <row r="385">
      <c r="AE385" s="3"/>
      <c r="AF385" s="3"/>
      <c r="AG385" s="3"/>
      <c r="AH385" s="3"/>
      <c r="AI385" s="3"/>
    </row>
    <row r="386">
      <c r="AE386" s="3"/>
      <c r="AF386" s="3"/>
      <c r="AG386" s="3"/>
      <c r="AH386" s="3"/>
      <c r="AI386" s="3"/>
    </row>
    <row r="387">
      <c r="AE387" s="3"/>
      <c r="AF387" s="3"/>
      <c r="AG387" s="3"/>
      <c r="AH387" s="3"/>
      <c r="AI387" s="3"/>
    </row>
    <row r="388">
      <c r="AE388" s="3"/>
      <c r="AF388" s="3"/>
      <c r="AG388" s="3"/>
      <c r="AH388" s="3"/>
      <c r="AI388" s="3"/>
    </row>
    <row r="389">
      <c r="AE389" s="3"/>
      <c r="AF389" s="3"/>
      <c r="AG389" s="3"/>
      <c r="AH389" s="3"/>
      <c r="AI389" s="3"/>
    </row>
    <row r="390">
      <c r="AE390" s="3"/>
      <c r="AF390" s="3"/>
      <c r="AG390" s="3"/>
      <c r="AH390" s="3"/>
      <c r="AI390" s="3"/>
    </row>
    <row r="391">
      <c r="AE391" s="3"/>
      <c r="AF391" s="3"/>
      <c r="AG391" s="3"/>
      <c r="AH391" s="3"/>
      <c r="AI391" s="3"/>
    </row>
    <row r="392">
      <c r="AE392" s="3"/>
      <c r="AF392" s="3"/>
      <c r="AG392" s="3"/>
      <c r="AH392" s="3"/>
      <c r="AI392" s="3"/>
    </row>
    <row r="393">
      <c r="AE393" s="3"/>
      <c r="AF393" s="3"/>
      <c r="AG393" s="3"/>
      <c r="AH393" s="3"/>
      <c r="AI393" s="3"/>
    </row>
    <row r="394">
      <c r="AE394" s="3"/>
      <c r="AF394" s="3"/>
      <c r="AG394" s="3"/>
      <c r="AH394" s="3"/>
      <c r="AI394" s="3"/>
    </row>
    <row r="395">
      <c r="AE395" s="3"/>
      <c r="AF395" s="3"/>
      <c r="AG395" s="3"/>
      <c r="AH395" s="3"/>
      <c r="AI395" s="3"/>
    </row>
    <row r="396">
      <c r="AE396" s="3"/>
      <c r="AF396" s="3"/>
      <c r="AG396" s="3"/>
      <c r="AH396" s="3"/>
      <c r="AI396" s="3"/>
    </row>
    <row r="397">
      <c r="AE397" s="3"/>
      <c r="AF397" s="3"/>
      <c r="AG397" s="3"/>
      <c r="AH397" s="3"/>
      <c r="AI397" s="3"/>
    </row>
    <row r="398">
      <c r="AE398" s="3"/>
      <c r="AF398" s="3"/>
      <c r="AG398" s="3"/>
      <c r="AH398" s="3"/>
      <c r="AI398" s="3"/>
    </row>
    <row r="399">
      <c r="AE399" s="3"/>
      <c r="AF399" s="3"/>
      <c r="AG399" s="3"/>
      <c r="AH399" s="3"/>
      <c r="AI399" s="3"/>
    </row>
    <row r="400">
      <c r="AE400" s="3"/>
      <c r="AF400" s="3"/>
      <c r="AG400" s="3"/>
      <c r="AH400" s="3"/>
      <c r="AI400" s="3"/>
    </row>
    <row r="401">
      <c r="AE401" s="3"/>
      <c r="AF401" s="3"/>
      <c r="AG401" s="3"/>
      <c r="AH401" s="3"/>
      <c r="AI401" s="3"/>
    </row>
    <row r="402">
      <c r="AE402" s="3"/>
      <c r="AF402" s="3"/>
      <c r="AG402" s="3"/>
      <c r="AH402" s="3"/>
      <c r="AI402" s="3"/>
    </row>
    <row r="403">
      <c r="AE403" s="3"/>
      <c r="AF403" s="3"/>
      <c r="AG403" s="3"/>
      <c r="AH403" s="3"/>
      <c r="AI403" s="3"/>
    </row>
    <row r="404">
      <c r="AE404" s="3"/>
      <c r="AF404" s="3"/>
      <c r="AG404" s="3"/>
      <c r="AH404" s="3"/>
      <c r="AI404" s="3"/>
    </row>
    <row r="405">
      <c r="AE405" s="3"/>
      <c r="AF405" s="3"/>
      <c r="AG405" s="3"/>
      <c r="AH405" s="3"/>
      <c r="AI405" s="3"/>
    </row>
    <row r="406">
      <c r="AE406" s="3"/>
      <c r="AF406" s="3"/>
      <c r="AG406" s="3"/>
      <c r="AH406" s="3"/>
      <c r="AI406" s="3"/>
    </row>
    <row r="407">
      <c r="AE407" s="3"/>
      <c r="AF407" s="3"/>
      <c r="AG407" s="3"/>
      <c r="AH407" s="3"/>
      <c r="AI407" s="3"/>
    </row>
    <row r="408">
      <c r="AE408" s="3"/>
      <c r="AF408" s="3"/>
      <c r="AG408" s="3"/>
      <c r="AH408" s="3"/>
      <c r="AI408" s="3"/>
    </row>
    <row r="409">
      <c r="AE409" s="3"/>
      <c r="AF409" s="3"/>
      <c r="AG409" s="3"/>
      <c r="AH409" s="3"/>
      <c r="AI409" s="3"/>
    </row>
    <row r="410">
      <c r="AE410" s="3"/>
      <c r="AF410" s="3"/>
      <c r="AG410" s="3"/>
      <c r="AH410" s="3"/>
      <c r="AI410" s="3"/>
    </row>
    <row r="411">
      <c r="AE411" s="3"/>
      <c r="AF411" s="3"/>
      <c r="AG411" s="3"/>
      <c r="AH411" s="3"/>
      <c r="AI411" s="3"/>
    </row>
    <row r="412">
      <c r="AE412" s="3"/>
      <c r="AF412" s="3"/>
      <c r="AG412" s="3"/>
      <c r="AH412" s="3"/>
      <c r="AI412" s="3"/>
    </row>
    <row r="413">
      <c r="AE413" s="3"/>
      <c r="AF413" s="3"/>
      <c r="AG413" s="3"/>
      <c r="AH413" s="3"/>
      <c r="AI413" s="3"/>
    </row>
    <row r="414">
      <c r="AE414" s="3"/>
      <c r="AF414" s="3"/>
      <c r="AG414" s="3"/>
      <c r="AH414" s="3"/>
      <c r="AI414" s="3"/>
    </row>
    <row r="415">
      <c r="AE415" s="3"/>
      <c r="AF415" s="3"/>
      <c r="AG415" s="3"/>
      <c r="AH415" s="3"/>
      <c r="AI415" s="3"/>
    </row>
    <row r="416">
      <c r="AE416" s="3"/>
      <c r="AF416" s="3"/>
      <c r="AG416" s="3"/>
      <c r="AH416" s="3"/>
      <c r="AI416" s="3"/>
    </row>
    <row r="417">
      <c r="AE417" s="3"/>
      <c r="AF417" s="3"/>
      <c r="AG417" s="3"/>
      <c r="AH417" s="3"/>
      <c r="AI417" s="3"/>
    </row>
    <row r="418">
      <c r="AE418" s="3"/>
      <c r="AF418" s="3"/>
      <c r="AG418" s="3"/>
      <c r="AH418" s="3"/>
      <c r="AI418" s="3"/>
    </row>
    <row r="419">
      <c r="AE419" s="3"/>
      <c r="AF419" s="3"/>
      <c r="AG419" s="3"/>
      <c r="AH419" s="3"/>
      <c r="AI419" s="3"/>
    </row>
    <row r="420">
      <c r="AE420" s="3"/>
      <c r="AF420" s="3"/>
      <c r="AG420" s="3"/>
      <c r="AH420" s="3"/>
      <c r="AI420" s="3"/>
    </row>
    <row r="421">
      <c r="AE421" s="3"/>
      <c r="AF421" s="3"/>
      <c r="AG421" s="3"/>
      <c r="AH421" s="3"/>
      <c r="AI421" s="3"/>
    </row>
    <row r="422">
      <c r="AE422" s="3"/>
      <c r="AF422" s="3"/>
      <c r="AG422" s="3"/>
      <c r="AH422" s="3"/>
      <c r="AI422" s="3"/>
    </row>
    <row r="423">
      <c r="AE423" s="3"/>
      <c r="AF423" s="3"/>
      <c r="AG423" s="3"/>
      <c r="AH423" s="3"/>
      <c r="AI423" s="3"/>
    </row>
    <row r="424">
      <c r="AE424" s="3"/>
      <c r="AF424" s="3"/>
      <c r="AG424" s="3"/>
      <c r="AH424" s="3"/>
      <c r="AI424" s="3"/>
    </row>
    <row r="425">
      <c r="AE425" s="3"/>
      <c r="AF425" s="3"/>
      <c r="AG425" s="3"/>
      <c r="AH425" s="3"/>
      <c r="AI425" s="3"/>
    </row>
    <row r="426">
      <c r="AE426" s="3"/>
      <c r="AF426" s="3"/>
      <c r="AG426" s="3"/>
      <c r="AH426" s="3"/>
      <c r="AI426" s="3"/>
    </row>
    <row r="427">
      <c r="AE427" s="3"/>
      <c r="AF427" s="3"/>
      <c r="AG427" s="3"/>
      <c r="AH427" s="3"/>
      <c r="AI427" s="3"/>
    </row>
    <row r="428">
      <c r="AE428" s="3"/>
      <c r="AF428" s="3"/>
      <c r="AG428" s="3"/>
      <c r="AH428" s="3"/>
      <c r="AI428" s="3"/>
    </row>
    <row r="429">
      <c r="AE429" s="3"/>
      <c r="AF429" s="3"/>
      <c r="AG429" s="3"/>
      <c r="AH429" s="3"/>
      <c r="AI429" s="3"/>
    </row>
    <row r="430">
      <c r="AE430" s="3"/>
      <c r="AF430" s="3"/>
      <c r="AG430" s="3"/>
      <c r="AH430" s="3"/>
      <c r="AI430" s="3"/>
    </row>
    <row r="431">
      <c r="AE431" s="3"/>
      <c r="AF431" s="3"/>
      <c r="AG431" s="3"/>
      <c r="AH431" s="3"/>
      <c r="AI431" s="3"/>
    </row>
    <row r="432">
      <c r="AE432" s="3"/>
      <c r="AF432" s="3"/>
      <c r="AG432" s="3"/>
      <c r="AH432" s="3"/>
      <c r="AI432" s="3"/>
    </row>
    <row r="433">
      <c r="AE433" s="3"/>
      <c r="AF433" s="3"/>
      <c r="AG433" s="3"/>
      <c r="AH433" s="3"/>
      <c r="AI433" s="3"/>
    </row>
    <row r="434">
      <c r="AE434" s="3"/>
      <c r="AF434" s="3"/>
      <c r="AG434" s="3"/>
      <c r="AH434" s="3"/>
      <c r="AI434" s="3"/>
    </row>
    <row r="435">
      <c r="AE435" s="3"/>
      <c r="AF435" s="3"/>
      <c r="AG435" s="3"/>
      <c r="AH435" s="3"/>
      <c r="AI435" s="3"/>
    </row>
    <row r="436">
      <c r="AE436" s="3"/>
      <c r="AF436" s="3"/>
      <c r="AG436" s="3"/>
      <c r="AH436" s="3"/>
      <c r="AI436" s="3"/>
    </row>
    <row r="437">
      <c r="AE437" s="3"/>
      <c r="AF437" s="3"/>
      <c r="AG437" s="3"/>
      <c r="AH437" s="3"/>
      <c r="AI437" s="3"/>
    </row>
    <row r="438">
      <c r="AE438" s="3"/>
      <c r="AF438" s="3"/>
      <c r="AG438" s="3"/>
      <c r="AH438" s="3"/>
      <c r="AI438" s="3"/>
    </row>
    <row r="439">
      <c r="AE439" s="3"/>
      <c r="AF439" s="3"/>
      <c r="AG439" s="3"/>
      <c r="AH439" s="3"/>
      <c r="AI439" s="3"/>
    </row>
    <row r="440">
      <c r="AE440" s="3"/>
      <c r="AF440" s="3"/>
      <c r="AG440" s="3"/>
      <c r="AH440" s="3"/>
      <c r="AI440" s="3"/>
    </row>
    <row r="441">
      <c r="AE441" s="3"/>
      <c r="AF441" s="3"/>
      <c r="AG441" s="3"/>
      <c r="AH441" s="3"/>
      <c r="AI441" s="3"/>
    </row>
    <row r="442">
      <c r="AE442" s="3"/>
      <c r="AF442" s="3"/>
      <c r="AG442" s="3"/>
      <c r="AH442" s="3"/>
      <c r="AI442" s="3"/>
    </row>
    <row r="443">
      <c r="AE443" s="3"/>
      <c r="AF443" s="3"/>
      <c r="AG443" s="3"/>
      <c r="AH443" s="3"/>
      <c r="AI443" s="3"/>
    </row>
    <row r="444">
      <c r="AE444" s="3"/>
      <c r="AF444" s="3"/>
      <c r="AG444" s="3"/>
      <c r="AH444" s="3"/>
      <c r="AI444" s="3"/>
    </row>
    <row r="445">
      <c r="AE445" s="3"/>
      <c r="AF445" s="3"/>
      <c r="AG445" s="3"/>
      <c r="AH445" s="3"/>
      <c r="AI445" s="3"/>
    </row>
    <row r="446">
      <c r="AE446" s="3"/>
      <c r="AF446" s="3"/>
      <c r="AG446" s="3"/>
      <c r="AH446" s="3"/>
      <c r="AI446" s="3"/>
    </row>
    <row r="447">
      <c r="AE447" s="3"/>
      <c r="AF447" s="3"/>
      <c r="AG447" s="3"/>
      <c r="AH447" s="3"/>
      <c r="AI447" s="3"/>
    </row>
    <row r="448">
      <c r="AE448" s="3"/>
      <c r="AF448" s="3"/>
      <c r="AG448" s="3"/>
      <c r="AH448" s="3"/>
      <c r="AI448" s="3"/>
    </row>
    <row r="449">
      <c r="AE449" s="3"/>
      <c r="AF449" s="3"/>
      <c r="AG449" s="3"/>
      <c r="AH449" s="3"/>
      <c r="AI449" s="3"/>
    </row>
    <row r="450">
      <c r="AE450" s="3"/>
      <c r="AF450" s="3"/>
      <c r="AG450" s="3"/>
      <c r="AH450" s="3"/>
      <c r="AI450" s="3"/>
    </row>
    <row r="451">
      <c r="AE451" s="3"/>
      <c r="AF451" s="3"/>
      <c r="AG451" s="3"/>
      <c r="AH451" s="3"/>
      <c r="AI451" s="3"/>
    </row>
    <row r="452">
      <c r="AE452" s="3"/>
      <c r="AF452" s="3"/>
      <c r="AG452" s="3"/>
      <c r="AH452" s="3"/>
      <c r="AI452" s="3"/>
    </row>
    <row r="453">
      <c r="AE453" s="3"/>
      <c r="AF453" s="3"/>
      <c r="AG453" s="3"/>
      <c r="AH453" s="3"/>
      <c r="AI453" s="3"/>
    </row>
    <row r="454">
      <c r="AE454" s="3"/>
      <c r="AF454" s="3"/>
      <c r="AG454" s="3"/>
      <c r="AH454" s="3"/>
      <c r="AI454" s="3"/>
    </row>
    <row r="455">
      <c r="AE455" s="3"/>
      <c r="AF455" s="3"/>
      <c r="AG455" s="3"/>
      <c r="AH455" s="3"/>
      <c r="AI455" s="3"/>
    </row>
    <row r="456">
      <c r="AE456" s="3"/>
      <c r="AF456" s="3"/>
      <c r="AG456" s="3"/>
      <c r="AH456" s="3"/>
      <c r="AI456" s="3"/>
    </row>
    <row r="457">
      <c r="AE457" s="3"/>
      <c r="AF457" s="3"/>
      <c r="AG457" s="3"/>
      <c r="AH457" s="3"/>
      <c r="AI457" s="3"/>
    </row>
    <row r="458">
      <c r="AE458" s="3"/>
      <c r="AF458" s="3"/>
      <c r="AG458" s="3"/>
      <c r="AH458" s="3"/>
      <c r="AI458" s="3"/>
    </row>
    <row r="459">
      <c r="AE459" s="3"/>
      <c r="AF459" s="3"/>
      <c r="AG459" s="3"/>
      <c r="AH459" s="3"/>
      <c r="AI459" s="3"/>
    </row>
    <row r="460">
      <c r="AE460" s="3"/>
      <c r="AF460" s="3"/>
      <c r="AG460" s="3"/>
      <c r="AH460" s="3"/>
      <c r="AI460" s="3"/>
    </row>
    <row r="461">
      <c r="AE461" s="3"/>
      <c r="AF461" s="3"/>
      <c r="AG461" s="3"/>
      <c r="AH461" s="3"/>
      <c r="AI461" s="3"/>
    </row>
    <row r="462">
      <c r="AE462" s="3"/>
      <c r="AF462" s="3"/>
      <c r="AG462" s="3"/>
      <c r="AH462" s="3"/>
      <c r="AI462" s="3"/>
    </row>
    <row r="463">
      <c r="AE463" s="3"/>
      <c r="AF463" s="3"/>
      <c r="AG463" s="3"/>
      <c r="AH463" s="3"/>
      <c r="AI463" s="3"/>
    </row>
    <row r="464">
      <c r="AE464" s="3"/>
      <c r="AF464" s="3"/>
      <c r="AG464" s="3"/>
      <c r="AH464" s="3"/>
      <c r="AI464" s="3"/>
    </row>
    <row r="465">
      <c r="AE465" s="3"/>
      <c r="AF465" s="3"/>
      <c r="AG465" s="3"/>
      <c r="AH465" s="3"/>
      <c r="AI465" s="3"/>
    </row>
    <row r="466">
      <c r="AE466" s="3"/>
      <c r="AF466" s="3"/>
      <c r="AG466" s="3"/>
      <c r="AH466" s="3"/>
      <c r="AI466" s="3"/>
    </row>
    <row r="467">
      <c r="AE467" s="3"/>
      <c r="AF467" s="3"/>
      <c r="AG467" s="3"/>
      <c r="AH467" s="3"/>
      <c r="AI467" s="3"/>
    </row>
    <row r="468">
      <c r="AE468" s="3"/>
      <c r="AF468" s="3"/>
      <c r="AG468" s="3"/>
      <c r="AH468" s="3"/>
      <c r="AI468" s="3"/>
    </row>
    <row r="469">
      <c r="AE469" s="3"/>
      <c r="AF469" s="3"/>
      <c r="AG469" s="3"/>
      <c r="AH469" s="3"/>
      <c r="AI469" s="3"/>
    </row>
    <row r="470">
      <c r="AE470" s="3"/>
      <c r="AF470" s="3"/>
      <c r="AG470" s="3"/>
      <c r="AH470" s="3"/>
      <c r="AI470" s="3"/>
    </row>
    <row r="471">
      <c r="AE471" s="3"/>
      <c r="AF471" s="3"/>
      <c r="AG471" s="3"/>
      <c r="AH471" s="3"/>
      <c r="AI471" s="3"/>
    </row>
    <row r="472">
      <c r="AE472" s="3"/>
      <c r="AF472" s="3"/>
      <c r="AG472" s="3"/>
      <c r="AH472" s="3"/>
      <c r="AI472" s="3"/>
    </row>
    <row r="473">
      <c r="AE473" s="3"/>
      <c r="AF473" s="3"/>
      <c r="AG473" s="3"/>
      <c r="AH473" s="3"/>
      <c r="AI473" s="3"/>
    </row>
    <row r="474">
      <c r="AE474" s="3"/>
      <c r="AF474" s="3"/>
      <c r="AG474" s="3"/>
      <c r="AH474" s="3"/>
      <c r="AI474" s="3"/>
    </row>
    <row r="475">
      <c r="AE475" s="3"/>
      <c r="AF475" s="3"/>
      <c r="AG475" s="3"/>
      <c r="AH475" s="3"/>
      <c r="AI475" s="3"/>
    </row>
    <row r="476">
      <c r="AE476" s="3"/>
      <c r="AF476" s="3"/>
      <c r="AG476" s="3"/>
      <c r="AH476" s="3"/>
      <c r="AI476" s="3"/>
    </row>
    <row r="477">
      <c r="AE477" s="3"/>
      <c r="AF477" s="3"/>
      <c r="AG477" s="3"/>
      <c r="AH477" s="3"/>
      <c r="AI477" s="3"/>
    </row>
    <row r="478">
      <c r="AE478" s="3"/>
      <c r="AF478" s="3"/>
      <c r="AG478" s="3"/>
      <c r="AH478" s="3"/>
      <c r="AI478" s="3"/>
    </row>
    <row r="479">
      <c r="AE479" s="3"/>
      <c r="AF479" s="3"/>
      <c r="AG479" s="3"/>
      <c r="AH479" s="3"/>
      <c r="AI479" s="3"/>
    </row>
    <row r="480">
      <c r="AE480" s="3"/>
      <c r="AF480" s="3"/>
      <c r="AG480" s="3"/>
      <c r="AH480" s="3"/>
      <c r="AI480" s="3"/>
    </row>
    <row r="481">
      <c r="AE481" s="3"/>
      <c r="AF481" s="3"/>
      <c r="AG481" s="3"/>
      <c r="AH481" s="3"/>
      <c r="AI481" s="3"/>
    </row>
    <row r="482">
      <c r="AE482" s="3"/>
      <c r="AF482" s="3"/>
      <c r="AG482" s="3"/>
      <c r="AH482" s="3"/>
      <c r="AI482" s="3"/>
    </row>
    <row r="483">
      <c r="AE483" s="3"/>
      <c r="AF483" s="3"/>
      <c r="AG483" s="3"/>
      <c r="AH483" s="3"/>
      <c r="AI483" s="3"/>
    </row>
    <row r="484">
      <c r="AE484" s="3"/>
      <c r="AF484" s="3"/>
      <c r="AG484" s="3"/>
      <c r="AH484" s="3"/>
      <c r="AI484" s="3"/>
    </row>
    <row r="485">
      <c r="AE485" s="3"/>
      <c r="AF485" s="3"/>
      <c r="AG485" s="3"/>
      <c r="AH485" s="3"/>
      <c r="AI485" s="3"/>
    </row>
    <row r="486">
      <c r="AE486" s="3"/>
      <c r="AF486" s="3"/>
      <c r="AG486" s="3"/>
      <c r="AH486" s="3"/>
      <c r="AI486" s="3"/>
    </row>
    <row r="487">
      <c r="AE487" s="3"/>
      <c r="AF487" s="3"/>
      <c r="AG487" s="3"/>
      <c r="AH487" s="3"/>
      <c r="AI487" s="3"/>
    </row>
    <row r="488">
      <c r="AE488" s="3"/>
      <c r="AF488" s="3"/>
      <c r="AG488" s="3"/>
      <c r="AH488" s="3"/>
      <c r="AI488" s="3"/>
    </row>
    <row r="489">
      <c r="AE489" s="3"/>
      <c r="AF489" s="3"/>
      <c r="AG489" s="3"/>
      <c r="AH489" s="3"/>
      <c r="AI489" s="3"/>
    </row>
    <row r="490">
      <c r="AE490" s="3"/>
      <c r="AF490" s="3"/>
      <c r="AG490" s="3"/>
      <c r="AH490" s="3"/>
      <c r="AI490" s="3"/>
    </row>
    <row r="491">
      <c r="AE491" s="3"/>
      <c r="AF491" s="3"/>
      <c r="AG491" s="3"/>
      <c r="AH491" s="3"/>
      <c r="AI491" s="3"/>
    </row>
    <row r="492">
      <c r="AE492" s="3"/>
      <c r="AF492" s="3"/>
      <c r="AG492" s="3"/>
      <c r="AH492" s="3"/>
      <c r="AI492" s="3"/>
    </row>
    <row r="493">
      <c r="AE493" s="3"/>
      <c r="AF493" s="3"/>
      <c r="AG493" s="3"/>
      <c r="AH493" s="3"/>
      <c r="AI493" s="3"/>
    </row>
    <row r="494">
      <c r="AE494" s="3"/>
      <c r="AF494" s="3"/>
      <c r="AG494" s="3"/>
      <c r="AH494" s="3"/>
      <c r="AI494" s="3"/>
    </row>
    <row r="495">
      <c r="AE495" s="3"/>
      <c r="AF495" s="3"/>
      <c r="AG495" s="3"/>
      <c r="AH495" s="3"/>
      <c r="AI495" s="3"/>
    </row>
    <row r="496">
      <c r="AE496" s="3"/>
      <c r="AF496" s="3"/>
      <c r="AG496" s="3"/>
      <c r="AH496" s="3"/>
      <c r="AI496" s="3"/>
    </row>
    <row r="497">
      <c r="AE497" s="3"/>
      <c r="AF497" s="3"/>
      <c r="AG497" s="3"/>
      <c r="AH497" s="3"/>
      <c r="AI497" s="3"/>
    </row>
    <row r="498">
      <c r="AE498" s="3"/>
      <c r="AF498" s="3"/>
      <c r="AG498" s="3"/>
      <c r="AH498" s="3"/>
      <c r="AI498" s="3"/>
    </row>
    <row r="499">
      <c r="AE499" s="3"/>
      <c r="AF499" s="3"/>
      <c r="AG499" s="3"/>
      <c r="AH499" s="3"/>
      <c r="AI499" s="3"/>
    </row>
    <row r="500">
      <c r="AE500" s="3"/>
      <c r="AF500" s="3"/>
      <c r="AG500" s="3"/>
      <c r="AH500" s="3"/>
      <c r="AI500" s="3"/>
    </row>
    <row r="501">
      <c r="AE501" s="3"/>
      <c r="AF501" s="3"/>
      <c r="AG501" s="3"/>
      <c r="AH501" s="3"/>
      <c r="AI501" s="3"/>
    </row>
    <row r="502">
      <c r="AE502" s="3"/>
      <c r="AF502" s="3"/>
      <c r="AG502" s="3"/>
      <c r="AH502" s="3"/>
      <c r="AI502" s="3"/>
    </row>
    <row r="503">
      <c r="AE503" s="3"/>
      <c r="AF503" s="3"/>
      <c r="AG503" s="3"/>
      <c r="AH503" s="3"/>
      <c r="AI503" s="3"/>
    </row>
    <row r="504">
      <c r="AE504" s="3"/>
      <c r="AF504" s="3"/>
      <c r="AG504" s="3"/>
      <c r="AH504" s="3"/>
      <c r="AI504" s="3"/>
    </row>
    <row r="505">
      <c r="AE505" s="3"/>
      <c r="AF505" s="3"/>
      <c r="AG505" s="3"/>
      <c r="AH505" s="3"/>
      <c r="AI505" s="3"/>
    </row>
    <row r="506">
      <c r="AE506" s="3"/>
      <c r="AF506" s="3"/>
      <c r="AG506" s="3"/>
      <c r="AH506" s="3"/>
      <c r="AI506" s="3"/>
    </row>
    <row r="507">
      <c r="AE507" s="3"/>
      <c r="AF507" s="3"/>
      <c r="AG507" s="3"/>
      <c r="AH507" s="3"/>
      <c r="AI507" s="3"/>
    </row>
    <row r="508">
      <c r="AE508" s="3"/>
      <c r="AF508" s="3"/>
      <c r="AG508" s="3"/>
      <c r="AH508" s="3"/>
      <c r="AI508" s="3"/>
    </row>
    <row r="509">
      <c r="AE509" s="3"/>
      <c r="AF509" s="3"/>
      <c r="AG509" s="3"/>
      <c r="AH509" s="3"/>
      <c r="AI509" s="3"/>
    </row>
    <row r="510">
      <c r="AE510" s="3"/>
      <c r="AF510" s="3"/>
      <c r="AG510" s="3"/>
      <c r="AH510" s="3"/>
      <c r="AI510" s="3"/>
    </row>
    <row r="511">
      <c r="AE511" s="3"/>
      <c r="AF511" s="3"/>
      <c r="AG511" s="3"/>
      <c r="AH511" s="3"/>
      <c r="AI511" s="3"/>
    </row>
    <row r="512">
      <c r="AE512" s="3"/>
      <c r="AF512" s="3"/>
      <c r="AG512" s="3"/>
      <c r="AH512" s="3"/>
      <c r="AI512" s="3"/>
    </row>
    <row r="513">
      <c r="AE513" s="3"/>
      <c r="AF513" s="3"/>
      <c r="AG513" s="3"/>
      <c r="AH513" s="3"/>
      <c r="AI513" s="3"/>
    </row>
    <row r="514">
      <c r="AE514" s="3"/>
      <c r="AF514" s="3"/>
      <c r="AG514" s="3"/>
      <c r="AH514" s="3"/>
      <c r="AI514" s="3"/>
    </row>
    <row r="515">
      <c r="AE515" s="3"/>
      <c r="AF515" s="3"/>
      <c r="AG515" s="3"/>
      <c r="AH515" s="3"/>
      <c r="AI515" s="3"/>
    </row>
    <row r="516">
      <c r="AE516" s="3"/>
      <c r="AF516" s="3"/>
      <c r="AG516" s="3"/>
      <c r="AH516" s="3"/>
      <c r="AI516" s="3"/>
    </row>
    <row r="517">
      <c r="AE517" s="3"/>
      <c r="AF517" s="3"/>
      <c r="AG517" s="3"/>
      <c r="AH517" s="3"/>
      <c r="AI517" s="3"/>
    </row>
    <row r="518">
      <c r="AE518" s="3"/>
      <c r="AF518" s="3"/>
      <c r="AG518" s="3"/>
      <c r="AH518" s="3"/>
      <c r="AI518" s="3"/>
    </row>
    <row r="519">
      <c r="AE519" s="3"/>
      <c r="AF519" s="3"/>
      <c r="AG519" s="3"/>
      <c r="AH519" s="3"/>
      <c r="AI519" s="3"/>
    </row>
    <row r="520">
      <c r="AE520" s="3"/>
      <c r="AF520" s="3"/>
      <c r="AG520" s="3"/>
      <c r="AH520" s="3"/>
      <c r="AI520" s="3"/>
    </row>
    <row r="521">
      <c r="AE521" s="3"/>
      <c r="AF521" s="3"/>
      <c r="AG521" s="3"/>
      <c r="AH521" s="3"/>
      <c r="AI521" s="3"/>
    </row>
    <row r="522">
      <c r="AE522" s="3"/>
      <c r="AF522" s="3"/>
      <c r="AG522" s="3"/>
      <c r="AH522" s="3"/>
      <c r="AI522" s="3"/>
    </row>
    <row r="523">
      <c r="AE523" s="3"/>
      <c r="AF523" s="3"/>
      <c r="AG523" s="3"/>
      <c r="AH523" s="3"/>
      <c r="AI523" s="3"/>
    </row>
    <row r="524">
      <c r="AE524" s="3"/>
      <c r="AF524" s="3"/>
      <c r="AG524" s="3"/>
      <c r="AH524" s="3"/>
      <c r="AI524" s="3"/>
    </row>
    <row r="525">
      <c r="AE525" s="3"/>
      <c r="AF525" s="3"/>
      <c r="AG525" s="3"/>
      <c r="AH525" s="3"/>
      <c r="AI525" s="3"/>
    </row>
    <row r="526">
      <c r="AE526" s="3"/>
      <c r="AF526" s="3"/>
      <c r="AG526" s="3"/>
      <c r="AH526" s="3"/>
      <c r="AI526" s="3"/>
    </row>
    <row r="527">
      <c r="AE527" s="3"/>
      <c r="AF527" s="3"/>
      <c r="AG527" s="3"/>
      <c r="AH527" s="3"/>
      <c r="AI527" s="3"/>
    </row>
    <row r="528">
      <c r="AE528" s="3"/>
      <c r="AF528" s="3"/>
      <c r="AG528" s="3"/>
      <c r="AH528" s="3"/>
      <c r="AI528" s="3"/>
    </row>
    <row r="529">
      <c r="AE529" s="3"/>
      <c r="AF529" s="3"/>
      <c r="AG529" s="3"/>
      <c r="AH529" s="3"/>
      <c r="AI529" s="3"/>
    </row>
    <row r="530">
      <c r="AE530" s="3"/>
      <c r="AF530" s="3"/>
      <c r="AG530" s="3"/>
      <c r="AH530" s="3"/>
      <c r="AI530" s="3"/>
    </row>
    <row r="531">
      <c r="AE531" s="3"/>
      <c r="AF531" s="3"/>
      <c r="AG531" s="3"/>
      <c r="AH531" s="3"/>
      <c r="AI531" s="3"/>
    </row>
    <row r="532">
      <c r="AE532" s="3"/>
      <c r="AF532" s="3"/>
      <c r="AG532" s="3"/>
      <c r="AH532" s="3"/>
      <c r="AI532" s="3"/>
    </row>
    <row r="533">
      <c r="AE533" s="3"/>
      <c r="AF533" s="3"/>
      <c r="AG533" s="3"/>
      <c r="AH533" s="3"/>
      <c r="AI533" s="3"/>
    </row>
    <row r="534">
      <c r="AE534" s="3"/>
      <c r="AF534" s="3"/>
      <c r="AG534" s="3"/>
      <c r="AH534" s="3"/>
      <c r="AI534" s="3"/>
    </row>
    <row r="535">
      <c r="AE535" s="3"/>
      <c r="AF535" s="3"/>
      <c r="AG535" s="3"/>
      <c r="AH535" s="3"/>
      <c r="AI535" s="3"/>
    </row>
    <row r="536">
      <c r="AE536" s="3"/>
      <c r="AF536" s="3"/>
      <c r="AG536" s="3"/>
      <c r="AH536" s="3"/>
      <c r="AI536" s="3"/>
    </row>
    <row r="537">
      <c r="AE537" s="3"/>
      <c r="AF537" s="3"/>
      <c r="AG537" s="3"/>
      <c r="AH537" s="3"/>
      <c r="AI537" s="3"/>
    </row>
    <row r="538">
      <c r="AE538" s="3"/>
      <c r="AF538" s="3"/>
      <c r="AG538" s="3"/>
      <c r="AH538" s="3"/>
      <c r="AI538" s="3"/>
    </row>
    <row r="539">
      <c r="AE539" s="3"/>
      <c r="AF539" s="3"/>
      <c r="AG539" s="3"/>
      <c r="AH539" s="3"/>
      <c r="AI539" s="3"/>
    </row>
    <row r="540">
      <c r="AE540" s="3"/>
      <c r="AF540" s="3"/>
      <c r="AG540" s="3"/>
      <c r="AH540" s="3"/>
      <c r="AI540" s="3"/>
    </row>
    <row r="541">
      <c r="AE541" s="3"/>
      <c r="AF541" s="3"/>
      <c r="AG541" s="3"/>
      <c r="AH541" s="3"/>
      <c r="AI541" s="3"/>
    </row>
    <row r="542">
      <c r="AE542" s="3"/>
      <c r="AF542" s="3"/>
      <c r="AG542" s="3"/>
      <c r="AH542" s="3"/>
      <c r="AI542" s="3"/>
    </row>
    <row r="543">
      <c r="AE543" s="3"/>
      <c r="AF543" s="3"/>
      <c r="AG543" s="3"/>
      <c r="AH543" s="3"/>
      <c r="AI543" s="3"/>
    </row>
    <row r="544">
      <c r="AE544" s="3"/>
      <c r="AF544" s="3"/>
      <c r="AG544" s="3"/>
      <c r="AH544" s="3"/>
      <c r="AI544" s="3"/>
    </row>
    <row r="545">
      <c r="AE545" s="3"/>
      <c r="AF545" s="3"/>
      <c r="AG545" s="3"/>
      <c r="AH545" s="3"/>
      <c r="AI545" s="3"/>
    </row>
    <row r="546">
      <c r="AE546" s="3"/>
      <c r="AF546" s="3"/>
      <c r="AG546" s="3"/>
      <c r="AH546" s="3"/>
      <c r="AI546" s="3"/>
    </row>
    <row r="547">
      <c r="AE547" s="3"/>
      <c r="AF547" s="3"/>
      <c r="AG547" s="3"/>
      <c r="AH547" s="3"/>
      <c r="AI547" s="3"/>
    </row>
    <row r="548">
      <c r="AE548" s="3"/>
      <c r="AF548" s="3"/>
      <c r="AG548" s="3"/>
      <c r="AH548" s="3"/>
      <c r="AI548" s="3"/>
    </row>
    <row r="549">
      <c r="AE549" s="3"/>
      <c r="AF549" s="3"/>
      <c r="AG549" s="3"/>
      <c r="AH549" s="3"/>
      <c r="AI549" s="3"/>
    </row>
    <row r="550">
      <c r="AE550" s="3"/>
      <c r="AF550" s="3"/>
      <c r="AG550" s="3"/>
      <c r="AH550" s="3"/>
      <c r="AI550" s="3"/>
    </row>
    <row r="551">
      <c r="AE551" s="3"/>
      <c r="AF551" s="3"/>
      <c r="AG551" s="3"/>
      <c r="AH551" s="3"/>
      <c r="AI551" s="3"/>
    </row>
    <row r="552">
      <c r="AE552" s="3"/>
      <c r="AF552" s="3"/>
      <c r="AG552" s="3"/>
      <c r="AH552" s="3"/>
      <c r="AI552" s="3"/>
    </row>
    <row r="553">
      <c r="AE553" s="3"/>
      <c r="AF553" s="3"/>
      <c r="AG553" s="3"/>
      <c r="AH553" s="3"/>
      <c r="AI553" s="3"/>
    </row>
    <row r="554">
      <c r="AE554" s="3"/>
      <c r="AF554" s="3"/>
      <c r="AG554" s="3"/>
      <c r="AH554" s="3"/>
      <c r="AI554" s="3"/>
    </row>
    <row r="555">
      <c r="AE555" s="3"/>
      <c r="AF555" s="3"/>
      <c r="AG555" s="3"/>
      <c r="AH555" s="3"/>
      <c r="AI555" s="3"/>
    </row>
    <row r="556">
      <c r="AE556" s="3"/>
      <c r="AF556" s="3"/>
      <c r="AG556" s="3"/>
      <c r="AH556" s="3"/>
      <c r="AI556" s="3"/>
    </row>
    <row r="557">
      <c r="AE557" s="3"/>
      <c r="AF557" s="3"/>
      <c r="AG557" s="3"/>
      <c r="AH557" s="3"/>
      <c r="AI557" s="3"/>
    </row>
    <row r="558">
      <c r="AE558" s="3"/>
      <c r="AF558" s="3"/>
      <c r="AG558" s="3"/>
      <c r="AH558" s="3"/>
      <c r="AI558" s="3"/>
    </row>
    <row r="559">
      <c r="AE559" s="3"/>
      <c r="AF559" s="3"/>
      <c r="AG559" s="3"/>
      <c r="AH559" s="3"/>
      <c r="AI559" s="3"/>
    </row>
    <row r="560">
      <c r="AE560" s="3"/>
      <c r="AF560" s="3"/>
      <c r="AG560" s="3"/>
      <c r="AH560" s="3"/>
      <c r="AI560" s="3"/>
    </row>
    <row r="561">
      <c r="AE561" s="3"/>
      <c r="AF561" s="3"/>
      <c r="AG561" s="3"/>
      <c r="AH561" s="3"/>
      <c r="AI561" s="3"/>
    </row>
    <row r="562">
      <c r="AE562" s="3"/>
      <c r="AF562" s="3"/>
      <c r="AG562" s="3"/>
      <c r="AH562" s="3"/>
      <c r="AI562" s="3"/>
    </row>
    <row r="563">
      <c r="AE563" s="3"/>
      <c r="AF563" s="3"/>
      <c r="AG563" s="3"/>
      <c r="AH563" s="3"/>
      <c r="AI563" s="3"/>
    </row>
    <row r="564">
      <c r="AE564" s="3"/>
      <c r="AF564" s="3"/>
      <c r="AG564" s="3"/>
      <c r="AH564" s="3"/>
      <c r="AI564" s="3"/>
    </row>
    <row r="565">
      <c r="AE565" s="3"/>
      <c r="AF565" s="3"/>
      <c r="AG565" s="3"/>
      <c r="AH565" s="3"/>
      <c r="AI565" s="3"/>
    </row>
    <row r="566">
      <c r="AE566" s="3"/>
      <c r="AF566" s="3"/>
      <c r="AG566" s="3"/>
      <c r="AH566" s="3"/>
      <c r="AI566" s="3"/>
    </row>
    <row r="567">
      <c r="AE567" s="3"/>
      <c r="AF567" s="3"/>
      <c r="AG567" s="3"/>
      <c r="AH567" s="3"/>
      <c r="AI567" s="3"/>
    </row>
    <row r="568">
      <c r="AE568" s="3"/>
      <c r="AF568" s="3"/>
      <c r="AG568" s="3"/>
      <c r="AH568" s="3"/>
      <c r="AI568" s="3"/>
    </row>
    <row r="569">
      <c r="AE569" s="3"/>
      <c r="AF569" s="3"/>
      <c r="AG569" s="3"/>
      <c r="AH569" s="3"/>
      <c r="AI569" s="3"/>
    </row>
    <row r="570">
      <c r="AE570" s="3"/>
      <c r="AF570" s="3"/>
      <c r="AG570" s="3"/>
      <c r="AH570" s="3"/>
      <c r="AI570" s="3"/>
    </row>
    <row r="571">
      <c r="AE571" s="3"/>
      <c r="AF571" s="3"/>
      <c r="AG571" s="3"/>
      <c r="AH571" s="3"/>
      <c r="AI571" s="3"/>
    </row>
    <row r="572">
      <c r="AE572" s="3"/>
      <c r="AF572" s="3"/>
      <c r="AG572" s="3"/>
      <c r="AH572" s="3"/>
      <c r="AI572" s="3"/>
    </row>
    <row r="573">
      <c r="AE573" s="3"/>
      <c r="AF573" s="3"/>
      <c r="AG573" s="3"/>
      <c r="AH573" s="3"/>
      <c r="AI573" s="3"/>
    </row>
    <row r="574">
      <c r="AE574" s="3"/>
      <c r="AF574" s="3"/>
      <c r="AG574" s="3"/>
      <c r="AH574" s="3"/>
      <c r="AI574" s="3"/>
    </row>
    <row r="575">
      <c r="AE575" s="3"/>
      <c r="AF575" s="3"/>
      <c r="AG575" s="3"/>
      <c r="AH575" s="3"/>
      <c r="AI575" s="3"/>
    </row>
    <row r="576">
      <c r="AE576" s="3"/>
      <c r="AF576" s="3"/>
      <c r="AG576" s="3"/>
      <c r="AH576" s="3"/>
      <c r="AI576" s="3"/>
    </row>
    <row r="577">
      <c r="AE577" s="3"/>
      <c r="AF577" s="3"/>
      <c r="AG577" s="3"/>
      <c r="AH577" s="3"/>
      <c r="AI577" s="3"/>
    </row>
    <row r="578">
      <c r="AE578" s="3"/>
      <c r="AF578" s="3"/>
      <c r="AG578" s="3"/>
      <c r="AH578" s="3"/>
      <c r="AI578" s="3"/>
    </row>
    <row r="579">
      <c r="AE579" s="3"/>
      <c r="AF579" s="3"/>
      <c r="AG579" s="3"/>
      <c r="AH579" s="3"/>
      <c r="AI579" s="3"/>
    </row>
    <row r="580">
      <c r="AE580" s="3"/>
      <c r="AF580" s="3"/>
      <c r="AG580" s="3"/>
      <c r="AH580" s="3"/>
      <c r="AI580" s="3"/>
    </row>
    <row r="581">
      <c r="AE581" s="3"/>
      <c r="AF581" s="3"/>
      <c r="AG581" s="3"/>
      <c r="AH581" s="3"/>
      <c r="AI581" s="3"/>
    </row>
    <row r="582">
      <c r="AE582" s="3"/>
      <c r="AF582" s="3"/>
      <c r="AG582" s="3"/>
      <c r="AH582" s="3"/>
      <c r="AI582" s="3"/>
    </row>
    <row r="583">
      <c r="AE583" s="3"/>
      <c r="AF583" s="3"/>
      <c r="AG583" s="3"/>
      <c r="AH583" s="3"/>
      <c r="AI583" s="3"/>
    </row>
    <row r="584">
      <c r="AE584" s="3"/>
      <c r="AF584" s="3"/>
      <c r="AG584" s="3"/>
      <c r="AH584" s="3"/>
      <c r="AI584" s="3"/>
    </row>
    <row r="585">
      <c r="AE585" s="3"/>
      <c r="AF585" s="3"/>
      <c r="AG585" s="3"/>
      <c r="AH585" s="3"/>
      <c r="AI585" s="3"/>
    </row>
    <row r="586">
      <c r="AE586" s="3"/>
      <c r="AF586" s="3"/>
      <c r="AG586" s="3"/>
      <c r="AH586" s="3"/>
      <c r="AI586" s="3"/>
    </row>
    <row r="587">
      <c r="AE587" s="3"/>
      <c r="AF587" s="3"/>
      <c r="AG587" s="3"/>
      <c r="AH587" s="3"/>
      <c r="AI587" s="3"/>
    </row>
    <row r="588">
      <c r="AE588" s="3"/>
      <c r="AF588" s="3"/>
      <c r="AG588" s="3"/>
      <c r="AH588" s="3"/>
      <c r="AI588" s="3"/>
    </row>
    <row r="589">
      <c r="AE589" s="3"/>
      <c r="AF589" s="3"/>
      <c r="AG589" s="3"/>
      <c r="AH589" s="3"/>
      <c r="AI589" s="3"/>
    </row>
    <row r="590">
      <c r="AE590" s="3"/>
      <c r="AF590" s="3"/>
      <c r="AG590" s="3"/>
      <c r="AH590" s="3"/>
      <c r="AI590" s="3"/>
    </row>
    <row r="591">
      <c r="AE591" s="3"/>
      <c r="AF591" s="3"/>
      <c r="AG591" s="3"/>
      <c r="AH591" s="3"/>
      <c r="AI591" s="3"/>
    </row>
    <row r="592">
      <c r="AE592" s="3"/>
      <c r="AF592" s="3"/>
      <c r="AG592" s="3"/>
      <c r="AH592" s="3"/>
      <c r="AI592" s="3"/>
    </row>
    <row r="593">
      <c r="AE593" s="3"/>
      <c r="AF593" s="3"/>
      <c r="AG593" s="3"/>
      <c r="AH593" s="3"/>
      <c r="AI593" s="3"/>
    </row>
    <row r="594">
      <c r="AE594" s="3"/>
      <c r="AF594" s="3"/>
      <c r="AG594" s="3"/>
      <c r="AH594" s="3"/>
      <c r="AI594" s="3"/>
    </row>
    <row r="595">
      <c r="AE595" s="3"/>
      <c r="AF595" s="3"/>
      <c r="AG595" s="3"/>
      <c r="AH595" s="3"/>
      <c r="AI595" s="3"/>
    </row>
    <row r="596">
      <c r="AE596" s="3"/>
      <c r="AF596" s="3"/>
      <c r="AG596" s="3"/>
      <c r="AH596" s="3"/>
      <c r="AI596" s="3"/>
    </row>
    <row r="597">
      <c r="AE597" s="3"/>
      <c r="AF597" s="3"/>
      <c r="AG597" s="3"/>
      <c r="AH597" s="3"/>
      <c r="AI597" s="3"/>
    </row>
    <row r="598">
      <c r="AE598" s="3"/>
      <c r="AF598" s="3"/>
      <c r="AG598" s="3"/>
      <c r="AH598" s="3"/>
      <c r="AI598" s="3"/>
    </row>
    <row r="599">
      <c r="AE599" s="3"/>
      <c r="AF599" s="3"/>
      <c r="AG599" s="3"/>
      <c r="AH599" s="3"/>
      <c r="AI599" s="3"/>
    </row>
    <row r="600">
      <c r="AE600" s="3"/>
      <c r="AF600" s="3"/>
      <c r="AG600" s="3"/>
      <c r="AH600" s="3"/>
      <c r="AI600" s="3"/>
    </row>
    <row r="601">
      <c r="AE601" s="3"/>
      <c r="AF601" s="3"/>
      <c r="AG601" s="3"/>
      <c r="AH601" s="3"/>
      <c r="AI601" s="3"/>
    </row>
    <row r="602">
      <c r="AE602" s="3"/>
      <c r="AF602" s="3"/>
      <c r="AG602" s="3"/>
      <c r="AH602" s="3"/>
      <c r="AI602" s="3"/>
    </row>
    <row r="603">
      <c r="AE603" s="3"/>
      <c r="AF603" s="3"/>
      <c r="AG603" s="3"/>
      <c r="AH603" s="3"/>
      <c r="AI603" s="3"/>
    </row>
    <row r="604">
      <c r="AE604" s="3"/>
      <c r="AF604" s="3"/>
      <c r="AG604" s="3"/>
      <c r="AH604" s="3"/>
      <c r="AI604" s="3"/>
    </row>
    <row r="605">
      <c r="AE605" s="3"/>
      <c r="AF605" s="3"/>
      <c r="AG605" s="3"/>
      <c r="AH605" s="3"/>
      <c r="AI605" s="3"/>
    </row>
    <row r="606">
      <c r="AE606" s="3"/>
      <c r="AF606" s="3"/>
      <c r="AG606" s="3"/>
      <c r="AH606" s="3"/>
      <c r="AI606" s="3"/>
    </row>
    <row r="607">
      <c r="AE607" s="3"/>
      <c r="AF607" s="3"/>
      <c r="AG607" s="3"/>
      <c r="AH607" s="3"/>
      <c r="AI607" s="3"/>
    </row>
    <row r="608">
      <c r="AE608" s="3"/>
      <c r="AF608" s="3"/>
      <c r="AG608" s="3"/>
      <c r="AH608" s="3"/>
      <c r="AI608" s="3"/>
    </row>
    <row r="609">
      <c r="AE609" s="3"/>
      <c r="AF609" s="3"/>
      <c r="AG609" s="3"/>
      <c r="AH609" s="3"/>
      <c r="AI609" s="3"/>
    </row>
    <row r="610">
      <c r="AE610" s="3"/>
      <c r="AF610" s="3"/>
      <c r="AG610" s="3"/>
      <c r="AH610" s="3"/>
      <c r="AI610" s="3"/>
    </row>
    <row r="611">
      <c r="AE611" s="3"/>
      <c r="AF611" s="3"/>
      <c r="AG611" s="3"/>
      <c r="AH611" s="3"/>
      <c r="AI611" s="3"/>
    </row>
    <row r="612">
      <c r="AE612" s="3"/>
      <c r="AF612" s="3"/>
      <c r="AG612" s="3"/>
      <c r="AH612" s="3"/>
      <c r="AI612" s="3"/>
    </row>
    <row r="613">
      <c r="AE613" s="3"/>
      <c r="AF613" s="3"/>
      <c r="AG613" s="3"/>
      <c r="AH613" s="3"/>
      <c r="AI613" s="3"/>
    </row>
    <row r="614">
      <c r="AE614" s="3"/>
      <c r="AF614" s="3"/>
      <c r="AG614" s="3"/>
      <c r="AH614" s="3"/>
      <c r="AI614" s="3"/>
    </row>
    <row r="615">
      <c r="AE615" s="3"/>
      <c r="AF615" s="3"/>
      <c r="AG615" s="3"/>
      <c r="AH615" s="3"/>
      <c r="AI615" s="3"/>
    </row>
    <row r="616">
      <c r="AE616" s="3"/>
      <c r="AF616" s="3"/>
      <c r="AG616" s="3"/>
      <c r="AH616" s="3"/>
      <c r="AI616" s="3"/>
    </row>
    <row r="617">
      <c r="AE617" s="3"/>
      <c r="AF617" s="3"/>
      <c r="AG617" s="3"/>
      <c r="AH617" s="3"/>
      <c r="AI617" s="3"/>
    </row>
    <row r="618">
      <c r="AE618" s="3"/>
      <c r="AF618" s="3"/>
      <c r="AG618" s="3"/>
      <c r="AH618" s="3"/>
      <c r="AI618" s="3"/>
    </row>
    <row r="619">
      <c r="AE619" s="3"/>
      <c r="AF619" s="3"/>
      <c r="AG619" s="3"/>
      <c r="AH619" s="3"/>
      <c r="AI619" s="3"/>
    </row>
    <row r="620">
      <c r="AE620" s="3"/>
      <c r="AF620" s="3"/>
      <c r="AG620" s="3"/>
      <c r="AH620" s="3"/>
      <c r="AI620" s="3"/>
    </row>
    <row r="621">
      <c r="AE621" s="3"/>
      <c r="AF621" s="3"/>
      <c r="AG621" s="3"/>
      <c r="AH621" s="3"/>
      <c r="AI621" s="3"/>
    </row>
    <row r="622">
      <c r="AE622" s="3"/>
      <c r="AF622" s="3"/>
      <c r="AG622" s="3"/>
      <c r="AH622" s="3"/>
      <c r="AI622" s="3"/>
    </row>
    <row r="623">
      <c r="AE623" s="3"/>
      <c r="AF623" s="3"/>
      <c r="AG623" s="3"/>
      <c r="AH623" s="3"/>
      <c r="AI623" s="3"/>
    </row>
    <row r="624">
      <c r="AE624" s="3"/>
      <c r="AF624" s="3"/>
      <c r="AG624" s="3"/>
      <c r="AH624" s="3"/>
      <c r="AI624" s="3"/>
    </row>
    <row r="625">
      <c r="AE625" s="3"/>
      <c r="AF625" s="3"/>
      <c r="AG625" s="3"/>
      <c r="AH625" s="3"/>
      <c r="AI625" s="3"/>
    </row>
    <row r="626">
      <c r="AE626" s="3"/>
      <c r="AF626" s="3"/>
      <c r="AG626" s="3"/>
      <c r="AH626" s="3"/>
      <c r="AI626" s="3"/>
    </row>
    <row r="627">
      <c r="AE627" s="3"/>
      <c r="AF627" s="3"/>
      <c r="AG627" s="3"/>
      <c r="AH627" s="3"/>
      <c r="AI627" s="3"/>
    </row>
    <row r="628">
      <c r="AE628" s="3"/>
      <c r="AF628" s="3"/>
      <c r="AG628" s="3"/>
      <c r="AH628" s="3"/>
      <c r="AI628" s="3"/>
    </row>
    <row r="629">
      <c r="AE629" s="3"/>
      <c r="AF629" s="3"/>
      <c r="AG629" s="3"/>
      <c r="AH629" s="3"/>
      <c r="AI629" s="3"/>
    </row>
    <row r="630">
      <c r="AE630" s="3"/>
      <c r="AF630" s="3"/>
      <c r="AG630" s="3"/>
      <c r="AH630" s="3"/>
      <c r="AI630" s="3"/>
    </row>
    <row r="631">
      <c r="AE631" s="3"/>
      <c r="AF631" s="3"/>
      <c r="AG631" s="3"/>
      <c r="AH631" s="3"/>
      <c r="AI631" s="3"/>
    </row>
    <row r="632">
      <c r="AE632" s="3"/>
      <c r="AF632" s="3"/>
      <c r="AG632" s="3"/>
      <c r="AH632" s="3"/>
      <c r="AI632" s="3"/>
    </row>
    <row r="633">
      <c r="AE633" s="3"/>
      <c r="AF633" s="3"/>
      <c r="AG633" s="3"/>
      <c r="AH633" s="3"/>
      <c r="AI633" s="3"/>
    </row>
    <row r="634">
      <c r="AE634" s="3"/>
      <c r="AF634" s="3"/>
      <c r="AG634" s="3"/>
      <c r="AH634" s="3"/>
      <c r="AI634" s="3"/>
    </row>
    <row r="635">
      <c r="AE635" s="3"/>
      <c r="AF635" s="3"/>
      <c r="AG635" s="3"/>
      <c r="AH635" s="3"/>
      <c r="AI635" s="3"/>
    </row>
    <row r="636">
      <c r="AE636" s="3"/>
      <c r="AF636" s="3"/>
      <c r="AG636" s="3"/>
      <c r="AH636" s="3"/>
      <c r="AI636" s="3"/>
    </row>
    <row r="637">
      <c r="AE637" s="3"/>
      <c r="AF637" s="3"/>
      <c r="AG637" s="3"/>
      <c r="AH637" s="3"/>
      <c r="AI637" s="3"/>
    </row>
    <row r="638">
      <c r="AE638" s="3"/>
      <c r="AF638" s="3"/>
      <c r="AG638" s="3"/>
      <c r="AH638" s="3"/>
      <c r="AI638" s="3"/>
    </row>
    <row r="639">
      <c r="AE639" s="3"/>
      <c r="AF639" s="3"/>
      <c r="AG639" s="3"/>
      <c r="AH639" s="3"/>
      <c r="AI639" s="3"/>
    </row>
    <row r="640">
      <c r="AE640" s="3"/>
      <c r="AF640" s="3"/>
      <c r="AG640" s="3"/>
      <c r="AH640" s="3"/>
      <c r="AI640" s="3"/>
    </row>
    <row r="641">
      <c r="AE641" s="3"/>
      <c r="AF641" s="3"/>
      <c r="AG641" s="3"/>
      <c r="AH641" s="3"/>
      <c r="AI641" s="3"/>
    </row>
    <row r="642">
      <c r="AE642" s="3"/>
      <c r="AF642" s="3"/>
      <c r="AG642" s="3"/>
      <c r="AH642" s="3"/>
      <c r="AI642" s="3"/>
    </row>
    <row r="643">
      <c r="AE643" s="3"/>
      <c r="AF643" s="3"/>
      <c r="AG643" s="3"/>
      <c r="AH643" s="3"/>
      <c r="AI643" s="3"/>
    </row>
    <row r="644">
      <c r="AE644" s="3"/>
      <c r="AF644" s="3"/>
      <c r="AG644" s="3"/>
      <c r="AH644" s="3"/>
      <c r="AI644" s="3"/>
    </row>
    <row r="645">
      <c r="AE645" s="3"/>
      <c r="AF645" s="3"/>
      <c r="AG645" s="3"/>
      <c r="AH645" s="3"/>
      <c r="AI645" s="3"/>
    </row>
    <row r="646">
      <c r="AE646" s="3"/>
      <c r="AF646" s="3"/>
      <c r="AG646" s="3"/>
      <c r="AH646" s="3"/>
      <c r="AI646" s="3"/>
    </row>
    <row r="647">
      <c r="AE647" s="3"/>
      <c r="AF647" s="3"/>
      <c r="AG647" s="3"/>
      <c r="AH647" s="3"/>
      <c r="AI647" s="3"/>
    </row>
    <row r="648">
      <c r="AE648" s="3"/>
      <c r="AF648" s="3"/>
      <c r="AG648" s="3"/>
      <c r="AH648" s="3"/>
      <c r="AI648" s="3"/>
    </row>
    <row r="649">
      <c r="AE649" s="3"/>
      <c r="AF649" s="3"/>
      <c r="AG649" s="3"/>
      <c r="AH649" s="3"/>
      <c r="AI649" s="3"/>
    </row>
    <row r="650">
      <c r="AE650" s="3"/>
      <c r="AF650" s="3"/>
      <c r="AG650" s="3"/>
      <c r="AH650" s="3"/>
      <c r="AI650" s="3"/>
    </row>
    <row r="651">
      <c r="AE651" s="3"/>
      <c r="AF651" s="3"/>
      <c r="AG651" s="3"/>
      <c r="AH651" s="3"/>
      <c r="AI651" s="3"/>
    </row>
    <row r="652">
      <c r="AE652" s="3"/>
      <c r="AF652" s="3"/>
      <c r="AG652" s="3"/>
      <c r="AH652" s="3"/>
      <c r="AI652" s="3"/>
    </row>
    <row r="653">
      <c r="AE653" s="3"/>
      <c r="AF653" s="3"/>
      <c r="AG653" s="3"/>
      <c r="AH653" s="3"/>
      <c r="AI653" s="3"/>
    </row>
    <row r="654">
      <c r="AE654" s="3"/>
      <c r="AF654" s="3"/>
      <c r="AG654" s="3"/>
      <c r="AH654" s="3"/>
      <c r="AI654" s="3"/>
    </row>
    <row r="655">
      <c r="AE655" s="3"/>
      <c r="AF655" s="3"/>
      <c r="AG655" s="3"/>
      <c r="AH655" s="3"/>
      <c r="AI655" s="3"/>
    </row>
    <row r="656">
      <c r="AE656" s="3"/>
      <c r="AF656" s="3"/>
      <c r="AG656" s="3"/>
      <c r="AH656" s="3"/>
      <c r="AI656" s="3"/>
    </row>
    <row r="657">
      <c r="AE657" s="3"/>
      <c r="AF657" s="3"/>
      <c r="AG657" s="3"/>
      <c r="AH657" s="3"/>
      <c r="AI657" s="3"/>
    </row>
    <row r="658">
      <c r="AE658" s="3"/>
      <c r="AF658" s="3"/>
      <c r="AG658" s="3"/>
      <c r="AH658" s="3"/>
      <c r="AI658" s="3"/>
    </row>
    <row r="659">
      <c r="AE659" s="3"/>
      <c r="AF659" s="3"/>
      <c r="AG659" s="3"/>
      <c r="AH659" s="3"/>
      <c r="AI659" s="3"/>
    </row>
    <row r="660">
      <c r="AE660" s="3"/>
      <c r="AF660" s="3"/>
      <c r="AG660" s="3"/>
      <c r="AH660" s="3"/>
      <c r="AI660" s="3"/>
    </row>
    <row r="661">
      <c r="AE661" s="3"/>
      <c r="AF661" s="3"/>
      <c r="AG661" s="3"/>
      <c r="AH661" s="3"/>
      <c r="AI661" s="3"/>
    </row>
    <row r="662">
      <c r="AE662" s="3"/>
      <c r="AF662" s="3"/>
      <c r="AG662" s="3"/>
      <c r="AH662" s="3"/>
      <c r="AI662" s="3"/>
    </row>
    <row r="663">
      <c r="AE663" s="3"/>
      <c r="AF663" s="3"/>
      <c r="AG663" s="3"/>
      <c r="AH663" s="3"/>
      <c r="AI663" s="3"/>
    </row>
    <row r="664">
      <c r="AE664" s="3"/>
      <c r="AF664" s="3"/>
      <c r="AG664" s="3"/>
      <c r="AH664" s="3"/>
      <c r="AI664" s="3"/>
    </row>
    <row r="665">
      <c r="AE665" s="3"/>
      <c r="AF665" s="3"/>
      <c r="AG665" s="3"/>
      <c r="AH665" s="3"/>
      <c r="AI665" s="3"/>
    </row>
    <row r="666">
      <c r="AE666" s="3"/>
      <c r="AF666" s="3"/>
      <c r="AG666" s="3"/>
      <c r="AH666" s="3"/>
      <c r="AI666" s="3"/>
    </row>
    <row r="667">
      <c r="AE667" s="3"/>
      <c r="AF667" s="3"/>
      <c r="AG667" s="3"/>
      <c r="AH667" s="3"/>
      <c r="AI667" s="3"/>
    </row>
    <row r="668">
      <c r="AE668" s="3"/>
      <c r="AF668" s="3"/>
      <c r="AG668" s="3"/>
      <c r="AH668" s="3"/>
      <c r="AI668" s="3"/>
    </row>
    <row r="669">
      <c r="AE669" s="3"/>
      <c r="AF669" s="3"/>
      <c r="AG669" s="3"/>
      <c r="AH669" s="3"/>
      <c r="AI669" s="3"/>
    </row>
    <row r="670">
      <c r="AE670" s="3"/>
      <c r="AF670" s="3"/>
      <c r="AG670" s="3"/>
      <c r="AH670" s="3"/>
      <c r="AI670" s="3"/>
    </row>
    <row r="671">
      <c r="AE671" s="3"/>
      <c r="AF671" s="3"/>
      <c r="AG671" s="3"/>
      <c r="AH671" s="3"/>
      <c r="AI671" s="3"/>
    </row>
    <row r="672">
      <c r="AE672" s="3"/>
      <c r="AF672" s="3"/>
      <c r="AG672" s="3"/>
      <c r="AH672" s="3"/>
      <c r="AI672" s="3"/>
    </row>
    <row r="673">
      <c r="AE673" s="3"/>
      <c r="AF673" s="3"/>
      <c r="AG673" s="3"/>
      <c r="AH673" s="3"/>
      <c r="AI673" s="3"/>
    </row>
    <row r="674">
      <c r="AE674" s="3"/>
      <c r="AF674" s="3"/>
      <c r="AG674" s="3"/>
      <c r="AH674" s="3"/>
      <c r="AI674" s="3"/>
    </row>
    <row r="675">
      <c r="AE675" s="3"/>
      <c r="AF675" s="3"/>
      <c r="AG675" s="3"/>
      <c r="AH675" s="3"/>
      <c r="AI675" s="3"/>
    </row>
    <row r="676">
      <c r="AE676" s="3"/>
      <c r="AF676" s="3"/>
      <c r="AG676" s="3"/>
      <c r="AH676" s="3"/>
      <c r="AI676" s="3"/>
    </row>
    <row r="677">
      <c r="AE677" s="3"/>
      <c r="AF677" s="3"/>
      <c r="AG677" s="3"/>
      <c r="AH677" s="3"/>
      <c r="AI677" s="3"/>
    </row>
    <row r="678">
      <c r="AE678" s="3"/>
      <c r="AF678" s="3"/>
      <c r="AG678" s="3"/>
      <c r="AH678" s="3"/>
      <c r="AI678" s="3"/>
    </row>
    <row r="679">
      <c r="AE679" s="3"/>
      <c r="AF679" s="3"/>
      <c r="AG679" s="3"/>
      <c r="AH679" s="3"/>
      <c r="AI679" s="3"/>
    </row>
    <row r="680">
      <c r="AE680" s="3"/>
      <c r="AF680" s="3"/>
      <c r="AG680" s="3"/>
      <c r="AH680" s="3"/>
      <c r="AI680" s="3"/>
    </row>
    <row r="681">
      <c r="AE681" s="3"/>
      <c r="AF681" s="3"/>
      <c r="AG681" s="3"/>
      <c r="AH681" s="3"/>
      <c r="AI681" s="3"/>
    </row>
    <row r="682">
      <c r="AE682" s="3"/>
      <c r="AF682" s="3"/>
      <c r="AG682" s="3"/>
      <c r="AH682" s="3"/>
      <c r="AI682" s="3"/>
    </row>
    <row r="683">
      <c r="AE683" s="3"/>
      <c r="AF683" s="3"/>
      <c r="AG683" s="3"/>
      <c r="AH683" s="3"/>
      <c r="AI683" s="3"/>
    </row>
    <row r="684">
      <c r="AE684" s="3"/>
      <c r="AF684" s="3"/>
      <c r="AG684" s="3"/>
      <c r="AH684" s="3"/>
      <c r="AI684" s="3"/>
    </row>
    <row r="685">
      <c r="AE685" s="3"/>
      <c r="AF685" s="3"/>
      <c r="AG685" s="3"/>
      <c r="AH685" s="3"/>
      <c r="AI685" s="3"/>
    </row>
    <row r="686">
      <c r="AE686" s="3"/>
      <c r="AF686" s="3"/>
      <c r="AG686" s="3"/>
      <c r="AH686" s="3"/>
      <c r="AI686" s="3"/>
    </row>
    <row r="687">
      <c r="AE687" s="3"/>
      <c r="AF687" s="3"/>
      <c r="AG687" s="3"/>
      <c r="AH687" s="3"/>
      <c r="AI687" s="3"/>
    </row>
    <row r="688">
      <c r="AE688" s="3"/>
      <c r="AF688" s="3"/>
      <c r="AG688" s="3"/>
      <c r="AH688" s="3"/>
      <c r="AI688" s="3"/>
    </row>
    <row r="689">
      <c r="AE689" s="3"/>
      <c r="AF689" s="3"/>
      <c r="AG689" s="3"/>
      <c r="AH689" s="3"/>
      <c r="AI689" s="3"/>
    </row>
    <row r="690">
      <c r="AE690" s="3"/>
      <c r="AF690" s="3"/>
      <c r="AG690" s="3"/>
      <c r="AH690" s="3"/>
      <c r="AI690" s="3"/>
    </row>
    <row r="691">
      <c r="AE691" s="3"/>
      <c r="AF691" s="3"/>
      <c r="AG691" s="3"/>
      <c r="AH691" s="3"/>
      <c r="AI691" s="3"/>
    </row>
    <row r="692">
      <c r="AE692" s="3"/>
      <c r="AF692" s="3"/>
      <c r="AG692" s="3"/>
      <c r="AH692" s="3"/>
      <c r="AI692" s="3"/>
    </row>
    <row r="693">
      <c r="AE693" s="3"/>
      <c r="AF693" s="3"/>
      <c r="AG693" s="3"/>
      <c r="AH693" s="3"/>
      <c r="AI693" s="3"/>
    </row>
    <row r="694">
      <c r="AE694" s="3"/>
      <c r="AF694" s="3"/>
      <c r="AG694" s="3"/>
      <c r="AH694" s="3"/>
      <c r="AI694" s="3"/>
    </row>
    <row r="695">
      <c r="AE695" s="3"/>
      <c r="AF695" s="3"/>
      <c r="AG695" s="3"/>
      <c r="AH695" s="3"/>
      <c r="AI695" s="3"/>
    </row>
    <row r="696">
      <c r="AE696" s="3"/>
      <c r="AF696" s="3"/>
      <c r="AG696" s="3"/>
      <c r="AH696" s="3"/>
      <c r="AI696" s="3"/>
    </row>
    <row r="697">
      <c r="AE697" s="3"/>
      <c r="AF697" s="3"/>
      <c r="AG697" s="3"/>
      <c r="AH697" s="3"/>
      <c r="AI697" s="3"/>
    </row>
    <row r="698">
      <c r="AE698" s="3"/>
      <c r="AF698" s="3"/>
      <c r="AG698" s="3"/>
      <c r="AH698" s="3"/>
      <c r="AI698" s="3"/>
    </row>
    <row r="699">
      <c r="AE699" s="3"/>
      <c r="AF699" s="3"/>
      <c r="AG699" s="3"/>
      <c r="AH699" s="3"/>
      <c r="AI699" s="3"/>
    </row>
    <row r="700">
      <c r="AE700" s="3"/>
      <c r="AF700" s="3"/>
      <c r="AG700" s="3"/>
      <c r="AH700" s="3"/>
      <c r="AI700" s="3"/>
    </row>
    <row r="701">
      <c r="AE701" s="3"/>
      <c r="AF701" s="3"/>
      <c r="AG701" s="3"/>
      <c r="AH701" s="3"/>
      <c r="AI701" s="3"/>
    </row>
    <row r="702">
      <c r="AE702" s="3"/>
      <c r="AF702" s="3"/>
      <c r="AG702" s="3"/>
      <c r="AH702" s="3"/>
      <c r="AI702" s="3"/>
    </row>
    <row r="703">
      <c r="AE703" s="3"/>
      <c r="AF703" s="3"/>
      <c r="AG703" s="3"/>
      <c r="AH703" s="3"/>
      <c r="AI703" s="3"/>
    </row>
    <row r="704">
      <c r="AE704" s="3"/>
      <c r="AF704" s="3"/>
      <c r="AG704" s="3"/>
      <c r="AH704" s="3"/>
      <c r="AI704" s="3"/>
    </row>
    <row r="705">
      <c r="AE705" s="3"/>
      <c r="AF705" s="3"/>
      <c r="AG705" s="3"/>
      <c r="AH705" s="3"/>
      <c r="AI705" s="3"/>
    </row>
    <row r="706">
      <c r="AE706" s="3"/>
      <c r="AF706" s="3"/>
      <c r="AG706" s="3"/>
      <c r="AH706" s="3"/>
      <c r="AI706" s="3"/>
    </row>
    <row r="707">
      <c r="AE707" s="3"/>
      <c r="AF707" s="3"/>
      <c r="AG707" s="3"/>
      <c r="AH707" s="3"/>
      <c r="AI707" s="3"/>
    </row>
    <row r="708">
      <c r="AE708" s="3"/>
      <c r="AF708" s="3"/>
      <c r="AG708" s="3"/>
      <c r="AH708" s="3"/>
      <c r="AI708" s="3"/>
    </row>
    <row r="709">
      <c r="AE709" s="3"/>
      <c r="AF709" s="3"/>
      <c r="AG709" s="3"/>
      <c r="AH709" s="3"/>
      <c r="AI709" s="3"/>
    </row>
    <row r="710">
      <c r="AE710" s="3"/>
      <c r="AF710" s="3"/>
      <c r="AG710" s="3"/>
      <c r="AH710" s="3"/>
      <c r="AI710" s="3"/>
    </row>
    <row r="711">
      <c r="AE711" s="3"/>
      <c r="AF711" s="3"/>
      <c r="AG711" s="3"/>
      <c r="AH711" s="3"/>
      <c r="AI711" s="3"/>
    </row>
    <row r="712">
      <c r="AE712" s="3"/>
      <c r="AF712" s="3"/>
      <c r="AG712" s="3"/>
      <c r="AH712" s="3"/>
      <c r="AI712" s="3"/>
    </row>
    <row r="713">
      <c r="AE713" s="3"/>
      <c r="AF713" s="3"/>
      <c r="AG713" s="3"/>
      <c r="AH713" s="3"/>
      <c r="AI713" s="3"/>
    </row>
    <row r="714">
      <c r="AE714" s="3"/>
      <c r="AF714" s="3"/>
      <c r="AG714" s="3"/>
      <c r="AH714" s="3"/>
      <c r="AI714" s="3"/>
    </row>
    <row r="715">
      <c r="AE715" s="3"/>
      <c r="AF715" s="3"/>
      <c r="AG715" s="3"/>
      <c r="AH715" s="3"/>
      <c r="AI715" s="3"/>
    </row>
    <row r="716">
      <c r="AE716" s="3"/>
      <c r="AF716" s="3"/>
      <c r="AG716" s="3"/>
      <c r="AH716" s="3"/>
      <c r="AI716" s="3"/>
    </row>
    <row r="717">
      <c r="AE717" s="3"/>
      <c r="AF717" s="3"/>
      <c r="AG717" s="3"/>
      <c r="AH717" s="3"/>
      <c r="AI717" s="3"/>
    </row>
    <row r="718">
      <c r="AE718" s="3"/>
      <c r="AF718" s="3"/>
      <c r="AG718" s="3"/>
      <c r="AH718" s="3"/>
      <c r="AI718" s="3"/>
    </row>
    <row r="719">
      <c r="AE719" s="3"/>
      <c r="AF719" s="3"/>
      <c r="AG719" s="3"/>
      <c r="AH719" s="3"/>
      <c r="AI719" s="3"/>
    </row>
    <row r="720">
      <c r="AE720" s="3"/>
      <c r="AF720" s="3"/>
      <c r="AG720" s="3"/>
      <c r="AH720" s="3"/>
      <c r="AI720" s="3"/>
    </row>
    <row r="721">
      <c r="AE721" s="3"/>
      <c r="AF721" s="3"/>
      <c r="AG721" s="3"/>
      <c r="AH721" s="3"/>
      <c r="AI721" s="3"/>
    </row>
    <row r="722">
      <c r="AE722" s="3"/>
      <c r="AF722" s="3"/>
      <c r="AG722" s="3"/>
      <c r="AH722" s="3"/>
      <c r="AI722" s="3"/>
    </row>
    <row r="723">
      <c r="AE723" s="3"/>
      <c r="AF723" s="3"/>
      <c r="AG723" s="3"/>
      <c r="AH723" s="3"/>
      <c r="AI723" s="3"/>
    </row>
    <row r="724">
      <c r="AE724" s="3"/>
      <c r="AF724" s="3"/>
      <c r="AG724" s="3"/>
      <c r="AH724" s="3"/>
      <c r="AI724" s="3"/>
    </row>
    <row r="725">
      <c r="AE725" s="3"/>
      <c r="AF725" s="3"/>
      <c r="AG725" s="3"/>
      <c r="AH725" s="3"/>
      <c r="AI725" s="3"/>
    </row>
    <row r="726">
      <c r="AE726" s="3"/>
      <c r="AF726" s="3"/>
      <c r="AG726" s="3"/>
      <c r="AH726" s="3"/>
      <c r="AI726" s="3"/>
    </row>
    <row r="727">
      <c r="AE727" s="3"/>
      <c r="AF727" s="3"/>
      <c r="AG727" s="3"/>
      <c r="AH727" s="3"/>
      <c r="AI727" s="3"/>
    </row>
    <row r="728">
      <c r="AE728" s="3"/>
      <c r="AF728" s="3"/>
      <c r="AG728" s="3"/>
      <c r="AH728" s="3"/>
      <c r="AI728" s="3"/>
    </row>
    <row r="729">
      <c r="AE729" s="3"/>
      <c r="AF729" s="3"/>
      <c r="AG729" s="3"/>
      <c r="AH729" s="3"/>
      <c r="AI729" s="3"/>
    </row>
    <row r="730">
      <c r="AE730" s="3"/>
      <c r="AF730" s="3"/>
      <c r="AG730" s="3"/>
      <c r="AH730" s="3"/>
      <c r="AI730" s="3"/>
    </row>
    <row r="731">
      <c r="AE731" s="3"/>
      <c r="AF731" s="3"/>
      <c r="AG731" s="3"/>
      <c r="AH731" s="3"/>
      <c r="AI731" s="3"/>
    </row>
    <row r="732">
      <c r="AE732" s="3"/>
      <c r="AF732" s="3"/>
      <c r="AG732" s="3"/>
      <c r="AH732" s="3"/>
      <c r="AI732" s="3"/>
    </row>
    <row r="733">
      <c r="AE733" s="3"/>
      <c r="AF733" s="3"/>
      <c r="AG733" s="3"/>
      <c r="AH733" s="3"/>
      <c r="AI733" s="3"/>
    </row>
    <row r="734">
      <c r="AE734" s="3"/>
      <c r="AF734" s="3"/>
      <c r="AG734" s="3"/>
      <c r="AH734" s="3"/>
      <c r="AI734" s="3"/>
    </row>
    <row r="735">
      <c r="AE735" s="3"/>
      <c r="AF735" s="3"/>
      <c r="AG735" s="3"/>
      <c r="AH735" s="3"/>
      <c r="AI735" s="3"/>
    </row>
    <row r="736">
      <c r="AE736" s="3"/>
      <c r="AF736" s="3"/>
      <c r="AG736" s="3"/>
      <c r="AH736" s="3"/>
      <c r="AI736" s="3"/>
    </row>
    <row r="737">
      <c r="AE737" s="3"/>
      <c r="AF737" s="3"/>
      <c r="AG737" s="3"/>
      <c r="AH737" s="3"/>
      <c r="AI737" s="3"/>
    </row>
    <row r="738">
      <c r="AE738" s="3"/>
      <c r="AF738" s="3"/>
      <c r="AG738" s="3"/>
      <c r="AH738" s="3"/>
      <c r="AI738" s="3"/>
    </row>
    <row r="739">
      <c r="AE739" s="3"/>
      <c r="AF739" s="3"/>
      <c r="AG739" s="3"/>
      <c r="AH739" s="3"/>
      <c r="AI739" s="3"/>
    </row>
    <row r="740">
      <c r="AE740" s="3"/>
      <c r="AF740" s="3"/>
      <c r="AG740" s="3"/>
      <c r="AH740" s="3"/>
      <c r="AI740" s="3"/>
    </row>
    <row r="741">
      <c r="AE741" s="3"/>
      <c r="AF741" s="3"/>
      <c r="AG741" s="3"/>
      <c r="AH741" s="3"/>
      <c r="AI741" s="3"/>
    </row>
    <row r="742">
      <c r="AE742" s="3"/>
      <c r="AF742" s="3"/>
      <c r="AG742" s="3"/>
      <c r="AH742" s="3"/>
      <c r="AI742" s="3"/>
    </row>
    <row r="743">
      <c r="AE743" s="3"/>
      <c r="AF743" s="3"/>
      <c r="AG743" s="3"/>
      <c r="AH743" s="3"/>
      <c r="AI743" s="3"/>
    </row>
    <row r="744">
      <c r="AE744" s="3"/>
      <c r="AF744" s="3"/>
      <c r="AG744" s="3"/>
      <c r="AH744" s="3"/>
      <c r="AI744" s="3"/>
    </row>
    <row r="745">
      <c r="AE745" s="3"/>
      <c r="AF745" s="3"/>
      <c r="AG745" s="3"/>
      <c r="AH745" s="3"/>
      <c r="AI745" s="3"/>
    </row>
    <row r="746">
      <c r="AE746" s="3"/>
      <c r="AF746" s="3"/>
      <c r="AG746" s="3"/>
      <c r="AH746" s="3"/>
      <c r="AI746" s="3"/>
    </row>
    <row r="747">
      <c r="AE747" s="3"/>
      <c r="AF747" s="3"/>
      <c r="AG747" s="3"/>
      <c r="AH747" s="3"/>
      <c r="AI747" s="3"/>
    </row>
    <row r="748">
      <c r="AE748" s="3"/>
      <c r="AF748" s="3"/>
      <c r="AG748" s="3"/>
      <c r="AH748" s="3"/>
      <c r="AI748" s="3"/>
    </row>
    <row r="749">
      <c r="AE749" s="3"/>
      <c r="AF749" s="3"/>
      <c r="AG749" s="3"/>
      <c r="AH749" s="3"/>
      <c r="AI749" s="3"/>
    </row>
    <row r="750">
      <c r="AE750" s="3"/>
      <c r="AF750" s="3"/>
      <c r="AG750" s="3"/>
      <c r="AH750" s="3"/>
      <c r="AI750" s="3"/>
    </row>
    <row r="751">
      <c r="AE751" s="3"/>
      <c r="AF751" s="3"/>
      <c r="AG751" s="3"/>
      <c r="AH751" s="3"/>
      <c r="AI751" s="3"/>
    </row>
    <row r="752">
      <c r="AE752" s="3"/>
      <c r="AF752" s="3"/>
      <c r="AG752" s="3"/>
      <c r="AH752" s="3"/>
      <c r="AI752" s="3"/>
    </row>
    <row r="753">
      <c r="AE753" s="3"/>
      <c r="AF753" s="3"/>
      <c r="AG753" s="3"/>
      <c r="AH753" s="3"/>
      <c r="AI753" s="3"/>
    </row>
    <row r="754">
      <c r="AE754" s="3"/>
      <c r="AF754" s="3"/>
      <c r="AG754" s="3"/>
      <c r="AH754" s="3"/>
      <c r="AI754" s="3"/>
    </row>
    <row r="755">
      <c r="AE755" s="3"/>
      <c r="AF755" s="3"/>
      <c r="AG755" s="3"/>
      <c r="AH755" s="3"/>
      <c r="AI755" s="3"/>
    </row>
    <row r="756">
      <c r="AE756" s="3"/>
      <c r="AF756" s="3"/>
      <c r="AG756" s="3"/>
      <c r="AH756" s="3"/>
      <c r="AI756" s="3"/>
    </row>
    <row r="757">
      <c r="AE757" s="3"/>
      <c r="AF757" s="3"/>
      <c r="AG757" s="3"/>
      <c r="AH757" s="3"/>
      <c r="AI757" s="3"/>
    </row>
    <row r="758">
      <c r="AE758" s="3"/>
      <c r="AF758" s="3"/>
      <c r="AG758" s="3"/>
      <c r="AH758" s="3"/>
      <c r="AI758" s="3"/>
    </row>
    <row r="759">
      <c r="AE759" s="3"/>
      <c r="AF759" s="3"/>
      <c r="AG759" s="3"/>
      <c r="AH759" s="3"/>
      <c r="AI759" s="3"/>
    </row>
    <row r="760">
      <c r="AE760" s="3"/>
      <c r="AF760" s="3"/>
      <c r="AG760" s="3"/>
      <c r="AH760" s="3"/>
      <c r="AI760" s="3"/>
    </row>
    <row r="761">
      <c r="AE761" s="3"/>
      <c r="AF761" s="3"/>
      <c r="AG761" s="3"/>
      <c r="AH761" s="3"/>
      <c r="AI761" s="3"/>
    </row>
    <row r="762">
      <c r="AE762" s="3"/>
      <c r="AF762" s="3"/>
      <c r="AG762" s="3"/>
      <c r="AH762" s="3"/>
      <c r="AI762" s="3"/>
    </row>
    <row r="763">
      <c r="AE763" s="3"/>
      <c r="AF763" s="3"/>
      <c r="AG763" s="3"/>
      <c r="AH763" s="3"/>
      <c r="AI763" s="3"/>
    </row>
    <row r="764">
      <c r="AE764" s="3"/>
      <c r="AF764" s="3"/>
      <c r="AG764" s="3"/>
      <c r="AH764" s="3"/>
      <c r="AI764" s="3"/>
    </row>
    <row r="765">
      <c r="AE765" s="3"/>
      <c r="AF765" s="3"/>
      <c r="AG765" s="3"/>
      <c r="AH765" s="3"/>
      <c r="AI765" s="3"/>
    </row>
    <row r="766">
      <c r="AE766" s="3"/>
      <c r="AF766" s="3"/>
      <c r="AG766" s="3"/>
      <c r="AH766" s="3"/>
      <c r="AI766" s="3"/>
    </row>
    <row r="767">
      <c r="AE767" s="3"/>
      <c r="AF767" s="3"/>
      <c r="AG767" s="3"/>
      <c r="AH767" s="3"/>
      <c r="AI767" s="3"/>
    </row>
    <row r="768">
      <c r="AE768" s="3"/>
      <c r="AF768" s="3"/>
      <c r="AG768" s="3"/>
      <c r="AH768" s="3"/>
      <c r="AI768" s="3"/>
    </row>
    <row r="769">
      <c r="AE769" s="3"/>
      <c r="AF769" s="3"/>
      <c r="AG769" s="3"/>
      <c r="AH769" s="3"/>
      <c r="AI769" s="3"/>
    </row>
    <row r="770">
      <c r="AE770" s="3"/>
      <c r="AF770" s="3"/>
      <c r="AG770" s="3"/>
      <c r="AH770" s="3"/>
      <c r="AI770" s="3"/>
    </row>
    <row r="771">
      <c r="AE771" s="3"/>
      <c r="AF771" s="3"/>
      <c r="AG771" s="3"/>
      <c r="AH771" s="3"/>
      <c r="AI771" s="3"/>
    </row>
    <row r="772">
      <c r="AE772" s="3"/>
      <c r="AF772" s="3"/>
      <c r="AG772" s="3"/>
      <c r="AH772" s="3"/>
      <c r="AI772" s="3"/>
    </row>
    <row r="773">
      <c r="AE773" s="3"/>
      <c r="AF773" s="3"/>
      <c r="AG773" s="3"/>
      <c r="AH773" s="3"/>
      <c r="AI773" s="3"/>
    </row>
    <row r="774">
      <c r="AE774" s="3"/>
      <c r="AF774" s="3"/>
      <c r="AG774" s="3"/>
      <c r="AH774" s="3"/>
      <c r="AI774" s="3"/>
    </row>
    <row r="775">
      <c r="AE775" s="3"/>
      <c r="AF775" s="3"/>
      <c r="AG775" s="3"/>
      <c r="AH775" s="3"/>
      <c r="AI775" s="3"/>
    </row>
    <row r="776">
      <c r="AE776" s="3"/>
      <c r="AF776" s="3"/>
      <c r="AG776" s="3"/>
      <c r="AH776" s="3"/>
      <c r="AI776" s="3"/>
    </row>
    <row r="777">
      <c r="AE777" s="3"/>
      <c r="AF777" s="3"/>
      <c r="AG777" s="3"/>
      <c r="AH777" s="3"/>
      <c r="AI777" s="3"/>
    </row>
    <row r="778">
      <c r="AE778" s="3"/>
      <c r="AF778" s="3"/>
      <c r="AG778" s="3"/>
      <c r="AH778" s="3"/>
      <c r="AI778" s="3"/>
    </row>
    <row r="779">
      <c r="AE779" s="3"/>
      <c r="AF779" s="3"/>
      <c r="AG779" s="3"/>
      <c r="AH779" s="3"/>
      <c r="AI779" s="3"/>
    </row>
    <row r="780">
      <c r="AE780" s="3"/>
      <c r="AF780" s="3"/>
      <c r="AG780" s="3"/>
      <c r="AH780" s="3"/>
      <c r="AI780" s="3"/>
    </row>
    <row r="781">
      <c r="AE781" s="3"/>
      <c r="AF781" s="3"/>
      <c r="AG781" s="3"/>
      <c r="AH781" s="3"/>
      <c r="AI781" s="3"/>
    </row>
    <row r="782">
      <c r="AE782" s="3"/>
      <c r="AF782" s="3"/>
      <c r="AG782" s="3"/>
      <c r="AH782" s="3"/>
      <c r="AI782" s="3"/>
    </row>
    <row r="783">
      <c r="AE783" s="3"/>
      <c r="AF783" s="3"/>
      <c r="AG783" s="3"/>
      <c r="AH783" s="3"/>
      <c r="AI783" s="3"/>
    </row>
    <row r="784">
      <c r="AE784" s="3"/>
      <c r="AF784" s="3"/>
      <c r="AG784" s="3"/>
      <c r="AH784" s="3"/>
      <c r="AI784" s="3"/>
    </row>
    <row r="785">
      <c r="AE785" s="3"/>
      <c r="AF785" s="3"/>
      <c r="AG785" s="3"/>
      <c r="AH785" s="3"/>
      <c r="AI785" s="3"/>
    </row>
    <row r="786">
      <c r="AE786" s="3"/>
      <c r="AF786" s="3"/>
      <c r="AG786" s="3"/>
      <c r="AH786" s="3"/>
      <c r="AI786" s="3"/>
    </row>
    <row r="787">
      <c r="AE787" s="3"/>
      <c r="AF787" s="3"/>
      <c r="AG787" s="3"/>
      <c r="AH787" s="3"/>
      <c r="AI787" s="3"/>
    </row>
    <row r="788">
      <c r="AE788" s="3"/>
      <c r="AF788" s="3"/>
      <c r="AG788" s="3"/>
      <c r="AH788" s="3"/>
      <c r="AI788" s="3"/>
    </row>
    <row r="789">
      <c r="AE789" s="3"/>
      <c r="AF789" s="3"/>
      <c r="AG789" s="3"/>
      <c r="AH789" s="3"/>
      <c r="AI789" s="3"/>
    </row>
    <row r="790">
      <c r="AE790" s="3"/>
      <c r="AF790" s="3"/>
      <c r="AG790" s="3"/>
      <c r="AH790" s="3"/>
      <c r="AI790" s="3"/>
    </row>
    <row r="791">
      <c r="AE791" s="3"/>
      <c r="AF791" s="3"/>
      <c r="AG791" s="3"/>
      <c r="AH791" s="3"/>
      <c r="AI791" s="3"/>
    </row>
    <row r="792">
      <c r="AE792" s="3"/>
      <c r="AF792" s="3"/>
      <c r="AG792" s="3"/>
      <c r="AH792" s="3"/>
      <c r="AI792" s="3"/>
    </row>
    <row r="793">
      <c r="AE793" s="3"/>
      <c r="AF793" s="3"/>
      <c r="AG793" s="3"/>
      <c r="AH793" s="3"/>
      <c r="AI793" s="3"/>
    </row>
    <row r="794">
      <c r="AE794" s="3"/>
      <c r="AF794" s="3"/>
      <c r="AG794" s="3"/>
      <c r="AH794" s="3"/>
      <c r="AI794" s="3"/>
    </row>
    <row r="795">
      <c r="AE795" s="3"/>
      <c r="AF795" s="3"/>
      <c r="AG795" s="3"/>
      <c r="AH795" s="3"/>
      <c r="AI795" s="3"/>
    </row>
    <row r="796">
      <c r="AE796" s="3"/>
      <c r="AF796" s="3"/>
      <c r="AG796" s="3"/>
      <c r="AH796" s="3"/>
      <c r="AI796" s="3"/>
    </row>
    <row r="797">
      <c r="AE797" s="3"/>
      <c r="AF797" s="3"/>
      <c r="AG797" s="3"/>
      <c r="AH797" s="3"/>
      <c r="AI797" s="3"/>
    </row>
    <row r="798">
      <c r="AE798" s="3"/>
      <c r="AF798" s="3"/>
      <c r="AG798" s="3"/>
      <c r="AH798" s="3"/>
      <c r="AI798" s="3"/>
    </row>
    <row r="799">
      <c r="AE799" s="3"/>
      <c r="AF799" s="3"/>
      <c r="AG799" s="3"/>
      <c r="AH799" s="3"/>
      <c r="AI799" s="3"/>
    </row>
    <row r="800">
      <c r="AE800" s="3"/>
      <c r="AF800" s="3"/>
      <c r="AG800" s="3"/>
      <c r="AH800" s="3"/>
      <c r="AI800" s="3"/>
    </row>
    <row r="801">
      <c r="AE801" s="3"/>
      <c r="AF801" s="3"/>
      <c r="AG801" s="3"/>
      <c r="AH801" s="3"/>
      <c r="AI801" s="3"/>
    </row>
    <row r="802">
      <c r="AE802" s="3"/>
      <c r="AF802" s="3"/>
      <c r="AG802" s="3"/>
      <c r="AH802" s="3"/>
      <c r="AI802" s="3"/>
    </row>
    <row r="803">
      <c r="AE803" s="3"/>
      <c r="AF803" s="3"/>
      <c r="AG803" s="3"/>
      <c r="AH803" s="3"/>
      <c r="AI803" s="3"/>
    </row>
    <row r="804">
      <c r="AE804" s="3"/>
      <c r="AF804" s="3"/>
      <c r="AG804" s="3"/>
      <c r="AH804" s="3"/>
      <c r="AI804" s="3"/>
    </row>
    <row r="805">
      <c r="AE805" s="3"/>
      <c r="AF805" s="3"/>
      <c r="AG805" s="3"/>
      <c r="AH805" s="3"/>
      <c r="AI805" s="3"/>
    </row>
    <row r="806">
      <c r="AE806" s="3"/>
      <c r="AF806" s="3"/>
      <c r="AG806" s="3"/>
      <c r="AH806" s="3"/>
      <c r="AI806" s="3"/>
    </row>
    <row r="807">
      <c r="AE807" s="3"/>
      <c r="AF807" s="3"/>
      <c r="AG807" s="3"/>
      <c r="AH807" s="3"/>
      <c r="AI807" s="3"/>
    </row>
    <row r="808">
      <c r="AE808" s="3"/>
      <c r="AF808" s="3"/>
      <c r="AG808" s="3"/>
      <c r="AH808" s="3"/>
      <c r="AI808" s="3"/>
    </row>
    <row r="809">
      <c r="AE809" s="3"/>
      <c r="AF809" s="3"/>
      <c r="AG809" s="3"/>
      <c r="AH809" s="3"/>
      <c r="AI809" s="3"/>
    </row>
    <row r="810">
      <c r="AE810" s="3"/>
      <c r="AF810" s="3"/>
      <c r="AG810" s="3"/>
      <c r="AH810" s="3"/>
      <c r="AI810" s="3"/>
    </row>
    <row r="811">
      <c r="AE811" s="3"/>
      <c r="AF811" s="3"/>
      <c r="AG811" s="3"/>
      <c r="AH811" s="3"/>
      <c r="AI811" s="3"/>
    </row>
    <row r="812">
      <c r="AE812" s="3"/>
      <c r="AF812" s="3"/>
      <c r="AG812" s="3"/>
      <c r="AH812" s="3"/>
      <c r="AI812" s="3"/>
    </row>
    <row r="813">
      <c r="AE813" s="3"/>
      <c r="AF813" s="3"/>
      <c r="AG813" s="3"/>
      <c r="AH813" s="3"/>
      <c r="AI813" s="3"/>
    </row>
    <row r="814">
      <c r="AE814" s="3"/>
      <c r="AF814" s="3"/>
      <c r="AG814" s="3"/>
      <c r="AH814" s="3"/>
      <c r="AI814" s="3"/>
    </row>
    <row r="815">
      <c r="AE815" s="3"/>
      <c r="AF815" s="3"/>
      <c r="AG815" s="3"/>
      <c r="AH815" s="3"/>
      <c r="AI815" s="3"/>
    </row>
    <row r="816">
      <c r="AE816" s="3"/>
      <c r="AF816" s="3"/>
      <c r="AG816" s="3"/>
      <c r="AH816" s="3"/>
      <c r="AI816" s="3"/>
    </row>
    <row r="817">
      <c r="AE817" s="3"/>
      <c r="AF817" s="3"/>
      <c r="AG817" s="3"/>
      <c r="AH817" s="3"/>
      <c r="AI817" s="3"/>
    </row>
    <row r="818">
      <c r="AE818" s="3"/>
      <c r="AF818" s="3"/>
      <c r="AG818" s="3"/>
      <c r="AH818" s="3"/>
      <c r="AI818" s="3"/>
    </row>
    <row r="819">
      <c r="AE819" s="3"/>
      <c r="AF819" s="3"/>
      <c r="AG819" s="3"/>
      <c r="AH819" s="3"/>
      <c r="AI819" s="3"/>
    </row>
    <row r="820">
      <c r="AE820" s="3"/>
      <c r="AF820" s="3"/>
      <c r="AG820" s="3"/>
      <c r="AH820" s="3"/>
      <c r="AI820" s="3"/>
    </row>
    <row r="821">
      <c r="AE821" s="3"/>
      <c r="AF821" s="3"/>
      <c r="AG821" s="3"/>
      <c r="AH821" s="3"/>
      <c r="AI821" s="3"/>
    </row>
    <row r="822">
      <c r="AE822" s="3"/>
      <c r="AF822" s="3"/>
      <c r="AG822" s="3"/>
      <c r="AH822" s="3"/>
      <c r="AI822" s="3"/>
    </row>
    <row r="823">
      <c r="AE823" s="3"/>
      <c r="AF823" s="3"/>
      <c r="AG823" s="3"/>
      <c r="AH823" s="3"/>
      <c r="AI823" s="3"/>
    </row>
    <row r="824">
      <c r="AE824" s="3"/>
      <c r="AF824" s="3"/>
      <c r="AG824" s="3"/>
      <c r="AH824" s="3"/>
      <c r="AI824" s="3"/>
    </row>
    <row r="825">
      <c r="AE825" s="3"/>
      <c r="AF825" s="3"/>
      <c r="AG825" s="3"/>
      <c r="AH825" s="3"/>
      <c r="AI825" s="3"/>
    </row>
    <row r="826">
      <c r="AE826" s="3"/>
      <c r="AF826" s="3"/>
      <c r="AG826" s="3"/>
      <c r="AH826" s="3"/>
      <c r="AI826" s="3"/>
    </row>
    <row r="827">
      <c r="AE827" s="3"/>
      <c r="AF827" s="3"/>
      <c r="AG827" s="3"/>
      <c r="AH827" s="3"/>
      <c r="AI827" s="3"/>
    </row>
    <row r="828">
      <c r="AE828" s="3"/>
      <c r="AF828" s="3"/>
      <c r="AG828" s="3"/>
      <c r="AH828" s="3"/>
      <c r="AI828" s="3"/>
    </row>
    <row r="829">
      <c r="AE829" s="3"/>
      <c r="AF829" s="3"/>
      <c r="AG829" s="3"/>
      <c r="AH829" s="3"/>
      <c r="AI829" s="3"/>
    </row>
    <row r="830">
      <c r="AE830" s="3"/>
      <c r="AF830" s="3"/>
      <c r="AG830" s="3"/>
      <c r="AH830" s="3"/>
      <c r="AI830" s="3"/>
    </row>
    <row r="831">
      <c r="AE831" s="3"/>
      <c r="AF831" s="3"/>
      <c r="AG831" s="3"/>
      <c r="AH831" s="3"/>
      <c r="AI831" s="3"/>
    </row>
    <row r="832">
      <c r="AE832" s="3"/>
      <c r="AF832" s="3"/>
      <c r="AG832" s="3"/>
      <c r="AH832" s="3"/>
      <c r="AI832" s="3"/>
    </row>
    <row r="833">
      <c r="AE833" s="3"/>
      <c r="AF833" s="3"/>
      <c r="AG833" s="3"/>
      <c r="AH833" s="3"/>
      <c r="AI833" s="3"/>
    </row>
    <row r="834">
      <c r="AE834" s="3"/>
      <c r="AF834" s="3"/>
      <c r="AG834" s="3"/>
      <c r="AH834" s="3"/>
      <c r="AI834" s="3"/>
    </row>
    <row r="835">
      <c r="AE835" s="3"/>
      <c r="AF835" s="3"/>
      <c r="AG835" s="3"/>
      <c r="AH835" s="3"/>
      <c r="AI835" s="3"/>
    </row>
    <row r="836">
      <c r="AE836" s="3"/>
      <c r="AF836" s="3"/>
      <c r="AG836" s="3"/>
      <c r="AH836" s="3"/>
      <c r="AI836" s="3"/>
    </row>
    <row r="837">
      <c r="AE837" s="3"/>
      <c r="AF837" s="3"/>
      <c r="AG837" s="3"/>
      <c r="AH837" s="3"/>
      <c r="AI837" s="3"/>
    </row>
    <row r="838">
      <c r="AE838" s="3"/>
      <c r="AF838" s="3"/>
      <c r="AG838" s="3"/>
      <c r="AH838" s="3"/>
      <c r="AI838" s="3"/>
    </row>
    <row r="839">
      <c r="AE839" s="3"/>
      <c r="AF839" s="3"/>
      <c r="AG839" s="3"/>
      <c r="AH839" s="3"/>
      <c r="AI839" s="3"/>
    </row>
    <row r="840">
      <c r="AE840" s="3"/>
      <c r="AF840" s="3"/>
      <c r="AG840" s="3"/>
      <c r="AH840" s="3"/>
      <c r="AI840" s="3"/>
    </row>
    <row r="841">
      <c r="AE841" s="3"/>
      <c r="AF841" s="3"/>
      <c r="AG841" s="3"/>
      <c r="AH841" s="3"/>
      <c r="AI841" s="3"/>
    </row>
    <row r="842">
      <c r="AE842" s="3"/>
      <c r="AF842" s="3"/>
      <c r="AG842" s="3"/>
      <c r="AH842" s="3"/>
      <c r="AI842" s="3"/>
    </row>
    <row r="843">
      <c r="AE843" s="3"/>
      <c r="AF843" s="3"/>
      <c r="AG843" s="3"/>
      <c r="AH843" s="3"/>
      <c r="AI843" s="3"/>
    </row>
    <row r="844">
      <c r="AE844" s="3"/>
      <c r="AF844" s="3"/>
      <c r="AG844" s="3"/>
      <c r="AH844" s="3"/>
      <c r="AI844" s="3"/>
    </row>
    <row r="845">
      <c r="AE845" s="3"/>
      <c r="AF845" s="3"/>
      <c r="AG845" s="3"/>
      <c r="AH845" s="3"/>
      <c r="AI845" s="3"/>
    </row>
    <row r="846">
      <c r="AE846" s="3"/>
      <c r="AF846" s="3"/>
      <c r="AG846" s="3"/>
      <c r="AH846" s="3"/>
      <c r="AI846" s="3"/>
    </row>
    <row r="847">
      <c r="AE847" s="3"/>
      <c r="AF847" s="3"/>
      <c r="AG847" s="3"/>
      <c r="AH847" s="3"/>
      <c r="AI847" s="3"/>
    </row>
    <row r="848">
      <c r="AE848" s="3"/>
      <c r="AF848" s="3"/>
      <c r="AG848" s="3"/>
      <c r="AH848" s="3"/>
      <c r="AI848" s="3"/>
    </row>
    <row r="849">
      <c r="AE849" s="3"/>
      <c r="AF849" s="3"/>
      <c r="AG849" s="3"/>
      <c r="AH849" s="3"/>
      <c r="AI849" s="3"/>
    </row>
    <row r="850">
      <c r="AE850" s="3"/>
      <c r="AF850" s="3"/>
      <c r="AG850" s="3"/>
      <c r="AH850" s="3"/>
      <c r="AI850" s="3"/>
    </row>
    <row r="851">
      <c r="AE851" s="3"/>
      <c r="AF851" s="3"/>
      <c r="AG851" s="3"/>
      <c r="AH851" s="3"/>
      <c r="AI851" s="3"/>
    </row>
    <row r="852">
      <c r="AE852" s="3"/>
      <c r="AF852" s="3"/>
      <c r="AG852" s="3"/>
      <c r="AH852" s="3"/>
      <c r="AI852" s="3"/>
    </row>
    <row r="853">
      <c r="AE853" s="3"/>
      <c r="AF853" s="3"/>
      <c r="AG853" s="3"/>
      <c r="AH853" s="3"/>
      <c r="AI853" s="3"/>
    </row>
    <row r="854">
      <c r="AE854" s="3"/>
      <c r="AF854" s="3"/>
      <c r="AG854" s="3"/>
      <c r="AH854" s="3"/>
      <c r="AI854" s="3"/>
    </row>
    <row r="855">
      <c r="AE855" s="3"/>
      <c r="AF855" s="3"/>
      <c r="AG855" s="3"/>
      <c r="AH855" s="3"/>
      <c r="AI855" s="3"/>
    </row>
    <row r="856">
      <c r="AE856" s="3"/>
      <c r="AF856" s="3"/>
      <c r="AG856" s="3"/>
      <c r="AH856" s="3"/>
      <c r="AI856" s="3"/>
    </row>
    <row r="857">
      <c r="AE857" s="3"/>
      <c r="AF857" s="3"/>
      <c r="AG857" s="3"/>
      <c r="AH857" s="3"/>
      <c r="AI857" s="3"/>
    </row>
    <row r="858">
      <c r="AE858" s="3"/>
      <c r="AF858" s="3"/>
      <c r="AG858" s="3"/>
      <c r="AH858" s="3"/>
      <c r="AI858" s="3"/>
    </row>
    <row r="859">
      <c r="AE859" s="3"/>
      <c r="AF859" s="3"/>
      <c r="AG859" s="3"/>
      <c r="AH859" s="3"/>
      <c r="AI859" s="3"/>
    </row>
    <row r="860">
      <c r="AE860" s="3"/>
      <c r="AF860" s="3"/>
      <c r="AG860" s="3"/>
      <c r="AH860" s="3"/>
      <c r="AI860" s="3"/>
    </row>
    <row r="861">
      <c r="AE861" s="3"/>
      <c r="AF861" s="3"/>
      <c r="AG861" s="3"/>
      <c r="AH861" s="3"/>
      <c r="AI861" s="3"/>
    </row>
    <row r="862">
      <c r="AE862" s="3"/>
      <c r="AF862" s="3"/>
      <c r="AG862" s="3"/>
      <c r="AH862" s="3"/>
      <c r="AI862" s="3"/>
    </row>
    <row r="863">
      <c r="AE863" s="3"/>
      <c r="AF863" s="3"/>
      <c r="AG863" s="3"/>
      <c r="AH863" s="3"/>
      <c r="AI863" s="3"/>
    </row>
    <row r="864">
      <c r="AE864" s="3"/>
      <c r="AF864" s="3"/>
      <c r="AG864" s="3"/>
      <c r="AH864" s="3"/>
      <c r="AI864" s="3"/>
    </row>
    <row r="865">
      <c r="AE865" s="3"/>
      <c r="AF865" s="3"/>
      <c r="AG865" s="3"/>
      <c r="AH865" s="3"/>
      <c r="AI865" s="3"/>
    </row>
    <row r="866">
      <c r="AE866" s="3"/>
      <c r="AF866" s="3"/>
      <c r="AG866" s="3"/>
      <c r="AH866" s="3"/>
      <c r="AI866" s="3"/>
    </row>
    <row r="867">
      <c r="AE867" s="3"/>
      <c r="AF867" s="3"/>
      <c r="AG867" s="3"/>
      <c r="AH867" s="3"/>
      <c r="AI867" s="3"/>
    </row>
    <row r="868">
      <c r="AE868" s="3"/>
      <c r="AF868" s="3"/>
      <c r="AG868" s="3"/>
      <c r="AH868" s="3"/>
      <c r="AI868" s="3"/>
    </row>
    <row r="869">
      <c r="AE869" s="3"/>
      <c r="AF869" s="3"/>
      <c r="AG869" s="3"/>
      <c r="AH869" s="3"/>
      <c r="AI869" s="3"/>
    </row>
    <row r="870">
      <c r="AE870" s="3"/>
      <c r="AF870" s="3"/>
      <c r="AG870" s="3"/>
      <c r="AH870" s="3"/>
      <c r="AI870" s="3"/>
    </row>
    <row r="871">
      <c r="AE871" s="3"/>
      <c r="AF871" s="3"/>
      <c r="AG871" s="3"/>
      <c r="AH871" s="3"/>
      <c r="AI871" s="3"/>
    </row>
    <row r="872">
      <c r="AE872" s="3"/>
      <c r="AF872" s="3"/>
      <c r="AG872" s="3"/>
      <c r="AH872" s="3"/>
      <c r="AI872" s="3"/>
    </row>
    <row r="873">
      <c r="AE873" s="3"/>
      <c r="AF873" s="3"/>
      <c r="AG873" s="3"/>
      <c r="AH873" s="3"/>
      <c r="AI873" s="3"/>
    </row>
    <row r="874">
      <c r="AE874" s="3"/>
      <c r="AF874" s="3"/>
      <c r="AG874" s="3"/>
      <c r="AH874" s="3"/>
      <c r="AI874" s="3"/>
    </row>
    <row r="875">
      <c r="AE875" s="3"/>
      <c r="AF875" s="3"/>
      <c r="AG875" s="3"/>
      <c r="AH875" s="3"/>
      <c r="AI875" s="3"/>
    </row>
    <row r="876">
      <c r="AE876" s="3"/>
      <c r="AF876" s="3"/>
      <c r="AG876" s="3"/>
      <c r="AH876" s="3"/>
      <c r="AI876" s="3"/>
    </row>
    <row r="877">
      <c r="AE877" s="3"/>
      <c r="AF877" s="3"/>
      <c r="AG877" s="3"/>
      <c r="AH877" s="3"/>
      <c r="AI877" s="3"/>
    </row>
    <row r="878">
      <c r="AE878" s="3"/>
      <c r="AF878" s="3"/>
      <c r="AG878" s="3"/>
      <c r="AH878" s="3"/>
      <c r="AI878" s="3"/>
    </row>
    <row r="879">
      <c r="AE879" s="3"/>
      <c r="AF879" s="3"/>
      <c r="AG879" s="3"/>
      <c r="AH879" s="3"/>
      <c r="AI879" s="3"/>
    </row>
    <row r="880">
      <c r="AE880" s="3"/>
      <c r="AF880" s="3"/>
      <c r="AG880" s="3"/>
      <c r="AH880" s="3"/>
      <c r="AI880" s="3"/>
    </row>
    <row r="881">
      <c r="AE881" s="3"/>
      <c r="AF881" s="3"/>
      <c r="AG881" s="3"/>
      <c r="AH881" s="3"/>
      <c r="AI881" s="3"/>
    </row>
    <row r="882">
      <c r="AE882" s="3"/>
      <c r="AF882" s="3"/>
      <c r="AG882" s="3"/>
      <c r="AH882" s="3"/>
      <c r="AI882" s="3"/>
    </row>
    <row r="883">
      <c r="AE883" s="3"/>
      <c r="AF883" s="3"/>
      <c r="AG883" s="3"/>
      <c r="AH883" s="3"/>
      <c r="AI883" s="3"/>
    </row>
    <row r="884">
      <c r="AE884" s="3"/>
      <c r="AF884" s="3"/>
      <c r="AG884" s="3"/>
      <c r="AH884" s="3"/>
      <c r="AI884" s="3"/>
    </row>
    <row r="885">
      <c r="AE885" s="3"/>
      <c r="AF885" s="3"/>
      <c r="AG885" s="3"/>
      <c r="AH885" s="3"/>
      <c r="AI885" s="3"/>
    </row>
    <row r="886">
      <c r="AE886" s="3"/>
      <c r="AF886" s="3"/>
      <c r="AG886" s="3"/>
      <c r="AH886" s="3"/>
      <c r="AI886" s="3"/>
    </row>
    <row r="887">
      <c r="AE887" s="3"/>
      <c r="AF887" s="3"/>
      <c r="AG887" s="3"/>
      <c r="AH887" s="3"/>
      <c r="AI887" s="3"/>
    </row>
    <row r="888">
      <c r="AE888" s="3"/>
      <c r="AF888" s="3"/>
      <c r="AG888" s="3"/>
      <c r="AH888" s="3"/>
      <c r="AI888" s="3"/>
    </row>
    <row r="889">
      <c r="AE889" s="3"/>
      <c r="AF889" s="3"/>
      <c r="AG889" s="3"/>
      <c r="AH889" s="3"/>
      <c r="AI889" s="3"/>
    </row>
    <row r="890">
      <c r="AE890" s="3"/>
      <c r="AF890" s="3"/>
      <c r="AG890" s="3"/>
      <c r="AH890" s="3"/>
      <c r="AI890" s="3"/>
    </row>
    <row r="891">
      <c r="AE891" s="3"/>
      <c r="AF891" s="3"/>
      <c r="AG891" s="3"/>
      <c r="AH891" s="3"/>
      <c r="AI891" s="3"/>
    </row>
    <row r="892">
      <c r="AE892" s="3"/>
      <c r="AF892" s="3"/>
      <c r="AG892" s="3"/>
      <c r="AH892" s="3"/>
      <c r="AI892" s="3"/>
    </row>
    <row r="893">
      <c r="AE893" s="3"/>
      <c r="AF893" s="3"/>
      <c r="AG893" s="3"/>
      <c r="AH893" s="3"/>
      <c r="AI893" s="3"/>
    </row>
    <row r="894">
      <c r="AE894" s="3"/>
      <c r="AF894" s="3"/>
      <c r="AG894" s="3"/>
      <c r="AH894" s="3"/>
      <c r="AI894" s="3"/>
    </row>
    <row r="895">
      <c r="AE895" s="3"/>
      <c r="AF895" s="3"/>
      <c r="AG895" s="3"/>
      <c r="AH895" s="3"/>
      <c r="AI895" s="3"/>
    </row>
    <row r="896">
      <c r="AE896" s="3"/>
      <c r="AF896" s="3"/>
      <c r="AG896" s="3"/>
      <c r="AH896" s="3"/>
      <c r="AI896" s="3"/>
    </row>
    <row r="897">
      <c r="AE897" s="3"/>
      <c r="AF897" s="3"/>
      <c r="AG897" s="3"/>
      <c r="AH897" s="3"/>
      <c r="AI897" s="3"/>
    </row>
    <row r="898">
      <c r="AE898" s="3"/>
      <c r="AF898" s="3"/>
      <c r="AG898" s="3"/>
      <c r="AH898" s="3"/>
      <c r="AI898" s="3"/>
    </row>
    <row r="899">
      <c r="AE899" s="3"/>
      <c r="AF899" s="3"/>
      <c r="AG899" s="3"/>
      <c r="AH899" s="3"/>
      <c r="AI899" s="3"/>
    </row>
    <row r="900">
      <c r="AE900" s="3"/>
      <c r="AF900" s="3"/>
      <c r="AG900" s="3"/>
      <c r="AH900" s="3"/>
      <c r="AI900" s="3"/>
    </row>
    <row r="901">
      <c r="AE901" s="3"/>
      <c r="AF901" s="3"/>
      <c r="AG901" s="3"/>
      <c r="AH901" s="3"/>
      <c r="AI901" s="3"/>
    </row>
    <row r="902">
      <c r="AE902" s="3"/>
      <c r="AF902" s="3"/>
      <c r="AG902" s="3"/>
      <c r="AH902" s="3"/>
      <c r="AI902" s="3"/>
    </row>
    <row r="903">
      <c r="AE903" s="3"/>
      <c r="AF903" s="3"/>
      <c r="AG903" s="3"/>
      <c r="AH903" s="3"/>
      <c r="AI903" s="3"/>
    </row>
    <row r="904">
      <c r="AE904" s="3"/>
      <c r="AF904" s="3"/>
      <c r="AG904" s="3"/>
      <c r="AH904" s="3"/>
      <c r="AI904" s="3"/>
    </row>
    <row r="905">
      <c r="AE905" s="3"/>
      <c r="AF905" s="3"/>
      <c r="AG905" s="3"/>
      <c r="AH905" s="3"/>
      <c r="AI905" s="3"/>
    </row>
    <row r="906">
      <c r="AE906" s="3"/>
      <c r="AF906" s="3"/>
      <c r="AG906" s="3"/>
      <c r="AH906" s="3"/>
      <c r="AI906" s="3"/>
    </row>
    <row r="907">
      <c r="AE907" s="3"/>
      <c r="AF907" s="3"/>
      <c r="AG907" s="3"/>
      <c r="AH907" s="3"/>
      <c r="AI907" s="3"/>
    </row>
    <row r="908">
      <c r="AE908" s="3"/>
      <c r="AF908" s="3"/>
      <c r="AG908" s="3"/>
      <c r="AH908" s="3"/>
      <c r="AI908" s="3"/>
    </row>
    <row r="909">
      <c r="AE909" s="3"/>
      <c r="AF909" s="3"/>
      <c r="AG909" s="3"/>
      <c r="AH909" s="3"/>
      <c r="AI909" s="3"/>
    </row>
    <row r="910">
      <c r="AE910" s="3"/>
      <c r="AF910" s="3"/>
      <c r="AG910" s="3"/>
      <c r="AH910" s="3"/>
      <c r="AI910" s="3"/>
    </row>
    <row r="911">
      <c r="AE911" s="3"/>
      <c r="AF911" s="3"/>
      <c r="AG911" s="3"/>
      <c r="AH911" s="3"/>
      <c r="AI911" s="3"/>
    </row>
    <row r="912">
      <c r="AE912" s="3"/>
      <c r="AF912" s="3"/>
      <c r="AG912" s="3"/>
      <c r="AH912" s="3"/>
      <c r="AI912" s="3"/>
    </row>
    <row r="913">
      <c r="AE913" s="3"/>
      <c r="AF913" s="3"/>
      <c r="AG913" s="3"/>
      <c r="AH913" s="3"/>
      <c r="AI913" s="3"/>
    </row>
    <row r="914">
      <c r="AE914" s="3"/>
      <c r="AF914" s="3"/>
      <c r="AG914" s="3"/>
      <c r="AH914" s="3"/>
      <c r="AI914" s="3"/>
    </row>
    <row r="915">
      <c r="AE915" s="3"/>
      <c r="AF915" s="3"/>
      <c r="AG915" s="3"/>
      <c r="AH915" s="3"/>
      <c r="AI915" s="3"/>
    </row>
    <row r="916">
      <c r="AE916" s="3"/>
      <c r="AF916" s="3"/>
      <c r="AG916" s="3"/>
      <c r="AH916" s="3"/>
      <c r="AI916" s="3"/>
    </row>
    <row r="917">
      <c r="AE917" s="3"/>
      <c r="AF917" s="3"/>
      <c r="AG917" s="3"/>
      <c r="AH917" s="3"/>
      <c r="AI917" s="3"/>
    </row>
    <row r="918">
      <c r="AE918" s="3"/>
      <c r="AF918" s="3"/>
      <c r="AG918" s="3"/>
      <c r="AH918" s="3"/>
      <c r="AI918" s="3"/>
    </row>
    <row r="919">
      <c r="AE919" s="3"/>
      <c r="AF919" s="3"/>
      <c r="AG919" s="3"/>
      <c r="AH919" s="3"/>
      <c r="AI919" s="3"/>
    </row>
    <row r="920">
      <c r="AE920" s="3"/>
      <c r="AF920" s="3"/>
      <c r="AG920" s="3"/>
      <c r="AH920" s="3"/>
      <c r="AI920" s="3"/>
    </row>
    <row r="921">
      <c r="AE921" s="3"/>
      <c r="AF921" s="3"/>
      <c r="AG921" s="3"/>
      <c r="AH921" s="3"/>
      <c r="AI921" s="3"/>
    </row>
    <row r="922">
      <c r="AE922" s="3"/>
      <c r="AF922" s="3"/>
      <c r="AG922" s="3"/>
      <c r="AH922" s="3"/>
      <c r="AI922" s="3"/>
    </row>
    <row r="923">
      <c r="AE923" s="3"/>
      <c r="AF923" s="3"/>
      <c r="AG923" s="3"/>
      <c r="AH923" s="3"/>
      <c r="AI923" s="3"/>
    </row>
    <row r="924">
      <c r="AE924" s="3"/>
      <c r="AF924" s="3"/>
      <c r="AG924" s="3"/>
      <c r="AH924" s="3"/>
      <c r="AI924" s="3"/>
    </row>
    <row r="925">
      <c r="AE925" s="3"/>
      <c r="AF925" s="3"/>
      <c r="AG925" s="3"/>
      <c r="AH925" s="3"/>
      <c r="AI925" s="3"/>
    </row>
    <row r="926">
      <c r="AE926" s="3"/>
      <c r="AF926" s="3"/>
      <c r="AG926" s="3"/>
      <c r="AH926" s="3"/>
      <c r="AI926" s="3"/>
    </row>
    <row r="927">
      <c r="AE927" s="3"/>
      <c r="AF927" s="3"/>
      <c r="AG927" s="3"/>
      <c r="AH927" s="3"/>
      <c r="AI927" s="3"/>
    </row>
    <row r="928">
      <c r="AE928" s="3"/>
      <c r="AF928" s="3"/>
      <c r="AG928" s="3"/>
      <c r="AH928" s="3"/>
      <c r="AI928" s="3"/>
    </row>
    <row r="929">
      <c r="AE929" s="3"/>
      <c r="AF929" s="3"/>
      <c r="AG929" s="3"/>
      <c r="AH929" s="3"/>
      <c r="AI929" s="3"/>
    </row>
    <row r="930">
      <c r="AE930" s="3"/>
      <c r="AF930" s="3"/>
      <c r="AG930" s="3"/>
      <c r="AH930" s="3"/>
      <c r="AI930" s="3"/>
    </row>
    <row r="931">
      <c r="AE931" s="3"/>
      <c r="AF931" s="3"/>
      <c r="AG931" s="3"/>
      <c r="AH931" s="3"/>
      <c r="AI931" s="3"/>
    </row>
    <row r="932">
      <c r="AE932" s="3"/>
      <c r="AF932" s="3"/>
      <c r="AG932" s="3"/>
      <c r="AH932" s="3"/>
      <c r="AI932" s="3"/>
    </row>
    <row r="933">
      <c r="AE933" s="3"/>
      <c r="AF933" s="3"/>
      <c r="AG933" s="3"/>
      <c r="AH933" s="3"/>
      <c r="AI933" s="3"/>
    </row>
    <row r="934">
      <c r="AE934" s="3"/>
      <c r="AF934" s="3"/>
      <c r="AG934" s="3"/>
      <c r="AH934" s="3"/>
      <c r="AI934" s="3"/>
    </row>
    <row r="935">
      <c r="AE935" s="3"/>
      <c r="AF935" s="3"/>
      <c r="AG935" s="3"/>
      <c r="AH935" s="3"/>
      <c r="AI935" s="3"/>
    </row>
    <row r="936">
      <c r="AE936" s="3"/>
      <c r="AF936" s="3"/>
      <c r="AG936" s="3"/>
      <c r="AH936" s="3"/>
      <c r="AI936" s="3"/>
    </row>
    <row r="937">
      <c r="AE937" s="3"/>
      <c r="AF937" s="3"/>
      <c r="AG937" s="3"/>
      <c r="AH937" s="3"/>
      <c r="AI937" s="3"/>
    </row>
    <row r="938">
      <c r="AE938" s="3"/>
      <c r="AF938" s="3"/>
      <c r="AG938" s="3"/>
      <c r="AH938" s="3"/>
      <c r="AI938" s="3"/>
    </row>
    <row r="939">
      <c r="AE939" s="3"/>
      <c r="AF939" s="3"/>
      <c r="AG939" s="3"/>
      <c r="AH939" s="3"/>
      <c r="AI939" s="3"/>
    </row>
    <row r="940">
      <c r="AE940" s="3"/>
      <c r="AF940" s="3"/>
      <c r="AG940" s="3"/>
      <c r="AH940" s="3"/>
      <c r="AI940" s="3"/>
    </row>
    <row r="941">
      <c r="AE941" s="3"/>
      <c r="AF941" s="3"/>
      <c r="AG941" s="3"/>
      <c r="AH941" s="3"/>
      <c r="AI941" s="3"/>
    </row>
    <row r="942">
      <c r="AE942" s="3"/>
      <c r="AF942" s="3"/>
      <c r="AG942" s="3"/>
      <c r="AH942" s="3"/>
      <c r="AI942" s="3"/>
    </row>
    <row r="943">
      <c r="AE943" s="3"/>
      <c r="AF943" s="3"/>
      <c r="AG943" s="3"/>
      <c r="AH943" s="3"/>
      <c r="AI943" s="3"/>
    </row>
    <row r="944">
      <c r="AE944" s="3"/>
      <c r="AF944" s="3"/>
      <c r="AG944" s="3"/>
      <c r="AH944" s="3"/>
      <c r="AI944" s="3"/>
    </row>
    <row r="945">
      <c r="AE945" s="3"/>
      <c r="AF945" s="3"/>
      <c r="AG945" s="3"/>
      <c r="AH945" s="3"/>
      <c r="AI945" s="3"/>
    </row>
    <row r="946">
      <c r="AE946" s="3"/>
      <c r="AF946" s="3"/>
      <c r="AG946" s="3"/>
      <c r="AH946" s="3"/>
      <c r="AI946" s="3"/>
    </row>
    <row r="947">
      <c r="AE947" s="3"/>
      <c r="AF947" s="3"/>
      <c r="AG947" s="3"/>
      <c r="AH947" s="3"/>
      <c r="AI947" s="3"/>
    </row>
    <row r="948">
      <c r="AE948" s="3"/>
      <c r="AF948" s="3"/>
      <c r="AG948" s="3"/>
      <c r="AH948" s="3"/>
      <c r="AI948" s="3"/>
    </row>
    <row r="949">
      <c r="AE949" s="3"/>
      <c r="AF949" s="3"/>
      <c r="AG949" s="3"/>
      <c r="AH949" s="3"/>
      <c r="AI949" s="3"/>
    </row>
    <row r="950">
      <c r="AE950" s="3"/>
      <c r="AF950" s="3"/>
      <c r="AG950" s="3"/>
      <c r="AH950" s="3"/>
      <c r="AI950" s="3"/>
    </row>
    <row r="951">
      <c r="AE951" s="3"/>
      <c r="AF951" s="3"/>
      <c r="AG951" s="3"/>
      <c r="AH951" s="3"/>
      <c r="AI951" s="3"/>
    </row>
    <row r="952">
      <c r="AE952" s="3"/>
      <c r="AF952" s="3"/>
      <c r="AG952" s="3"/>
      <c r="AH952" s="3"/>
      <c r="AI952" s="3"/>
    </row>
    <row r="953">
      <c r="AE953" s="3"/>
      <c r="AF953" s="3"/>
      <c r="AG953" s="3"/>
      <c r="AH953" s="3"/>
      <c r="AI953" s="3"/>
    </row>
    <row r="954">
      <c r="AE954" s="3"/>
      <c r="AF954" s="3"/>
      <c r="AG954" s="3"/>
      <c r="AH954" s="3"/>
      <c r="AI954" s="3"/>
    </row>
    <row r="955">
      <c r="AE955" s="3"/>
      <c r="AF955" s="3"/>
      <c r="AG955" s="3"/>
      <c r="AH955" s="3"/>
      <c r="AI955" s="3"/>
    </row>
    <row r="956">
      <c r="AE956" s="3"/>
      <c r="AF956" s="3"/>
      <c r="AG956" s="3"/>
      <c r="AH956" s="3"/>
      <c r="AI956" s="3"/>
    </row>
    <row r="957">
      <c r="AE957" s="3"/>
      <c r="AF957" s="3"/>
      <c r="AG957" s="3"/>
      <c r="AH957" s="3"/>
      <c r="AI957" s="3"/>
    </row>
    <row r="958">
      <c r="AE958" s="3"/>
      <c r="AF958" s="3"/>
      <c r="AG958" s="3"/>
      <c r="AH958" s="3"/>
      <c r="AI958" s="3"/>
    </row>
    <row r="959">
      <c r="AE959" s="3"/>
      <c r="AF959" s="3"/>
      <c r="AG959" s="3"/>
      <c r="AH959" s="3"/>
      <c r="AI959" s="3"/>
    </row>
    <row r="960">
      <c r="AE960" s="3"/>
      <c r="AF960" s="3"/>
      <c r="AG960" s="3"/>
      <c r="AH960" s="3"/>
      <c r="AI960" s="3"/>
    </row>
    <row r="961">
      <c r="AE961" s="3"/>
      <c r="AF961" s="3"/>
      <c r="AG961" s="3"/>
      <c r="AH961" s="3"/>
      <c r="AI961" s="3"/>
    </row>
    <row r="962">
      <c r="AE962" s="3"/>
      <c r="AF962" s="3"/>
      <c r="AG962" s="3"/>
      <c r="AH962" s="3"/>
      <c r="AI962" s="3"/>
    </row>
    <row r="963">
      <c r="AE963" s="3"/>
      <c r="AF963" s="3"/>
      <c r="AG963" s="3"/>
      <c r="AH963" s="3"/>
      <c r="AI963" s="3"/>
    </row>
    <row r="964">
      <c r="AE964" s="3"/>
      <c r="AF964" s="3"/>
      <c r="AG964" s="3"/>
      <c r="AH964" s="3"/>
      <c r="AI964" s="3"/>
    </row>
    <row r="965">
      <c r="AE965" s="3"/>
      <c r="AF965" s="3"/>
      <c r="AG965" s="3"/>
      <c r="AH965" s="3"/>
      <c r="AI965" s="3"/>
    </row>
    <row r="966">
      <c r="AE966" s="3"/>
      <c r="AF966" s="3"/>
      <c r="AG966" s="3"/>
      <c r="AH966" s="3"/>
      <c r="AI966" s="3"/>
    </row>
    <row r="967">
      <c r="AE967" s="3"/>
      <c r="AF967" s="3"/>
      <c r="AG967" s="3"/>
      <c r="AH967" s="3"/>
      <c r="AI967" s="3"/>
    </row>
    <row r="968">
      <c r="AE968" s="3"/>
      <c r="AF968" s="3"/>
      <c r="AG968" s="3"/>
      <c r="AH968" s="3"/>
      <c r="AI968" s="3"/>
    </row>
    <row r="969">
      <c r="AE969" s="3"/>
      <c r="AF969" s="3"/>
      <c r="AG969" s="3"/>
      <c r="AH969" s="3"/>
      <c r="AI969" s="3"/>
    </row>
    <row r="970">
      <c r="AE970" s="3"/>
      <c r="AF970" s="3"/>
      <c r="AG970" s="3"/>
      <c r="AH970" s="3"/>
      <c r="AI970" s="3"/>
    </row>
    <row r="971">
      <c r="AE971" s="3"/>
      <c r="AF971" s="3"/>
      <c r="AG971" s="3"/>
      <c r="AH971" s="3"/>
      <c r="AI971" s="3"/>
    </row>
    <row r="972">
      <c r="AE972" s="3"/>
      <c r="AF972" s="3"/>
      <c r="AG972" s="3"/>
      <c r="AH972" s="3"/>
      <c r="AI972" s="3"/>
    </row>
    <row r="973">
      <c r="AE973" s="3"/>
      <c r="AF973" s="3"/>
      <c r="AG973" s="3"/>
      <c r="AH973" s="3"/>
      <c r="AI973" s="3"/>
    </row>
    <row r="974">
      <c r="AE974" s="3"/>
      <c r="AF974" s="3"/>
      <c r="AG974" s="3"/>
      <c r="AH974" s="3"/>
      <c r="AI974" s="3"/>
    </row>
    <row r="975">
      <c r="AE975" s="3"/>
      <c r="AF975" s="3"/>
      <c r="AG975" s="3"/>
      <c r="AH975" s="3"/>
      <c r="AI975" s="3"/>
    </row>
    <row r="976">
      <c r="AE976" s="3"/>
      <c r="AF976" s="3"/>
      <c r="AG976" s="3"/>
      <c r="AH976" s="3"/>
      <c r="AI976" s="3"/>
    </row>
    <row r="977">
      <c r="AE977" s="3"/>
      <c r="AF977" s="3"/>
      <c r="AG977" s="3"/>
      <c r="AH977" s="3"/>
      <c r="AI977" s="3"/>
    </row>
    <row r="978">
      <c r="AE978" s="3"/>
      <c r="AF978" s="3"/>
      <c r="AG978" s="3"/>
      <c r="AH978" s="3"/>
      <c r="AI978" s="3"/>
    </row>
    <row r="979">
      <c r="AE979" s="3"/>
      <c r="AF979" s="3"/>
      <c r="AG979" s="3"/>
      <c r="AH979" s="3"/>
      <c r="AI979" s="3"/>
    </row>
    <row r="980">
      <c r="AE980" s="3"/>
      <c r="AF980" s="3"/>
      <c r="AG980" s="3"/>
      <c r="AH980" s="3"/>
      <c r="AI980" s="3"/>
    </row>
    <row r="981">
      <c r="AE981" s="3"/>
      <c r="AF981" s="3"/>
      <c r="AG981" s="3"/>
      <c r="AH981" s="3"/>
      <c r="AI981" s="3"/>
    </row>
    <row r="982">
      <c r="AE982" s="3"/>
      <c r="AF982" s="3"/>
      <c r="AG982" s="3"/>
      <c r="AH982" s="3"/>
      <c r="AI982" s="3"/>
    </row>
    <row r="983">
      <c r="AE983" s="3"/>
      <c r="AF983" s="3"/>
      <c r="AG983" s="3"/>
      <c r="AH983" s="3"/>
      <c r="AI983" s="3"/>
    </row>
    <row r="984">
      <c r="AE984" s="3"/>
      <c r="AF984" s="3"/>
      <c r="AG984" s="3"/>
      <c r="AH984" s="3"/>
      <c r="AI984" s="3"/>
    </row>
    <row r="985">
      <c r="AE985" s="3"/>
      <c r="AF985" s="3"/>
      <c r="AG985" s="3"/>
      <c r="AH985" s="3"/>
      <c r="AI985" s="3"/>
    </row>
    <row r="986">
      <c r="AE986" s="3"/>
      <c r="AF986" s="3"/>
      <c r="AG986" s="3"/>
      <c r="AH986" s="3"/>
      <c r="AI986" s="3"/>
    </row>
    <row r="987">
      <c r="AE987" s="3"/>
      <c r="AF987" s="3"/>
      <c r="AG987" s="3"/>
      <c r="AH987" s="3"/>
      <c r="AI987" s="3"/>
    </row>
    <row r="988">
      <c r="AE988" s="3"/>
      <c r="AF988" s="3"/>
      <c r="AG988" s="3"/>
      <c r="AH988" s="3"/>
      <c r="AI988" s="3"/>
    </row>
    <row r="989">
      <c r="AE989" s="3"/>
      <c r="AF989" s="3"/>
      <c r="AG989" s="3"/>
      <c r="AH989" s="3"/>
      <c r="AI989" s="3"/>
    </row>
    <row r="990">
      <c r="AE990" s="3"/>
      <c r="AF990" s="3"/>
      <c r="AG990" s="3"/>
      <c r="AH990" s="3"/>
      <c r="AI990" s="3"/>
    </row>
    <row r="991">
      <c r="AE991" s="3"/>
      <c r="AF991" s="3"/>
      <c r="AG991" s="3"/>
      <c r="AH991" s="3"/>
      <c r="AI991" s="3"/>
    </row>
    <row r="992">
      <c r="AE992" s="3"/>
      <c r="AF992" s="3"/>
      <c r="AG992" s="3"/>
      <c r="AH992" s="3"/>
      <c r="AI992" s="3"/>
    </row>
    <row r="993">
      <c r="AE993" s="3"/>
      <c r="AF993" s="3"/>
      <c r="AG993" s="3"/>
      <c r="AH993" s="3"/>
      <c r="AI993" s="3"/>
    </row>
    <row r="994">
      <c r="AE994" s="3"/>
      <c r="AF994" s="3"/>
      <c r="AG994" s="3"/>
      <c r="AH994" s="3"/>
      <c r="AI994" s="3"/>
    </row>
    <row r="995">
      <c r="AE995" s="3"/>
      <c r="AF995" s="3"/>
      <c r="AG995" s="3"/>
      <c r="AH995" s="3"/>
      <c r="AI995" s="3"/>
    </row>
    <row r="996">
      <c r="AE996" s="3"/>
      <c r="AF996" s="3"/>
      <c r="AG996" s="3"/>
      <c r="AH996" s="3"/>
      <c r="AI996" s="3"/>
    </row>
    <row r="997">
      <c r="AE997" s="3"/>
      <c r="AF997" s="3"/>
      <c r="AG997" s="3"/>
      <c r="AH997" s="3"/>
      <c r="AI997" s="3"/>
    </row>
    <row r="998">
      <c r="AE998" s="3"/>
      <c r="AF998" s="3"/>
      <c r="AG998" s="3"/>
      <c r="AH998" s="3"/>
      <c r="AI998" s="3"/>
    </row>
  </sheetData>
  <hyperlinks>
    <hyperlink r:id="rId1" ref="AE5"/>
    <hyperlink r:id="rId2" ref="AE6"/>
    <hyperlink r:id="rId3" ref="AE7"/>
    <hyperlink r:id="rId4" ref="W8"/>
    <hyperlink r:id="rId5" ref="X8"/>
    <hyperlink r:id="rId6" ref="AE8"/>
    <hyperlink r:id="rId7" ref="AE9"/>
    <hyperlink r:id="rId8" ref="G10"/>
    <hyperlink r:id="rId9" ref="H10"/>
    <hyperlink r:id="rId10" ref="W10"/>
    <hyperlink r:id="rId11" ref="X10"/>
    <hyperlink r:id="rId12" ref="AE10"/>
    <hyperlink r:id="rId13" ref="AE11"/>
    <hyperlink r:id="rId14" ref="W12"/>
    <hyperlink r:id="rId15" ref="X12"/>
    <hyperlink r:id="rId16" ref="Y12"/>
    <hyperlink r:id="rId17" ref="Z12"/>
    <hyperlink r:id="rId18" ref="AA12"/>
    <hyperlink r:id="rId19" ref="AB12"/>
    <hyperlink r:id="rId20" ref="AE12"/>
    <hyperlink r:id="rId21" ref="AE13"/>
    <hyperlink r:id="rId22" ref="W14"/>
    <hyperlink r:id="rId23" ref="AE14"/>
    <hyperlink r:id="rId24" ref="E15"/>
    <hyperlink r:id="rId25" ref="F15"/>
    <hyperlink r:id="rId26" ref="G15"/>
    <hyperlink r:id="rId27" ref="H15"/>
    <hyperlink r:id="rId28" ref="AE15"/>
    <hyperlink r:id="rId29" ref="AE16"/>
  </hyperlinks>
  <drawing r:id="rId30"/>
</worksheet>
</file>