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Oxford Pembroke\Campus ECA\OUS\Elections\STV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3" i="1"/>
  <c r="I3" i="1"/>
  <c r="I4" i="1"/>
  <c r="I7" i="1"/>
  <c r="H14" i="1"/>
  <c r="G14" i="1"/>
  <c r="F7" i="1"/>
  <c r="F4" i="1"/>
  <c r="F5" i="1"/>
  <c r="F3" i="1"/>
  <c r="E14" i="1"/>
  <c r="D5" i="1"/>
  <c r="D6" i="1"/>
  <c r="D7" i="1"/>
  <c r="C15" i="1"/>
  <c r="D3" i="1" s="1"/>
  <c r="B17" i="1"/>
  <c r="B10" i="1"/>
  <c r="C14" i="1" s="1"/>
  <c r="D4" i="1" l="1"/>
</calcChain>
</file>

<file path=xl/sharedStrings.xml><?xml version="1.0" encoding="utf-8"?>
<sst xmlns="http://schemas.openxmlformats.org/spreadsheetml/2006/main" count="55" uniqueCount="29">
  <si>
    <t>Tom</t>
  </si>
  <si>
    <t>Mary</t>
  </si>
  <si>
    <t>John</t>
  </si>
  <si>
    <t>Peter</t>
  </si>
  <si>
    <t>Mike</t>
  </si>
  <si>
    <t>Grace</t>
  </si>
  <si>
    <t>Round 1</t>
  </si>
  <si>
    <t>Quota</t>
  </si>
  <si>
    <t>SBV</t>
  </si>
  <si>
    <t>Round 2</t>
  </si>
  <si>
    <t>Elect Peter</t>
  </si>
  <si>
    <t>1 distrib</t>
  </si>
  <si>
    <t>Value</t>
  </si>
  <si>
    <t>/</t>
  </si>
  <si>
    <t>3bp</t>
  </si>
  <si>
    <t>Elect Tom</t>
  </si>
  <si>
    <t>Round3</t>
  </si>
  <si>
    <t>3a distrib</t>
  </si>
  <si>
    <t>3b distrib</t>
  </si>
  <si>
    <t>Round 4</t>
  </si>
  <si>
    <t>Turnout</t>
  </si>
  <si>
    <t>Elect Mike</t>
  </si>
  <si>
    <t>2 distrib</t>
  </si>
  <si>
    <t>Eliminate John</t>
  </si>
  <si>
    <t>4a distrib</t>
  </si>
  <si>
    <t>4b distrib</t>
  </si>
  <si>
    <t>4c distri</t>
  </si>
  <si>
    <t>Round 5</t>
  </si>
  <si>
    <t>Elect 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</si>
</sst>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zoomScale="145" zoomScaleNormal="145" workbookViewId="0">
      <selection activeCell="M13" sqref="M13"/>
    </sheetView>
  </sheetViews>
  <sheetFormatPr defaultRowHeight="15" x14ac:dyDescent="0.25"/>
  <cols>
    <col min="2" max="2" width="10.5703125" bestFit="1" customWidth="1"/>
    <col min="3" max="3" width="9.140625" style="1"/>
    <col min="4" max="4" width="10.7109375" bestFit="1" customWidth="1"/>
    <col min="5" max="5" width="9.140625" style="1"/>
    <col min="6" max="6" width="10.5703125" bestFit="1" customWidth="1"/>
    <col min="7" max="8" width="9.140625" style="1"/>
    <col min="9" max="9" width="14.140625" bestFit="1" customWidth="1"/>
    <col min="10" max="12" width="9.140625" style="1"/>
  </cols>
  <sheetData>
    <row r="1" spans="1:13" x14ac:dyDescent="0.25">
      <c r="B1" t="s">
        <v>6</v>
      </c>
      <c r="C1" s="1" t="s">
        <v>11</v>
      </c>
      <c r="D1" t="s">
        <v>9</v>
      </c>
      <c r="E1" s="1" t="s">
        <v>22</v>
      </c>
      <c r="F1" t="s">
        <v>16</v>
      </c>
      <c r="G1" s="1" t="s">
        <v>17</v>
      </c>
      <c r="H1" s="1" t="s">
        <v>18</v>
      </c>
      <c r="I1" t="s">
        <v>19</v>
      </c>
      <c r="J1" s="1" t="s">
        <v>24</v>
      </c>
      <c r="K1" s="1" t="s">
        <v>25</v>
      </c>
      <c r="L1" s="1" t="s">
        <v>26</v>
      </c>
      <c r="M1" s="1" t="s">
        <v>27</v>
      </c>
    </row>
    <row r="2" spans="1:13" x14ac:dyDescent="0.25">
      <c r="A2" t="s">
        <v>0</v>
      </c>
      <c r="B2">
        <v>23</v>
      </c>
      <c r="C2" s="1" t="s">
        <v>13</v>
      </c>
      <c r="D2" t="s">
        <v>13</v>
      </c>
      <c r="E2" s="1" t="s">
        <v>13</v>
      </c>
      <c r="F2" t="s">
        <v>13</v>
      </c>
      <c r="G2" s="1" t="s">
        <v>13</v>
      </c>
      <c r="H2" s="1" t="s">
        <v>13</v>
      </c>
      <c r="I2" t="s">
        <v>13</v>
      </c>
      <c r="J2" t="s">
        <v>13</v>
      </c>
      <c r="K2" t="s">
        <v>13</v>
      </c>
      <c r="L2" t="s">
        <v>13</v>
      </c>
    </row>
    <row r="3" spans="1:13" x14ac:dyDescent="0.25">
      <c r="A3" t="s">
        <v>1</v>
      </c>
      <c r="B3">
        <v>6</v>
      </c>
      <c r="C3" s="1">
        <v>12</v>
      </c>
      <c r="D3">
        <f t="shared" ref="D3:D8" si="0">B3+C3*$C$15</f>
        <v>9.6479999999999997</v>
      </c>
      <c r="E3" s="1">
        <v>10</v>
      </c>
      <c r="F3">
        <f>D3+E3*$E$15</f>
        <v>12.368</v>
      </c>
      <c r="G3" s="1">
        <v>5</v>
      </c>
      <c r="H3" s="1">
        <v>5</v>
      </c>
      <c r="I3">
        <f>F3+G3*$G$15+H3*$H$15</f>
        <v>12.468</v>
      </c>
      <c r="J3" s="1">
        <v>5</v>
      </c>
      <c r="K3" s="1">
        <v>11</v>
      </c>
      <c r="L3" s="1">
        <v>0</v>
      </c>
      <c r="M3">
        <f>I3+J3*$J$15+K3*$K$15+L3*$L$15</f>
        <v>20.812000000000001</v>
      </c>
    </row>
    <row r="4" spans="1:13" x14ac:dyDescent="0.25">
      <c r="A4" t="s">
        <v>2</v>
      </c>
      <c r="B4">
        <v>5</v>
      </c>
      <c r="C4" s="1">
        <v>11</v>
      </c>
      <c r="D4">
        <f t="shared" si="0"/>
        <v>8.3439999999999994</v>
      </c>
      <c r="E4" s="1">
        <v>0</v>
      </c>
      <c r="F4">
        <f t="shared" ref="F4:F7" si="1">D4+E4*$E$15</f>
        <v>8.3439999999999994</v>
      </c>
      <c r="G4" s="1">
        <v>0</v>
      </c>
      <c r="H4" s="1">
        <v>6</v>
      </c>
      <c r="I4">
        <f>F4+G4*$G$15+H4*$H$15</f>
        <v>8.3679999999999986</v>
      </c>
      <c r="J4" t="s">
        <v>13</v>
      </c>
      <c r="K4" t="s">
        <v>13</v>
      </c>
      <c r="L4" t="s">
        <v>13</v>
      </c>
    </row>
    <row r="5" spans="1:13" x14ac:dyDescent="0.25">
      <c r="A5" t="s">
        <v>3</v>
      </c>
      <c r="B5">
        <v>13</v>
      </c>
      <c r="C5" s="1">
        <v>0</v>
      </c>
      <c r="D5">
        <f t="shared" si="0"/>
        <v>13</v>
      </c>
      <c r="E5" s="1">
        <v>12</v>
      </c>
      <c r="F5">
        <f t="shared" si="1"/>
        <v>16.263999999999999</v>
      </c>
      <c r="G5" s="1" t="s">
        <v>13</v>
      </c>
      <c r="H5" s="1" t="s">
        <v>13</v>
      </c>
      <c r="I5" t="s">
        <v>13</v>
      </c>
      <c r="J5" t="s">
        <v>13</v>
      </c>
      <c r="K5" t="s">
        <v>13</v>
      </c>
      <c r="L5" t="s">
        <v>13</v>
      </c>
    </row>
    <row r="6" spans="1:13" x14ac:dyDescent="0.25">
      <c r="A6" t="s">
        <v>4</v>
      </c>
      <c r="B6">
        <v>22</v>
      </c>
      <c r="C6" s="1">
        <v>0</v>
      </c>
      <c r="D6">
        <f t="shared" si="0"/>
        <v>22</v>
      </c>
      <c r="E6" s="1" t="s">
        <v>13</v>
      </c>
      <c r="F6" t="s">
        <v>13</v>
      </c>
      <c r="G6" s="1" t="s">
        <v>13</v>
      </c>
      <c r="H6" s="1" t="s">
        <v>13</v>
      </c>
      <c r="I6" t="s">
        <v>13</v>
      </c>
      <c r="J6" t="s">
        <v>13</v>
      </c>
      <c r="K6" t="s">
        <v>13</v>
      </c>
      <c r="L6" t="s">
        <v>13</v>
      </c>
    </row>
    <row r="7" spans="1:13" x14ac:dyDescent="0.25">
      <c r="A7" t="s">
        <v>5</v>
      </c>
      <c r="B7">
        <v>11</v>
      </c>
      <c r="C7" s="1">
        <v>0</v>
      </c>
      <c r="D7">
        <f t="shared" si="0"/>
        <v>11</v>
      </c>
      <c r="E7" s="1">
        <v>0</v>
      </c>
      <c r="F7">
        <f t="shared" si="1"/>
        <v>11</v>
      </c>
      <c r="G7" s="1">
        <v>8</v>
      </c>
      <c r="H7" s="1">
        <v>1</v>
      </c>
      <c r="I7">
        <f>F7+G7*$G$15+H7*$H$15</f>
        <v>11.132</v>
      </c>
      <c r="J7" s="1">
        <v>0</v>
      </c>
      <c r="K7" s="1">
        <v>0</v>
      </c>
      <c r="L7" s="1">
        <v>6</v>
      </c>
      <c r="M7">
        <f>I7+J7*$J$15+K7*$K$15+L7*$L$15</f>
        <v>11.155999999999999</v>
      </c>
    </row>
    <row r="8" spans="1:13" x14ac:dyDescent="0.25">
      <c r="A8" t="s">
        <v>8</v>
      </c>
      <c r="B8">
        <v>2</v>
      </c>
      <c r="C8" s="1">
        <v>0</v>
      </c>
      <c r="E8" s="1">
        <v>0</v>
      </c>
    </row>
    <row r="10" spans="1:13" x14ac:dyDescent="0.25">
      <c r="A10" t="s">
        <v>7</v>
      </c>
      <c r="B10">
        <f>SUM(B2:B7)/5+0.01</f>
        <v>16.010000000000002</v>
      </c>
    </row>
    <row r="12" spans="1:13" x14ac:dyDescent="0.25">
      <c r="B12" t="s">
        <v>15</v>
      </c>
      <c r="D12" t="s">
        <v>21</v>
      </c>
      <c r="F12" t="s">
        <v>10</v>
      </c>
      <c r="I12" t="s">
        <v>23</v>
      </c>
      <c r="M12" t="s">
        <v>28</v>
      </c>
    </row>
    <row r="14" spans="1:13" x14ac:dyDescent="0.25">
      <c r="A14" t="s">
        <v>12</v>
      </c>
      <c r="B14">
        <v>1</v>
      </c>
      <c r="C14" s="1">
        <f>(B2-B10)/SUM(C2:C8)</f>
        <v>0.30391304347826081</v>
      </c>
      <c r="E14" s="1">
        <f>(D6-B10)/(SUM(E2:E8))</f>
        <v>0.27227272727272722</v>
      </c>
      <c r="G14" s="1">
        <f>(F5-B10)/(SUM(G3:G7)*B14+SUM(H3:H7)*E15)</f>
        <v>1.5617314313821802E-2</v>
      </c>
      <c r="H14" s="1">
        <f>(F5-B10)*0.272/(SUM(G3:G7)*B14+SUM(H3:H7)*E15)</f>
        <v>4.2479094933595305E-3</v>
      </c>
    </row>
    <row r="15" spans="1:13" x14ac:dyDescent="0.25">
      <c r="A15" t="s">
        <v>14</v>
      </c>
      <c r="C15" s="1">
        <f>0.304</f>
        <v>0.30399999999999999</v>
      </c>
      <c r="E15" s="1">
        <v>0.27200000000000002</v>
      </c>
      <c r="G15" s="1">
        <v>1.6E-2</v>
      </c>
      <c r="H15" s="1">
        <v>4.0000000000000001E-3</v>
      </c>
      <c r="J15" s="1">
        <v>1</v>
      </c>
      <c r="K15" s="1">
        <v>0.30399999999999999</v>
      </c>
      <c r="L15" s="1">
        <v>4.0000000000000001E-3</v>
      </c>
    </row>
    <row r="17" spans="1:2" x14ac:dyDescent="0.25">
      <c r="A17" t="s">
        <v>20</v>
      </c>
      <c r="B17">
        <f>SUM(B2:B8)</f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2016-06-10T15:08:49Z</dcterms:created>
  <dcterms:modified xsi:type="dcterms:W3CDTF">2016-06-10T17:10:50Z</dcterms:modified>
</cp:coreProperties>
</file>