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.p\OneDrive - Procter and Gamble\Desktop\"/>
    </mc:Choice>
  </mc:AlternateContent>
  <xr:revisionPtr revIDLastSave="0" documentId="13_ncr:1_{35CEDD2E-E78E-4384-A594-2805A3E5CB7A}" xr6:coauthVersionLast="45" xr6:coauthVersionMax="45" xr10:uidLastSave="{00000000-0000-0000-0000-000000000000}"/>
  <bookViews>
    <workbookView xWindow="600" yWindow="315" windowWidth="12435" windowHeight="12555" activeTab="1" xr2:uid="{00000000-000D-0000-FFFF-FFFF00000000}"/>
  </bookViews>
  <sheets>
    <sheet name="version 1" sheetId="1" r:id="rId1"/>
    <sheet name="version 2" sheetId="2" r:id="rId2"/>
  </sheets>
  <definedNames>
    <definedName name="_xlnm.Print_Area" localSheetId="0">'version 1'!$A$1:$AI$48</definedName>
    <definedName name="_xlnm.Print_Area" localSheetId="1">'version 2'!$A$1:$AH$54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4" i="2" l="1"/>
  <c r="R44" i="2"/>
  <c r="S44" i="2" s="1"/>
  <c r="T44" i="2" s="1"/>
  <c r="U44" i="2" s="1"/>
  <c r="V44" i="2" s="1"/>
  <c r="W44" i="2" s="1"/>
  <c r="Q46" i="2" s="1"/>
  <c r="R46" i="2" s="1"/>
  <c r="S46" i="2" s="1"/>
  <c r="T46" i="2" s="1"/>
  <c r="U46" i="2" s="1"/>
  <c r="V46" i="2" s="1"/>
  <c r="W46" i="2" s="1"/>
  <c r="Q48" i="2" s="1"/>
  <c r="R48" i="2" s="1"/>
  <c r="S48" i="2" s="1"/>
  <c r="T48" i="2" s="1"/>
  <c r="U48" i="2" s="1"/>
  <c r="V48" i="2" s="1"/>
  <c r="W48" i="2" s="1"/>
  <c r="Q50" i="2" s="1"/>
  <c r="R50" i="2" s="1"/>
  <c r="S50" i="2" s="1"/>
  <c r="T50" i="2" s="1"/>
  <c r="U50" i="2" s="1"/>
  <c r="V50" i="2" s="1"/>
  <c r="W50" i="2" s="1"/>
  <c r="Q52" i="2" s="1"/>
  <c r="R52" i="2" s="1"/>
  <c r="K30" i="2"/>
  <c r="L30" i="2" s="1"/>
  <c r="M30" i="2" s="1"/>
  <c r="N30" i="2" s="1"/>
  <c r="O30" i="2" s="1"/>
  <c r="I32" i="2" s="1"/>
  <c r="J32" i="2" s="1"/>
  <c r="K32" i="2" s="1"/>
  <c r="L32" i="2" s="1"/>
  <c r="M32" i="2" s="1"/>
  <c r="N32" i="2" s="1"/>
  <c r="O32" i="2" s="1"/>
  <c r="I34" i="2" s="1"/>
  <c r="J34" i="2" s="1"/>
  <c r="K34" i="2" s="1"/>
  <c r="L34" i="2" s="1"/>
  <c r="M34" i="2" s="1"/>
  <c r="N34" i="2" s="1"/>
  <c r="O34" i="2" s="1"/>
  <c r="I36" i="2" s="1"/>
  <c r="J36" i="2" s="1"/>
  <c r="K36" i="2" s="1"/>
  <c r="L36" i="2" s="1"/>
  <c r="M36" i="2" s="1"/>
  <c r="N36" i="2" s="1"/>
  <c r="O36" i="2" s="1"/>
  <c r="I38" i="2" s="1"/>
  <c r="J38" i="2" s="1"/>
  <c r="K38" i="2" s="1"/>
  <c r="F30" i="2"/>
  <c r="G30" i="2" s="1"/>
  <c r="A32" i="2" s="1"/>
  <c r="B32" i="2" s="1"/>
  <c r="C32" i="2" s="1"/>
  <c r="D32" i="2" s="1"/>
  <c r="E32" i="2" s="1"/>
  <c r="F32" i="2" s="1"/>
  <c r="G32" i="2" s="1"/>
  <c r="A34" i="2" s="1"/>
  <c r="B34" i="2" s="1"/>
  <c r="C34" i="2" s="1"/>
  <c r="D34" i="2" s="1"/>
  <c r="E34" i="2" s="1"/>
  <c r="F34" i="2" s="1"/>
  <c r="G34" i="2" s="1"/>
  <c r="A36" i="2" s="1"/>
  <c r="B36" i="2" s="1"/>
  <c r="C36" i="2" s="1"/>
  <c r="D36" i="2" s="1"/>
  <c r="E36" i="2" s="1"/>
  <c r="F36" i="2" s="1"/>
  <c r="G36" i="2" s="1"/>
  <c r="A38" i="2" s="1"/>
  <c r="B38" i="2" s="1"/>
  <c r="C38" i="2" s="1"/>
  <c r="D38" i="2" s="1"/>
  <c r="E38" i="2" s="1"/>
  <c r="F38" i="2" s="1"/>
  <c r="G38" i="2" s="1"/>
  <c r="Z30" i="2"/>
  <c r="AA30" i="2" s="1"/>
  <c r="AB30" i="2" s="1"/>
  <c r="AC30" i="2" s="1"/>
  <c r="AD30" i="2" s="1"/>
  <c r="AE30" i="2" s="1"/>
  <c r="Y32" i="2" s="1"/>
  <c r="Z32" i="2" s="1"/>
  <c r="AA32" i="2" s="1"/>
  <c r="AB32" i="2" s="1"/>
  <c r="AC32" i="2" s="1"/>
  <c r="AD32" i="2" s="1"/>
  <c r="AE32" i="2" s="1"/>
  <c r="Y34" i="2" s="1"/>
  <c r="Z34" i="2" s="1"/>
  <c r="AA34" i="2" s="1"/>
  <c r="AB34" i="2" s="1"/>
  <c r="AC34" i="2" s="1"/>
  <c r="AD34" i="2" s="1"/>
  <c r="AE34" i="2" s="1"/>
  <c r="Y36" i="2" s="1"/>
  <c r="Z36" i="2" s="1"/>
  <c r="AA36" i="2" s="1"/>
  <c r="AB36" i="2" s="1"/>
  <c r="AC36" i="2" s="1"/>
  <c r="AD36" i="2" s="1"/>
  <c r="AE36" i="2" s="1"/>
  <c r="Y38" i="2" s="1"/>
  <c r="Z38" i="2" s="1"/>
  <c r="T30" i="2"/>
  <c r="U30" i="2" s="1"/>
  <c r="V30" i="2" s="1"/>
  <c r="W30" i="2" s="1"/>
  <c r="Q32" i="2" s="1"/>
  <c r="R32" i="2" s="1"/>
  <c r="S32" i="2" s="1"/>
  <c r="T32" i="2" s="1"/>
  <c r="U32" i="2" s="1"/>
  <c r="V32" i="2" s="1"/>
  <c r="W32" i="2" s="1"/>
  <c r="Q34" i="2" s="1"/>
  <c r="R34" i="2" s="1"/>
  <c r="S34" i="2" s="1"/>
  <c r="T34" i="2" s="1"/>
  <c r="U34" i="2" s="1"/>
  <c r="V34" i="2" s="1"/>
  <c r="W34" i="2" s="1"/>
  <c r="Q36" i="2" s="1"/>
  <c r="R36" i="2" s="1"/>
  <c r="S36" i="2" s="1"/>
  <c r="T36" i="2" s="1"/>
  <c r="U36" i="2" s="1"/>
  <c r="V36" i="2" s="1"/>
  <c r="W36" i="2" s="1"/>
  <c r="Q38" i="2" s="1"/>
  <c r="R38" i="2" s="1"/>
  <c r="S38" i="2" s="1"/>
  <c r="T38" i="2" s="1"/>
  <c r="U38" i="2" s="1"/>
  <c r="V38" i="2" s="1"/>
  <c r="AB16" i="2"/>
  <c r="AC16" i="2" s="1"/>
  <c r="AD16" i="2" s="1"/>
  <c r="AE16" i="2" s="1"/>
  <c r="Y18" i="2" s="1"/>
  <c r="Z18" i="2" s="1"/>
  <c r="AA18" i="2" s="1"/>
  <c r="AB18" i="2" s="1"/>
  <c r="AC18" i="2" s="1"/>
  <c r="AD18" i="2" s="1"/>
  <c r="AE18" i="2" s="1"/>
  <c r="Y20" i="2" s="1"/>
  <c r="Z20" i="2" s="1"/>
  <c r="AA20" i="2" s="1"/>
  <c r="AB20" i="2" s="1"/>
  <c r="AC20" i="2" s="1"/>
  <c r="AD20" i="2" s="1"/>
  <c r="AE20" i="2" s="1"/>
  <c r="Y22" i="2" s="1"/>
  <c r="Z22" i="2" s="1"/>
  <c r="AA22" i="2" s="1"/>
  <c r="AB22" i="2" s="1"/>
  <c r="AC22" i="2" s="1"/>
  <c r="AD22" i="2" s="1"/>
  <c r="AE22" i="2" s="1"/>
  <c r="Y24" i="2" s="1"/>
  <c r="Z24" i="2" s="1"/>
  <c r="AA24" i="2" s="1"/>
  <c r="AB24" i="2" s="1"/>
  <c r="AC24" i="2" s="1"/>
  <c r="R16" i="2"/>
  <c r="S16" i="2" s="1"/>
  <c r="T16" i="2" s="1"/>
  <c r="U16" i="2" s="1"/>
  <c r="V16" i="2" s="1"/>
  <c r="W16" i="2" s="1"/>
  <c r="Q18" i="2" s="1"/>
  <c r="R18" i="2" s="1"/>
  <c r="S18" i="2" s="1"/>
  <c r="T18" i="2" s="1"/>
  <c r="U18" i="2" s="1"/>
  <c r="V18" i="2" s="1"/>
  <c r="W18" i="2" s="1"/>
  <c r="Q20" i="2" s="1"/>
  <c r="R20" i="2" s="1"/>
  <c r="S20" i="2" s="1"/>
  <c r="T20" i="2" s="1"/>
  <c r="U20" i="2" s="1"/>
  <c r="V20" i="2" s="1"/>
  <c r="W20" i="2" s="1"/>
  <c r="Q22" i="2" s="1"/>
  <c r="R22" i="2" s="1"/>
  <c r="S22" i="2" s="1"/>
  <c r="T22" i="2" s="1"/>
  <c r="U22" i="2" s="1"/>
  <c r="V22" i="2" s="1"/>
  <c r="W22" i="2" s="1"/>
  <c r="Q24" i="2" s="1"/>
  <c r="R24" i="2" s="1"/>
  <c r="S24" i="2" s="1"/>
  <c r="O16" i="2"/>
  <c r="I18" i="2" s="1"/>
  <c r="J18" i="2" s="1"/>
  <c r="K18" i="2" s="1"/>
  <c r="L18" i="2" s="1"/>
  <c r="M18" i="2" s="1"/>
  <c r="N18" i="2" s="1"/>
  <c r="O18" i="2" s="1"/>
  <c r="I20" i="2" s="1"/>
  <c r="J20" i="2" s="1"/>
  <c r="K20" i="2" s="1"/>
  <c r="L20" i="2" s="1"/>
  <c r="M20" i="2" s="1"/>
  <c r="N20" i="2" s="1"/>
  <c r="O20" i="2" s="1"/>
  <c r="I22" i="2" s="1"/>
  <c r="J22" i="2" s="1"/>
  <c r="K22" i="2" s="1"/>
  <c r="L22" i="2" s="1"/>
  <c r="M22" i="2" s="1"/>
  <c r="N22" i="2" s="1"/>
  <c r="O22" i="2" s="1"/>
  <c r="I24" i="2" s="1"/>
  <c r="J24" i="2" s="1"/>
  <c r="K24" i="2" s="1"/>
  <c r="L24" i="2" s="1"/>
  <c r="M24" i="2" s="1"/>
  <c r="N24" i="2" s="1"/>
  <c r="O24" i="2" s="1"/>
  <c r="E16" i="2"/>
  <c r="F16" i="2" s="1"/>
  <c r="G16" i="2" s="1"/>
  <c r="A18" i="2" s="1"/>
  <c r="B18" i="2" s="1"/>
  <c r="C18" i="2" s="1"/>
  <c r="D18" i="2" s="1"/>
  <c r="E18" i="2" s="1"/>
  <c r="F18" i="2" s="1"/>
  <c r="G18" i="2" s="1"/>
  <c r="A20" i="2" s="1"/>
  <c r="B20" i="2" s="1"/>
  <c r="C20" i="2" s="1"/>
  <c r="D20" i="2" s="1"/>
  <c r="E20" i="2" s="1"/>
  <c r="F20" i="2" s="1"/>
  <c r="G20" i="2" s="1"/>
  <c r="A22" i="2" s="1"/>
  <c r="B22" i="2" s="1"/>
  <c r="C22" i="2" s="1"/>
  <c r="D22" i="2" s="1"/>
  <c r="E22" i="2" s="1"/>
  <c r="F22" i="2" s="1"/>
  <c r="G22" i="2" s="1"/>
  <c r="A24" i="2" s="1"/>
  <c r="B24" i="2" s="1"/>
  <c r="C24" i="2" s="1"/>
  <c r="D24" i="2" s="1"/>
  <c r="E24" i="2" s="1"/>
  <c r="F24" i="2" s="1"/>
  <c r="BP54" i="2"/>
  <c r="BH54" i="2"/>
  <c r="AZ54" i="2"/>
  <c r="AR54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BP52" i="2"/>
  <c r="BH52" i="2"/>
  <c r="AZ52" i="2"/>
  <c r="AR52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BP50" i="2"/>
  <c r="BH50" i="2"/>
  <c r="AZ50" i="2"/>
  <c r="AR50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BP48" i="2"/>
  <c r="BH48" i="2"/>
  <c r="AZ48" i="2"/>
  <c r="AR48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BP46" i="2"/>
  <c r="BH46" i="2"/>
  <c r="AZ46" i="2"/>
  <c r="AR46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B44" i="2"/>
  <c r="AC44" i="2" s="1"/>
  <c r="AD44" i="2" s="1"/>
  <c r="AE44" i="2" s="1"/>
  <c r="Y46" i="2" s="1"/>
  <c r="Z46" i="2" s="1"/>
  <c r="AA46" i="2" s="1"/>
  <c r="AB46" i="2" s="1"/>
  <c r="AC46" i="2" s="1"/>
  <c r="AD46" i="2" s="1"/>
  <c r="AE46" i="2" s="1"/>
  <c r="Y48" i="2" s="1"/>
  <c r="Z48" i="2" s="1"/>
  <c r="AA48" i="2" s="1"/>
  <c r="AB48" i="2" s="1"/>
  <c r="AC48" i="2" s="1"/>
  <c r="AD48" i="2" s="1"/>
  <c r="AE48" i="2" s="1"/>
  <c r="Y50" i="2" s="1"/>
  <c r="Z50" i="2" s="1"/>
  <c r="AA50" i="2" s="1"/>
  <c r="AB50" i="2" s="1"/>
  <c r="AC50" i="2" s="1"/>
  <c r="AD50" i="2" s="1"/>
  <c r="AE50" i="2" s="1"/>
  <c r="Y52" i="2" s="1"/>
  <c r="Z52" i="2" s="1"/>
  <c r="AA52" i="2" s="1"/>
  <c r="AB52" i="2" s="1"/>
  <c r="AC52" i="2" s="1"/>
  <c r="M44" i="2"/>
  <c r="N44" i="2" s="1"/>
  <c r="O44" i="2" s="1"/>
  <c r="I46" i="2" s="1"/>
  <c r="J46" i="2" s="1"/>
  <c r="K46" i="2" s="1"/>
  <c r="L46" i="2" s="1"/>
  <c r="M46" i="2" s="1"/>
  <c r="N46" i="2" s="1"/>
  <c r="O46" i="2" s="1"/>
  <c r="I48" i="2" s="1"/>
  <c r="J48" i="2" s="1"/>
  <c r="K48" i="2" s="1"/>
  <c r="L48" i="2" s="1"/>
  <c r="M48" i="2" s="1"/>
  <c r="N48" i="2" s="1"/>
  <c r="O48" i="2" s="1"/>
  <c r="I50" i="2" s="1"/>
  <c r="J50" i="2" s="1"/>
  <c r="K50" i="2" s="1"/>
  <c r="L50" i="2" s="1"/>
  <c r="M50" i="2" s="1"/>
  <c r="N50" i="2" s="1"/>
  <c r="O50" i="2" s="1"/>
  <c r="I52" i="2" s="1"/>
  <c r="J52" i="2" s="1"/>
  <c r="K52" i="2" s="1"/>
  <c r="L52" i="2" s="1"/>
  <c r="M52" i="2" s="1"/>
  <c r="N52" i="2" s="1"/>
  <c r="O52" i="2" s="1"/>
  <c r="C44" i="2"/>
  <c r="D44" i="2" s="1"/>
  <c r="E44" i="2" s="1"/>
  <c r="F44" i="2" s="1"/>
  <c r="G44" i="2" s="1"/>
  <c r="A46" i="2" s="1"/>
  <c r="B46" i="2" s="1"/>
  <c r="C46" i="2" s="1"/>
  <c r="D46" i="2" s="1"/>
  <c r="E46" i="2" s="1"/>
  <c r="F46" i="2" s="1"/>
  <c r="G46" i="2" s="1"/>
  <c r="A48" i="2" s="1"/>
  <c r="B48" i="2" s="1"/>
  <c r="C48" i="2" s="1"/>
  <c r="D48" i="2" s="1"/>
  <c r="E48" i="2" s="1"/>
  <c r="F48" i="2" s="1"/>
  <c r="G48" i="2" s="1"/>
  <c r="A50" i="2" s="1"/>
  <c r="B50" i="2" s="1"/>
  <c r="C50" i="2" s="1"/>
  <c r="D50" i="2" s="1"/>
  <c r="E50" i="2" s="1"/>
  <c r="F50" i="2" s="1"/>
  <c r="G50" i="2" s="1"/>
  <c r="A52" i="2" s="1"/>
  <c r="B52" i="2" s="1"/>
  <c r="C52" i="2" s="1"/>
  <c r="D52" i="2" s="1"/>
  <c r="BP40" i="2"/>
  <c r="BH40" i="2"/>
  <c r="AZ40" i="2"/>
  <c r="AR40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BP38" i="2"/>
  <c r="BH38" i="2"/>
  <c r="AZ38" i="2"/>
  <c r="AR38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BP36" i="2"/>
  <c r="BH36" i="2"/>
  <c r="AZ36" i="2"/>
  <c r="AR36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BP34" i="2"/>
  <c r="BH34" i="2"/>
  <c r="AZ34" i="2"/>
  <c r="AR34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BP32" i="2"/>
  <c r="BH32" i="2"/>
  <c r="AZ32" i="2"/>
  <c r="AR32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BP26" i="2"/>
  <c r="BH26" i="2"/>
  <c r="AZ26" i="2"/>
  <c r="AR26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BP24" i="2"/>
  <c r="BH24" i="2"/>
  <c r="AZ24" i="2"/>
  <c r="AR24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BP22" i="2"/>
  <c r="BH22" i="2"/>
  <c r="AZ22" i="2"/>
  <c r="AR22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BP20" i="2"/>
  <c r="BH20" i="2"/>
  <c r="AZ20" i="2"/>
  <c r="AR20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BP18" i="2"/>
  <c r="BH18" i="2"/>
  <c r="AZ18" i="2"/>
  <c r="AR18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H10" i="2"/>
  <c r="AH45" i="2" l="1"/>
  <c r="AH47" i="2"/>
  <c r="AF47" i="2"/>
  <c r="AF49" i="2"/>
  <c r="AH49" i="2"/>
  <c r="AH51" i="2"/>
  <c r="AH39" i="2"/>
  <c r="AF31" i="2"/>
  <c r="AH35" i="2"/>
  <c r="AH31" i="2"/>
  <c r="AF35" i="2"/>
  <c r="AF37" i="2"/>
  <c r="AH37" i="2"/>
  <c r="AH21" i="2"/>
  <c r="AF17" i="2"/>
  <c r="AH19" i="2"/>
  <c r="AF51" i="2"/>
  <c r="AH53" i="2"/>
  <c r="AH17" i="2"/>
  <c r="AF23" i="2"/>
  <c r="AH23" i="2"/>
  <c r="AH33" i="2"/>
  <c r="AF45" i="2"/>
  <c r="AF53" i="2"/>
  <c r="AF25" i="2"/>
  <c r="AH25" i="2"/>
  <c r="AF33" i="2"/>
  <c r="AF54" i="2" l="1"/>
  <c r="H9" i="2" s="1"/>
  <c r="AH54" i="2"/>
  <c r="H11" i="2" l="1"/>
  <c r="AH6" i="1"/>
  <c r="AH3" i="1"/>
  <c r="AH2" i="1"/>
  <c r="AG3" i="1"/>
  <c r="AK18" i="1" l="1"/>
  <c r="AG18" i="1" s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H18" i="1" l="1"/>
  <c r="AK15" i="1" l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G26" i="1" l="1"/>
  <c r="AG25" i="1"/>
  <c r="AG24" i="1"/>
  <c r="AG23" i="1"/>
  <c r="AG22" i="1"/>
  <c r="AG21" i="1"/>
  <c r="AG20" i="1"/>
  <c r="AG19" i="1"/>
  <c r="AG17" i="1"/>
  <c r="AG16" i="1"/>
  <c r="AG15" i="1"/>
  <c r="AG6" i="1"/>
  <c r="AG2" i="1"/>
  <c r="AH20" i="1" l="1"/>
  <c r="AH21" i="1"/>
  <c r="AH26" i="1"/>
  <c r="AH15" i="1"/>
  <c r="AH25" i="1"/>
  <c r="AH23" i="1"/>
  <c r="AH22" i="1"/>
  <c r="AH19" i="1"/>
  <c r="AH17" i="1"/>
  <c r="AH16" i="1"/>
  <c r="AH24" i="1"/>
  <c r="AG4" i="1"/>
  <c r="AG7" i="1" l="1"/>
  <c r="AJ15" i="1" s="1"/>
  <c r="AJ16" i="1" s="1"/>
  <c r="AJ17" i="1" s="1"/>
  <c r="AH4" i="1"/>
  <c r="AG27" i="1"/>
  <c r="AG10" i="1" s="1"/>
  <c r="AH10" i="1" s="1"/>
  <c r="AJ18" i="1" l="1"/>
  <c r="AJ19" i="1" s="1"/>
  <c r="AJ20" i="1" s="1"/>
  <c r="AJ21" i="1" s="1"/>
  <c r="AJ22" i="1" s="1"/>
  <c r="AJ23" i="1" s="1"/>
  <c r="AJ24" i="1" s="1"/>
  <c r="AJ25" i="1" s="1"/>
  <c r="AJ26" i="1" s="1"/>
  <c r="AG12" i="1"/>
  <c r="AH12" i="1" s="1"/>
  <c r="AH7" i="1"/>
  <c r="AH27" i="1"/>
</calcChain>
</file>

<file path=xl/sharedStrings.xml><?xml version="1.0" encoding="utf-8"?>
<sst xmlns="http://schemas.openxmlformats.org/spreadsheetml/2006/main" count="367" uniqueCount="134">
  <si>
    <t>DAYS</t>
  </si>
  <si>
    <t>HOURS</t>
  </si>
  <si>
    <t xml:space="preserve">Name: </t>
  </si>
  <si>
    <t xml:space="preserve">Birthday - </t>
  </si>
  <si>
    <t>Anniversary -</t>
  </si>
  <si>
    <t>Month</t>
  </si>
  <si>
    <t>Day</t>
  </si>
  <si>
    <t>VACATION</t>
  </si>
  <si>
    <t>SICK</t>
  </si>
  <si>
    <t>Formulas below - DO NOT DELETE</t>
  </si>
  <si>
    <t>HR/MN</t>
  </si>
  <si>
    <t>8PH</t>
  </si>
  <si>
    <t>5SS</t>
  </si>
  <si>
    <t>5FS</t>
  </si>
  <si>
    <t>4SS</t>
  </si>
  <si>
    <t>4FS</t>
  </si>
  <si>
    <t>10SS</t>
  </si>
  <si>
    <t>10FS</t>
  </si>
  <si>
    <t>8SS</t>
  </si>
  <si>
    <t>8FS</t>
  </si>
  <si>
    <t>H</t>
  </si>
  <si>
    <t>Mar</t>
  </si>
  <si>
    <t>May</t>
  </si>
  <si>
    <t>Jun</t>
  </si>
  <si>
    <t>Dec</t>
  </si>
  <si>
    <t>Absence Reason Codes</t>
  </si>
  <si>
    <t>Instructions:   Enter HOURS plus Absence Reason Code for all absences except vacation.</t>
  </si>
  <si>
    <t>SF</t>
  </si>
  <si>
    <t>Sick Family</t>
  </si>
  <si>
    <t>JD</t>
  </si>
  <si>
    <t>Jury Duty</t>
  </si>
  <si>
    <t>SS</t>
  </si>
  <si>
    <t>Self Sick</t>
  </si>
  <si>
    <t>FL</t>
  </si>
  <si>
    <t>Funeral</t>
  </si>
  <si>
    <t>PH</t>
  </si>
  <si>
    <t>Personal Holiday</t>
  </si>
  <si>
    <t>MD</t>
  </si>
  <si>
    <t>Military Duty</t>
  </si>
  <si>
    <t>Vacation</t>
  </si>
  <si>
    <t>FM</t>
  </si>
  <si>
    <t>Family Medical Leave Act</t>
  </si>
  <si>
    <t>DB</t>
  </si>
  <si>
    <t>Disability</t>
  </si>
  <si>
    <t>(1st 5 days of DB are reported as SS)</t>
  </si>
  <si>
    <t xml:space="preserve">WC </t>
  </si>
  <si>
    <t>Workers Comp.</t>
  </si>
  <si>
    <t>(1st 5 days of WC are reported as SS)</t>
  </si>
  <si>
    <t>* * *The signatures below verify the information shown above is accurate.* * *</t>
  </si>
  <si>
    <t>Attendance Contact Signature</t>
  </si>
  <si>
    <t>Date</t>
  </si>
  <si>
    <t>Employee Signature</t>
  </si>
  <si>
    <t>Nov</t>
  </si>
  <si>
    <t>4.5SS</t>
  </si>
  <si>
    <t>4.5FS</t>
  </si>
  <si>
    <t>9SS</t>
  </si>
  <si>
    <t>9FS</t>
  </si>
  <si>
    <t>HRS/MTH</t>
  </si>
  <si>
    <t>Jan</t>
  </si>
  <si>
    <t>Feb</t>
  </si>
  <si>
    <t>Apr</t>
  </si>
  <si>
    <t>Jul</t>
  </si>
  <si>
    <t>Aug</t>
  </si>
  <si>
    <t>Sep</t>
  </si>
  <si>
    <t>Oct</t>
  </si>
  <si>
    <t>Vac Bal</t>
  </si>
  <si>
    <t>Vacation Left =</t>
  </si>
  <si>
    <t>Vacation Used/Planned =</t>
  </si>
  <si>
    <t>2018  Carryover Days</t>
  </si>
  <si>
    <t>Flex Benefit Days</t>
  </si>
  <si>
    <t>Total Vacation Due</t>
  </si>
  <si>
    <t>Annual Vacation Days</t>
  </si>
  <si>
    <t>Tenure:</t>
  </si>
  <si>
    <t>Vacation Days:</t>
  </si>
  <si>
    <t>&gt;5 years</t>
  </si>
  <si>
    <t>10 to &gt;15 yrs</t>
  </si>
  <si>
    <t>5 to &gt;10 yrs</t>
  </si>
  <si>
    <t>15 to &gt;25 yrs</t>
  </si>
  <si>
    <t>25+ years</t>
  </si>
  <si>
    <t>NAME:</t>
  </si>
  <si>
    <t>KEY</t>
  </si>
  <si>
    <t>V</t>
  </si>
  <si>
    <t>=</t>
  </si>
  <si>
    <t>Vacation Day</t>
  </si>
  <si>
    <t>1/2 Vacation Day</t>
  </si>
  <si>
    <t>P</t>
  </si>
  <si>
    <t>Personal Day</t>
  </si>
  <si>
    <t>SALARY IN LIEU</t>
  </si>
  <si>
    <t>C</t>
  </si>
  <si>
    <t>Carryover Day</t>
  </si>
  <si>
    <t>FLEX BENEFITS</t>
  </si>
  <si>
    <t>S</t>
  </si>
  <si>
    <t>Personal Illness</t>
  </si>
  <si>
    <t>DAYS TAKEN/SCHEDULED</t>
  </si>
  <si>
    <t>A</t>
  </si>
  <si>
    <t>Excused Absence</t>
  </si>
  <si>
    <t>TOTAL DAYS DUE</t>
  </si>
  <si>
    <t>D</t>
  </si>
  <si>
    <t>L  =</t>
  </si>
  <si>
    <t>DAYS REMAINING</t>
  </si>
  <si>
    <t>P &amp; G Company Holiday</t>
  </si>
  <si>
    <t xml:space="preserve">CARRY OVER DAYS </t>
  </si>
  <si>
    <t>(carry over days can be used up to 12/31)</t>
  </si>
  <si>
    <t>JANUARY</t>
  </si>
  <si>
    <t xml:space="preserve">    FEBRUARY</t>
  </si>
  <si>
    <t>MARCH</t>
  </si>
  <si>
    <t>APRIL</t>
  </si>
  <si>
    <t>Absence</t>
  </si>
  <si>
    <t>M</t>
  </si>
  <si>
    <t>T</t>
  </si>
  <si>
    <t>W</t>
  </si>
  <si>
    <t>TH</t>
  </si>
  <si>
    <t>F</t>
  </si>
  <si>
    <t>Taken</t>
  </si>
  <si>
    <t>Days</t>
  </si>
  <si>
    <t xml:space="preserve">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</si>
  <si>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</si>
  <si>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</si>
  <si>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</si>
  <si>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</si>
  <si>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</si>
  <si>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</si>
  <si>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</si>
  <si>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</si>
  <si>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2020 Vacation/Attendence Record</t>
  </si>
  <si>
    <t>VACATION DAYS</t>
  </si>
  <si>
    <t>2019 CARRYOVER</t>
  </si>
  <si>
    <t>Abs</t>
  </si>
  <si>
    <t>V Days</t>
  </si>
  <si>
    <t>*V  =</t>
  </si>
  <si>
    <t>DB Leave</t>
  </si>
  <si>
    <t>Leave / Absence</t>
  </si>
  <si>
    <t>Ping Hu</t>
  </si>
  <si>
    <t>0.5C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</si>
</sst>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[$-409]d\-mmm;@"/>
    <numFmt numFmtId="166" formatCode="[$-409]dd\-mmm\-yy;@"/>
    <numFmt numFmtId="167" formatCode="_(* #,##0_);_(* \(#,##0\);_(* &quot;-&quot;??_);_(@_)"/>
    <numFmt numFmtId="168" formatCode="m/yy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b/>
      <sz val="11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sz val="10"/>
      <color indexed="18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b/>
      <sz val="10"/>
      <color rgb="FF7030A0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0"/>
      <color rgb="FF0066CC"/>
      <name val="Arial"/>
      <family val="2"/>
    </font>
    <font>
      <sz val="10"/>
      <color indexed="10"/>
      <name val="Arial"/>
      <family val="2"/>
    </font>
    <font>
      <b/>
      <sz val="10"/>
      <color rgb="FFC00000"/>
      <name val="Arial"/>
      <family val="2"/>
    </font>
    <font>
      <b/>
      <sz val="10"/>
      <color rgb="FF003300"/>
      <name val="Arial"/>
      <family val="2"/>
    </font>
    <font>
      <sz val="10"/>
      <color indexed="24"/>
      <name val="Arial"/>
      <family val="2"/>
    </font>
    <font>
      <b/>
      <sz val="9"/>
      <name val="Arial"/>
      <family val="2"/>
    </font>
    <font>
      <u/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371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Border="1" applyAlignment="1" applyProtection="1">
      <protection locked="0"/>
    </xf>
    <xf numFmtId="0" fontId="1" fillId="0" borderId="0" xfId="0" applyFont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 hidden="1"/>
    </xf>
    <xf numFmtId="0" fontId="1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9" fillId="0" borderId="0" xfId="0" quotePrefix="1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0" xfId="0" applyFont="1" applyAlignment="1">
      <alignment vertical="center"/>
    </xf>
    <xf numFmtId="0" fontId="6" fillId="0" borderId="0" xfId="0" applyFont="1" applyAlignment="1" applyProtection="1">
      <alignment vertical="center"/>
      <protection locked="0" hidden="1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 applyProtection="1">
      <alignment vertical="center"/>
      <protection locked="0" hidden="1"/>
    </xf>
    <xf numFmtId="0" fontId="6" fillId="0" borderId="0" xfId="0" applyFont="1" applyAlignment="1">
      <alignment vertic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 hidden="1"/>
    </xf>
    <xf numFmtId="0" fontId="2" fillId="0" borderId="0" xfId="0" applyFont="1" applyAlignment="1" applyProtection="1">
      <alignment horizontal="left"/>
      <protection locked="0"/>
    </xf>
    <xf numFmtId="0" fontId="7" fillId="0" borderId="0" xfId="0" applyFont="1" applyFill="1" applyBorder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protection locked="0"/>
    </xf>
    <xf numFmtId="0" fontId="7" fillId="0" borderId="0" xfId="0" applyFont="1" applyBorder="1"/>
    <xf numFmtId="0" fontId="0" fillId="0" borderId="0" xfId="0" applyAlignment="1" applyProtection="1">
      <alignment horizontal="left"/>
      <protection locked="0"/>
    </xf>
    <xf numFmtId="0" fontId="12" fillId="0" borderId="0" xfId="0" applyFont="1" applyBorder="1"/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/>
    <xf numFmtId="49" fontId="2" fillId="0" borderId="0" xfId="0" applyNumberFormat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11" xfId="0" applyFont="1" applyBorder="1"/>
    <xf numFmtId="164" fontId="11" fillId="0" borderId="14" xfId="0" applyNumberFormat="1" applyFont="1" applyBorder="1" applyAlignment="1" applyProtection="1">
      <alignment horizontal="center" vertical="center"/>
      <protection locked="0" hidden="1"/>
    </xf>
    <xf numFmtId="164" fontId="11" fillId="0" borderId="7" xfId="0" applyNumberFormat="1" applyFont="1" applyBorder="1" applyAlignment="1" applyProtection="1">
      <alignment horizontal="center" vertical="center"/>
      <protection locked="0" hidden="1"/>
    </xf>
    <xf numFmtId="0" fontId="6" fillId="0" borderId="20" xfId="0" applyFont="1" applyBorder="1" applyAlignment="1" applyProtection="1">
      <alignment vertical="center"/>
      <protection locked="0"/>
    </xf>
    <xf numFmtId="0" fontId="5" fillId="0" borderId="20" xfId="0" applyFont="1" applyBorder="1" applyAlignment="1" applyProtection="1">
      <alignment vertical="center"/>
      <protection locked="0"/>
    </xf>
    <xf numFmtId="0" fontId="6" fillId="0" borderId="19" xfId="0" applyFont="1" applyBorder="1" applyAlignment="1" applyProtection="1">
      <alignment vertical="center"/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Alignment="1" applyProtection="1">
      <protection locked="0"/>
    </xf>
    <xf numFmtId="166" fontId="1" fillId="0" borderId="0" xfId="0" applyNumberFormat="1" applyFont="1"/>
    <xf numFmtId="166" fontId="0" fillId="0" borderId="0" xfId="0" applyNumberFormat="1" applyAlignment="1" applyProtection="1">
      <alignment horizontal="center"/>
      <protection locked="0"/>
    </xf>
    <xf numFmtId="166" fontId="6" fillId="0" borderId="0" xfId="0" applyNumberFormat="1" applyFont="1"/>
    <xf numFmtId="166" fontId="6" fillId="0" borderId="0" xfId="0" applyNumberFormat="1" applyFont="1" applyBorder="1" applyAlignment="1" applyProtection="1">
      <alignment horizontal="left"/>
      <protection locked="0"/>
    </xf>
    <xf numFmtId="166" fontId="15" fillId="0" borderId="0" xfId="0" applyNumberFormat="1" applyFont="1" applyBorder="1" applyAlignment="1" applyProtection="1">
      <alignment horizontal="left"/>
      <protection locked="0"/>
    </xf>
    <xf numFmtId="166" fontId="4" fillId="0" borderId="0" xfId="0" applyNumberFormat="1" applyFont="1" applyBorder="1" applyAlignment="1" applyProtection="1">
      <alignment horizontal="left"/>
      <protection locked="0"/>
    </xf>
    <xf numFmtId="166" fontId="0" fillId="0" borderId="0" xfId="0" applyNumberFormat="1"/>
    <xf numFmtId="166" fontId="8" fillId="0" borderId="0" xfId="0" applyNumberFormat="1" applyFont="1" applyBorder="1" applyAlignment="1" applyProtection="1">
      <alignment horizontal="left"/>
      <protection locked="0"/>
    </xf>
    <xf numFmtId="166" fontId="5" fillId="0" borderId="0" xfId="0" applyNumberFormat="1" applyFont="1" applyProtection="1">
      <protection locked="0"/>
    </xf>
    <xf numFmtId="166" fontId="8" fillId="0" borderId="0" xfId="0" applyNumberFormat="1" applyFont="1" applyAlignment="1" applyProtection="1">
      <protection locked="0"/>
    </xf>
    <xf numFmtId="166" fontId="2" fillId="0" borderId="0" xfId="0" applyNumberFormat="1" applyFont="1" applyProtection="1">
      <protection locked="0"/>
    </xf>
    <xf numFmtId="166" fontId="10" fillId="0" borderId="0" xfId="0" applyNumberFormat="1" applyFont="1" applyProtection="1">
      <protection locked="0"/>
    </xf>
    <xf numFmtId="166" fontId="5" fillId="0" borderId="0" xfId="0" applyNumberFormat="1" applyFont="1"/>
    <xf numFmtId="166" fontId="10" fillId="0" borderId="0" xfId="0" applyNumberFormat="1" applyFont="1" applyFill="1" applyAlignment="1" applyProtection="1">
      <alignment horizontal="left"/>
      <protection locked="0"/>
    </xf>
    <xf numFmtId="166" fontId="5" fillId="0" borderId="0" xfId="0" applyNumberFormat="1" applyFont="1" applyFill="1"/>
    <xf numFmtId="166" fontId="2" fillId="0" borderId="0" xfId="0" applyNumberFormat="1" applyFont="1" applyFill="1" applyProtection="1">
      <protection locked="0"/>
    </xf>
    <xf numFmtId="166" fontId="10" fillId="0" borderId="0" xfId="0" applyNumberFormat="1" applyFont="1" applyBorder="1" applyAlignment="1" applyProtection="1">
      <alignment horizontal="left"/>
      <protection locked="0"/>
    </xf>
    <xf numFmtId="166" fontId="5" fillId="0" borderId="0" xfId="0" applyNumberFormat="1" applyFont="1" applyBorder="1" applyAlignment="1" applyProtection="1">
      <alignment horizontal="left"/>
      <protection locked="0"/>
    </xf>
    <xf numFmtId="0" fontId="6" fillId="0" borderId="24" xfId="0" applyFont="1" applyBorder="1" applyAlignment="1" applyProtection="1">
      <alignment vertical="center"/>
      <protection locked="0"/>
    </xf>
    <xf numFmtId="0" fontId="5" fillId="0" borderId="30" xfId="0" applyFont="1" applyBorder="1" applyAlignment="1" applyProtection="1">
      <alignment horizontal="center" vertical="center"/>
      <protection locked="0"/>
    </xf>
    <xf numFmtId="0" fontId="5" fillId="0" borderId="31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164" fontId="10" fillId="3" borderId="13" xfId="0" applyNumberFormat="1" applyFont="1" applyFill="1" applyBorder="1" applyAlignment="1" applyProtection="1">
      <alignment horizontal="center" vertical="center"/>
      <protection locked="0"/>
    </xf>
    <xf numFmtId="164" fontId="10" fillId="4" borderId="13" xfId="0" applyNumberFormat="1" applyFont="1" applyFill="1" applyBorder="1" applyAlignment="1" applyProtection="1">
      <alignment horizontal="center" vertical="center"/>
      <protection locked="0"/>
    </xf>
    <xf numFmtId="164" fontId="10" fillId="5" borderId="13" xfId="0" applyNumberFormat="1" applyFont="1" applyFill="1" applyBorder="1" applyAlignment="1" applyProtection="1">
      <alignment horizontal="center" vertical="center"/>
      <protection locked="0"/>
    </xf>
    <xf numFmtId="166" fontId="2" fillId="0" borderId="0" xfId="0" applyNumberFormat="1" applyFont="1" applyAlignment="1" applyProtection="1">
      <alignment vertical="center"/>
      <protection locked="0" hidden="1"/>
    </xf>
    <xf numFmtId="166" fontId="2" fillId="0" borderId="4" xfId="0" applyNumberFormat="1" applyFont="1" applyBorder="1" applyAlignment="1" applyProtection="1">
      <alignment horizontal="left" vertical="center"/>
      <protection locked="0" hidden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 applyProtection="1">
      <alignment horizontal="center" vertical="center"/>
      <protection locked="0" hidden="1"/>
    </xf>
    <xf numFmtId="166" fontId="2" fillId="0" borderId="7" xfId="0" applyNumberFormat="1" applyFont="1" applyBorder="1" applyAlignment="1">
      <alignment horizontal="center" vertical="center"/>
    </xf>
    <xf numFmtId="164" fontId="11" fillId="0" borderId="33" xfId="0" applyNumberFormat="1" applyFont="1" applyBorder="1" applyAlignment="1" applyProtection="1">
      <alignment horizontal="center" vertical="center"/>
      <protection locked="0" hidden="1"/>
    </xf>
    <xf numFmtId="164" fontId="11" fillId="2" borderId="34" xfId="0" applyNumberFormat="1" applyFont="1" applyFill="1" applyBorder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vertical="center"/>
      <protection locked="0" hidden="1"/>
    </xf>
    <xf numFmtId="166" fontId="6" fillId="0" borderId="0" xfId="0" applyNumberFormat="1" applyFont="1" applyAlignment="1">
      <alignment vertical="center"/>
    </xf>
    <xf numFmtId="164" fontId="11" fillId="0" borderId="36" xfId="0" applyNumberFormat="1" applyFont="1" applyBorder="1" applyAlignment="1" applyProtection="1">
      <alignment horizontal="center" vertical="center"/>
      <protection locked="0" hidden="1"/>
    </xf>
    <xf numFmtId="164" fontId="11" fillId="2" borderId="21" xfId="0" applyNumberFormat="1" applyFont="1" applyFill="1" applyBorder="1" applyAlignment="1" applyProtection="1">
      <alignment horizontal="center" vertical="center"/>
      <protection locked="0"/>
    </xf>
    <xf numFmtId="164" fontId="11" fillId="0" borderId="37" xfId="0" applyNumberFormat="1" applyFont="1" applyBorder="1" applyAlignment="1" applyProtection="1">
      <alignment horizontal="center" vertical="center"/>
      <protection locked="0" hidden="1"/>
    </xf>
    <xf numFmtId="164" fontId="11" fillId="2" borderId="38" xfId="0" applyNumberFormat="1" applyFont="1" applyFill="1" applyBorder="1" applyAlignment="1" applyProtection="1">
      <alignment horizontal="center" vertical="center"/>
      <protection locked="0"/>
    </xf>
    <xf numFmtId="164" fontId="10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6" borderId="13" xfId="0" applyNumberFormat="1" applyFont="1" applyFill="1" applyBorder="1" applyAlignment="1" applyProtection="1">
      <alignment horizontal="center" vertical="center"/>
      <protection locked="0"/>
    </xf>
    <xf numFmtId="164" fontId="10" fillId="6" borderId="4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/>
    <xf numFmtId="0" fontId="1" fillId="0" borderId="0" xfId="0" applyFont="1" applyFill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0" xfId="0" applyFont="1" applyFill="1" applyAlignment="1" applyProtection="1">
      <protection locked="0"/>
    </xf>
    <xf numFmtId="0" fontId="7" fillId="0" borderId="0" xfId="0" applyFont="1" applyFill="1" applyProtection="1">
      <protection locked="0"/>
    </xf>
    <xf numFmtId="0" fontId="1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protection locked="0"/>
    </xf>
    <xf numFmtId="0" fontId="1" fillId="0" borderId="0" xfId="0" applyFont="1" applyFill="1"/>
    <xf numFmtId="0" fontId="9" fillId="0" borderId="0" xfId="0" quotePrefix="1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" fillId="0" borderId="0" xfId="0" applyNumberFormat="1" applyFont="1" applyBorder="1" applyProtection="1">
      <protection locked="0" hidden="1"/>
    </xf>
    <xf numFmtId="0" fontId="0" fillId="0" borderId="8" xfId="0" applyNumberFormat="1" applyBorder="1" applyProtection="1">
      <protection locked="0" hidden="1"/>
    </xf>
    <xf numFmtId="0" fontId="0" fillId="0" borderId="0" xfId="0" applyNumberFormat="1" applyBorder="1" applyProtection="1">
      <protection locked="0" hidden="1"/>
    </xf>
    <xf numFmtId="0" fontId="0" fillId="0" borderId="35" xfId="0" applyNumberFormat="1" applyBorder="1" applyProtection="1">
      <protection locked="0" hidden="1"/>
    </xf>
    <xf numFmtId="0" fontId="0" fillId="0" borderId="9" xfId="0" applyNumberFormat="1" applyBorder="1" applyProtection="1">
      <protection locked="0" hidden="1"/>
    </xf>
    <xf numFmtId="0" fontId="0" fillId="0" borderId="39" xfId="0" applyNumberFormat="1" applyBorder="1" applyProtection="1">
      <protection locked="0" hidden="1"/>
    </xf>
    <xf numFmtId="0" fontId="0" fillId="0" borderId="4" xfId="0" applyNumberFormat="1" applyBorder="1" applyProtection="1">
      <protection locked="0" hidden="1"/>
    </xf>
    <xf numFmtId="0" fontId="0" fillId="0" borderId="40" xfId="0" applyNumberFormat="1" applyBorder="1" applyProtection="1">
      <protection locked="0" hidden="1"/>
    </xf>
    <xf numFmtId="0" fontId="16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0" fontId="5" fillId="0" borderId="0" xfId="0" applyFont="1" applyAlignment="1">
      <alignment horizontal="center"/>
    </xf>
    <xf numFmtId="0" fontId="17" fillId="0" borderId="0" xfId="0" applyFont="1" applyBorder="1" applyAlignment="1">
      <alignment horizontal="left"/>
    </xf>
    <xf numFmtId="0" fontId="5" fillId="0" borderId="0" xfId="0" applyFont="1" applyAlignment="1" applyProtection="1">
      <protection locked="0"/>
    </xf>
    <xf numFmtId="0" fontId="5" fillId="0" borderId="0" xfId="0" applyFont="1" applyFill="1" applyBorder="1" applyAlignment="1">
      <alignment horizontal="left"/>
    </xf>
    <xf numFmtId="49" fontId="6" fillId="0" borderId="0" xfId="0" applyNumberFormat="1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/>
    <xf numFmtId="0" fontId="6" fillId="0" borderId="0" xfId="0" applyFont="1" applyAlignment="1" applyProtection="1">
      <alignment horizontal="left"/>
      <protection locked="0"/>
    </xf>
    <xf numFmtId="167" fontId="6" fillId="0" borderId="0" xfId="1" applyNumberFormat="1" applyFont="1" applyAlignment="1" applyProtection="1">
      <alignment vertical="center"/>
      <protection locked="0" hidden="1"/>
    </xf>
    <xf numFmtId="166" fontId="15" fillId="0" borderId="0" xfId="0" applyNumberFormat="1" applyFont="1" applyAlignment="1" applyProtection="1">
      <alignment horizontal="center"/>
      <protection locked="0"/>
    </xf>
    <xf numFmtId="166" fontId="11" fillId="0" borderId="0" xfId="0" applyNumberFormat="1" applyFont="1" applyFill="1" applyAlignment="1" applyProtection="1">
      <alignment horizontal="center"/>
      <protection locked="0"/>
    </xf>
    <xf numFmtId="166" fontId="11" fillId="0" borderId="0" xfId="0" applyNumberFormat="1" applyFont="1" applyAlignment="1" applyProtection="1">
      <alignment horizontal="center"/>
      <protection locked="0"/>
    </xf>
    <xf numFmtId="166" fontId="11" fillId="0" borderId="0" xfId="0" applyNumberFormat="1" applyFont="1" applyAlignment="1" applyProtection="1">
      <alignment horizontal="center"/>
      <protection locked="0" hidden="1"/>
    </xf>
    <xf numFmtId="166" fontId="11" fillId="0" borderId="0" xfId="0" applyNumberFormat="1" applyFont="1"/>
    <xf numFmtId="0" fontId="11" fillId="0" borderId="0" xfId="0" applyNumberFormat="1" applyFont="1" applyFill="1" applyAlignment="1" applyProtection="1">
      <alignment horizontal="center"/>
      <protection locked="0"/>
    </xf>
    <xf numFmtId="166" fontId="11" fillId="0" borderId="0" xfId="0" applyNumberFormat="1" applyFont="1" applyAlignment="1" applyProtection="1">
      <protection locked="0"/>
    </xf>
    <xf numFmtId="164" fontId="11" fillId="0" borderId="0" xfId="0" applyNumberFormat="1" applyFont="1" applyAlignment="1" applyProtection="1">
      <protection locked="0"/>
    </xf>
    <xf numFmtId="166" fontId="11" fillId="0" borderId="0" xfId="0" applyNumberFormat="1" applyFont="1" applyFill="1"/>
    <xf numFmtId="166" fontId="11" fillId="0" borderId="0" xfId="0" applyNumberFormat="1" applyFont="1" applyFill="1" applyAlignment="1" applyProtection="1">
      <protection locked="0"/>
    </xf>
    <xf numFmtId="164" fontId="11" fillId="0" borderId="0" xfId="0" applyNumberFormat="1" applyFont="1" applyFill="1" applyAlignment="1" applyProtection="1">
      <protection locked="0"/>
    </xf>
    <xf numFmtId="166" fontId="15" fillId="0" borderId="0" xfId="0" applyNumberFormat="1" applyFont="1"/>
    <xf numFmtId="166" fontId="15" fillId="0" borderId="0" xfId="0" applyNumberFormat="1" applyFont="1" applyAlignment="1" applyProtection="1">
      <protection locked="0"/>
    </xf>
    <xf numFmtId="164" fontId="15" fillId="0" borderId="0" xfId="0" applyNumberFormat="1" applyFont="1" applyAlignment="1" applyProtection="1">
      <protection locked="0"/>
    </xf>
    <xf numFmtId="166" fontId="11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2" fontId="11" fillId="0" borderId="0" xfId="0" applyNumberFormat="1" applyFont="1" applyBorder="1" applyAlignment="1" applyProtection="1">
      <protection locked="0" hidden="1"/>
    </xf>
    <xf numFmtId="2" fontId="11" fillId="0" borderId="26" xfId="0" applyNumberFormat="1" applyFont="1" applyBorder="1" applyAlignment="1" applyProtection="1">
      <protection locked="0" hidden="1"/>
    </xf>
    <xf numFmtId="2" fontId="11" fillId="0" borderId="3" xfId="0" applyNumberFormat="1" applyFont="1" applyBorder="1" applyAlignment="1" applyProtection="1">
      <protection locked="0" hidden="1"/>
    </xf>
    <xf numFmtId="2" fontId="11" fillId="0" borderId="27" xfId="0" applyNumberFormat="1" applyFont="1" applyBorder="1" applyAlignment="1" applyProtection="1">
      <protection locked="0" hidden="1"/>
    </xf>
    <xf numFmtId="164" fontId="11" fillId="0" borderId="0" xfId="0" applyNumberFormat="1" applyFont="1" applyBorder="1" applyAlignment="1" applyProtection="1">
      <protection locked="0" hidden="1"/>
    </xf>
    <xf numFmtId="164" fontId="11" fillId="0" borderId="26" xfId="0" applyNumberFormat="1" applyFont="1" applyBorder="1" applyAlignment="1" applyProtection="1">
      <protection locked="0" hidden="1"/>
    </xf>
    <xf numFmtId="164" fontId="15" fillId="0" borderId="26" xfId="0" applyNumberFormat="1" applyFont="1" applyBorder="1" applyAlignment="1" applyProtection="1">
      <protection locked="0" hidden="1"/>
    </xf>
    <xf numFmtId="164" fontId="15" fillId="0" borderId="0" xfId="0" applyNumberFormat="1" applyFont="1" applyAlignment="1" applyProtection="1">
      <protection locked="0" hidden="1"/>
    </xf>
    <xf numFmtId="166" fontId="15" fillId="0" borderId="26" xfId="0" applyNumberFormat="1" applyFont="1" applyBorder="1" applyAlignment="1" applyProtection="1">
      <protection locked="0" hidden="1"/>
    </xf>
    <xf numFmtId="2" fontId="11" fillId="0" borderId="7" xfId="0" applyNumberFormat="1" applyFont="1" applyBorder="1" applyAlignment="1" applyProtection="1">
      <protection locked="0" hidden="1"/>
    </xf>
    <xf numFmtId="164" fontId="15" fillId="0" borderId="0" xfId="0" applyNumberFormat="1" applyFont="1" applyAlignment="1"/>
    <xf numFmtId="2" fontId="11" fillId="0" borderId="7" xfId="0" applyNumberFormat="1" applyFont="1" applyBorder="1" applyAlignment="1"/>
    <xf numFmtId="2" fontId="11" fillId="0" borderId="28" xfId="0" applyNumberFormat="1" applyFont="1" applyBorder="1" applyAlignment="1" applyProtection="1">
      <protection locked="0" hidden="1"/>
    </xf>
    <xf numFmtId="2" fontId="11" fillId="0" borderId="0" xfId="0" applyNumberFormat="1" applyFont="1" applyFill="1" applyBorder="1" applyAlignment="1" applyProtection="1">
      <protection locked="0" hidden="1"/>
    </xf>
    <xf numFmtId="0" fontId="15" fillId="0" borderId="0" xfId="0" applyFont="1" applyProtection="1">
      <protection locked="0" hidden="1"/>
    </xf>
    <xf numFmtId="0" fontId="15" fillId="0" borderId="0" xfId="0" applyFont="1" applyAlignment="1" applyProtection="1">
      <protection locked="0" hidden="1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horizontal="centerContinuous" vertical="center"/>
      <protection locked="0"/>
    </xf>
    <xf numFmtId="0" fontId="5" fillId="0" borderId="3" xfId="0" applyFont="1" applyBorder="1" applyAlignment="1" applyProtection="1">
      <alignment horizontal="centerContinuous" vertical="center"/>
      <protection locked="0"/>
    </xf>
    <xf numFmtId="166" fontId="5" fillId="0" borderId="33" xfId="0" applyNumberFormat="1" applyFont="1" applyBorder="1" applyAlignment="1" applyProtection="1">
      <alignment horizontal="right" vertical="center"/>
      <protection locked="0" hidden="1"/>
    </xf>
    <xf numFmtId="166" fontId="5" fillId="0" borderId="42" xfId="0" applyNumberFormat="1" applyFont="1" applyBorder="1" applyAlignment="1" applyProtection="1">
      <alignment horizontal="center" vertical="center"/>
      <protection locked="0"/>
    </xf>
    <xf numFmtId="0" fontId="5" fillId="0" borderId="29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166" fontId="5" fillId="0" borderId="5" xfId="0" applyNumberFormat="1" applyFont="1" applyBorder="1" applyAlignment="1" applyProtection="1">
      <alignment horizontal="center" vertical="center"/>
      <protection locked="0" hidden="1"/>
    </xf>
    <xf numFmtId="166" fontId="5" fillId="0" borderId="6" xfId="0" applyNumberFormat="1" applyFont="1" applyBorder="1" applyAlignment="1" applyProtection="1">
      <alignment horizontal="center" vertical="center"/>
      <protection locked="0"/>
    </xf>
    <xf numFmtId="0" fontId="1" fillId="8" borderId="0" xfId="0" applyFont="1" applyFill="1" applyBorder="1"/>
    <xf numFmtId="14" fontId="1" fillId="8" borderId="0" xfId="0" applyNumberFormat="1" applyFont="1" applyFill="1" applyBorder="1"/>
    <xf numFmtId="0" fontId="1" fillId="8" borderId="0" xfId="0" applyFont="1" applyFill="1" applyBorder="1" applyAlignment="1">
      <alignment horizontal="center"/>
    </xf>
    <xf numFmtId="0" fontId="2" fillId="8" borderId="0" xfId="0" applyFont="1" applyFill="1" applyBorder="1"/>
    <xf numFmtId="0" fontId="19" fillId="8" borderId="0" xfId="0" applyFont="1" applyFill="1" applyBorder="1"/>
    <xf numFmtId="0" fontId="20" fillId="8" borderId="0" xfId="0" applyFont="1" applyFill="1" applyBorder="1"/>
    <xf numFmtId="0" fontId="20" fillId="8" borderId="0" xfId="0" applyFont="1" applyFill="1" applyBorder="1" applyAlignment="1">
      <alignment horizontal="center"/>
    </xf>
    <xf numFmtId="0" fontId="21" fillId="8" borderId="0" xfId="0" quotePrefix="1" applyFont="1" applyFill="1" applyBorder="1" applyAlignment="1">
      <alignment horizontal="left"/>
    </xf>
    <xf numFmtId="0" fontId="22" fillId="8" borderId="0" xfId="0" applyFont="1" applyFill="1" applyBorder="1"/>
    <xf numFmtId="0" fontId="22" fillId="8" borderId="0" xfId="0" applyFont="1" applyFill="1" applyBorder="1" applyAlignment="1">
      <alignment horizontal="center"/>
    </xf>
    <xf numFmtId="0" fontId="21" fillId="8" borderId="0" xfId="0" applyFont="1" applyFill="1" applyBorder="1"/>
    <xf numFmtId="164" fontId="2" fillId="8" borderId="0" xfId="0" applyNumberFormat="1" applyFont="1" applyFill="1" applyBorder="1" applyAlignment="1">
      <alignment horizontal="center"/>
    </xf>
    <xf numFmtId="164" fontId="2" fillId="8" borderId="0" xfId="0" applyNumberFormat="1" applyFont="1" applyFill="1" applyBorder="1"/>
    <xf numFmtId="0" fontId="2" fillId="8" borderId="0" xfId="0" applyFont="1" applyFill="1" applyBorder="1" applyProtection="1">
      <protection hidden="1"/>
    </xf>
    <xf numFmtId="0" fontId="23" fillId="8" borderId="0" xfId="0" applyFont="1" applyFill="1" applyBorder="1"/>
    <xf numFmtId="164" fontId="2" fillId="8" borderId="0" xfId="0" applyNumberFormat="1" applyFont="1" applyFill="1" applyBorder="1" applyAlignment="1">
      <alignment horizontal="right"/>
    </xf>
    <xf numFmtId="0" fontId="19" fillId="8" borderId="0" xfId="0" quotePrefix="1" applyFont="1" applyFill="1" applyBorder="1" applyAlignment="1">
      <alignment horizontal="left"/>
    </xf>
    <xf numFmtId="0" fontId="23" fillId="8" borderId="0" xfId="0" quotePrefix="1" applyFont="1" applyFill="1" applyBorder="1" applyAlignment="1">
      <alignment horizontal="left"/>
    </xf>
    <xf numFmtId="0" fontId="23" fillId="8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right"/>
    </xf>
    <xf numFmtId="164" fontId="11" fillId="7" borderId="13" xfId="0" applyNumberFormat="1" applyFont="1" applyFill="1" applyBorder="1" applyAlignment="1" applyProtection="1">
      <protection locked="0"/>
    </xf>
    <xf numFmtId="0" fontId="1" fillId="8" borderId="46" xfId="0" applyFont="1" applyFill="1" applyBorder="1" applyAlignment="1">
      <alignment horizontal="center"/>
    </xf>
    <xf numFmtId="164" fontId="2" fillId="8" borderId="43" xfId="0" applyNumberFormat="1" applyFont="1" applyFill="1" applyBorder="1"/>
    <xf numFmtId="0" fontId="22" fillId="8" borderId="0" xfId="0" quotePrefix="1" applyFont="1" applyFill="1" applyBorder="1" applyAlignment="1">
      <alignment horizontal="center"/>
    </xf>
    <xf numFmtId="0" fontId="2" fillId="8" borderId="0" xfId="0" applyFont="1" applyFill="1" applyBorder="1" applyProtection="1">
      <protection locked="0"/>
    </xf>
    <xf numFmtId="0" fontId="2" fillId="8" borderId="0" xfId="0" applyFont="1" applyFill="1" applyBorder="1" applyAlignment="1">
      <alignment horizontal="left"/>
    </xf>
    <xf numFmtId="0" fontId="2" fillId="8" borderId="43" xfId="0" applyFont="1" applyFill="1" applyBorder="1" applyAlignment="1">
      <alignment horizontal="left"/>
    </xf>
    <xf numFmtId="0" fontId="2" fillId="8" borderId="43" xfId="0" applyFont="1" applyFill="1" applyBorder="1"/>
    <xf numFmtId="0" fontId="23" fillId="8" borderId="0" xfId="0" applyNumberFormat="1" applyFont="1" applyFill="1" applyBorder="1"/>
    <xf numFmtId="0" fontId="2" fillId="8" borderId="0" xfId="0" quotePrefix="1" applyFont="1" applyFill="1" applyBorder="1" applyProtection="1">
      <protection locked="0"/>
    </xf>
    <xf numFmtId="0" fontId="24" fillId="8" borderId="0" xfId="0" applyFont="1" applyFill="1" applyBorder="1" applyAlignment="1">
      <alignment horizontal="center"/>
    </xf>
    <xf numFmtId="168" fontId="25" fillId="8" borderId="0" xfId="0" applyNumberFormat="1" applyFont="1" applyFill="1" applyBorder="1" applyAlignment="1" applyProtection="1">
      <alignment horizontal="right"/>
      <protection locked="0"/>
    </xf>
    <xf numFmtId="0" fontId="2" fillId="9" borderId="41" xfId="0" applyFont="1" applyFill="1" applyBorder="1" applyAlignment="1">
      <alignment horizontal="centerContinuous"/>
    </xf>
    <xf numFmtId="0" fontId="26" fillId="9" borderId="44" xfId="0" applyFont="1" applyFill="1" applyBorder="1" applyAlignment="1">
      <alignment horizontal="centerContinuous"/>
    </xf>
    <xf numFmtId="0" fontId="2" fillId="9" borderId="44" xfId="0" applyFont="1" applyFill="1" applyBorder="1" applyAlignment="1">
      <alignment horizontal="centerContinuous"/>
    </xf>
    <xf numFmtId="164" fontId="2" fillId="9" borderId="44" xfId="0" applyNumberFormat="1" applyFont="1" applyFill="1" applyBorder="1" applyAlignment="1">
      <alignment horizontal="centerContinuous"/>
    </xf>
    <xf numFmtId="0" fontId="2" fillId="9" borderId="45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64" fontId="22" fillId="7" borderId="13" xfId="0" applyNumberFormat="1" applyFont="1" applyFill="1" applyBorder="1" applyProtection="1">
      <protection locked="0"/>
    </xf>
    <xf numFmtId="164" fontId="2" fillId="8" borderId="43" xfId="0" applyNumberFormat="1" applyFont="1" applyFill="1" applyBorder="1" applyProtection="1">
      <protection locked="0"/>
    </xf>
    <xf numFmtId="164" fontId="2" fillId="8" borderId="43" xfId="0" applyNumberFormat="1" applyFont="1" applyFill="1" applyBorder="1" applyProtection="1"/>
    <xf numFmtId="164" fontId="23" fillId="8" borderId="43" xfId="0" applyNumberFormat="1" applyFont="1" applyFill="1" applyBorder="1" applyProtection="1">
      <protection locked="0"/>
    </xf>
    <xf numFmtId="0" fontId="27" fillId="8" borderId="0" xfId="0" applyFont="1" applyFill="1" applyBorder="1"/>
    <xf numFmtId="0" fontId="27" fillId="8" borderId="0" xfId="0" applyFont="1" applyFill="1" applyBorder="1" applyAlignment="1">
      <alignment horizontal="center"/>
    </xf>
    <xf numFmtId="164" fontId="27" fillId="8" borderId="0" xfId="0" applyNumberFormat="1" applyFont="1" applyFill="1" applyBorder="1" applyProtection="1"/>
    <xf numFmtId="0" fontId="28" fillId="8" borderId="0" xfId="0" quotePrefix="1" applyFont="1" applyFill="1" applyBorder="1" applyAlignment="1">
      <alignment horizontal="center"/>
    </xf>
    <xf numFmtId="164" fontId="1" fillId="8" borderId="0" xfId="0" quotePrefix="1" applyNumberFormat="1" applyFont="1" applyFill="1" applyBorder="1" applyAlignment="1">
      <alignment horizontal="center"/>
    </xf>
    <xf numFmtId="164" fontId="1" fillId="8" borderId="0" xfId="0" applyNumberFormat="1" applyFont="1" applyFill="1" applyBorder="1" applyAlignment="1">
      <alignment horizontal="left"/>
    </xf>
    <xf numFmtId="164" fontId="26" fillId="8" borderId="0" xfId="0" applyNumberFormat="1" applyFont="1" applyFill="1" applyBorder="1" applyAlignment="1">
      <alignment horizontal="right"/>
    </xf>
    <xf numFmtId="0" fontId="26" fillId="8" borderId="0" xfId="0" applyFont="1" applyFill="1" applyBorder="1" applyAlignment="1">
      <alignment horizontal="right"/>
    </xf>
    <xf numFmtId="0" fontId="29" fillId="8" borderId="43" xfId="0" applyFont="1" applyFill="1" applyBorder="1"/>
    <xf numFmtId="0" fontId="2" fillId="8" borderId="46" xfId="0" applyFont="1" applyFill="1" applyBorder="1"/>
    <xf numFmtId="0" fontId="2" fillId="8" borderId="44" xfId="0" applyFont="1" applyFill="1" applyBorder="1"/>
    <xf numFmtId="0" fontId="2" fillId="8" borderId="51" xfId="0" applyFont="1" applyFill="1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/>
    <xf numFmtId="0" fontId="2" fillId="8" borderId="0" xfId="0" applyNumberFormat="1" applyFont="1" applyFill="1" applyBorder="1"/>
    <xf numFmtId="0" fontId="1" fillId="8" borderId="41" xfId="0" applyFont="1" applyFill="1" applyBorder="1" applyAlignment="1">
      <alignment horizontal="center"/>
    </xf>
    <xf numFmtId="0" fontId="1" fillId="8" borderId="53" xfId="0" applyFont="1" applyFill="1" applyBorder="1" applyAlignment="1">
      <alignment horizontal="center"/>
    </xf>
    <xf numFmtId="0" fontId="1" fillId="8" borderId="0" xfId="0" applyFont="1" applyFill="1" applyBorder="1" applyProtection="1">
      <protection hidden="1"/>
    </xf>
    <xf numFmtId="0" fontId="1" fillId="12" borderId="53" xfId="0" applyFont="1" applyFill="1" applyBorder="1" applyAlignment="1"/>
    <xf numFmtId="0" fontId="1" fillId="11" borderId="53" xfId="0" applyFont="1" applyFill="1" applyBorder="1" applyAlignment="1"/>
    <xf numFmtId="0" fontId="1" fillId="0" borderId="53" xfId="0" applyFont="1" applyFill="1" applyBorder="1" applyAlignment="1"/>
    <xf numFmtId="0" fontId="1" fillId="0" borderId="0" xfId="0" applyFont="1" applyFill="1" applyBorder="1" applyAlignment="1" applyProtection="1"/>
    <xf numFmtId="0" fontId="1" fillId="0" borderId="46" xfId="0" applyFont="1" applyFill="1" applyBorder="1" applyAlignment="1">
      <alignment horizontal="right"/>
    </xf>
    <xf numFmtId="0" fontId="1" fillId="0" borderId="53" xfId="0" applyFont="1" applyFill="1" applyBorder="1"/>
    <xf numFmtId="0" fontId="1" fillId="0" borderId="0" xfId="0" applyFont="1" applyFill="1" applyBorder="1" applyAlignment="1"/>
    <xf numFmtId="0" fontId="1" fillId="8" borderId="0" xfId="0" applyFont="1" applyFill="1" applyBorder="1" applyAlignment="1" applyProtection="1">
      <alignment horizontal="center"/>
      <protection hidden="1"/>
    </xf>
    <xf numFmtId="0" fontId="23" fillId="12" borderId="54" xfId="0" applyFont="1" applyFill="1" applyBorder="1" applyAlignment="1"/>
    <xf numFmtId="0" fontId="23" fillId="12" borderId="48" xfId="0" applyFont="1" applyFill="1" applyBorder="1" applyAlignment="1" applyProtection="1">
      <protection locked="0"/>
    </xf>
    <xf numFmtId="0" fontId="23" fillId="11" borderId="48" xfId="0" applyFont="1" applyFill="1" applyBorder="1" applyAlignment="1" applyProtection="1">
      <protection locked="0"/>
    </xf>
    <xf numFmtId="0" fontId="23" fillId="0" borderId="48" xfId="0" applyFont="1" applyFill="1" applyBorder="1" applyAlignment="1" applyProtection="1">
      <protection locked="0"/>
    </xf>
    <xf numFmtId="0" fontId="23" fillId="0" borderId="55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horizontal="center"/>
    </xf>
    <xf numFmtId="0" fontId="23" fillId="0" borderId="48" xfId="0" applyFont="1" applyFill="1" applyBorder="1" applyAlignment="1" applyProtection="1">
      <alignment horizontal="center"/>
      <protection locked="0"/>
    </xf>
    <xf numFmtId="0" fontId="23" fillId="0" borderId="55" xfId="0" applyFont="1" applyFill="1" applyBorder="1" applyAlignment="1" applyProtection="1">
      <alignment horizontal="center"/>
      <protection locked="0"/>
    </xf>
    <xf numFmtId="0" fontId="23" fillId="0" borderId="54" xfId="0" applyFont="1" applyFill="1" applyBorder="1" applyAlignment="1"/>
    <xf numFmtId="0" fontId="1" fillId="8" borderId="0" xfId="0" applyFont="1" applyFill="1" applyBorder="1" applyAlignment="1" applyProtection="1">
      <alignment horizontal="center"/>
      <protection locked="0"/>
    </xf>
    <xf numFmtId="0" fontId="1" fillId="0" borderId="53" xfId="0" applyFont="1" applyFill="1" applyBorder="1" applyAlignment="1">
      <alignment horizontal="right"/>
    </xf>
    <xf numFmtId="0" fontId="23" fillId="0" borderId="48" xfId="0" applyFont="1" applyFill="1" applyBorder="1" applyAlignment="1">
      <alignment horizontal="center"/>
    </xf>
    <xf numFmtId="0" fontId="23" fillId="0" borderId="55" xfId="0" applyFont="1" applyFill="1" applyBorder="1" applyAlignment="1">
      <alignment horizontal="center"/>
    </xf>
    <xf numFmtId="0" fontId="30" fillId="0" borderId="48" xfId="0" applyFont="1" applyFill="1" applyBorder="1" applyAlignment="1" applyProtection="1">
      <alignment horizontal="center"/>
      <protection locked="0"/>
    </xf>
    <xf numFmtId="0" fontId="1" fillId="8" borderId="0" xfId="0" applyFont="1" applyFill="1" applyBorder="1" applyProtection="1">
      <protection locked="0"/>
    </xf>
    <xf numFmtId="0" fontId="1" fillId="11" borderId="53" xfId="0" applyFont="1" applyFill="1" applyBorder="1" applyAlignment="1">
      <alignment horizontal="right"/>
    </xf>
    <xf numFmtId="0" fontId="23" fillId="11" borderId="48" xfId="0" applyFont="1" applyFill="1" applyBorder="1" applyAlignment="1">
      <alignment horizontal="center"/>
    </xf>
    <xf numFmtId="0" fontId="31" fillId="0" borderId="55" xfId="0" applyFont="1" applyFill="1" applyBorder="1" applyAlignment="1" applyProtection="1">
      <alignment horizontal="center"/>
      <protection locked="0"/>
    </xf>
    <xf numFmtId="0" fontId="23" fillId="0" borderId="49" xfId="0" applyFont="1" applyFill="1" applyBorder="1" applyAlignment="1" applyProtection="1">
      <protection locked="0"/>
    </xf>
    <xf numFmtId="0" fontId="23" fillId="0" borderId="54" xfId="0" applyFont="1" applyFill="1" applyBorder="1" applyAlignment="1" applyProtection="1">
      <protection locked="0"/>
    </xf>
    <xf numFmtId="0" fontId="31" fillId="0" borderId="54" xfId="0" applyFont="1" applyFill="1" applyBorder="1" applyAlignment="1" applyProtection="1">
      <alignment horizontal="center"/>
      <protection locked="0"/>
    </xf>
    <xf numFmtId="0" fontId="23" fillId="0" borderId="54" xfId="0" applyFont="1" applyFill="1" applyBorder="1" applyAlignment="1">
      <alignment horizontal="center"/>
    </xf>
    <xf numFmtId="0" fontId="23" fillId="0" borderId="54" xfId="0" applyFont="1" applyFill="1" applyBorder="1" applyAlignment="1" applyProtection="1">
      <alignment horizontal="center"/>
      <protection locked="0"/>
    </xf>
    <xf numFmtId="0" fontId="2" fillId="0" borderId="54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43" xfId="0" applyFont="1" applyFill="1" applyBorder="1"/>
    <xf numFmtId="0" fontId="1" fillId="8" borderId="0" xfId="0" applyNumberFormat="1" applyFont="1" applyFill="1" applyBorder="1"/>
    <xf numFmtId="0" fontId="2" fillId="0" borderId="46" xfId="0" applyFont="1" applyFill="1" applyBorder="1"/>
    <xf numFmtId="0" fontId="2" fillId="0" borderId="44" xfId="0" applyFont="1" applyFill="1" applyBorder="1"/>
    <xf numFmtId="0" fontId="2" fillId="0" borderId="51" xfId="0" applyFont="1" applyFill="1" applyBorder="1"/>
    <xf numFmtId="0" fontId="2" fillId="0" borderId="51" xfId="0" applyFont="1" applyFill="1" applyBorder="1" applyAlignment="1">
      <alignment horizontal="center"/>
    </xf>
    <xf numFmtId="0" fontId="2" fillId="0" borderId="52" xfId="0" applyFont="1" applyFill="1" applyBorder="1"/>
    <xf numFmtId="0" fontId="2" fillId="0" borderId="0" xfId="0" applyFont="1" applyFill="1" applyBorder="1"/>
    <xf numFmtId="0" fontId="1" fillId="0" borderId="46" xfId="0" applyFont="1" applyFill="1" applyBorder="1" applyAlignment="1">
      <alignment horizontal="center"/>
    </xf>
    <xf numFmtId="0" fontId="1" fillId="0" borderId="5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2" fillId="0" borderId="48" xfId="0" applyFont="1" applyFill="1" applyBorder="1" applyAlignment="1" applyProtection="1">
      <alignment horizontal="center"/>
      <protection locked="0"/>
    </xf>
    <xf numFmtId="0" fontId="32" fillId="0" borderId="48" xfId="0" applyFont="1" applyFill="1" applyBorder="1" applyAlignment="1">
      <alignment horizontal="right"/>
    </xf>
    <xf numFmtId="0" fontId="31" fillId="0" borderId="49" xfId="0" applyFont="1" applyFill="1" applyBorder="1" applyAlignment="1">
      <alignment horizontal="center"/>
    </xf>
    <xf numFmtId="0" fontId="23" fillId="11" borderId="55" xfId="0" applyFont="1" applyFill="1" applyBorder="1" applyAlignment="1" applyProtection="1">
      <protection locked="0"/>
    </xf>
    <xf numFmtId="0" fontId="1" fillId="0" borderId="0" xfId="0" applyFont="1" applyFill="1" applyBorder="1" applyAlignment="1">
      <alignment horizontal="right"/>
    </xf>
    <xf numFmtId="0" fontId="1" fillId="8" borderId="0" xfId="0" applyFont="1" applyFill="1" applyBorder="1" applyAlignment="1" applyProtection="1">
      <alignment horizontal="right"/>
      <protection hidden="1"/>
    </xf>
    <xf numFmtId="0" fontId="32" fillId="0" borderId="48" xfId="0" applyFont="1" applyFill="1" applyBorder="1" applyAlignment="1">
      <alignment horizontal="center"/>
    </xf>
    <xf numFmtId="0" fontId="33" fillId="0" borderId="55" xfId="0" applyFont="1" applyFill="1" applyBorder="1" applyAlignment="1" applyProtection="1">
      <alignment horizontal="center"/>
      <protection locked="0"/>
    </xf>
    <xf numFmtId="0" fontId="1" fillId="11" borderId="46" xfId="0" applyFont="1" applyFill="1" applyBorder="1" applyAlignment="1">
      <alignment horizontal="right"/>
    </xf>
    <xf numFmtId="0" fontId="1" fillId="0" borderId="46" xfId="0" applyFont="1" applyFill="1" applyBorder="1" applyAlignment="1"/>
    <xf numFmtId="0" fontId="23" fillId="11" borderId="54" xfId="0" applyFont="1" applyFill="1" applyBorder="1" applyAlignment="1">
      <alignment horizontal="center"/>
    </xf>
    <xf numFmtId="0" fontId="34" fillId="0" borderId="54" xfId="0" applyFont="1" applyFill="1" applyBorder="1" applyAlignment="1" applyProtection="1">
      <protection locked="0"/>
    </xf>
    <xf numFmtId="0" fontId="34" fillId="0" borderId="49" xfId="0" applyFont="1" applyFill="1" applyBorder="1" applyAlignment="1" applyProtection="1">
      <protection locked="0"/>
    </xf>
    <xf numFmtId="0" fontId="30" fillId="0" borderId="55" xfId="0" applyFont="1" applyFill="1" applyBorder="1" applyAlignment="1" applyProtection="1">
      <alignment horizontal="center"/>
      <protection locked="0"/>
    </xf>
    <xf numFmtId="0" fontId="35" fillId="0" borderId="48" xfId="0" applyFont="1" applyFill="1" applyBorder="1" applyAlignment="1" applyProtection="1">
      <alignment horizontal="center"/>
      <protection locked="0"/>
    </xf>
    <xf numFmtId="0" fontId="1" fillId="11" borderId="46" xfId="0" applyFont="1" applyFill="1" applyBorder="1"/>
    <xf numFmtId="0" fontId="1" fillId="0" borderId="46" xfId="0" applyFont="1" applyFill="1" applyBorder="1"/>
    <xf numFmtId="0" fontId="23" fillId="11" borderId="54" xfId="0" applyFont="1" applyFill="1" applyBorder="1" applyAlignment="1"/>
    <xf numFmtId="0" fontId="34" fillId="0" borderId="48" xfId="0" applyFont="1" applyFill="1" applyBorder="1" applyAlignment="1" applyProtection="1">
      <protection locked="0"/>
    </xf>
    <xf numFmtId="0" fontId="1" fillId="11" borderId="53" xfId="0" applyFont="1" applyFill="1" applyBorder="1"/>
    <xf numFmtId="0" fontId="30" fillId="0" borderId="49" xfId="0" applyFont="1" applyFill="1" applyBorder="1" applyAlignment="1" applyProtection="1">
      <alignment horizontal="center"/>
      <protection locked="0"/>
    </xf>
    <xf numFmtId="0" fontId="30" fillId="11" borderId="49" xfId="0" applyFont="1" applyFill="1" applyBorder="1" applyAlignment="1" applyProtection="1">
      <alignment horizontal="center"/>
      <protection locked="0"/>
    </xf>
    <xf numFmtId="0" fontId="23" fillId="11" borderId="48" xfId="0" applyFont="1" applyFill="1" applyBorder="1" applyAlignment="1" applyProtection="1">
      <alignment horizontal="center"/>
      <protection locked="0"/>
    </xf>
    <xf numFmtId="0" fontId="23" fillId="11" borderId="55" xfId="0" applyFont="1" applyFill="1" applyBorder="1" applyAlignment="1" applyProtection="1">
      <alignment horizontal="center"/>
      <protection locked="0"/>
    </xf>
    <xf numFmtId="0" fontId="1" fillId="12" borderId="46" xfId="0" applyFont="1" applyFill="1" applyBorder="1" applyAlignment="1">
      <alignment horizontal="right"/>
    </xf>
    <xf numFmtId="0" fontId="36" fillId="0" borderId="49" xfId="0" applyFont="1" applyFill="1" applyBorder="1" applyAlignment="1" applyProtection="1">
      <alignment horizontal="center"/>
      <protection locked="0"/>
    </xf>
    <xf numFmtId="0" fontId="30" fillId="0" borderId="49" xfId="0" applyFont="1" applyFill="1" applyBorder="1" applyAlignment="1" applyProtection="1">
      <alignment horizontal="center" vertical="center"/>
      <protection locked="0"/>
    </xf>
    <xf numFmtId="0" fontId="31" fillId="0" borderId="54" xfId="0" applyFont="1" applyFill="1" applyBorder="1" applyAlignment="1" applyProtection="1">
      <alignment horizontal="center" vertical="center"/>
      <protection locked="0"/>
    </xf>
    <xf numFmtId="0" fontId="2" fillId="11" borderId="54" xfId="0" applyFont="1" applyFill="1" applyBorder="1" applyAlignment="1">
      <alignment horizontal="center"/>
    </xf>
    <xf numFmtId="0" fontId="2" fillId="12" borderId="54" xfId="0" applyFont="1" applyFill="1" applyBorder="1" applyAlignment="1">
      <alignment horizontal="center"/>
    </xf>
    <xf numFmtId="0" fontId="29" fillId="8" borderId="0" xfId="0" applyFont="1" applyFill="1" applyBorder="1"/>
    <xf numFmtId="0" fontId="29" fillId="0" borderId="43" xfId="0" applyFont="1" applyFill="1" applyBorder="1"/>
    <xf numFmtId="0" fontId="29" fillId="8" borderId="43" xfId="0" applyFont="1" applyFill="1" applyBorder="1" applyAlignment="1">
      <alignment horizontal="right"/>
    </xf>
    <xf numFmtId="0" fontId="29" fillId="8" borderId="0" xfId="0" applyFont="1" applyFill="1" applyBorder="1" applyAlignment="1">
      <alignment horizontal="right"/>
    </xf>
    <xf numFmtId="0" fontId="37" fillId="8" borderId="0" xfId="0" applyFont="1" applyFill="1" applyBorder="1" applyAlignment="1" applyProtection="1">
      <alignment horizontal="center"/>
      <protection hidden="1"/>
    </xf>
    <xf numFmtId="0" fontId="1" fillId="13" borderId="53" xfId="0" applyFont="1" applyFill="1" applyBorder="1" applyAlignment="1"/>
    <xf numFmtId="0" fontId="1" fillId="13" borderId="48" xfId="0" applyFont="1" applyFill="1" applyBorder="1" applyAlignment="1" applyProtection="1">
      <alignment horizontal="center"/>
      <protection locked="0"/>
    </xf>
    <xf numFmtId="0" fontId="1" fillId="13" borderId="46" xfId="0" applyFont="1" applyFill="1" applyBorder="1" applyAlignment="1">
      <alignment horizontal="right"/>
    </xf>
    <xf numFmtId="0" fontId="1" fillId="13" borderId="54" xfId="0" applyFont="1" applyFill="1" applyBorder="1" applyAlignment="1" applyProtection="1">
      <alignment horizontal="center"/>
      <protection locked="0"/>
    </xf>
    <xf numFmtId="0" fontId="1" fillId="13" borderId="53" xfId="0" applyFont="1" applyFill="1" applyBorder="1" applyAlignment="1">
      <alignment horizontal="right"/>
    </xf>
    <xf numFmtId="0" fontId="1" fillId="13" borderId="49" xfId="0" applyFont="1" applyFill="1" applyBorder="1" applyAlignment="1" applyProtection="1">
      <alignment horizontal="center"/>
      <protection locked="0"/>
    </xf>
    <xf numFmtId="0" fontId="1" fillId="13" borderId="53" xfId="0" applyFont="1" applyFill="1" applyBorder="1"/>
    <xf numFmtId="0" fontId="1" fillId="13" borderId="55" xfId="0" applyFont="1" applyFill="1" applyBorder="1" applyAlignment="1" applyProtection="1">
      <alignment horizontal="center"/>
      <protection locked="0"/>
    </xf>
    <xf numFmtId="0" fontId="1" fillId="13" borderId="46" xfId="0" applyFont="1" applyFill="1" applyBorder="1" applyAlignment="1">
      <alignment horizontal="center"/>
    </xf>
    <xf numFmtId="0" fontId="1" fillId="13" borderId="53" xfId="0" applyFont="1" applyFill="1" applyBorder="1" applyAlignment="1">
      <alignment horizontal="center"/>
    </xf>
    <xf numFmtId="0" fontId="1" fillId="13" borderId="46" xfId="0" applyFont="1" applyFill="1" applyBorder="1"/>
    <xf numFmtId="0" fontId="1" fillId="13" borderId="46" xfId="0" applyFont="1" applyFill="1" applyBorder="1" applyAlignment="1"/>
    <xf numFmtId="0" fontId="1" fillId="8" borderId="43" xfId="0" applyFont="1" applyFill="1" applyBorder="1"/>
    <xf numFmtId="164" fontId="38" fillId="8" borderId="0" xfId="0" applyNumberFormat="1" applyFont="1" applyFill="1" applyBorder="1" applyAlignment="1">
      <alignment horizontal="right"/>
    </xf>
    <xf numFmtId="164" fontId="4" fillId="8" borderId="0" xfId="0" applyNumberFormat="1" applyFont="1" applyFill="1" applyBorder="1" applyAlignment="1">
      <alignment horizontal="center"/>
    </xf>
    <xf numFmtId="0" fontId="8" fillId="8" borderId="46" xfId="0" applyFont="1" applyFill="1" applyBorder="1" applyAlignment="1">
      <alignment horizontal="center"/>
    </xf>
    <xf numFmtId="0" fontId="8" fillId="8" borderId="0" xfId="0" quotePrefix="1" applyFont="1" applyFill="1" applyBorder="1" applyAlignment="1">
      <alignment horizontal="center"/>
    </xf>
    <xf numFmtId="0" fontId="8" fillId="8" borderId="0" xfId="0" applyFont="1" applyFill="1" applyBorder="1" applyAlignment="1">
      <alignment horizontal="left"/>
    </xf>
    <xf numFmtId="164" fontId="7" fillId="8" borderId="0" xfId="0" applyNumberFormat="1" applyFont="1" applyFill="1" applyBorder="1" applyAlignment="1">
      <alignment horizontal="right"/>
    </xf>
    <xf numFmtId="164" fontId="7" fillId="8" borderId="0" xfId="0" applyNumberFormat="1" applyFont="1" applyFill="1" applyBorder="1"/>
    <xf numFmtId="0" fontId="8" fillId="8" borderId="0" xfId="0" applyFont="1" applyFill="1" applyBorder="1"/>
    <xf numFmtId="0" fontId="7" fillId="8" borderId="0" xfId="0" applyFont="1" applyFill="1" applyBorder="1"/>
    <xf numFmtId="0" fontId="7" fillId="8" borderId="47" xfId="0" applyFont="1" applyFill="1" applyBorder="1" applyAlignment="1">
      <alignment horizontal="center"/>
    </xf>
    <xf numFmtId="0" fontId="8" fillId="8" borderId="48" xfId="0" applyFont="1" applyFill="1" applyBorder="1" applyAlignment="1">
      <alignment horizontal="center"/>
    </xf>
    <xf numFmtId="164" fontId="8" fillId="8" borderId="0" xfId="0" applyNumberFormat="1" applyFont="1" applyFill="1" applyBorder="1"/>
    <xf numFmtId="0" fontId="8" fillId="8" borderId="48" xfId="0" applyFont="1" applyFill="1" applyBorder="1"/>
    <xf numFmtId="0" fontId="8" fillId="8" borderId="0" xfId="0" applyFont="1" applyFill="1" applyBorder="1" applyAlignment="1">
      <alignment horizontal="center"/>
    </xf>
    <xf numFmtId="0" fontId="8" fillId="8" borderId="0" xfId="0" quotePrefix="1" applyFont="1" applyFill="1" applyBorder="1" applyAlignment="1">
      <alignment horizontal="left"/>
    </xf>
    <xf numFmtId="0" fontId="8" fillId="8" borderId="47" xfId="0" applyFont="1" applyFill="1" applyBorder="1" applyAlignment="1">
      <alignment horizontal="center"/>
    </xf>
    <xf numFmtId="0" fontId="7" fillId="8" borderId="48" xfId="0" applyFont="1" applyFill="1" applyBorder="1"/>
    <xf numFmtId="164" fontId="8" fillId="8" borderId="0" xfId="0" applyNumberFormat="1" applyFont="1" applyFill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164" fontId="8" fillId="8" borderId="43" xfId="0" quotePrefix="1" applyNumberFormat="1" applyFont="1" applyFill="1" applyBorder="1" applyAlignment="1">
      <alignment horizontal="center"/>
    </xf>
    <xf numFmtId="164" fontId="8" fillId="8" borderId="43" xfId="0" applyNumberFormat="1" applyFont="1" applyFill="1" applyBorder="1"/>
    <xf numFmtId="0" fontId="8" fillId="8" borderId="43" xfId="0" applyFont="1" applyFill="1" applyBorder="1"/>
    <xf numFmtId="164" fontId="7" fillId="8" borderId="43" xfId="0" applyNumberFormat="1" applyFont="1" applyFill="1" applyBorder="1" applyAlignment="1">
      <alignment horizontal="right"/>
    </xf>
    <xf numFmtId="0" fontId="7" fillId="8" borderId="43" xfId="0" applyFont="1" applyFill="1" applyBorder="1" applyAlignment="1">
      <alignment horizontal="right"/>
    </xf>
    <xf numFmtId="164" fontId="7" fillId="8" borderId="43" xfId="0" applyNumberFormat="1" applyFont="1" applyFill="1" applyBorder="1"/>
    <xf numFmtId="0" fontId="7" fillId="8" borderId="50" xfId="0" applyFont="1" applyFill="1" applyBorder="1" applyAlignment="1">
      <alignment horizontal="center"/>
    </xf>
    <xf numFmtId="164" fontId="38" fillId="8" borderId="0" xfId="0" applyNumberFormat="1" applyFont="1" applyFill="1" applyBorder="1" applyAlignment="1">
      <alignment horizontal="center"/>
    </xf>
    <xf numFmtId="164" fontId="4" fillId="8" borderId="0" xfId="0" applyNumberFormat="1" applyFont="1" applyFill="1" applyBorder="1" applyAlignment="1">
      <alignment horizontal="right"/>
    </xf>
    <xf numFmtId="164" fontId="4" fillId="8" borderId="0" xfId="0" applyNumberFormat="1" applyFont="1" applyFill="1" applyBorder="1" applyAlignment="1" applyProtection="1">
      <alignment horizontal="center"/>
    </xf>
    <xf numFmtId="164" fontId="4" fillId="8" borderId="0" xfId="0" applyNumberFormat="1" applyFont="1" applyFill="1" applyBorder="1" applyAlignment="1" applyProtection="1">
      <alignment horizontal="right"/>
    </xf>
    <xf numFmtId="164" fontId="39" fillId="8" borderId="0" xfId="0" applyNumberFormat="1" applyFont="1" applyFill="1" applyBorder="1" applyAlignment="1">
      <alignment horizontal="center"/>
    </xf>
    <xf numFmtId="164" fontId="7" fillId="8" borderId="0" xfId="0" applyNumberFormat="1" applyFont="1" applyFill="1" applyBorder="1" applyAlignment="1">
      <alignment horizontal="center"/>
    </xf>
    <xf numFmtId="164" fontId="2" fillId="7" borderId="54" xfId="0" applyNumberFormat="1" applyFont="1" applyFill="1" applyBorder="1" applyAlignment="1" applyProtection="1">
      <alignment horizontal="right"/>
    </xf>
    <xf numFmtId="14" fontId="2" fillId="8" borderId="43" xfId="0" quotePrefix="1" applyNumberFormat="1" applyFont="1" applyFill="1" applyBorder="1" applyAlignment="1">
      <alignment horizontal="left"/>
    </xf>
    <xf numFmtId="14" fontId="2" fillId="8" borderId="43" xfId="0" applyNumberFormat="1" applyFont="1" applyFill="1" applyBorder="1"/>
    <xf numFmtId="166" fontId="13" fillId="0" borderId="3" xfId="0" applyNumberFormat="1" applyFont="1" applyFill="1" applyBorder="1" applyAlignment="1" applyProtection="1">
      <alignment horizontal="center"/>
      <protection locked="0"/>
    </xf>
    <xf numFmtId="165" fontId="13" fillId="0" borderId="3" xfId="0" applyNumberFormat="1" applyFont="1" applyFill="1" applyBorder="1" applyAlignment="1" applyProtection="1">
      <alignment horizontal="center"/>
      <protection locked="0"/>
    </xf>
    <xf numFmtId="0" fontId="0" fillId="0" borderId="3" xfId="0" applyFill="1" applyBorder="1" applyAlignment="1"/>
    <xf numFmtId="0" fontId="14" fillId="7" borderId="22" xfId="0" applyNumberFormat="1" applyFont="1" applyFill="1" applyBorder="1" applyAlignment="1" applyProtection="1">
      <alignment horizontal="center" vertical="center"/>
      <protection locked="0"/>
    </xf>
    <xf numFmtId="0" fontId="14" fillId="7" borderId="3" xfId="0" applyNumberFormat="1" applyFont="1" applyFill="1" applyBorder="1" applyAlignment="1" applyProtection="1">
      <alignment horizontal="center" vertical="center"/>
      <protection locked="0"/>
    </xf>
    <xf numFmtId="0" fontId="14" fillId="7" borderId="23" xfId="0" applyNumberFormat="1" applyFont="1" applyFill="1" applyBorder="1" applyAlignment="1" applyProtection="1">
      <alignment horizontal="center" vertical="center"/>
      <protection locked="0"/>
    </xf>
    <xf numFmtId="0" fontId="14" fillId="7" borderId="24" xfId="0" applyNumberFormat="1" applyFont="1" applyFill="1" applyBorder="1" applyAlignment="1" applyProtection="1">
      <alignment horizontal="center" vertical="center"/>
      <protection locked="0"/>
    </xf>
    <xf numFmtId="0" fontId="14" fillId="7" borderId="12" xfId="0" applyNumberFormat="1" applyFont="1" applyFill="1" applyBorder="1" applyAlignment="1" applyProtection="1">
      <alignment horizontal="center" vertical="center"/>
      <protection locked="0"/>
    </xf>
    <xf numFmtId="0" fontId="14" fillId="7" borderId="25" xfId="0" applyNumberFormat="1" applyFont="1" applyFill="1" applyBorder="1" applyAlignment="1" applyProtection="1">
      <alignment horizontal="center" vertical="center"/>
      <protection locked="0"/>
    </xf>
    <xf numFmtId="165" fontId="13" fillId="0" borderId="10" xfId="0" applyNumberFormat="1" applyFont="1" applyFill="1" applyBorder="1" applyAlignment="1" applyProtection="1">
      <alignment horizontal="center"/>
      <protection locked="0"/>
    </xf>
    <xf numFmtId="0" fontId="0" fillId="0" borderId="15" xfId="0" applyFill="1" applyBorder="1" applyAlignment="1"/>
    <xf numFmtId="165" fontId="13" fillId="0" borderId="15" xfId="0" applyNumberFormat="1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15" fillId="0" borderId="0" xfId="0" applyFont="1" applyAlignment="1" applyProtection="1">
      <protection locked="0" hidden="1"/>
    </xf>
    <xf numFmtId="0" fontId="1" fillId="0" borderId="0" xfId="0" applyFont="1" applyAlignment="1" applyProtection="1">
      <protection locked="0" hidden="1"/>
    </xf>
  </cellXfs>
  <cellStyles count="2">
    <cellStyle name="Comma" xfId="1" builtinId="3"/>
    <cellStyle name="Normal" xfId="0" builtinId="0"/>
  </cellStyles>
  <dxfs count="1"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FCC66"/>
      <color rgb="FFFFCC9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47"/>
  <sheetViews>
    <sheetView zoomScale="70" zoomScaleNormal="70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AE2" sqref="AE2"/>
    </sheetView>
  </sheetViews>
  <sheetFormatPr defaultRowHeight="12.75" x14ac:dyDescent="0.2"/>
  <cols>
    <col min="1" max="1" width="6" style="1" customWidth="1"/>
    <col min="2" max="29" width="7.28515625" style="5" customWidth="1"/>
    <col min="30" max="30" width="7.85546875" style="5" customWidth="1"/>
    <col min="31" max="32" width="7.7109375" style="5" customWidth="1"/>
    <col min="33" max="33" width="11.140625" style="25" customWidth="1"/>
    <col min="34" max="34" width="9.5703125" style="5" customWidth="1"/>
    <col min="35" max="35" width="1.5703125" style="25" customWidth="1"/>
    <col min="36" max="36" width="10.5703125" style="25" bestFit="1" customWidth="1"/>
    <col min="37" max="45" width="9.140625" style="25"/>
  </cols>
  <sheetData>
    <row r="1" spans="1:256" s="4" customFormat="1" ht="18.75" thickBot="1" x14ac:dyDescent="0.3">
      <c r="A1" s="1"/>
      <c r="B1" s="2"/>
      <c r="C1" s="3"/>
      <c r="D1" s="3"/>
      <c r="E1" s="3"/>
      <c r="F1" s="3"/>
      <c r="G1" s="3"/>
      <c r="H1" s="3"/>
      <c r="I1" s="3"/>
      <c r="J1" s="2"/>
      <c r="K1" s="2"/>
      <c r="L1" s="1"/>
      <c r="M1" s="1"/>
      <c r="N1" s="1"/>
      <c r="O1" s="46"/>
      <c r="P1" s="46"/>
      <c r="Q1" s="46"/>
      <c r="R1" s="1"/>
      <c r="S1" s="1"/>
      <c r="T1" s="1"/>
      <c r="U1" s="1"/>
      <c r="V1" s="1"/>
      <c r="W1" s="47"/>
      <c r="X1" s="48"/>
      <c r="Y1" s="48"/>
      <c r="Z1" s="49"/>
      <c r="AA1" s="49"/>
      <c r="AB1" s="125"/>
      <c r="AC1" s="126"/>
      <c r="AD1" s="125"/>
      <c r="AE1" s="127" t="s">
        <v>0</v>
      </c>
      <c r="AF1" s="125"/>
      <c r="AG1" s="128" t="s">
        <v>1</v>
      </c>
      <c r="AH1" s="127" t="s">
        <v>0</v>
      </c>
      <c r="AI1" s="7"/>
      <c r="AJ1" s="7"/>
      <c r="AK1" s="369" t="s">
        <v>72</v>
      </c>
      <c r="AL1" s="369"/>
      <c r="AM1" s="155" t="s">
        <v>73</v>
      </c>
      <c r="AN1" s="7"/>
      <c r="AO1" s="7"/>
      <c r="AP1" s="7"/>
      <c r="AQ1" s="7"/>
      <c r="AR1" s="7"/>
      <c r="AS1" s="7"/>
    </row>
    <row r="2" spans="1:256" s="4" customFormat="1" ht="20.25" x14ac:dyDescent="0.3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359">
        <v>2020</v>
      </c>
      <c r="P2" s="360"/>
      <c r="Q2" s="361"/>
      <c r="R2" s="1"/>
      <c r="S2" s="1"/>
      <c r="T2" s="1"/>
      <c r="U2" s="1"/>
      <c r="V2" s="1"/>
      <c r="W2" s="1"/>
      <c r="X2" s="1"/>
      <c r="Y2" s="59" t="s">
        <v>71</v>
      </c>
      <c r="Z2" s="60"/>
      <c r="AA2" s="56"/>
      <c r="AB2" s="129"/>
      <c r="AC2" s="130"/>
      <c r="AD2" s="131"/>
      <c r="AE2" s="189"/>
      <c r="AF2" s="132"/>
      <c r="AG2" s="141">
        <f>AE2*8</f>
        <v>0</v>
      </c>
      <c r="AH2" s="142">
        <f>AE2</f>
        <v>0</v>
      </c>
      <c r="AI2" s="7"/>
      <c r="AJ2" s="7"/>
      <c r="AK2" s="369" t="s">
        <v>74</v>
      </c>
      <c r="AL2" s="369"/>
      <c r="AM2" s="155">
        <v>15</v>
      </c>
      <c r="AN2" s="155"/>
      <c r="AO2" s="7"/>
      <c r="AP2" s="7"/>
      <c r="AQ2" s="7"/>
      <c r="AR2" s="7"/>
      <c r="AS2" s="7"/>
    </row>
    <row r="3" spans="1:256" s="4" customFormat="1" ht="21" thickBot="1" x14ac:dyDescent="0.35">
      <c r="A3" s="8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1"/>
      <c r="O3" s="362"/>
      <c r="P3" s="363"/>
      <c r="Q3" s="364"/>
      <c r="R3" s="1"/>
      <c r="S3" s="1"/>
      <c r="T3" s="1"/>
      <c r="U3" s="1"/>
      <c r="V3" s="1"/>
      <c r="W3" s="1"/>
      <c r="X3" s="1"/>
      <c r="Y3" s="59" t="s">
        <v>68</v>
      </c>
      <c r="Z3" s="60"/>
      <c r="AA3" s="56"/>
      <c r="AB3" s="129"/>
      <c r="AC3" s="126"/>
      <c r="AD3" s="131"/>
      <c r="AE3" s="189"/>
      <c r="AF3" s="132"/>
      <c r="AG3" s="154">
        <f>AE3*8</f>
        <v>0</v>
      </c>
      <c r="AH3" s="142">
        <f>AE3</f>
        <v>0</v>
      </c>
      <c r="AI3" s="7"/>
      <c r="AJ3" s="7"/>
      <c r="AK3" s="156" t="s">
        <v>76</v>
      </c>
      <c r="AL3" s="155"/>
      <c r="AM3" s="155">
        <v>18</v>
      </c>
      <c r="AN3" s="155"/>
      <c r="AO3" s="7"/>
      <c r="AP3" s="7"/>
      <c r="AQ3" s="7"/>
      <c r="AR3" s="7"/>
      <c r="AS3" s="7"/>
    </row>
    <row r="4" spans="1:256" s="4" customFormat="1" ht="20.25" x14ac:dyDescent="0.3">
      <c r="A4" s="8"/>
      <c r="B4" s="2"/>
      <c r="C4" s="2"/>
      <c r="D4" s="2"/>
      <c r="E4" s="2"/>
      <c r="F4" s="2"/>
      <c r="G4" s="2"/>
      <c r="H4" s="2"/>
      <c r="I4" s="2"/>
      <c r="J4" s="2"/>
      <c r="K4" s="2"/>
      <c r="L4" s="1"/>
      <c r="M4" s="1"/>
      <c r="N4" s="1"/>
      <c r="O4" s="46"/>
      <c r="P4" s="46"/>
      <c r="Q4" s="46"/>
      <c r="R4" s="1"/>
      <c r="S4" s="1"/>
      <c r="T4" s="1"/>
      <c r="U4" s="1"/>
      <c r="V4" s="1"/>
      <c r="W4" s="1"/>
      <c r="X4" s="1"/>
      <c r="Y4" s="61"/>
      <c r="Z4" s="62"/>
      <c r="AA4" s="63"/>
      <c r="AB4" s="133"/>
      <c r="AC4" s="126"/>
      <c r="AD4" s="134"/>
      <c r="AE4" s="135"/>
      <c r="AF4" s="135"/>
      <c r="AG4" s="143">
        <f>SUM(AG2:AG3)</f>
        <v>0</v>
      </c>
      <c r="AH4" s="144">
        <f>(AG4)/8</f>
        <v>0</v>
      </c>
      <c r="AI4" s="7"/>
      <c r="AJ4" s="7"/>
      <c r="AK4" s="369" t="s">
        <v>75</v>
      </c>
      <c r="AL4" s="369"/>
      <c r="AM4" s="155">
        <v>23</v>
      </c>
      <c r="AN4" s="155"/>
      <c r="AO4" s="7"/>
      <c r="AP4" s="7"/>
      <c r="AQ4" s="7"/>
      <c r="AR4" s="7"/>
      <c r="AS4" s="7"/>
    </row>
    <row r="5" spans="1:256" s="4" customFormat="1" ht="20.25" x14ac:dyDescent="0.3">
      <c r="A5" s="8"/>
      <c r="B5" s="2"/>
      <c r="C5" s="2"/>
      <c r="D5" s="2"/>
      <c r="E5" s="2"/>
      <c r="F5" s="2"/>
      <c r="G5" s="2"/>
      <c r="H5" s="2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64"/>
      <c r="Z5" s="60"/>
      <c r="AA5" s="65"/>
      <c r="AB5" s="129"/>
      <c r="AC5" s="126"/>
      <c r="AD5" s="131"/>
      <c r="AE5" s="132"/>
      <c r="AF5" s="132"/>
      <c r="AG5" s="145"/>
      <c r="AH5" s="146"/>
      <c r="AI5" s="7"/>
      <c r="AJ5" s="7"/>
      <c r="AK5" s="369" t="s">
        <v>77</v>
      </c>
      <c r="AL5" s="369"/>
      <c r="AM5" s="155">
        <v>28</v>
      </c>
      <c r="AN5" s="155"/>
      <c r="AO5" s="7"/>
      <c r="AP5" s="7"/>
      <c r="AQ5" s="7"/>
      <c r="AR5" s="7"/>
      <c r="AS5" s="7"/>
    </row>
    <row r="6" spans="1:256" s="4" customFormat="1" ht="21" thickBot="1" x14ac:dyDescent="0.35">
      <c r="A6" s="9" t="s">
        <v>2</v>
      </c>
      <c r="B6" s="2"/>
      <c r="C6" s="368"/>
      <c r="D6" s="368"/>
      <c r="E6" s="368"/>
      <c r="F6" s="368"/>
      <c r="G6" s="368"/>
      <c r="H6" s="368"/>
      <c r="I6" s="368"/>
      <c r="J6" s="368"/>
      <c r="K6" s="368"/>
      <c r="L6" s="8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64" t="s">
        <v>69</v>
      </c>
      <c r="Z6" s="60"/>
      <c r="AA6" s="65"/>
      <c r="AB6" s="129"/>
      <c r="AC6" s="130"/>
      <c r="AD6" s="131"/>
      <c r="AE6" s="189"/>
      <c r="AF6" s="132"/>
      <c r="AG6" s="141">
        <f>AE6*8</f>
        <v>0</v>
      </c>
      <c r="AH6" s="142">
        <f>AE6</f>
        <v>0</v>
      </c>
      <c r="AI6" s="7"/>
      <c r="AJ6" s="7"/>
      <c r="AK6" s="369" t="s">
        <v>78</v>
      </c>
      <c r="AL6" s="369"/>
      <c r="AM6" s="155">
        <v>33</v>
      </c>
      <c r="AN6" s="155"/>
      <c r="AO6" s="7"/>
      <c r="AP6" s="7"/>
      <c r="AQ6" s="7"/>
      <c r="AR6" s="7"/>
      <c r="AS6" s="7"/>
    </row>
    <row r="7" spans="1:256" s="4" customFormat="1" ht="20.25" x14ac:dyDescent="0.3">
      <c r="A7"/>
      <c r="B7"/>
      <c r="C7" s="90"/>
      <c r="D7" s="90"/>
      <c r="E7" s="90"/>
      <c r="F7" s="90"/>
      <c r="G7" s="90"/>
      <c r="H7" s="90"/>
      <c r="I7" s="90"/>
      <c r="J7" s="91"/>
      <c r="K7" s="91"/>
      <c r="L7" s="8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64" t="s">
        <v>70</v>
      </c>
      <c r="Z7" s="60"/>
      <c r="AA7" s="65"/>
      <c r="AB7" s="129"/>
      <c r="AC7" s="131"/>
      <c r="AD7" s="131"/>
      <c r="AE7" s="132"/>
      <c r="AF7" s="132"/>
      <c r="AG7" s="143">
        <f>SUM(AG4 - AG5 + AG6)</f>
        <v>0</v>
      </c>
      <c r="AH7" s="144">
        <f>(AG7)/8</f>
        <v>0</v>
      </c>
      <c r="AI7" s="7"/>
      <c r="AJ7" s="7"/>
      <c r="AK7" s="155"/>
      <c r="AL7" s="155"/>
      <c r="AM7" s="155"/>
      <c r="AN7" s="155"/>
      <c r="AO7" s="7"/>
      <c r="AP7" s="7"/>
      <c r="AQ7" s="7"/>
      <c r="AR7" s="7"/>
      <c r="AS7" s="7"/>
    </row>
    <row r="8" spans="1:256" s="4" customFormat="1" ht="18.75" thickBot="1" x14ac:dyDescent="0.3">
      <c r="A8" s="10"/>
      <c r="B8" s="11"/>
      <c r="C8" s="92"/>
      <c r="D8" s="92"/>
      <c r="E8" s="92"/>
      <c r="F8" s="92"/>
      <c r="G8" s="92"/>
      <c r="H8" s="92"/>
      <c r="I8" s="92"/>
      <c r="J8" s="93"/>
      <c r="K8" s="93"/>
      <c r="L8" s="94"/>
      <c r="M8" s="10"/>
      <c r="N8" s="10"/>
      <c r="O8" s="10"/>
      <c r="P8" s="10"/>
      <c r="Q8" s="10"/>
      <c r="R8" s="10"/>
      <c r="S8" s="10"/>
      <c r="T8" s="10"/>
      <c r="U8" s="10"/>
      <c r="V8" s="10"/>
      <c r="W8" s="52"/>
      <c r="X8" s="50"/>
      <c r="Y8" s="50"/>
      <c r="Z8" s="50"/>
      <c r="AA8" s="51"/>
      <c r="AB8" s="136"/>
      <c r="AC8" s="137"/>
      <c r="AD8" s="137"/>
      <c r="AE8" s="138"/>
      <c r="AF8" s="138"/>
      <c r="AG8" s="145"/>
      <c r="AH8" s="147"/>
      <c r="AI8" s="7"/>
      <c r="AJ8" s="7"/>
      <c r="AK8" s="155"/>
      <c r="AL8" s="155"/>
      <c r="AM8" s="155"/>
      <c r="AN8" s="155"/>
      <c r="AO8" s="7"/>
      <c r="AP8" s="7"/>
      <c r="AQ8" s="7"/>
      <c r="AR8" s="7"/>
      <c r="AS8" s="7"/>
    </row>
    <row r="9" spans="1:256" s="4" customFormat="1" ht="18.75" thickBot="1" x14ac:dyDescent="0.3">
      <c r="A9" s="9" t="s">
        <v>3</v>
      </c>
      <c r="B9" s="2"/>
      <c r="C9" s="365"/>
      <c r="D9" s="366"/>
      <c r="E9" s="95"/>
      <c r="F9" s="95"/>
      <c r="G9" s="96" t="s">
        <v>4</v>
      </c>
      <c r="H9" s="91"/>
      <c r="I9" s="365"/>
      <c r="J9" s="367"/>
      <c r="K9" s="97"/>
      <c r="L9" s="98"/>
      <c r="M9" s="14"/>
      <c r="N9" s="14"/>
      <c r="O9" s="14"/>
      <c r="P9" s="14"/>
      <c r="Q9" s="14"/>
      <c r="R9" s="14"/>
      <c r="S9" s="14"/>
      <c r="T9" s="14"/>
      <c r="U9" s="14"/>
      <c r="V9" s="14"/>
      <c r="W9" s="52"/>
      <c r="X9" s="53"/>
      <c r="Y9" s="48"/>
      <c r="Z9" s="48"/>
      <c r="AA9" s="53"/>
      <c r="AB9" s="136"/>
      <c r="AC9" s="137"/>
      <c r="AD9" s="137"/>
      <c r="AE9" s="138"/>
      <c r="AF9" s="138"/>
      <c r="AG9" s="148"/>
      <c r="AH9" s="149"/>
      <c r="AI9" s="7"/>
      <c r="AJ9" s="7"/>
      <c r="AK9" s="155"/>
      <c r="AL9" s="155"/>
      <c r="AM9" s="155"/>
      <c r="AN9" s="155"/>
      <c r="AO9" s="7"/>
      <c r="AP9" s="7"/>
      <c r="AQ9" s="7"/>
      <c r="AR9" s="7"/>
      <c r="AS9" s="7"/>
    </row>
    <row r="10" spans="1:256" s="4" customFormat="1" ht="19.5" thickTop="1" thickBot="1" x14ac:dyDescent="0.3">
      <c r="A10" s="9"/>
      <c r="B10" s="2"/>
      <c r="C10" s="357"/>
      <c r="D10" s="358"/>
      <c r="E10" s="95"/>
      <c r="F10" s="95"/>
      <c r="G10" s="99"/>
      <c r="H10" s="95"/>
      <c r="I10" s="356"/>
      <c r="J10" s="356"/>
      <c r="K10" s="97"/>
      <c r="L10" s="98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47"/>
      <c r="X10" s="53"/>
      <c r="Y10" s="48"/>
      <c r="Z10" s="54"/>
      <c r="AA10" s="55"/>
      <c r="AB10" s="139" t="s">
        <v>67</v>
      </c>
      <c r="AC10" s="137"/>
      <c r="AD10" s="137"/>
      <c r="AE10" s="138"/>
      <c r="AF10" s="138"/>
      <c r="AG10" s="150">
        <f>AG27</f>
        <v>0</v>
      </c>
      <c r="AH10" s="142">
        <f>(AG10)/8</f>
        <v>0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spans="1:256" s="4" customFormat="1" ht="19.5" thickTop="1" thickBot="1" x14ac:dyDescent="0.3">
      <c r="A11" s="1"/>
      <c r="B11" s="1"/>
      <c r="C11" s="1"/>
      <c r="D11" s="2"/>
      <c r="E11" s="2"/>
      <c r="F11" s="2"/>
      <c r="G11" s="2"/>
      <c r="H11" s="2"/>
      <c r="K11"/>
      <c r="L11" s="13"/>
      <c r="M11" s="1"/>
      <c r="N11" s="1"/>
      <c r="O11" s="1"/>
      <c r="P11" s="1"/>
      <c r="Q11" s="1"/>
      <c r="R11" s="1"/>
      <c r="S11" s="2"/>
      <c r="T11" s="2"/>
      <c r="U11" s="2"/>
      <c r="V11" s="2"/>
      <c r="W11" s="47"/>
      <c r="X11" s="53"/>
      <c r="Y11" s="48"/>
      <c r="Z11" s="54"/>
      <c r="AA11" s="58"/>
      <c r="AB11" s="136"/>
      <c r="AC11" s="136"/>
      <c r="AD11" s="136"/>
      <c r="AE11" s="151"/>
      <c r="AF11" s="151"/>
      <c r="AG11" s="148"/>
      <c r="AH11" s="149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256" s="4" customFormat="1" ht="19.5" thickTop="1" thickBot="1" x14ac:dyDescent="0.3">
      <c r="A12" s="1"/>
      <c r="B12" s="1"/>
      <c r="C12" s="16"/>
      <c r="D12" s="2"/>
      <c r="E12" s="2"/>
      <c r="F12" s="2"/>
      <c r="G12" s="2"/>
      <c r="H12" s="2"/>
      <c r="K12" s="11"/>
      <c r="L12" s="11"/>
      <c r="M12" s="1"/>
      <c r="N12" s="1"/>
      <c r="O12" s="14"/>
      <c r="P12" s="1"/>
      <c r="Q12" s="1"/>
      <c r="R12" s="16"/>
      <c r="S12" s="2"/>
      <c r="T12" s="2"/>
      <c r="U12" s="2"/>
      <c r="V12" s="2"/>
      <c r="W12" s="47"/>
      <c r="X12" s="48"/>
      <c r="Y12" s="48"/>
      <c r="Z12" s="57"/>
      <c r="AA12" s="57"/>
      <c r="AB12" s="139" t="s">
        <v>66</v>
      </c>
      <c r="AC12" s="140"/>
      <c r="AD12" s="140"/>
      <c r="AE12" s="138"/>
      <c r="AF12" s="138"/>
      <c r="AG12" s="152">
        <f>AG7-AG10</f>
        <v>0</v>
      </c>
      <c r="AH12" s="153">
        <f>(AG12)/8</f>
        <v>0</v>
      </c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</row>
    <row r="13" spans="1:256" s="17" customFormat="1" ht="20.100000000000001" customHeight="1" thickTop="1" thickBot="1" x14ac:dyDescent="0.25">
      <c r="A13" s="157" t="s">
        <v>5</v>
      </c>
      <c r="B13" s="158" t="s">
        <v>6</v>
      </c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60" t="s">
        <v>7</v>
      </c>
      <c r="AH13" s="161" t="s">
        <v>8</v>
      </c>
      <c r="AI13" s="73"/>
      <c r="AJ13" s="73"/>
      <c r="AK13" s="73"/>
      <c r="AL13" s="74" t="s">
        <v>9</v>
      </c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5"/>
    </row>
    <row r="14" spans="1:256" s="17" customFormat="1" ht="20.100000000000001" customHeight="1" thickTop="1" thickBot="1" x14ac:dyDescent="0.25">
      <c r="A14" s="162"/>
      <c r="B14" s="163">
        <v>1</v>
      </c>
      <c r="C14" s="164">
        <v>2</v>
      </c>
      <c r="D14" s="164">
        <v>3</v>
      </c>
      <c r="E14" s="164">
        <v>4</v>
      </c>
      <c r="F14" s="164">
        <v>5</v>
      </c>
      <c r="G14" s="164">
        <v>6</v>
      </c>
      <c r="H14" s="164">
        <v>7</v>
      </c>
      <c r="I14" s="164">
        <v>8</v>
      </c>
      <c r="J14" s="164">
        <v>9</v>
      </c>
      <c r="K14" s="164">
        <v>10</v>
      </c>
      <c r="L14" s="164">
        <v>11</v>
      </c>
      <c r="M14" s="164">
        <v>12</v>
      </c>
      <c r="N14" s="164">
        <v>13</v>
      </c>
      <c r="O14" s="164">
        <v>14</v>
      </c>
      <c r="P14" s="164">
        <v>15</v>
      </c>
      <c r="Q14" s="164">
        <v>16</v>
      </c>
      <c r="R14" s="164">
        <v>17</v>
      </c>
      <c r="S14" s="164">
        <v>18</v>
      </c>
      <c r="T14" s="164">
        <v>19</v>
      </c>
      <c r="U14" s="164">
        <v>20</v>
      </c>
      <c r="V14" s="164">
        <v>21</v>
      </c>
      <c r="W14" s="164">
        <v>22</v>
      </c>
      <c r="X14" s="164">
        <v>23</v>
      </c>
      <c r="Y14" s="164">
        <v>24</v>
      </c>
      <c r="Z14" s="164">
        <v>25</v>
      </c>
      <c r="AA14" s="164">
        <v>26</v>
      </c>
      <c r="AB14" s="164">
        <v>27</v>
      </c>
      <c r="AC14" s="164">
        <v>28</v>
      </c>
      <c r="AD14" s="164">
        <v>29</v>
      </c>
      <c r="AE14" s="164">
        <v>30</v>
      </c>
      <c r="AF14" s="165">
        <v>31</v>
      </c>
      <c r="AG14" s="166" t="s">
        <v>57</v>
      </c>
      <c r="AH14" s="167" t="s">
        <v>10</v>
      </c>
      <c r="AI14" s="73"/>
      <c r="AJ14" s="73" t="s">
        <v>65</v>
      </c>
      <c r="AK14" s="76" t="s">
        <v>11</v>
      </c>
      <c r="AL14" s="77" t="s">
        <v>12</v>
      </c>
      <c r="AM14" s="77" t="s">
        <v>13</v>
      </c>
      <c r="AN14" s="77" t="s">
        <v>14</v>
      </c>
      <c r="AO14" s="77" t="s">
        <v>15</v>
      </c>
      <c r="AP14" s="77" t="s">
        <v>53</v>
      </c>
      <c r="AQ14" s="77" t="s">
        <v>54</v>
      </c>
      <c r="AR14" s="77" t="s">
        <v>16</v>
      </c>
      <c r="AS14" s="77" t="s">
        <v>17</v>
      </c>
      <c r="AT14" s="77" t="s">
        <v>55</v>
      </c>
      <c r="AU14" s="77" t="s">
        <v>56</v>
      </c>
      <c r="AV14" s="77" t="s">
        <v>18</v>
      </c>
      <c r="AW14" s="77" t="s">
        <v>19</v>
      </c>
      <c r="AX14" s="75"/>
    </row>
    <row r="15" spans="1:256" s="19" customFormat="1" ht="37.15" customHeight="1" thickTop="1" x14ac:dyDescent="0.2">
      <c r="A15" s="67" t="s">
        <v>58</v>
      </c>
      <c r="B15" s="71" t="s">
        <v>20</v>
      </c>
      <c r="C15" s="86"/>
      <c r="D15" s="86"/>
      <c r="E15" s="87"/>
      <c r="F15" s="87"/>
      <c r="G15" s="86"/>
      <c r="H15" s="86"/>
      <c r="I15" s="86"/>
      <c r="J15" s="86"/>
      <c r="K15" s="86"/>
      <c r="L15" s="87"/>
      <c r="M15" s="87"/>
      <c r="N15" s="86"/>
      <c r="O15" s="86"/>
      <c r="P15" s="86"/>
      <c r="Q15" s="86"/>
      <c r="R15" s="86"/>
      <c r="S15" s="87"/>
      <c r="T15" s="88"/>
      <c r="U15" s="71" t="s">
        <v>20</v>
      </c>
      <c r="V15" s="86"/>
      <c r="W15" s="86"/>
      <c r="X15" s="86"/>
      <c r="Y15" s="86"/>
      <c r="Z15" s="87"/>
      <c r="AA15" s="87"/>
      <c r="AB15" s="86"/>
      <c r="AC15" s="86"/>
      <c r="AD15" s="86"/>
      <c r="AE15" s="70"/>
      <c r="AF15" s="70"/>
      <c r="AG15" s="78">
        <f t="shared" ref="AG15:AG26" si="0">SUM(B15:AF15)+(AK15*8)</f>
        <v>0</v>
      </c>
      <c r="AH15" s="79">
        <f t="shared" ref="AH15:AH26" si="1">AL15*5+AM15*5+AN15*4+AO15*4+AP15*4.5+AQ15*4.5+AR15*10+AS15*10+AT15*9+AU15*9+AV15*8+AW15*8</f>
        <v>0</v>
      </c>
      <c r="AI15" s="80"/>
      <c r="AJ15" s="124">
        <f>AG$7-AG15</f>
        <v>0</v>
      </c>
      <c r="AK15" s="101">
        <f t="shared" ref="AK15:AK26" si="2">COUNTIF(B15:AF15,"8PH")</f>
        <v>0</v>
      </c>
      <c r="AL15" s="102">
        <f>COUNTIF(B15:AF15,"5SS")</f>
        <v>0</v>
      </c>
      <c r="AM15" s="102">
        <f>COUNTIF(B15:AF15,"5FS")</f>
        <v>0</v>
      </c>
      <c r="AN15" s="102">
        <f>COUNTIF(B15:AF15,"4SS")</f>
        <v>0</v>
      </c>
      <c r="AO15" s="102">
        <f>COUNTIF(B15:AF15,"4FS")</f>
        <v>0</v>
      </c>
      <c r="AP15" s="102">
        <f>COUNTIF(B15:AF15,"4.5SS")</f>
        <v>0</v>
      </c>
      <c r="AQ15" s="102">
        <f>COUNTIF(B15:AF15,"4.5FS")</f>
        <v>0</v>
      </c>
      <c r="AR15" s="102">
        <f>COUNTIF(B15:AF15,"10SS")</f>
        <v>0</v>
      </c>
      <c r="AS15" s="102">
        <f>COUNTIF(B15:AF15,"10FS")</f>
        <v>0</v>
      </c>
      <c r="AT15" s="102">
        <f>COUNTIF(B15:AF15,"9SS")</f>
        <v>0</v>
      </c>
      <c r="AU15" s="102">
        <f>COUNTIF(B15:AF15,"9FS")</f>
        <v>0</v>
      </c>
      <c r="AV15" s="102">
        <f>COUNTIF(B15:AF15,"8SS")</f>
        <v>0</v>
      </c>
      <c r="AW15" s="103">
        <f>COUNTIF(B15:AF15,"8FS")</f>
        <v>0</v>
      </c>
      <c r="AX15" s="8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</row>
    <row r="16" spans="1:256" s="19" customFormat="1" ht="37.15" customHeight="1" x14ac:dyDescent="0.2">
      <c r="A16" s="68" t="s">
        <v>59</v>
      </c>
      <c r="B16" s="87"/>
      <c r="C16" s="87"/>
      <c r="D16" s="86"/>
      <c r="E16" s="86"/>
      <c r="F16" s="86"/>
      <c r="G16" s="86"/>
      <c r="H16" s="86"/>
      <c r="I16" s="87"/>
      <c r="J16" s="87"/>
      <c r="K16" s="86"/>
      <c r="L16" s="86"/>
      <c r="M16" s="86"/>
      <c r="N16" s="86"/>
      <c r="O16" s="86"/>
      <c r="P16" s="87"/>
      <c r="Q16" s="87"/>
      <c r="R16" s="71" t="s">
        <v>20</v>
      </c>
      <c r="S16" s="86"/>
      <c r="T16" s="86"/>
      <c r="U16" s="86"/>
      <c r="V16" s="86"/>
      <c r="W16" s="87"/>
      <c r="X16" s="87"/>
      <c r="Y16" s="86"/>
      <c r="Z16" s="70"/>
      <c r="AA16" s="70"/>
      <c r="AB16" s="86"/>
      <c r="AC16" s="86"/>
      <c r="AD16" s="87"/>
      <c r="AE16" s="72"/>
      <c r="AF16" s="72"/>
      <c r="AG16" s="82">
        <f t="shared" si="0"/>
        <v>0</v>
      </c>
      <c r="AH16" s="83">
        <f t="shared" si="1"/>
        <v>0</v>
      </c>
      <c r="AI16" s="80"/>
      <c r="AJ16" s="124">
        <f>AJ15-AG16</f>
        <v>0</v>
      </c>
      <c r="AK16" s="104">
        <f t="shared" si="2"/>
        <v>0</v>
      </c>
      <c r="AL16" s="102">
        <f t="shared" ref="AL16:AL26" si="3">COUNTIF(B16:AF16,"5SS")</f>
        <v>0</v>
      </c>
      <c r="AM16" s="102">
        <f t="shared" ref="AM16:AM26" si="4">COUNTIF(B16:AF16,"5FS")</f>
        <v>0</v>
      </c>
      <c r="AN16" s="102">
        <f t="shared" ref="AN16:AN26" si="5">COUNTIF(B16:AF16,"4SS")</f>
        <v>0</v>
      </c>
      <c r="AO16" s="102">
        <f t="shared" ref="AO16:AO26" si="6">COUNTIF(B16:AF16,"4FS")</f>
        <v>0</v>
      </c>
      <c r="AP16" s="102">
        <f t="shared" ref="AP16:AP26" si="7">COUNTIF(B16:AF16,"4.5SS")</f>
        <v>0</v>
      </c>
      <c r="AQ16" s="102">
        <f t="shared" ref="AQ16:AQ26" si="8">COUNTIF(B16:AF16,"4.5FS")</f>
        <v>0</v>
      </c>
      <c r="AR16" s="102">
        <f t="shared" ref="AR16:AR26" si="9">COUNTIF(B16:AF16,"10SS")</f>
        <v>0</v>
      </c>
      <c r="AS16" s="102">
        <f t="shared" ref="AS16:AS26" si="10">COUNTIF(B16:AF16,"10FS")</f>
        <v>0</v>
      </c>
      <c r="AT16" s="102">
        <f t="shared" ref="AT16:AT26" si="11">COUNTIF(B16:AF16,"9SS")</f>
        <v>0</v>
      </c>
      <c r="AU16" s="102">
        <f t="shared" ref="AU16:AU26" si="12">COUNTIF(B16:AF16,"9FS")</f>
        <v>0</v>
      </c>
      <c r="AV16" s="100">
        <f>COUNTIF(B16:AF16,"8SS")</f>
        <v>0</v>
      </c>
      <c r="AW16" s="103">
        <f t="shared" ref="AW16:AW26" si="13">COUNTIF(B16:AF16,"8FS")</f>
        <v>0</v>
      </c>
      <c r="AX16" s="8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</row>
    <row r="17" spans="1:256" s="19" customFormat="1" ht="37.15" customHeight="1" x14ac:dyDescent="0.2">
      <c r="A17" s="68" t="s">
        <v>21</v>
      </c>
      <c r="B17" s="87"/>
      <c r="C17" s="86"/>
      <c r="D17" s="86"/>
      <c r="E17" s="86"/>
      <c r="F17" s="86"/>
      <c r="G17" s="86"/>
      <c r="H17" s="87"/>
      <c r="I17" s="87"/>
      <c r="J17" s="86"/>
      <c r="K17" s="86"/>
      <c r="L17" s="86"/>
      <c r="M17" s="86"/>
      <c r="N17" s="86"/>
      <c r="O17" s="87"/>
      <c r="P17" s="87"/>
      <c r="Q17" s="86"/>
      <c r="R17" s="86"/>
      <c r="S17" s="86"/>
      <c r="T17" s="86"/>
      <c r="U17" s="86"/>
      <c r="V17" s="87"/>
      <c r="W17" s="87"/>
      <c r="X17" s="86"/>
      <c r="Y17" s="86"/>
      <c r="Z17" s="86"/>
      <c r="AA17" s="70"/>
      <c r="AB17" s="86"/>
      <c r="AC17" s="87"/>
      <c r="AD17" s="87"/>
      <c r="AE17" s="86"/>
      <c r="AF17" s="86"/>
      <c r="AG17" s="82">
        <f t="shared" si="0"/>
        <v>0</v>
      </c>
      <c r="AH17" s="83">
        <f t="shared" si="1"/>
        <v>0</v>
      </c>
      <c r="AI17" s="80"/>
      <c r="AJ17" s="124">
        <f t="shared" ref="AJ17:AJ26" si="14">AJ16-AG17</f>
        <v>0</v>
      </c>
      <c r="AK17" s="104">
        <f t="shared" si="2"/>
        <v>0</v>
      </c>
      <c r="AL17" s="102">
        <f t="shared" si="3"/>
        <v>0</v>
      </c>
      <c r="AM17" s="102">
        <f t="shared" si="4"/>
        <v>0</v>
      </c>
      <c r="AN17" s="102">
        <f t="shared" si="5"/>
        <v>0</v>
      </c>
      <c r="AO17" s="102">
        <f t="shared" si="6"/>
        <v>0</v>
      </c>
      <c r="AP17" s="102">
        <f t="shared" si="7"/>
        <v>0</v>
      </c>
      <c r="AQ17" s="102">
        <f t="shared" si="8"/>
        <v>0</v>
      </c>
      <c r="AR17" s="102">
        <f t="shared" si="9"/>
        <v>0</v>
      </c>
      <c r="AS17" s="102">
        <f t="shared" si="10"/>
        <v>0</v>
      </c>
      <c r="AT17" s="102">
        <f t="shared" si="11"/>
        <v>0</v>
      </c>
      <c r="AU17" s="102">
        <f t="shared" si="12"/>
        <v>0</v>
      </c>
      <c r="AV17" s="102">
        <f t="shared" ref="AV17:AV26" si="15">COUNTIF(B17:AF17,"8SS")</f>
        <v>0</v>
      </c>
      <c r="AW17" s="103">
        <f t="shared" si="13"/>
        <v>0</v>
      </c>
      <c r="AX17" s="8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</row>
    <row r="18" spans="1:256" s="19" customFormat="1" ht="37.15" customHeight="1" x14ac:dyDescent="0.2">
      <c r="A18" s="68" t="s">
        <v>60</v>
      </c>
      <c r="B18" s="86"/>
      <c r="C18" s="86"/>
      <c r="D18" s="86"/>
      <c r="E18" s="87"/>
      <c r="F18" s="87"/>
      <c r="G18" s="86"/>
      <c r="H18" s="86"/>
      <c r="I18" s="86"/>
      <c r="J18" s="86"/>
      <c r="K18" s="86"/>
      <c r="L18" s="87"/>
      <c r="M18" s="87"/>
      <c r="N18" s="86"/>
      <c r="O18" s="86"/>
      <c r="P18" s="86"/>
      <c r="Q18" s="86"/>
      <c r="R18" s="86"/>
      <c r="S18" s="87"/>
      <c r="T18" s="87"/>
      <c r="U18" s="86"/>
      <c r="V18" s="86"/>
      <c r="W18" s="86"/>
      <c r="X18" s="86"/>
      <c r="Y18" s="86"/>
      <c r="Z18" s="87"/>
      <c r="AA18" s="87"/>
      <c r="AB18" s="86"/>
      <c r="AC18" s="86"/>
      <c r="AD18" s="86"/>
      <c r="AE18" s="86"/>
      <c r="AF18" s="72"/>
      <c r="AG18" s="82">
        <f t="shared" si="0"/>
        <v>0</v>
      </c>
      <c r="AH18" s="83">
        <f t="shared" si="1"/>
        <v>0</v>
      </c>
      <c r="AI18" s="80"/>
      <c r="AJ18" s="124">
        <f t="shared" si="14"/>
        <v>0</v>
      </c>
      <c r="AK18" s="104">
        <f t="shared" si="2"/>
        <v>0</v>
      </c>
      <c r="AL18" s="102">
        <f t="shared" si="3"/>
        <v>0</v>
      </c>
      <c r="AM18" s="102">
        <f t="shared" si="4"/>
        <v>0</v>
      </c>
      <c r="AN18" s="102">
        <f t="shared" si="5"/>
        <v>0</v>
      </c>
      <c r="AO18" s="102">
        <f t="shared" si="6"/>
        <v>0</v>
      </c>
      <c r="AP18" s="102">
        <f t="shared" si="7"/>
        <v>0</v>
      </c>
      <c r="AQ18" s="102">
        <f t="shared" si="8"/>
        <v>0</v>
      </c>
      <c r="AR18" s="102">
        <f t="shared" si="9"/>
        <v>0</v>
      </c>
      <c r="AS18" s="102">
        <f t="shared" si="10"/>
        <v>0</v>
      </c>
      <c r="AT18" s="102">
        <f t="shared" si="11"/>
        <v>0</v>
      </c>
      <c r="AU18" s="102">
        <f t="shared" si="12"/>
        <v>0</v>
      </c>
      <c r="AV18" s="102">
        <f t="shared" si="15"/>
        <v>0</v>
      </c>
      <c r="AW18" s="103">
        <f t="shared" si="13"/>
        <v>0</v>
      </c>
      <c r="AX18" s="8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</row>
    <row r="19" spans="1:256" s="19" customFormat="1" ht="37.15" customHeight="1" x14ac:dyDescent="0.2">
      <c r="A19" s="68" t="s">
        <v>22</v>
      </c>
      <c r="B19" s="86"/>
      <c r="C19" s="87"/>
      <c r="D19" s="87"/>
      <c r="E19" s="86"/>
      <c r="F19" s="86"/>
      <c r="G19" s="86"/>
      <c r="H19" s="86"/>
      <c r="I19" s="86"/>
      <c r="J19" s="87"/>
      <c r="K19" s="87"/>
      <c r="L19" s="86"/>
      <c r="M19" s="86"/>
      <c r="N19" s="86"/>
      <c r="O19" s="86"/>
      <c r="P19" s="86"/>
      <c r="Q19" s="87"/>
      <c r="R19" s="87"/>
      <c r="S19" s="86"/>
      <c r="T19" s="86"/>
      <c r="U19" s="86"/>
      <c r="V19" s="86"/>
      <c r="W19" s="86"/>
      <c r="X19" s="87"/>
      <c r="Y19" s="87"/>
      <c r="Z19" s="71" t="s">
        <v>20</v>
      </c>
      <c r="AA19" s="86"/>
      <c r="AB19" s="86"/>
      <c r="AC19" s="86"/>
      <c r="AD19" s="86"/>
      <c r="AE19" s="87"/>
      <c r="AF19" s="87"/>
      <c r="AG19" s="82">
        <f t="shared" si="0"/>
        <v>0</v>
      </c>
      <c r="AH19" s="83">
        <f t="shared" si="1"/>
        <v>0</v>
      </c>
      <c r="AI19" s="80"/>
      <c r="AJ19" s="124">
        <f t="shared" si="14"/>
        <v>0</v>
      </c>
      <c r="AK19" s="104">
        <f t="shared" si="2"/>
        <v>0</v>
      </c>
      <c r="AL19" s="102">
        <f t="shared" si="3"/>
        <v>0</v>
      </c>
      <c r="AM19" s="102">
        <f t="shared" si="4"/>
        <v>0</v>
      </c>
      <c r="AN19" s="102">
        <f t="shared" si="5"/>
        <v>0</v>
      </c>
      <c r="AO19" s="102">
        <f t="shared" si="6"/>
        <v>0</v>
      </c>
      <c r="AP19" s="102">
        <f t="shared" si="7"/>
        <v>0</v>
      </c>
      <c r="AQ19" s="102">
        <f t="shared" si="8"/>
        <v>0</v>
      </c>
      <c r="AR19" s="102">
        <f t="shared" si="9"/>
        <v>0</v>
      </c>
      <c r="AS19" s="102">
        <f t="shared" si="10"/>
        <v>0</v>
      </c>
      <c r="AT19" s="102">
        <f t="shared" si="11"/>
        <v>0</v>
      </c>
      <c r="AU19" s="102">
        <f t="shared" si="12"/>
        <v>0</v>
      </c>
      <c r="AV19" s="102">
        <f t="shared" si="15"/>
        <v>0</v>
      </c>
      <c r="AW19" s="103">
        <f t="shared" si="13"/>
        <v>0</v>
      </c>
      <c r="AX19" s="8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</row>
    <row r="20" spans="1:256" s="19" customFormat="1" ht="37.15" customHeight="1" x14ac:dyDescent="0.2">
      <c r="A20" s="68" t="s">
        <v>23</v>
      </c>
      <c r="B20" s="86"/>
      <c r="C20" s="86"/>
      <c r="D20" s="86"/>
      <c r="E20" s="86"/>
      <c r="F20" s="86"/>
      <c r="G20" s="87"/>
      <c r="H20" s="87"/>
      <c r="I20" s="86"/>
      <c r="J20" s="86"/>
      <c r="K20" s="86"/>
      <c r="L20" s="86"/>
      <c r="M20" s="86"/>
      <c r="N20" s="87"/>
      <c r="O20" s="87"/>
      <c r="P20" s="86"/>
      <c r="Q20" s="86"/>
      <c r="R20" s="86"/>
      <c r="S20" s="86"/>
      <c r="T20" s="86"/>
      <c r="U20" s="87"/>
      <c r="V20" s="87"/>
      <c r="W20" s="86"/>
      <c r="X20" s="86"/>
      <c r="Y20" s="86"/>
      <c r="Z20" s="86"/>
      <c r="AA20" s="86"/>
      <c r="AB20" s="87"/>
      <c r="AC20" s="87"/>
      <c r="AD20" s="86"/>
      <c r="AE20" s="70"/>
      <c r="AF20" s="72"/>
      <c r="AG20" s="82">
        <f t="shared" si="0"/>
        <v>0</v>
      </c>
      <c r="AH20" s="83">
        <f t="shared" si="1"/>
        <v>0</v>
      </c>
      <c r="AI20" s="80"/>
      <c r="AJ20" s="124">
        <f t="shared" si="14"/>
        <v>0</v>
      </c>
      <c r="AK20" s="104">
        <f t="shared" si="2"/>
        <v>0</v>
      </c>
      <c r="AL20" s="102">
        <f t="shared" si="3"/>
        <v>0</v>
      </c>
      <c r="AM20" s="102">
        <f t="shared" si="4"/>
        <v>0</v>
      </c>
      <c r="AN20" s="102">
        <f t="shared" si="5"/>
        <v>0</v>
      </c>
      <c r="AO20" s="102">
        <f t="shared" si="6"/>
        <v>0</v>
      </c>
      <c r="AP20" s="102">
        <f t="shared" si="7"/>
        <v>0</v>
      </c>
      <c r="AQ20" s="102">
        <f t="shared" si="8"/>
        <v>0</v>
      </c>
      <c r="AR20" s="102">
        <f t="shared" si="9"/>
        <v>0</v>
      </c>
      <c r="AS20" s="102">
        <f t="shared" si="10"/>
        <v>0</v>
      </c>
      <c r="AT20" s="102">
        <f t="shared" si="11"/>
        <v>0</v>
      </c>
      <c r="AU20" s="102">
        <f t="shared" si="12"/>
        <v>0</v>
      </c>
      <c r="AV20" s="102">
        <f t="shared" si="15"/>
        <v>0</v>
      </c>
      <c r="AW20" s="103">
        <f t="shared" si="13"/>
        <v>0</v>
      </c>
      <c r="AX20" s="8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</row>
    <row r="21" spans="1:256" s="19" customFormat="1" ht="37.15" customHeight="1" x14ac:dyDescent="0.2">
      <c r="A21" s="68" t="s">
        <v>61</v>
      </c>
      <c r="B21" s="86"/>
      <c r="C21" s="86"/>
      <c r="D21" s="71" t="s">
        <v>20</v>
      </c>
      <c r="E21" s="87"/>
      <c r="F21" s="87"/>
      <c r="G21" s="86"/>
      <c r="H21" s="86"/>
      <c r="I21" s="86"/>
      <c r="J21" s="86"/>
      <c r="K21" s="86"/>
      <c r="L21" s="87"/>
      <c r="M21" s="87"/>
      <c r="N21" s="86"/>
      <c r="O21" s="86"/>
      <c r="P21" s="86"/>
      <c r="Q21" s="86"/>
      <c r="R21" s="86"/>
      <c r="S21" s="87"/>
      <c r="T21" s="87"/>
      <c r="U21" s="86"/>
      <c r="V21" s="86"/>
      <c r="W21" s="86"/>
      <c r="X21" s="70"/>
      <c r="Y21" s="86"/>
      <c r="Z21" s="87"/>
      <c r="AA21" s="87"/>
      <c r="AB21" s="86"/>
      <c r="AC21" s="86"/>
      <c r="AD21" s="86"/>
      <c r="AE21" s="70"/>
      <c r="AF21" s="70"/>
      <c r="AG21" s="82">
        <f t="shared" si="0"/>
        <v>0</v>
      </c>
      <c r="AH21" s="83">
        <f t="shared" si="1"/>
        <v>0</v>
      </c>
      <c r="AI21" s="80"/>
      <c r="AJ21" s="124">
        <f t="shared" si="14"/>
        <v>0</v>
      </c>
      <c r="AK21" s="104">
        <f t="shared" si="2"/>
        <v>0</v>
      </c>
      <c r="AL21" s="102">
        <f t="shared" si="3"/>
        <v>0</v>
      </c>
      <c r="AM21" s="102">
        <f t="shared" si="4"/>
        <v>0</v>
      </c>
      <c r="AN21" s="102">
        <f t="shared" si="5"/>
        <v>0</v>
      </c>
      <c r="AO21" s="102">
        <f t="shared" si="6"/>
        <v>0</v>
      </c>
      <c r="AP21" s="102">
        <f t="shared" si="7"/>
        <v>0</v>
      </c>
      <c r="AQ21" s="102">
        <f t="shared" si="8"/>
        <v>0</v>
      </c>
      <c r="AR21" s="102">
        <f t="shared" si="9"/>
        <v>0</v>
      </c>
      <c r="AS21" s="102">
        <f t="shared" si="10"/>
        <v>0</v>
      </c>
      <c r="AT21" s="102">
        <f t="shared" si="11"/>
        <v>0</v>
      </c>
      <c r="AU21" s="102">
        <f t="shared" si="12"/>
        <v>0</v>
      </c>
      <c r="AV21" s="102">
        <f t="shared" si="15"/>
        <v>0</v>
      </c>
      <c r="AW21" s="103">
        <f t="shared" si="13"/>
        <v>0</v>
      </c>
      <c r="AX21" s="8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</row>
    <row r="22" spans="1:256" s="19" customFormat="1" ht="37.15" customHeight="1" x14ac:dyDescent="0.2">
      <c r="A22" s="68" t="s">
        <v>62</v>
      </c>
      <c r="B22" s="87"/>
      <c r="C22" s="87"/>
      <c r="D22" s="86"/>
      <c r="E22" s="86"/>
      <c r="F22" s="86"/>
      <c r="G22" s="86"/>
      <c r="H22" s="86"/>
      <c r="I22" s="87"/>
      <c r="J22" s="87"/>
      <c r="K22" s="86"/>
      <c r="L22" s="86"/>
      <c r="M22" s="86"/>
      <c r="N22" s="86"/>
      <c r="O22" s="86"/>
      <c r="P22" s="87"/>
      <c r="Q22" s="87"/>
      <c r="R22" s="86"/>
      <c r="S22" s="86"/>
      <c r="T22" s="86"/>
      <c r="U22" s="86"/>
      <c r="V22" s="86"/>
      <c r="W22" s="87"/>
      <c r="X22" s="87"/>
      <c r="Y22" s="86"/>
      <c r="Z22" s="86"/>
      <c r="AA22" s="86"/>
      <c r="AB22" s="86"/>
      <c r="AC22" s="86"/>
      <c r="AD22" s="87"/>
      <c r="AE22" s="87"/>
      <c r="AF22" s="86"/>
      <c r="AG22" s="82">
        <f t="shared" si="0"/>
        <v>0</v>
      </c>
      <c r="AH22" s="83">
        <f t="shared" si="1"/>
        <v>0</v>
      </c>
      <c r="AI22" s="80"/>
      <c r="AJ22" s="124">
        <f t="shared" si="14"/>
        <v>0</v>
      </c>
      <c r="AK22" s="104">
        <f t="shared" si="2"/>
        <v>0</v>
      </c>
      <c r="AL22" s="102">
        <f t="shared" si="3"/>
        <v>0</v>
      </c>
      <c r="AM22" s="102">
        <f t="shared" si="4"/>
        <v>0</v>
      </c>
      <c r="AN22" s="102">
        <f t="shared" si="5"/>
        <v>0</v>
      </c>
      <c r="AO22" s="102">
        <f t="shared" si="6"/>
        <v>0</v>
      </c>
      <c r="AP22" s="102">
        <f t="shared" si="7"/>
        <v>0</v>
      </c>
      <c r="AQ22" s="102">
        <f t="shared" si="8"/>
        <v>0</v>
      </c>
      <c r="AR22" s="102">
        <f t="shared" si="9"/>
        <v>0</v>
      </c>
      <c r="AS22" s="102">
        <f t="shared" si="10"/>
        <v>0</v>
      </c>
      <c r="AT22" s="102">
        <f t="shared" si="11"/>
        <v>0</v>
      </c>
      <c r="AU22" s="102">
        <f t="shared" si="12"/>
        <v>0</v>
      </c>
      <c r="AV22" s="102">
        <f t="shared" si="15"/>
        <v>0</v>
      </c>
      <c r="AW22" s="103">
        <f t="shared" si="13"/>
        <v>0</v>
      </c>
      <c r="AX22" s="8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</row>
    <row r="23" spans="1:256" s="19" customFormat="1" ht="37.15" customHeight="1" x14ac:dyDescent="0.2">
      <c r="A23" s="68" t="s">
        <v>63</v>
      </c>
      <c r="B23" s="86"/>
      <c r="C23" s="86"/>
      <c r="D23" s="86"/>
      <c r="E23" s="86"/>
      <c r="F23" s="87"/>
      <c r="G23" s="87"/>
      <c r="H23" s="71" t="s">
        <v>20</v>
      </c>
      <c r="I23" s="86"/>
      <c r="J23" s="86"/>
      <c r="K23" s="86"/>
      <c r="L23" s="86"/>
      <c r="M23" s="87"/>
      <c r="N23" s="87"/>
      <c r="O23" s="86"/>
      <c r="P23" s="70"/>
      <c r="Q23" s="86"/>
      <c r="R23" s="70"/>
      <c r="S23" s="70"/>
      <c r="T23" s="87"/>
      <c r="U23" s="87"/>
      <c r="V23" s="86"/>
      <c r="W23" s="70"/>
      <c r="X23" s="86"/>
      <c r="Y23" s="70"/>
      <c r="Z23" s="70"/>
      <c r="AA23" s="87"/>
      <c r="AB23" s="87"/>
      <c r="AC23" s="70"/>
      <c r="AD23" s="70"/>
      <c r="AE23" s="70"/>
      <c r="AF23" s="72"/>
      <c r="AG23" s="82">
        <f t="shared" si="0"/>
        <v>0</v>
      </c>
      <c r="AH23" s="83">
        <f t="shared" si="1"/>
        <v>0</v>
      </c>
      <c r="AI23" s="80"/>
      <c r="AJ23" s="124">
        <f t="shared" si="14"/>
        <v>0</v>
      </c>
      <c r="AK23" s="104">
        <f t="shared" si="2"/>
        <v>0</v>
      </c>
      <c r="AL23" s="102">
        <f t="shared" si="3"/>
        <v>0</v>
      </c>
      <c r="AM23" s="102">
        <f t="shared" si="4"/>
        <v>0</v>
      </c>
      <c r="AN23" s="102">
        <f t="shared" si="5"/>
        <v>0</v>
      </c>
      <c r="AO23" s="102">
        <f t="shared" si="6"/>
        <v>0</v>
      </c>
      <c r="AP23" s="102">
        <f t="shared" si="7"/>
        <v>0</v>
      </c>
      <c r="AQ23" s="102">
        <f t="shared" si="8"/>
        <v>0</v>
      </c>
      <c r="AR23" s="102">
        <f t="shared" si="9"/>
        <v>0</v>
      </c>
      <c r="AS23" s="102">
        <f t="shared" si="10"/>
        <v>0</v>
      </c>
      <c r="AT23" s="102">
        <f t="shared" si="11"/>
        <v>0</v>
      </c>
      <c r="AU23" s="102">
        <f t="shared" si="12"/>
        <v>0</v>
      </c>
      <c r="AV23" s="102">
        <f t="shared" si="15"/>
        <v>0</v>
      </c>
      <c r="AW23" s="103">
        <f t="shared" si="13"/>
        <v>0</v>
      </c>
      <c r="AX23" s="8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</row>
    <row r="24" spans="1:256" s="19" customFormat="1" ht="37.15" customHeight="1" x14ac:dyDescent="0.2">
      <c r="A24" s="68" t="s">
        <v>64</v>
      </c>
      <c r="B24" s="86"/>
      <c r="C24" s="86"/>
      <c r="D24" s="87"/>
      <c r="E24" s="87"/>
      <c r="F24" s="86"/>
      <c r="G24" s="86"/>
      <c r="H24" s="86"/>
      <c r="I24" s="86"/>
      <c r="J24" s="86"/>
      <c r="K24" s="87"/>
      <c r="L24" s="87"/>
      <c r="M24" s="86"/>
      <c r="N24" s="86"/>
      <c r="O24" s="86"/>
      <c r="P24" s="86"/>
      <c r="Q24" s="86"/>
      <c r="R24" s="87"/>
      <c r="S24" s="87"/>
      <c r="T24" s="86"/>
      <c r="U24" s="86"/>
      <c r="V24" s="86"/>
      <c r="W24" s="86"/>
      <c r="X24" s="86"/>
      <c r="Y24" s="87"/>
      <c r="Z24" s="87"/>
      <c r="AA24" s="86"/>
      <c r="AB24" s="86"/>
      <c r="AC24" s="86"/>
      <c r="AD24" s="86"/>
      <c r="AE24" s="70"/>
      <c r="AF24" s="87"/>
      <c r="AG24" s="82">
        <f t="shared" si="0"/>
        <v>0</v>
      </c>
      <c r="AH24" s="83">
        <f t="shared" si="1"/>
        <v>0</v>
      </c>
      <c r="AI24" s="80"/>
      <c r="AJ24" s="124">
        <f t="shared" si="14"/>
        <v>0</v>
      </c>
      <c r="AK24" s="104">
        <f t="shared" si="2"/>
        <v>0</v>
      </c>
      <c r="AL24" s="102">
        <f t="shared" si="3"/>
        <v>0</v>
      </c>
      <c r="AM24" s="102">
        <f t="shared" si="4"/>
        <v>0</v>
      </c>
      <c r="AN24" s="102">
        <f t="shared" si="5"/>
        <v>0</v>
      </c>
      <c r="AO24" s="102">
        <f t="shared" si="6"/>
        <v>0</v>
      </c>
      <c r="AP24" s="102">
        <f t="shared" si="7"/>
        <v>0</v>
      </c>
      <c r="AQ24" s="102">
        <f t="shared" si="8"/>
        <v>0</v>
      </c>
      <c r="AR24" s="102">
        <f t="shared" si="9"/>
        <v>0</v>
      </c>
      <c r="AS24" s="102">
        <f t="shared" si="10"/>
        <v>0</v>
      </c>
      <c r="AT24" s="102">
        <f t="shared" si="11"/>
        <v>0</v>
      </c>
      <c r="AU24" s="102">
        <f t="shared" si="12"/>
        <v>0</v>
      </c>
      <c r="AV24" s="102">
        <f t="shared" si="15"/>
        <v>0</v>
      </c>
      <c r="AW24" s="103">
        <f t="shared" si="13"/>
        <v>0</v>
      </c>
      <c r="AX24" s="8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</row>
    <row r="25" spans="1:256" s="19" customFormat="1" ht="37.15" customHeight="1" x14ac:dyDescent="0.2">
      <c r="A25" s="68" t="s">
        <v>52</v>
      </c>
      <c r="B25" s="87"/>
      <c r="C25" s="86"/>
      <c r="D25" s="86"/>
      <c r="E25" s="86"/>
      <c r="F25" s="86"/>
      <c r="G25" s="86"/>
      <c r="H25" s="87"/>
      <c r="I25" s="87"/>
      <c r="J25" s="86"/>
      <c r="K25" s="86"/>
      <c r="L25" s="86"/>
      <c r="M25" s="86"/>
      <c r="N25" s="86"/>
      <c r="O25" s="87"/>
      <c r="P25" s="87"/>
      <c r="Q25" s="86"/>
      <c r="R25" s="86"/>
      <c r="S25" s="86"/>
      <c r="T25" s="86"/>
      <c r="U25" s="86"/>
      <c r="V25" s="87"/>
      <c r="W25" s="87"/>
      <c r="X25" s="86"/>
      <c r="Y25" s="86"/>
      <c r="Z25" s="86"/>
      <c r="AA25" s="71" t="s">
        <v>20</v>
      </c>
      <c r="AB25" s="71" t="s">
        <v>20</v>
      </c>
      <c r="AC25" s="87"/>
      <c r="AD25" s="87"/>
      <c r="AE25" s="70"/>
      <c r="AF25" s="72"/>
      <c r="AG25" s="82">
        <f t="shared" si="0"/>
        <v>0</v>
      </c>
      <c r="AH25" s="83">
        <f t="shared" si="1"/>
        <v>0</v>
      </c>
      <c r="AI25" s="80"/>
      <c r="AJ25" s="124">
        <f t="shared" si="14"/>
        <v>0</v>
      </c>
      <c r="AK25" s="104">
        <f t="shared" si="2"/>
        <v>0</v>
      </c>
      <c r="AL25" s="102">
        <f t="shared" si="3"/>
        <v>0</v>
      </c>
      <c r="AM25" s="102">
        <f t="shared" si="4"/>
        <v>0</v>
      </c>
      <c r="AN25" s="102">
        <f t="shared" si="5"/>
        <v>0</v>
      </c>
      <c r="AO25" s="102">
        <f t="shared" si="6"/>
        <v>0</v>
      </c>
      <c r="AP25" s="102">
        <f t="shared" si="7"/>
        <v>0</v>
      </c>
      <c r="AQ25" s="102">
        <f t="shared" si="8"/>
        <v>0</v>
      </c>
      <c r="AR25" s="102">
        <f t="shared" si="9"/>
        <v>0</v>
      </c>
      <c r="AS25" s="102">
        <f t="shared" si="10"/>
        <v>0</v>
      </c>
      <c r="AT25" s="102">
        <f t="shared" si="11"/>
        <v>0</v>
      </c>
      <c r="AU25" s="102">
        <f t="shared" si="12"/>
        <v>0</v>
      </c>
      <c r="AV25" s="102">
        <f t="shared" si="15"/>
        <v>0</v>
      </c>
      <c r="AW25" s="103">
        <f t="shared" si="13"/>
        <v>0</v>
      </c>
      <c r="AX25" s="8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</row>
    <row r="26" spans="1:256" s="19" customFormat="1" ht="37.15" customHeight="1" thickBot="1" x14ac:dyDescent="0.25">
      <c r="A26" s="69" t="s">
        <v>24</v>
      </c>
      <c r="B26" s="86"/>
      <c r="C26" s="86"/>
      <c r="D26" s="86"/>
      <c r="E26" s="86"/>
      <c r="F26" s="87"/>
      <c r="G26" s="87"/>
      <c r="H26" s="86"/>
      <c r="I26" s="86"/>
      <c r="J26" s="86"/>
      <c r="K26" s="86"/>
      <c r="L26" s="86"/>
      <c r="M26" s="87"/>
      <c r="N26" s="87"/>
      <c r="O26" s="86"/>
      <c r="P26" s="86"/>
      <c r="Q26" s="86"/>
      <c r="R26" s="86"/>
      <c r="S26" s="86"/>
      <c r="T26" s="87"/>
      <c r="U26" s="87"/>
      <c r="V26" s="86"/>
      <c r="W26" s="86"/>
      <c r="X26" s="86"/>
      <c r="Y26" s="71" t="s">
        <v>20</v>
      </c>
      <c r="Z26" s="71" t="s">
        <v>20</v>
      </c>
      <c r="AA26" s="87"/>
      <c r="AB26" s="87"/>
      <c r="AC26" s="86"/>
      <c r="AD26" s="86"/>
      <c r="AE26" s="86"/>
      <c r="AF26" s="71" t="s">
        <v>20</v>
      </c>
      <c r="AG26" s="84">
        <f t="shared" si="0"/>
        <v>0</v>
      </c>
      <c r="AH26" s="85">
        <f t="shared" si="1"/>
        <v>0</v>
      </c>
      <c r="AI26" s="80"/>
      <c r="AJ26" s="124">
        <f t="shared" si="14"/>
        <v>0</v>
      </c>
      <c r="AK26" s="105">
        <f t="shared" si="2"/>
        <v>0</v>
      </c>
      <c r="AL26" s="106">
        <f t="shared" si="3"/>
        <v>0</v>
      </c>
      <c r="AM26" s="106">
        <f t="shared" si="4"/>
        <v>0</v>
      </c>
      <c r="AN26" s="106">
        <f t="shared" si="5"/>
        <v>0</v>
      </c>
      <c r="AO26" s="106">
        <f t="shared" si="6"/>
        <v>0</v>
      </c>
      <c r="AP26" s="106">
        <f t="shared" si="7"/>
        <v>0</v>
      </c>
      <c r="AQ26" s="106">
        <f t="shared" si="8"/>
        <v>0</v>
      </c>
      <c r="AR26" s="106">
        <f t="shared" si="9"/>
        <v>0</v>
      </c>
      <c r="AS26" s="106">
        <f t="shared" si="10"/>
        <v>0</v>
      </c>
      <c r="AT26" s="106">
        <f t="shared" si="11"/>
        <v>0</v>
      </c>
      <c r="AU26" s="106">
        <f t="shared" si="12"/>
        <v>0</v>
      </c>
      <c r="AV26" s="106">
        <f t="shared" si="15"/>
        <v>0</v>
      </c>
      <c r="AW26" s="107">
        <f t="shared" si="13"/>
        <v>0</v>
      </c>
      <c r="AX26" s="8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</row>
    <row r="27" spans="1:256" s="21" customFormat="1" ht="24.95" customHeight="1" thickTop="1" thickBot="1" x14ac:dyDescent="0.25">
      <c r="A27" s="66"/>
      <c r="B27" s="43"/>
      <c r="C27" s="43"/>
      <c r="D27" s="43"/>
      <c r="E27" s="43"/>
      <c r="F27" s="43"/>
      <c r="G27" s="43"/>
      <c r="H27" s="43"/>
      <c r="I27" s="43"/>
      <c r="J27" s="44"/>
      <c r="K27" s="43"/>
      <c r="L27" s="43"/>
      <c r="M27" s="43"/>
      <c r="N27" s="44"/>
      <c r="O27" s="44"/>
      <c r="P27" s="43"/>
      <c r="Q27" s="43"/>
      <c r="R27" s="43"/>
      <c r="S27" s="43"/>
      <c r="T27" s="43"/>
      <c r="U27" s="44"/>
      <c r="V27" s="44"/>
      <c r="W27" s="44"/>
      <c r="X27" s="43"/>
      <c r="Y27" s="43"/>
      <c r="Z27" s="43"/>
      <c r="AA27" s="43"/>
      <c r="AB27" s="43"/>
      <c r="AC27" s="43"/>
      <c r="AD27" s="43"/>
      <c r="AE27" s="43"/>
      <c r="AF27" s="45"/>
      <c r="AG27" s="41">
        <f>SUM(AG15:AG26)</f>
        <v>0</v>
      </c>
      <c r="AH27" s="42">
        <f>SUM(AH15:AH26)</f>
        <v>0</v>
      </c>
      <c r="AI27" s="18"/>
      <c r="AJ27" s="18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256" ht="15.75" x14ac:dyDescent="0.25">
      <c r="A28" s="108" t="s">
        <v>25</v>
      </c>
      <c r="B28" s="109"/>
      <c r="C28" s="109"/>
      <c r="D28" s="110"/>
      <c r="E28" s="110"/>
      <c r="F28" s="111"/>
      <c r="G28" s="111"/>
      <c r="H28" s="112"/>
      <c r="I28" s="111"/>
      <c r="K28"/>
      <c r="L28" s="24" t="s">
        <v>26</v>
      </c>
      <c r="M28" s="12"/>
      <c r="N28" s="12"/>
      <c r="O28" s="12"/>
      <c r="P28" s="12"/>
      <c r="Q28" s="12"/>
      <c r="R28" s="4"/>
      <c r="S28" s="4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H28" s="12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</row>
    <row r="29" spans="1:256" ht="16.5" customHeight="1" x14ac:dyDescent="0.25">
      <c r="A29" s="109" t="s">
        <v>27</v>
      </c>
      <c r="B29" s="113" t="s">
        <v>28</v>
      </c>
      <c r="C29" s="112"/>
      <c r="D29" s="112"/>
      <c r="E29" s="110"/>
      <c r="F29" s="109" t="s">
        <v>29</v>
      </c>
      <c r="G29" s="114" t="s">
        <v>30</v>
      </c>
      <c r="H29" s="112"/>
      <c r="I29" s="111"/>
      <c r="L29" s="24"/>
      <c r="M29" s="12"/>
      <c r="N29" s="12"/>
      <c r="O29" s="12"/>
      <c r="P29" s="8"/>
      <c r="R29" s="4"/>
      <c r="S29" s="24"/>
      <c r="U29" s="12"/>
      <c r="V29" s="12"/>
      <c r="Z29" s="16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</row>
    <row r="30" spans="1:256" ht="16.5" customHeight="1" x14ac:dyDescent="0.25">
      <c r="A30" s="109" t="s">
        <v>31</v>
      </c>
      <c r="B30" s="114" t="s">
        <v>32</v>
      </c>
      <c r="C30" s="112"/>
      <c r="D30" s="112"/>
      <c r="E30" s="110"/>
      <c r="F30" s="109" t="s">
        <v>33</v>
      </c>
      <c r="G30" s="114" t="s">
        <v>34</v>
      </c>
      <c r="H30" s="112"/>
      <c r="I30" s="112"/>
      <c r="J30"/>
      <c r="Z30" s="16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</row>
    <row r="31" spans="1:256" ht="15" customHeight="1" x14ac:dyDescent="0.25">
      <c r="A31" s="109" t="s">
        <v>35</v>
      </c>
      <c r="B31" s="115" t="s">
        <v>36</v>
      </c>
      <c r="C31" s="112"/>
      <c r="D31" s="112"/>
      <c r="E31" s="110"/>
      <c r="F31" s="116" t="s">
        <v>37</v>
      </c>
      <c r="G31" s="117" t="s">
        <v>38</v>
      </c>
      <c r="H31" s="111"/>
      <c r="I31" s="112"/>
      <c r="J31"/>
      <c r="AG31" s="5"/>
      <c r="AI31" s="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</row>
    <row r="32" spans="1:256" ht="18.75" customHeight="1" x14ac:dyDescent="0.25">
      <c r="A32" s="112"/>
      <c r="B32" s="118" t="s">
        <v>39</v>
      </c>
      <c r="C32" s="109"/>
      <c r="D32" s="109"/>
      <c r="E32" s="109"/>
      <c r="F32" s="109" t="s">
        <v>40</v>
      </c>
      <c r="G32" s="114" t="s">
        <v>41</v>
      </c>
      <c r="H32" s="111"/>
      <c r="I32" s="111"/>
      <c r="J32"/>
      <c r="AG32" s="5"/>
      <c r="AI32" s="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</row>
    <row r="33" spans="1:60" ht="20.25" customHeight="1" x14ac:dyDescent="0.25">
      <c r="A33" s="109" t="s">
        <v>42</v>
      </c>
      <c r="B33" s="114" t="s">
        <v>43</v>
      </c>
      <c r="C33" s="109"/>
      <c r="D33" s="111"/>
      <c r="E33" s="119" t="s">
        <v>44</v>
      </c>
      <c r="F33" s="111"/>
      <c r="G33" s="111"/>
      <c r="H33" s="111"/>
      <c r="I33" s="120"/>
      <c r="J33"/>
      <c r="AG33" s="5"/>
      <c r="AI33" s="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</row>
    <row r="34" spans="1:60" ht="15.75" x14ac:dyDescent="0.25">
      <c r="A34" s="109"/>
      <c r="B34" s="114"/>
      <c r="C34" s="109"/>
      <c r="D34" s="119"/>
      <c r="E34" s="109"/>
      <c r="F34" s="111"/>
      <c r="G34" s="111"/>
      <c r="H34" s="111"/>
      <c r="I34" s="120"/>
      <c r="J34"/>
      <c r="AG34" s="5"/>
      <c r="AI34" s="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</row>
    <row r="35" spans="1:60" ht="15.75" x14ac:dyDescent="0.25">
      <c r="A35" s="121" t="s">
        <v>45</v>
      </c>
      <c r="B35" s="118" t="s">
        <v>46</v>
      </c>
      <c r="C35" s="122"/>
      <c r="D35" s="122"/>
      <c r="E35" s="119" t="s">
        <v>47</v>
      </c>
      <c r="F35" s="111"/>
      <c r="G35" s="111"/>
      <c r="H35" s="111"/>
      <c r="I35" s="123"/>
      <c r="J35"/>
      <c r="Z35" s="16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</row>
    <row r="36" spans="1:60" ht="18" customHeight="1" x14ac:dyDescent="0.2">
      <c r="A36" s="28"/>
      <c r="B36" s="29"/>
      <c r="C36" s="30"/>
      <c r="D36" s="30"/>
      <c r="E36" s="27"/>
      <c r="I36" s="31"/>
      <c r="J36"/>
      <c r="Z36" s="16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</row>
    <row r="37" spans="1:60" x14ac:dyDescent="0.2">
      <c r="A37" s="28"/>
      <c r="B37" s="29"/>
      <c r="C37" s="30"/>
      <c r="D37" s="30"/>
      <c r="E37" s="27"/>
      <c r="I37" s="31"/>
      <c r="J37"/>
      <c r="Z37" s="16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</row>
    <row r="38" spans="1:60" x14ac:dyDescent="0.2">
      <c r="A38" s="28"/>
      <c r="B38" s="29"/>
      <c r="C38" s="30"/>
      <c r="D38" s="30"/>
      <c r="E38" s="27"/>
      <c r="I38" s="31"/>
      <c r="J38"/>
      <c r="Z38" s="16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</row>
    <row r="39" spans="1:60" x14ac:dyDescent="0.2">
      <c r="J39"/>
      <c r="AH39" s="36"/>
    </row>
    <row r="40" spans="1:60" x14ac:dyDescent="0.2">
      <c r="J40"/>
    </row>
    <row r="43" spans="1:60" x14ac:dyDescent="0.2">
      <c r="A43"/>
      <c r="B43"/>
      <c r="C43" s="32"/>
      <c r="D43" s="32"/>
      <c r="E43" s="32"/>
      <c r="I43"/>
      <c r="J43"/>
      <c r="K43"/>
      <c r="L43"/>
      <c r="M43" s="26" t="s">
        <v>48</v>
      </c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</row>
    <row r="44" spans="1:60" x14ac:dyDescent="0.2">
      <c r="A44"/>
      <c r="B44"/>
      <c r="C44" s="32"/>
      <c r="D44" s="32"/>
      <c r="E44" s="32"/>
      <c r="I44"/>
      <c r="J44"/>
      <c r="K44"/>
      <c r="L44"/>
      <c r="M44" s="26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</row>
    <row r="45" spans="1:60" x14ac:dyDescent="0.2">
      <c r="A45"/>
      <c r="B45"/>
      <c r="C45" s="15"/>
      <c r="D45" s="15"/>
      <c r="E45"/>
    </row>
    <row r="46" spans="1:60" ht="13.5" thickBot="1" x14ac:dyDescent="0.25">
      <c r="B46"/>
      <c r="J46" s="33"/>
      <c r="K46" s="34"/>
      <c r="L46" s="35"/>
      <c r="M46" s="36"/>
      <c r="N46" s="36"/>
      <c r="O46" s="36"/>
      <c r="P46" s="36"/>
      <c r="Q46" s="6"/>
      <c r="S46" s="36"/>
      <c r="T46" s="36"/>
      <c r="V46" s="36"/>
      <c r="X46" s="36"/>
      <c r="Y46" s="36"/>
      <c r="Z46" s="36"/>
      <c r="AA46" s="36"/>
      <c r="AB46" s="36"/>
      <c r="AC46" s="36"/>
      <c r="AG46" s="36"/>
    </row>
    <row r="47" spans="1:60" ht="13.5" thickTop="1" x14ac:dyDescent="0.2">
      <c r="A47"/>
      <c r="B47"/>
      <c r="C47" s="22"/>
      <c r="D47" s="23"/>
      <c r="H47" s="37" t="s">
        <v>49</v>
      </c>
      <c r="I47" s="38"/>
      <c r="J47" s="38"/>
      <c r="K47" s="39"/>
      <c r="L47" s="39"/>
      <c r="M47" s="39"/>
      <c r="N47" s="39"/>
      <c r="O47" s="39"/>
      <c r="P47" s="39"/>
      <c r="Q47" s="39"/>
      <c r="S47" s="37" t="s">
        <v>50</v>
      </c>
      <c r="T47" s="39"/>
      <c r="V47" s="37" t="s">
        <v>51</v>
      </c>
      <c r="W47" s="38"/>
      <c r="X47" s="39"/>
      <c r="Y47" s="39"/>
      <c r="Z47" s="39"/>
      <c r="AA47" s="40"/>
      <c r="AB47" s="39"/>
      <c r="AC47" s="39"/>
      <c r="AD47" s="38"/>
      <c r="AE47" s="38"/>
      <c r="AG47" s="37" t="s">
        <v>50</v>
      </c>
    </row>
  </sheetData>
  <mergeCells count="11">
    <mergeCell ref="AK1:AL1"/>
    <mergeCell ref="AK2:AL2"/>
    <mergeCell ref="AK4:AL4"/>
    <mergeCell ref="AK5:AL5"/>
    <mergeCell ref="AK6:AL6"/>
    <mergeCell ref="I10:J10"/>
    <mergeCell ref="C10:D10"/>
    <mergeCell ref="O2:Q3"/>
    <mergeCell ref="C9:D9"/>
    <mergeCell ref="I9:J9"/>
    <mergeCell ref="C6:K6"/>
  </mergeCells>
  <phoneticPr fontId="0" type="noConversion"/>
  <conditionalFormatting sqref="AK15:AW26">
    <cfRule type="cellIs" dxfId="0" priority="1" operator="equal">
      <formula>0</formula>
    </cfRule>
  </conditionalFormatting>
  <pageMargins left="0.12" right="0.17" top="0.43" bottom="0.2" header="0.17" footer="0.14000000000000001"/>
  <pageSetup scale="54" orientation="landscape" r:id="rId1"/>
  <headerFooter alignWithMargins="0">
    <oddHeader>&amp;L&amp;A&amp;C2014
Attendance Record</oddHeader>
  </headerFooter>
  <ignoredErrors>
    <ignoredError sqref="AL15:AL26 AK15:AK26 AV16 AM15:AW15 AM17:AW26 AM16:AU16 AW1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4F2D-4207-42C4-8365-378D0CB2267F}">
  <dimension ref="A1:BQ54"/>
  <sheetViews>
    <sheetView tabSelected="1" zoomScale="115" zoomScaleNormal="115" workbookViewId="0">
      <selection activeCell="R52" sqref="R52"/>
    </sheetView>
  </sheetViews>
  <sheetFormatPr defaultColWidth="3.7109375" defaultRowHeight="12.75" x14ac:dyDescent="0.2"/>
  <cols>
    <col min="1" max="7" width="2.7109375" style="168" customWidth="1"/>
    <col min="8" max="8" width="5.140625" style="168" customWidth="1"/>
    <col min="9" max="17" width="2.7109375" style="168" customWidth="1"/>
    <col min="18" max="18" width="5.42578125" style="168" customWidth="1"/>
    <col min="19" max="23" width="2.7109375" style="168" customWidth="1"/>
    <col min="24" max="24" width="2.5703125" style="168" customWidth="1"/>
    <col min="25" max="31" width="2.7109375" style="168" customWidth="1"/>
    <col min="32" max="32" width="6.140625" style="168" customWidth="1"/>
    <col min="33" max="33" width="1.140625" style="168" hidden="1" customWidth="1"/>
    <col min="34" max="34" width="4.85546875" style="170" customWidth="1"/>
    <col min="35" max="229" width="0" style="168" hidden="1" customWidth="1"/>
    <col min="230" max="16384" width="3.7109375" style="168"/>
  </cols>
  <sheetData>
    <row r="1" spans="1:69" x14ac:dyDescent="0.2">
      <c r="J1" s="168" t="s">
        <v>124</v>
      </c>
      <c r="Q1" s="192"/>
    </row>
    <row r="2" spans="1:69" x14ac:dyDescent="0.2">
      <c r="A2" s="171" t="s">
        <v>79</v>
      </c>
      <c r="B2" s="171"/>
      <c r="C2" s="193"/>
      <c r="D2" s="195" t="s">
        <v>132</v>
      </c>
      <c r="E2" s="195"/>
      <c r="F2" s="196"/>
      <c r="G2" s="196"/>
      <c r="H2" s="196"/>
      <c r="I2" s="196"/>
      <c r="J2" s="320"/>
      <c r="K2" s="171"/>
      <c r="L2" s="171"/>
      <c r="M2" s="171"/>
      <c r="N2" s="171"/>
      <c r="O2" s="171"/>
      <c r="P2" s="171"/>
      <c r="Q2" s="4"/>
      <c r="R2" s="171"/>
      <c r="S2" s="171"/>
      <c r="U2" s="171"/>
      <c r="V2" s="171"/>
      <c r="W2" s="171"/>
      <c r="X2" s="171"/>
      <c r="Y2" s="171"/>
      <c r="Z2" s="171"/>
      <c r="AA2" s="171"/>
      <c r="AF2" s="169"/>
      <c r="AG2" s="183"/>
      <c r="AI2" s="171"/>
      <c r="AJ2" s="171"/>
      <c r="AK2" s="181"/>
      <c r="AL2" s="171"/>
      <c r="AM2" s="171"/>
      <c r="AN2" s="171"/>
      <c r="AO2" s="171"/>
      <c r="AP2" s="171"/>
      <c r="AQ2" s="171"/>
      <c r="AR2" s="182"/>
      <c r="AS2" s="171"/>
      <c r="AT2" s="171"/>
      <c r="AU2" s="171"/>
      <c r="AV2" s="171"/>
      <c r="AW2" s="171"/>
      <c r="AX2" s="171"/>
      <c r="AY2" s="171"/>
      <c r="AZ2" s="182"/>
      <c r="BA2" s="171"/>
      <c r="BB2" s="171"/>
      <c r="BC2" s="171"/>
      <c r="BD2" s="171"/>
      <c r="BE2" s="171"/>
      <c r="BF2" s="171"/>
      <c r="BG2" s="171"/>
      <c r="BH2" s="182"/>
      <c r="BI2" s="171"/>
      <c r="BJ2" s="171"/>
      <c r="BK2" s="171"/>
      <c r="BL2" s="171"/>
      <c r="BM2" s="171"/>
      <c r="BN2" s="171"/>
      <c r="BO2" s="171"/>
      <c r="BP2" s="197"/>
      <c r="BQ2" s="171"/>
    </row>
    <row r="3" spans="1:69" x14ac:dyDescent="0.2">
      <c r="A3" s="171"/>
      <c r="B3" s="171"/>
      <c r="C3" s="171"/>
      <c r="D3" s="198"/>
      <c r="E3" s="194"/>
      <c r="F3" s="194"/>
      <c r="G3" s="194"/>
      <c r="H3" s="171"/>
      <c r="I3" s="171"/>
      <c r="J3" s="171"/>
      <c r="K3" s="171"/>
      <c r="L3" s="171"/>
      <c r="M3" s="171"/>
      <c r="N3" s="171"/>
      <c r="O3" s="171"/>
      <c r="P3" s="171"/>
      <c r="R3" s="171"/>
      <c r="S3" s="171"/>
      <c r="T3" s="199"/>
      <c r="U3" s="171"/>
      <c r="V3" s="171"/>
      <c r="W3" s="171"/>
      <c r="X3" s="171"/>
      <c r="Y3" s="370" t="s">
        <v>72</v>
      </c>
      <c r="Z3" s="370"/>
      <c r="AA3" s="370"/>
      <c r="AB3" s="370"/>
      <c r="AC3" s="7" t="s">
        <v>128</v>
      </c>
      <c r="AE3" s="171"/>
      <c r="AF3" s="200"/>
      <c r="AG3" s="183"/>
      <c r="AI3" s="171"/>
      <c r="AJ3" s="171"/>
      <c r="AK3" s="181"/>
      <c r="AL3" s="171"/>
      <c r="AM3" s="171"/>
      <c r="AN3" s="171"/>
      <c r="AO3" s="171"/>
      <c r="AP3" s="171"/>
      <c r="AQ3" s="171"/>
      <c r="AR3" s="182"/>
      <c r="AS3" s="171"/>
      <c r="AT3" s="171"/>
      <c r="AU3" s="171"/>
      <c r="AV3" s="171"/>
      <c r="AW3" s="171"/>
      <c r="AX3" s="171"/>
      <c r="AY3" s="171"/>
      <c r="AZ3" s="182"/>
      <c r="BA3" s="171"/>
      <c r="BB3" s="171"/>
      <c r="BC3" s="171"/>
      <c r="BD3" s="171"/>
      <c r="BE3" s="171"/>
      <c r="BF3" s="171"/>
      <c r="BG3" s="171"/>
      <c r="BH3" s="182"/>
      <c r="BI3" s="171"/>
      <c r="BJ3" s="171"/>
      <c r="BK3" s="171"/>
      <c r="BL3" s="171"/>
      <c r="BM3" s="171"/>
      <c r="BN3" s="171"/>
      <c r="BO3" s="171"/>
      <c r="BP3" s="197"/>
      <c r="BQ3" s="171"/>
    </row>
    <row r="4" spans="1:69" x14ac:dyDescent="0.2">
      <c r="A4" s="171"/>
      <c r="B4" s="171"/>
      <c r="C4" s="171"/>
      <c r="D4" s="198"/>
      <c r="E4" s="354"/>
      <c r="F4" s="355"/>
      <c r="G4" s="196"/>
      <c r="H4" s="320"/>
      <c r="I4" s="196"/>
      <c r="J4" s="196"/>
      <c r="L4" s="201"/>
      <c r="M4" s="202" t="s">
        <v>80</v>
      </c>
      <c r="N4" s="203"/>
      <c r="O4" s="203"/>
      <c r="P4" s="204"/>
      <c r="Q4" s="204"/>
      <c r="R4" s="204"/>
      <c r="S4" s="203"/>
      <c r="T4" s="203"/>
      <c r="U4" s="203"/>
      <c r="V4" s="203"/>
      <c r="W4" s="205"/>
      <c r="X4" s="206"/>
      <c r="Y4" s="370" t="s">
        <v>74</v>
      </c>
      <c r="Z4" s="370"/>
      <c r="AA4" s="370"/>
      <c r="AB4" s="370"/>
      <c r="AC4" s="7">
        <v>15</v>
      </c>
      <c r="AE4" s="171"/>
      <c r="AF4" s="171"/>
      <c r="AG4" s="181"/>
      <c r="AH4" s="171"/>
      <c r="AI4" s="171"/>
      <c r="AJ4" s="171"/>
      <c r="AK4" s="171"/>
      <c r="AL4" s="171"/>
      <c r="AM4" s="171"/>
      <c r="AN4" s="182"/>
      <c r="AO4" s="171"/>
      <c r="AP4" s="171"/>
      <c r="AQ4" s="171"/>
      <c r="AR4" s="171"/>
      <c r="AS4" s="171"/>
      <c r="AT4" s="171"/>
      <c r="AU4" s="171"/>
      <c r="AV4" s="182"/>
      <c r="AW4" s="171"/>
      <c r="AX4" s="171"/>
      <c r="AY4" s="171"/>
      <c r="AZ4" s="171"/>
      <c r="BA4" s="171"/>
      <c r="BB4" s="171"/>
      <c r="BC4" s="171"/>
      <c r="BD4" s="182"/>
      <c r="BE4" s="171"/>
      <c r="BF4" s="171"/>
      <c r="BG4" s="171"/>
      <c r="BH4" s="171"/>
      <c r="BI4" s="171"/>
      <c r="BJ4" s="171"/>
      <c r="BK4" s="171"/>
    </row>
    <row r="5" spans="1:69" x14ac:dyDescent="0.2">
      <c r="A5" s="172" t="s">
        <v>125</v>
      </c>
      <c r="B5" s="173"/>
      <c r="C5" s="173"/>
      <c r="D5" s="174"/>
      <c r="E5" s="173"/>
      <c r="F5" s="173"/>
      <c r="G5" s="171"/>
      <c r="H5" s="353">
        <v>23</v>
      </c>
      <c r="J5" s="171"/>
      <c r="L5" s="323" t="s">
        <v>81</v>
      </c>
      <c r="M5" s="324" t="s">
        <v>82</v>
      </c>
      <c r="N5" s="325" t="s">
        <v>83</v>
      </c>
      <c r="O5" s="326"/>
      <c r="P5" s="326"/>
      <c r="Q5" s="327"/>
      <c r="R5" s="328" t="s">
        <v>129</v>
      </c>
      <c r="S5" s="328" t="s">
        <v>84</v>
      </c>
      <c r="T5" s="329"/>
      <c r="U5" s="329"/>
      <c r="V5" s="329"/>
      <c r="W5" s="330"/>
      <c r="X5" s="206"/>
      <c r="Y5" s="370" t="s">
        <v>76</v>
      </c>
      <c r="Z5" s="370"/>
      <c r="AA5" s="370"/>
      <c r="AB5" s="370"/>
      <c r="AC5" s="7">
        <v>18</v>
      </c>
      <c r="AD5" s="171"/>
      <c r="AE5" s="171"/>
      <c r="AF5" s="171"/>
      <c r="AG5" s="181"/>
      <c r="AH5" s="171"/>
      <c r="AI5" s="171"/>
      <c r="AJ5" s="171"/>
      <c r="AK5" s="171"/>
      <c r="AL5" s="171"/>
      <c r="AM5" s="171"/>
      <c r="AN5" s="182"/>
      <c r="AO5" s="171"/>
      <c r="AP5" s="171"/>
      <c r="AQ5" s="171"/>
      <c r="AR5" s="171"/>
      <c r="AS5" s="171"/>
      <c r="AT5" s="171"/>
      <c r="AU5" s="171"/>
      <c r="AV5" s="182"/>
      <c r="AW5" s="171"/>
      <c r="AX5" s="171"/>
      <c r="AY5" s="171"/>
      <c r="AZ5" s="171"/>
      <c r="BA5" s="171"/>
      <c r="BB5" s="171"/>
      <c r="BC5" s="171"/>
      <c r="BD5" s="182"/>
      <c r="BE5" s="171"/>
      <c r="BF5" s="171"/>
      <c r="BG5" s="171"/>
      <c r="BH5" s="171"/>
      <c r="BI5" s="171"/>
      <c r="BJ5" s="171"/>
      <c r="BK5" s="171"/>
    </row>
    <row r="6" spans="1:69" x14ac:dyDescent="0.2">
      <c r="A6" s="175" t="s">
        <v>126</v>
      </c>
      <c r="B6" s="176"/>
      <c r="C6" s="176"/>
      <c r="D6" s="177"/>
      <c r="E6" s="176"/>
      <c r="F6" s="176"/>
      <c r="G6" s="178"/>
      <c r="H6" s="207">
        <v>9</v>
      </c>
      <c r="L6" s="331" t="s">
        <v>85</v>
      </c>
      <c r="M6" s="324" t="s">
        <v>82</v>
      </c>
      <c r="N6" s="325" t="s">
        <v>86</v>
      </c>
      <c r="O6" s="326"/>
      <c r="P6" s="326"/>
      <c r="Q6" s="327"/>
      <c r="R6" s="328"/>
      <c r="S6" s="328"/>
      <c r="T6" s="329"/>
      <c r="U6" s="329"/>
      <c r="V6" s="329"/>
      <c r="W6" s="330"/>
      <c r="X6" s="206"/>
      <c r="Y6" s="370" t="s">
        <v>75</v>
      </c>
      <c r="Z6" s="370"/>
      <c r="AA6" s="370"/>
      <c r="AB6" s="370"/>
      <c r="AC6" s="7">
        <v>23</v>
      </c>
      <c r="AD6" s="171"/>
      <c r="AE6" s="171"/>
      <c r="AF6" s="171"/>
      <c r="AG6" s="181"/>
      <c r="AH6" s="171"/>
      <c r="AI6" s="171"/>
      <c r="AJ6" s="171"/>
      <c r="AK6" s="171"/>
      <c r="AL6" s="171"/>
      <c r="AM6" s="171"/>
      <c r="AN6" s="182"/>
      <c r="AO6" s="171"/>
      <c r="AP6" s="171"/>
      <c r="AQ6" s="171"/>
      <c r="AR6" s="171"/>
      <c r="AS6" s="171"/>
      <c r="AT6" s="171"/>
      <c r="AU6" s="171"/>
      <c r="AV6" s="182"/>
      <c r="AW6" s="171"/>
      <c r="AX6" s="171"/>
      <c r="AY6" s="171"/>
      <c r="AZ6" s="171"/>
      <c r="BA6" s="171"/>
      <c r="BB6" s="171"/>
      <c r="BC6" s="171"/>
      <c r="BD6" s="182"/>
      <c r="BE6" s="171"/>
      <c r="BF6" s="171"/>
      <c r="BG6" s="171"/>
      <c r="BH6" s="171"/>
      <c r="BI6" s="171"/>
      <c r="BJ6" s="171"/>
      <c r="BK6" s="171"/>
    </row>
    <row r="7" spans="1:69" x14ac:dyDescent="0.2">
      <c r="A7" s="172" t="s">
        <v>87</v>
      </c>
      <c r="B7" s="173"/>
      <c r="C7" s="173"/>
      <c r="D7" s="174"/>
      <c r="E7" s="173"/>
      <c r="F7" s="173"/>
      <c r="G7" s="172"/>
      <c r="H7" s="208">
        <v>0</v>
      </c>
      <c r="L7" s="331" t="s">
        <v>88</v>
      </c>
      <c r="M7" s="324" t="s">
        <v>82</v>
      </c>
      <c r="N7" s="325" t="s">
        <v>89</v>
      </c>
      <c r="O7" s="326"/>
      <c r="P7" s="326"/>
      <c r="Q7" s="327"/>
      <c r="R7" s="332"/>
      <c r="S7" s="328"/>
      <c r="T7" s="329"/>
      <c r="U7" s="329"/>
      <c r="V7" s="329"/>
      <c r="W7" s="330"/>
      <c r="X7" s="206"/>
      <c r="Y7" s="370" t="s">
        <v>77</v>
      </c>
      <c r="Z7" s="370"/>
      <c r="AA7" s="370"/>
      <c r="AB7" s="370"/>
      <c r="AC7" s="7">
        <v>28</v>
      </c>
      <c r="AD7" s="171"/>
      <c r="AE7" s="171"/>
      <c r="AF7" s="171"/>
      <c r="AG7" s="181"/>
      <c r="AH7" s="171"/>
      <c r="AI7" s="171"/>
      <c r="AJ7" s="171"/>
      <c r="AK7" s="171"/>
      <c r="AL7" s="171"/>
      <c r="AM7" s="171"/>
      <c r="AN7" s="182"/>
      <c r="AO7" s="171"/>
      <c r="AP7" s="171"/>
      <c r="AQ7" s="171"/>
      <c r="AR7" s="171"/>
      <c r="AS7" s="171"/>
      <c r="AT7" s="171"/>
      <c r="AU7" s="171"/>
      <c r="AV7" s="182"/>
      <c r="AW7" s="171"/>
      <c r="AX7" s="171"/>
      <c r="AY7" s="171"/>
      <c r="AZ7" s="171"/>
      <c r="BA7" s="171"/>
      <c r="BB7" s="171"/>
      <c r="BC7" s="171"/>
      <c r="BD7" s="182"/>
      <c r="BE7" s="171"/>
      <c r="BF7" s="171"/>
      <c r="BG7" s="171"/>
      <c r="BH7" s="171"/>
      <c r="BI7" s="171"/>
      <c r="BJ7" s="171"/>
      <c r="BK7" s="171"/>
    </row>
    <row r="8" spans="1:69" x14ac:dyDescent="0.2">
      <c r="A8" s="172" t="s">
        <v>90</v>
      </c>
      <c r="B8" s="173"/>
      <c r="C8" s="173"/>
      <c r="D8" s="174"/>
      <c r="E8" s="173"/>
      <c r="F8" s="173"/>
      <c r="G8" s="172"/>
      <c r="H8" s="208"/>
      <c r="L8" s="333"/>
      <c r="M8" s="328"/>
      <c r="N8" s="328"/>
      <c r="O8" s="334" t="s">
        <v>91</v>
      </c>
      <c r="P8" s="324" t="s">
        <v>82</v>
      </c>
      <c r="Q8" s="335" t="s">
        <v>92</v>
      </c>
      <c r="R8" s="328"/>
      <c r="S8" s="328"/>
      <c r="T8" s="328"/>
      <c r="U8" s="328"/>
      <c r="V8" s="328"/>
      <c r="W8" s="336"/>
      <c r="X8" s="206"/>
      <c r="Y8" s="370" t="s">
        <v>78</v>
      </c>
      <c r="Z8" s="370"/>
      <c r="AA8" s="370"/>
      <c r="AB8" s="370"/>
      <c r="AC8" s="7">
        <v>33</v>
      </c>
      <c r="AD8" s="180"/>
      <c r="AE8" s="171"/>
      <c r="AF8" s="171"/>
      <c r="AG8" s="181"/>
      <c r="AH8" s="171"/>
      <c r="AI8" s="171"/>
      <c r="AJ8" s="171"/>
      <c r="AK8" s="171"/>
      <c r="AL8" s="171"/>
      <c r="AM8" s="171"/>
      <c r="AN8" s="182"/>
      <c r="AO8" s="171"/>
      <c r="AP8" s="171"/>
      <c r="AQ8" s="171"/>
      <c r="AR8" s="171"/>
      <c r="AS8" s="171"/>
      <c r="AT8" s="171"/>
      <c r="AU8" s="171"/>
      <c r="AV8" s="182"/>
      <c r="AW8" s="171"/>
      <c r="AX8" s="171"/>
      <c r="AY8" s="171"/>
      <c r="AZ8" s="171"/>
      <c r="BA8" s="171"/>
      <c r="BB8" s="171"/>
      <c r="BC8" s="171"/>
      <c r="BD8" s="182"/>
      <c r="BE8" s="171"/>
      <c r="BF8" s="171"/>
      <c r="BG8" s="171"/>
      <c r="BH8" s="171"/>
      <c r="BI8" s="171"/>
      <c r="BJ8" s="171"/>
      <c r="BK8" s="171"/>
    </row>
    <row r="9" spans="1:69" x14ac:dyDescent="0.2">
      <c r="A9" s="168" t="s">
        <v>93</v>
      </c>
      <c r="G9" s="172"/>
      <c r="H9" s="191">
        <f>AF54</f>
        <v>19.5</v>
      </c>
      <c r="K9" s="206"/>
      <c r="L9" s="337"/>
      <c r="M9" s="328"/>
      <c r="N9" s="328"/>
      <c r="O9" s="338" t="s">
        <v>94</v>
      </c>
      <c r="P9" s="334" t="s">
        <v>82</v>
      </c>
      <c r="Q9" s="328" t="s">
        <v>95</v>
      </c>
      <c r="R9" s="328"/>
      <c r="S9" s="329"/>
      <c r="T9" s="329"/>
      <c r="U9" s="329"/>
      <c r="V9" s="329"/>
      <c r="W9" s="330"/>
      <c r="X9" s="206"/>
      <c r="Y9" s="171"/>
      <c r="Z9" s="171"/>
      <c r="AA9" s="171"/>
      <c r="AB9" s="179"/>
      <c r="AC9" s="183"/>
      <c r="AD9" s="180"/>
      <c r="AE9" s="171"/>
      <c r="AF9" s="171"/>
      <c r="AG9" s="181"/>
      <c r="AH9" s="171"/>
      <c r="AI9" s="171"/>
      <c r="AJ9" s="171"/>
      <c r="AK9" s="171"/>
      <c r="AL9" s="171"/>
      <c r="AM9" s="171"/>
      <c r="AN9" s="182"/>
      <c r="AO9" s="171"/>
      <c r="AP9" s="171"/>
      <c r="AQ9" s="171"/>
      <c r="AR9" s="171"/>
      <c r="AS9" s="171"/>
      <c r="AT9" s="171"/>
      <c r="AU9" s="171"/>
      <c r="AV9" s="182"/>
      <c r="AW9" s="171"/>
      <c r="AX9" s="171"/>
      <c r="AY9" s="171"/>
      <c r="AZ9" s="171"/>
      <c r="BA9" s="171"/>
      <c r="BB9" s="171"/>
      <c r="BC9" s="171"/>
      <c r="BD9" s="182"/>
      <c r="BE9" s="171"/>
      <c r="BF9" s="171"/>
      <c r="BG9" s="171"/>
      <c r="BH9" s="171"/>
      <c r="BI9" s="171"/>
      <c r="BJ9" s="171"/>
      <c r="BK9" s="171"/>
    </row>
    <row r="10" spans="1:69" x14ac:dyDescent="0.2">
      <c r="A10" s="184" t="s">
        <v>96</v>
      </c>
      <c r="B10" s="173"/>
      <c r="C10" s="173"/>
      <c r="D10" s="174"/>
      <c r="E10" s="172"/>
      <c r="F10" s="173"/>
      <c r="H10" s="209">
        <f>H5+H6-H7+H8</f>
        <v>32</v>
      </c>
      <c r="K10" s="206"/>
      <c r="L10" s="331" t="s">
        <v>97</v>
      </c>
      <c r="M10" s="324" t="s">
        <v>82</v>
      </c>
      <c r="N10" s="325" t="s">
        <v>130</v>
      </c>
      <c r="O10" s="328"/>
      <c r="P10" s="326"/>
      <c r="Q10" s="326"/>
      <c r="R10" s="334" t="s">
        <v>98</v>
      </c>
      <c r="S10" s="325" t="s">
        <v>131</v>
      </c>
      <c r="T10" s="328"/>
      <c r="U10" s="329"/>
      <c r="V10" s="329"/>
      <c r="W10" s="330"/>
      <c r="X10" s="206"/>
      <c r="Y10" s="171"/>
      <c r="Z10" s="171"/>
      <c r="AA10" s="171"/>
      <c r="AB10" s="179"/>
      <c r="AC10" s="183"/>
      <c r="AD10" s="180"/>
      <c r="AE10" s="171"/>
      <c r="AF10" s="171"/>
      <c r="AG10" s="181"/>
      <c r="AH10" s="171"/>
      <c r="AI10" s="171"/>
      <c r="AJ10" s="171"/>
      <c r="AK10" s="171"/>
      <c r="AL10" s="171"/>
      <c r="AM10" s="171"/>
      <c r="AN10" s="182"/>
      <c r="AO10" s="171"/>
      <c r="AP10" s="171"/>
      <c r="AQ10" s="171"/>
      <c r="AR10" s="171"/>
      <c r="AS10" s="171"/>
      <c r="AT10" s="171"/>
      <c r="AU10" s="171"/>
      <c r="AV10" s="182"/>
      <c r="AW10" s="171"/>
      <c r="AX10" s="171"/>
      <c r="AY10" s="171"/>
      <c r="AZ10" s="171"/>
      <c r="BA10" s="171"/>
      <c r="BB10" s="171"/>
      <c r="BC10" s="171"/>
      <c r="BD10" s="182"/>
      <c r="BE10" s="171"/>
      <c r="BF10" s="171"/>
      <c r="BG10" s="171"/>
      <c r="BH10" s="171"/>
      <c r="BI10" s="171"/>
      <c r="BJ10" s="171"/>
      <c r="BK10" s="171"/>
    </row>
    <row r="11" spans="1:69" x14ac:dyDescent="0.2">
      <c r="A11" s="185" t="s">
        <v>99</v>
      </c>
      <c r="B11" s="182"/>
      <c r="C11" s="182"/>
      <c r="D11" s="186"/>
      <c r="E11" s="182"/>
      <c r="F11" s="182"/>
      <c r="G11" s="182"/>
      <c r="H11" s="210">
        <f>SUM(H10-AF54)-H12</f>
        <v>12.5</v>
      </c>
      <c r="K11" s="206"/>
      <c r="L11" s="339"/>
      <c r="M11" s="340" t="s">
        <v>82</v>
      </c>
      <c r="N11" s="341" t="s">
        <v>100</v>
      </c>
      <c r="O11" s="342"/>
      <c r="P11" s="343"/>
      <c r="Q11" s="344"/>
      <c r="R11" s="343"/>
      <c r="S11" s="345"/>
      <c r="T11" s="345"/>
      <c r="U11" s="345"/>
      <c r="V11" s="345"/>
      <c r="W11" s="346"/>
      <c r="X11" s="206"/>
      <c r="Y11" s="171"/>
      <c r="Z11" s="171"/>
      <c r="AA11" s="171"/>
      <c r="AB11" s="179"/>
      <c r="AC11" s="183"/>
      <c r="AD11" s="180"/>
      <c r="AE11" s="171"/>
      <c r="AF11" s="171"/>
      <c r="AG11" s="181"/>
      <c r="AH11" s="171"/>
      <c r="AI11" s="171"/>
      <c r="AJ11" s="171"/>
      <c r="AK11" s="171"/>
      <c r="AL11" s="171"/>
      <c r="AM11" s="171"/>
      <c r="AN11" s="182"/>
      <c r="AO11" s="171"/>
      <c r="AP11" s="171"/>
      <c r="AQ11" s="171"/>
      <c r="AR11" s="171"/>
      <c r="AS11" s="171"/>
      <c r="AT11" s="171"/>
      <c r="AU11" s="171"/>
      <c r="AV11" s="182"/>
      <c r="AW11" s="171"/>
      <c r="AX11" s="171"/>
      <c r="AY11" s="171"/>
      <c r="AZ11" s="171"/>
      <c r="BA11" s="171"/>
      <c r="BB11" s="171"/>
      <c r="BC11" s="171"/>
      <c r="BD11" s="182"/>
      <c r="BE11" s="171"/>
      <c r="BF11" s="171"/>
      <c r="BG11" s="171"/>
      <c r="BH11" s="171"/>
      <c r="BI11" s="171"/>
      <c r="BJ11" s="171"/>
      <c r="BK11" s="171"/>
    </row>
    <row r="12" spans="1:69" x14ac:dyDescent="0.2">
      <c r="A12" s="211" t="s">
        <v>101</v>
      </c>
      <c r="B12" s="211"/>
      <c r="C12" s="211"/>
      <c r="D12" s="211"/>
      <c r="E12" s="212"/>
      <c r="F12" s="211"/>
      <c r="G12" s="211"/>
      <c r="H12" s="213">
        <v>0</v>
      </c>
      <c r="I12" s="211" t="s">
        <v>102</v>
      </c>
      <c r="K12" s="171"/>
      <c r="L12" s="171"/>
      <c r="M12" s="171"/>
      <c r="N12" s="171"/>
      <c r="O12" s="171"/>
      <c r="P12" s="171"/>
      <c r="Q12" s="206"/>
      <c r="S12" s="171"/>
      <c r="U12" s="214"/>
      <c r="V12" s="215"/>
      <c r="W12" s="216"/>
      <c r="X12" s="217"/>
      <c r="Y12" s="218"/>
      <c r="Z12" s="183"/>
      <c r="AA12" s="180"/>
      <c r="AB12" s="180"/>
      <c r="AC12" s="206"/>
      <c r="AD12" s="171"/>
      <c r="AE12" s="171"/>
      <c r="AF12" s="179"/>
      <c r="AG12" s="183"/>
      <c r="AH12" s="179"/>
      <c r="AI12" s="171"/>
      <c r="AJ12" s="171"/>
      <c r="AK12" s="181"/>
      <c r="AL12" s="171"/>
      <c r="AM12" s="171"/>
      <c r="AN12" s="171"/>
      <c r="AO12" s="171"/>
      <c r="AP12" s="171"/>
      <c r="AQ12" s="171"/>
      <c r="AR12" s="182"/>
      <c r="AS12" s="171"/>
      <c r="AT12" s="171"/>
      <c r="AU12" s="171"/>
      <c r="AV12" s="171"/>
      <c r="AW12" s="171"/>
      <c r="AX12" s="171"/>
      <c r="AY12" s="171"/>
      <c r="AZ12" s="182"/>
      <c r="BA12" s="171"/>
      <c r="BB12" s="171"/>
      <c r="BC12" s="171"/>
      <c r="BD12" s="171"/>
      <c r="BE12" s="171"/>
      <c r="BF12" s="171"/>
      <c r="BG12" s="171"/>
      <c r="BH12" s="182"/>
      <c r="BI12" s="171"/>
      <c r="BJ12" s="171"/>
      <c r="BK12" s="171"/>
      <c r="BL12" s="171"/>
      <c r="BM12" s="171"/>
      <c r="BN12" s="171"/>
      <c r="BO12" s="171"/>
      <c r="BP12" s="197"/>
      <c r="BQ12" s="171"/>
    </row>
    <row r="13" spans="1:69" ht="6" customHeight="1" x14ac:dyDescent="0.2">
      <c r="I13" s="219"/>
      <c r="K13" s="171"/>
      <c r="L13" s="171"/>
      <c r="M13" s="171"/>
      <c r="N13" s="171"/>
      <c r="O13" s="171"/>
      <c r="P13" s="171"/>
      <c r="X13" s="171"/>
      <c r="Y13" s="219"/>
      <c r="AA13" s="171"/>
      <c r="AB13" s="171"/>
      <c r="AC13" s="171"/>
      <c r="AD13" s="171"/>
      <c r="AF13" s="179"/>
      <c r="AG13" s="183"/>
      <c r="AH13" s="179"/>
      <c r="AI13" s="171"/>
      <c r="AJ13" s="171"/>
      <c r="AK13" s="181"/>
      <c r="AL13" s="171"/>
      <c r="AM13" s="171"/>
      <c r="AN13" s="171"/>
      <c r="AO13" s="171"/>
      <c r="AP13" s="171"/>
      <c r="AQ13" s="171"/>
      <c r="AR13" s="182"/>
      <c r="AS13" s="171"/>
      <c r="AT13" s="171"/>
      <c r="AU13" s="171"/>
      <c r="AV13" s="171"/>
      <c r="AW13" s="171"/>
      <c r="AX13" s="171"/>
      <c r="AY13" s="171"/>
      <c r="AZ13" s="182"/>
      <c r="BA13" s="171"/>
      <c r="BB13" s="171"/>
      <c r="BC13" s="171"/>
      <c r="BD13" s="171"/>
      <c r="BE13" s="171"/>
      <c r="BF13" s="171"/>
      <c r="BG13" s="171"/>
      <c r="BH13" s="182"/>
      <c r="BI13" s="171"/>
      <c r="BJ13" s="171"/>
      <c r="BK13" s="171"/>
      <c r="BL13" s="171"/>
      <c r="BM13" s="171"/>
      <c r="BN13" s="171"/>
      <c r="BO13" s="171"/>
      <c r="BP13" s="197"/>
      <c r="BQ13" s="171"/>
    </row>
    <row r="14" spans="1:69" s="171" customFormat="1" ht="12.95" customHeight="1" x14ac:dyDescent="0.2">
      <c r="A14" s="220"/>
      <c r="B14" s="221"/>
      <c r="C14" s="222"/>
      <c r="D14" s="223" t="s">
        <v>103</v>
      </c>
      <c r="E14" s="222"/>
      <c r="F14" s="221"/>
      <c r="G14" s="224"/>
      <c r="I14" s="220"/>
      <c r="J14" s="222"/>
      <c r="K14" s="222"/>
      <c r="L14" s="223" t="s">
        <v>104</v>
      </c>
      <c r="M14" s="222"/>
      <c r="N14" s="222"/>
      <c r="O14" s="224"/>
      <c r="Q14" s="220"/>
      <c r="R14" s="222"/>
      <c r="S14" s="222"/>
      <c r="T14" s="223" t="s">
        <v>105</v>
      </c>
      <c r="U14" s="222"/>
      <c r="V14" s="222"/>
      <c r="W14" s="224"/>
      <c r="Y14" s="220"/>
      <c r="Z14" s="222"/>
      <c r="AA14" s="222"/>
      <c r="AB14" s="223" t="s">
        <v>106</v>
      </c>
      <c r="AC14" s="222"/>
      <c r="AD14" s="222"/>
      <c r="AE14" s="224"/>
      <c r="AF14" s="347"/>
      <c r="AG14" s="321"/>
      <c r="AH14" s="352" t="s">
        <v>127</v>
      </c>
      <c r="AK14" s="181"/>
      <c r="BP14" s="225"/>
    </row>
    <row r="15" spans="1:69" x14ac:dyDescent="0.2">
      <c r="A15" s="190" t="s">
        <v>91</v>
      </c>
      <c r="B15" s="190" t="s">
        <v>108</v>
      </c>
      <c r="C15" s="190" t="s">
        <v>109</v>
      </c>
      <c r="D15" s="226" t="s">
        <v>110</v>
      </c>
      <c r="E15" s="190" t="s">
        <v>111</v>
      </c>
      <c r="F15" s="227" t="s">
        <v>112</v>
      </c>
      <c r="G15" s="227" t="s">
        <v>91</v>
      </c>
      <c r="H15" s="170"/>
      <c r="I15" s="190" t="s">
        <v>91</v>
      </c>
      <c r="J15" s="190" t="s">
        <v>108</v>
      </c>
      <c r="K15" s="190" t="s">
        <v>109</v>
      </c>
      <c r="L15" s="190" t="s">
        <v>110</v>
      </c>
      <c r="M15" s="190" t="s">
        <v>111</v>
      </c>
      <c r="N15" s="227" t="s">
        <v>112</v>
      </c>
      <c r="O15" s="227" t="s">
        <v>91</v>
      </c>
      <c r="P15" s="170"/>
      <c r="Q15" s="190" t="s">
        <v>91</v>
      </c>
      <c r="R15" s="190" t="s">
        <v>108</v>
      </c>
      <c r="S15" s="190" t="s">
        <v>109</v>
      </c>
      <c r="T15" s="190" t="s">
        <v>110</v>
      </c>
      <c r="U15" s="190" t="s">
        <v>111</v>
      </c>
      <c r="V15" s="227" t="s">
        <v>112</v>
      </c>
      <c r="W15" s="227" t="s">
        <v>91</v>
      </c>
      <c r="X15" s="170"/>
      <c r="Y15" s="190" t="s">
        <v>91</v>
      </c>
      <c r="Z15" s="190" t="s">
        <v>108</v>
      </c>
      <c r="AA15" s="190" t="s">
        <v>109</v>
      </c>
      <c r="AB15" s="190" t="s">
        <v>110</v>
      </c>
      <c r="AC15" s="190" t="s">
        <v>111</v>
      </c>
      <c r="AD15" s="227" t="s">
        <v>112</v>
      </c>
      <c r="AE15" s="227" t="s">
        <v>91</v>
      </c>
      <c r="AF15" s="351" t="s">
        <v>113</v>
      </c>
      <c r="AG15" s="322"/>
      <c r="AH15" s="338" t="s">
        <v>114</v>
      </c>
      <c r="AI15" s="170"/>
      <c r="AJ15" s="170"/>
      <c r="AK15" s="228"/>
      <c r="AR15" s="170" t="s">
        <v>107</v>
      </c>
      <c r="AZ15" s="170" t="s">
        <v>107</v>
      </c>
      <c r="BH15" s="170" t="s">
        <v>107</v>
      </c>
      <c r="BI15" s="170"/>
      <c r="BJ15" s="170"/>
      <c r="BK15" s="170"/>
      <c r="BL15" s="170"/>
      <c r="BM15" s="170"/>
      <c r="BN15" s="170"/>
      <c r="BO15" s="170"/>
      <c r="BP15" s="170" t="s">
        <v>107</v>
      </c>
      <c r="BQ15" s="170"/>
    </row>
    <row r="16" spans="1:69" x14ac:dyDescent="0.2">
      <c r="A16" s="308"/>
      <c r="B16" s="229">
        <v>30</v>
      </c>
      <c r="C16" s="229">
        <v>31</v>
      </c>
      <c r="D16" s="230">
        <v>1</v>
      </c>
      <c r="E16" s="231">
        <f t="shared" ref="E16" si="0">SUM(D16+1)</f>
        <v>2</v>
      </c>
      <c r="F16" s="231">
        <f t="shared" ref="F16" si="1">SUM(E16+1)</f>
        <v>3</v>
      </c>
      <c r="G16" s="308">
        <f>SUM(F16+1)</f>
        <v>4</v>
      </c>
      <c r="H16" s="232"/>
      <c r="I16" s="310"/>
      <c r="J16" s="233"/>
      <c r="K16" s="233"/>
      <c r="L16" s="233"/>
      <c r="M16" s="233"/>
      <c r="N16" s="233"/>
      <c r="O16" s="312">
        <f t="shared" ref="O16" si="2">SUM(N16+1)</f>
        <v>1</v>
      </c>
      <c r="P16" s="232"/>
      <c r="Q16" s="310">
        <v>1</v>
      </c>
      <c r="R16" s="234">
        <f t="shared" ref="R16" si="3">SUM(Q16+1)</f>
        <v>2</v>
      </c>
      <c r="S16" s="234">
        <f t="shared" ref="S16" si="4">SUM(R16+1)</f>
        <v>3</v>
      </c>
      <c r="T16" s="234">
        <f t="shared" ref="T16" si="5">SUM(S16+1)</f>
        <v>4</v>
      </c>
      <c r="U16" s="234">
        <f t="shared" ref="U16" si="6">SUM(T16+1)</f>
        <v>5</v>
      </c>
      <c r="V16" s="234">
        <f t="shared" ref="V16" si="7">SUM(U16+1)</f>
        <v>6</v>
      </c>
      <c r="W16" s="314">
        <f t="shared" ref="W16" si="8">SUM(V16+1)</f>
        <v>7</v>
      </c>
      <c r="X16" s="235"/>
      <c r="Y16" s="308"/>
      <c r="Z16" s="231"/>
      <c r="AA16" s="231"/>
      <c r="AB16" s="231">
        <f t="shared" ref="AB16" si="9">SUM(AA16+1)</f>
        <v>1</v>
      </c>
      <c r="AC16" s="231">
        <f t="shared" ref="AC16" si="10">SUM(AB16+1)</f>
        <v>2</v>
      </c>
      <c r="AD16" s="231">
        <f t="shared" ref="AD16" si="11">SUM(AC16+1)</f>
        <v>3</v>
      </c>
      <c r="AE16" s="308">
        <f>SUM(AD16+1)</f>
        <v>4</v>
      </c>
      <c r="AF16" s="322"/>
      <c r="AG16" s="348"/>
      <c r="AH16" s="322"/>
      <c r="AI16" s="170"/>
      <c r="AJ16" s="170"/>
      <c r="AK16" s="236" t="s">
        <v>91</v>
      </c>
      <c r="AL16" s="170" t="s">
        <v>108</v>
      </c>
      <c r="AM16" s="170" t="s">
        <v>109</v>
      </c>
      <c r="AN16" s="170" t="s">
        <v>110</v>
      </c>
      <c r="AO16" s="170" t="s">
        <v>111</v>
      </c>
      <c r="AP16" s="170" t="s">
        <v>112</v>
      </c>
      <c r="AQ16" s="170" t="s">
        <v>91</v>
      </c>
      <c r="AR16" s="170" t="s">
        <v>42</v>
      </c>
      <c r="AS16" s="236" t="s">
        <v>91</v>
      </c>
      <c r="AT16" s="170" t="s">
        <v>108</v>
      </c>
      <c r="AU16" s="170" t="s">
        <v>109</v>
      </c>
      <c r="AV16" s="170" t="s">
        <v>110</v>
      </c>
      <c r="AW16" s="170" t="s">
        <v>111</v>
      </c>
      <c r="AX16" s="170" t="s">
        <v>112</v>
      </c>
      <c r="AY16" s="170" t="s">
        <v>91</v>
      </c>
      <c r="AZ16" s="170" t="s">
        <v>42</v>
      </c>
      <c r="BA16" s="236" t="s">
        <v>91</v>
      </c>
      <c r="BB16" s="170" t="s">
        <v>108</v>
      </c>
      <c r="BC16" s="170" t="s">
        <v>109</v>
      </c>
      <c r="BD16" s="170" t="s">
        <v>110</v>
      </c>
      <c r="BE16" s="170" t="s">
        <v>111</v>
      </c>
      <c r="BF16" s="170" t="s">
        <v>112</v>
      </c>
      <c r="BG16" s="170" t="s">
        <v>91</v>
      </c>
      <c r="BH16" s="170" t="s">
        <v>42</v>
      </c>
      <c r="BI16" s="236" t="s">
        <v>91</v>
      </c>
      <c r="BJ16" s="170" t="s">
        <v>108</v>
      </c>
      <c r="BK16" s="170" t="s">
        <v>109</v>
      </c>
      <c r="BL16" s="170" t="s">
        <v>110</v>
      </c>
      <c r="BM16" s="170" t="s">
        <v>111</v>
      </c>
      <c r="BN16" s="170" t="s">
        <v>112</v>
      </c>
      <c r="BO16" s="170" t="s">
        <v>91</v>
      </c>
      <c r="BP16" s="170" t="s">
        <v>42</v>
      </c>
      <c r="BQ16" s="170"/>
    </row>
    <row r="17" spans="1:69" s="170" customFormat="1" x14ac:dyDescent="0.2">
      <c r="A17" s="309"/>
      <c r="B17" s="237"/>
      <c r="C17" s="238"/>
      <c r="D17" s="239"/>
      <c r="E17" s="240" t="s">
        <v>88</v>
      </c>
      <c r="F17" s="241" t="s">
        <v>88</v>
      </c>
      <c r="G17" s="311"/>
      <c r="H17" s="242"/>
      <c r="I17" s="309"/>
      <c r="J17" s="240"/>
      <c r="K17" s="240"/>
      <c r="L17" s="240"/>
      <c r="M17" s="240"/>
      <c r="N17" s="241"/>
      <c r="O17" s="311"/>
      <c r="P17" s="242"/>
      <c r="Q17" s="309"/>
      <c r="R17" s="243"/>
      <c r="S17" s="243"/>
      <c r="T17" s="243"/>
      <c r="U17" s="243"/>
      <c r="V17" s="244"/>
      <c r="W17" s="311"/>
      <c r="X17" s="242"/>
      <c r="Y17" s="309"/>
      <c r="Z17" s="245"/>
      <c r="AA17" s="240"/>
      <c r="AB17" s="240" t="s">
        <v>88</v>
      </c>
      <c r="AC17" s="240"/>
      <c r="AD17" s="241"/>
      <c r="AE17" s="311"/>
      <c r="AF17" s="349">
        <f>SUM(AK17:AQ17,AS17:AY17,BA17:BG17,BI17:BO17)</f>
        <v>3</v>
      </c>
      <c r="AG17" s="349"/>
      <c r="AH17" s="187">
        <f>SUM(AR17:AR18,AZ17:AZ18,BH17:BH18,BP17:BP18)</f>
        <v>0</v>
      </c>
      <c r="AI17" s="246"/>
      <c r="AJ17" s="246"/>
      <c r="AK17" s="236">
        <f t="shared" ref="AK17:AQ17" si="12">SUM(IF(A17="v",1,0)+IF(A17="*v",0.5,0)+IF(A17="p",1,0)+IF(A17="*p",0.5,0)+IF(A17="c",1,0)+IF(A17="*c",0.5,0)+IF(A17="c/v",1,0))</f>
        <v>0</v>
      </c>
      <c r="AL17" s="236">
        <f t="shared" si="12"/>
        <v>0</v>
      </c>
      <c r="AM17" s="236">
        <f t="shared" si="12"/>
        <v>0</v>
      </c>
      <c r="AN17" s="236">
        <f t="shared" si="12"/>
        <v>0</v>
      </c>
      <c r="AO17" s="236">
        <f t="shared" si="12"/>
        <v>1</v>
      </c>
      <c r="AP17" s="236">
        <f t="shared" si="12"/>
        <v>1</v>
      </c>
      <c r="AQ17" s="236">
        <f t="shared" si="12"/>
        <v>0</v>
      </c>
      <c r="AR17" s="236">
        <f>SUM(IF(A17="a",1,0)+IF(A17="*a",0.5,0)+IF(B17="a",1,0)+IF(B17="*a",0.5,0)+IF(C17="a",1,0)+IF(C17="*a",0.5,0)+IF(D17="a",1,0)+IF(D17="*a",0.5,0)+IF(E17="a",1,0)+IF(E17="*a",0.5,0)+IF(F17="a",1,0)+IF(F17="*a",0.5,0)+IF(G17="a",1,0)+IF(G17="*a",0.5,0)+IF(A17="s",1,0)+IF(A17="*s",0.5,0)+IF(B17="s",1,0)+IF(B17="*s",0.5,0)+IF(C17="s",1,0)+IF(C17="*s",0.5,0)+IF(D17="s",1,0)+IF(D17="*s",0.5,0)+IF(E17="s",1,0)+IF(E17="*s",0.5,0)+IF(F17="s",1,0)+IF(F17="*s",0.5,0)+IF(G17="s",1,0)+IF(G17="*s",0.5,0))</f>
        <v>0</v>
      </c>
      <c r="AS17" s="236">
        <f t="shared" ref="AS17:AY17" si="13">SUM(IF(I17="v",1,0)+IF(I17="*v",0.5,0)+IF(I17="p",1,0)+IF(I17="*p",0.5,0)+IF(I17="c",1,0)+IF(I17="*c",0.5,0)+IF(I17="c/v",1,0))</f>
        <v>0</v>
      </c>
      <c r="AT17" s="236">
        <f t="shared" si="13"/>
        <v>0</v>
      </c>
      <c r="AU17" s="236">
        <f t="shared" si="13"/>
        <v>0</v>
      </c>
      <c r="AV17" s="236">
        <f t="shared" si="13"/>
        <v>0</v>
      </c>
      <c r="AW17" s="236">
        <f t="shared" si="13"/>
        <v>0</v>
      </c>
      <c r="AX17" s="236">
        <f t="shared" si="13"/>
        <v>0</v>
      </c>
      <c r="AY17" s="236">
        <f t="shared" si="13"/>
        <v>0</v>
      </c>
      <c r="AZ17" s="236">
        <f>SUM(IF(I17="a",1,0)+IF(I17="*a",0.5,0)+IF(J17="a",1,0)+IF(J17="*a",0.5,0)+IF(K17="a",1,0)+IF(K17="*a",0.5,0)+IF(L17="a",1,0)+IF(L17="*a",0.5,0)+IF(M17="a",1,0)+IF(M17="*a",0.5,0)+IF(N17="a",1,0)+IF(N17="*a",0.5,0)+IF(O17="a",1,0)+IF(O17="*a",0.5,0)+IF(I17="s",1,0)+IF(I17="*s",0.5,0)+IF(J17="s",1,0)+IF(J17="*s",0.5,0)+IF(K17="s",1,0)+IF(K17="*s",0.5,0)+IF(L17="s",1,0)+IF(L17="*s",0.5,0)+IF(M17="s",1,0)+IF(M17="*s",0.5,0)+IF(N17="s",1,0)+IF(N17="*s",0.5,0)+IF(O17="s",1,0)+IF(O17="*s",0.5,0))</f>
        <v>0</v>
      </c>
      <c r="BA17" s="236">
        <f t="shared" ref="BA17:BG17" si="14">SUM(IF(Q17="v",1,0)+IF(Q17="*v",0.5,0)+IF(Q17="p",1,0)+IF(Q17="*p",0.5,0)+IF(Q17="c",1,0)+IF(Q17="*c",0.5,0)+IF(Q17="c/v",1,0))</f>
        <v>0</v>
      </c>
      <c r="BB17" s="236">
        <f t="shared" si="14"/>
        <v>0</v>
      </c>
      <c r="BC17" s="236">
        <f t="shared" si="14"/>
        <v>0</v>
      </c>
      <c r="BD17" s="236">
        <f t="shared" si="14"/>
        <v>0</v>
      </c>
      <c r="BE17" s="236">
        <f t="shared" si="14"/>
        <v>0</v>
      </c>
      <c r="BF17" s="236">
        <f t="shared" si="14"/>
        <v>0</v>
      </c>
      <c r="BG17" s="236">
        <f t="shared" si="14"/>
        <v>0</v>
      </c>
      <c r="BH17" s="236">
        <f>SUM(IF(Q17="a",1,0)+IF(Q17="*a",0.5,0)+IF(R17="a",1,0)+IF(R17="*a",0.5,0)+IF(S17="a",1,0)+IF(S17="*a",0.5,0)+IF(T17="a",1,0)+IF(T17="*a",0.5,0)+IF(U17="a",1,0)+IF(U17="*a",0.5,0)+IF(V17="a",1,0)+IF(V17="*a",0.5,0)+IF(W17="a",1,0)+IF(W17="*a",0.5,0)+IF(Q17="s",1,0)+IF(Q17="*s",0.5,0)+IF(R17="s",1,0)+IF(R17="*s",0.5,0)+IF(S17="s",1,0)+IF(S17="*s",0.5,0)+IF(T17="s",1,0)+IF(T17="*s",0.5,0)+IF(U17="s",1,0)+IF(U17="*s",0.5,0)+IF(V17="s",1,0)+IF(V17="*s",0.5,0)+IF(W17="s",1,0)+IF(W17="*s",0.5,0))</f>
        <v>0</v>
      </c>
      <c r="BI17" s="236">
        <f t="shared" ref="BI17:BO17" si="15">SUM(IF(Y17="v",1,0)+IF(Y17="*v",0.5,0)+IF(Y17="p",1,0)+IF(Y17="*p",0.5,0)+IF(Y17="c",1,0)+IF(Y17="*c",0.5,0)+IF(Y17="c/v",1,0))</f>
        <v>0</v>
      </c>
      <c r="BJ17" s="236">
        <f t="shared" si="15"/>
        <v>0</v>
      </c>
      <c r="BK17" s="236">
        <f t="shared" si="15"/>
        <v>0</v>
      </c>
      <c r="BL17" s="236">
        <f t="shared" si="15"/>
        <v>1</v>
      </c>
      <c r="BM17" s="236">
        <f t="shared" si="15"/>
        <v>0</v>
      </c>
      <c r="BN17" s="236">
        <f t="shared" si="15"/>
        <v>0</v>
      </c>
      <c r="BO17" s="236">
        <f t="shared" si="15"/>
        <v>0</v>
      </c>
      <c r="BP17" s="236">
        <f>SUM(IF(Y17="a",1,0)+IF(Y17="*a",0.5,0)+IF(Z17="a",1,0)+IF(Z17="*a",0.5,0)+IF(AA17="a",1,0)+IF(AA17="*a",0.5,0)+IF(AB17="a",1,0)+IF(AB17="*a",0.5,0)+IF(AC17="a",1,0)+IF(AC17="*a",0.5,0)+IF(AD17="a",1,0)+IF(AD17="*a",0.5,0)+IF(AE17="a",1,0)+IF(AE17="*a",0.5,0)+IF(Y17="s",1,0)+IF(Y17="*s",0.5,0)+IF(Z17="s",1,0)+IF(Z17="*s",0.5,0)+IF(AA17="s",1,0)+IF(AA17="*s",0.5,0)+IF(AB17="s",1,0)+IF(AB17="*s",0.5,0)+IF(AC17="s",1,0)+IF(AC17="*s",0.5,0)+IF(AD17="s",1,0)+IF(AD17="*s",0.5,0)+IF(AE17="s",1,0)+IF(AE17="*s",0.5,0))</f>
        <v>0</v>
      </c>
      <c r="BQ17" s="246"/>
    </row>
    <row r="18" spans="1:69" x14ac:dyDescent="0.2">
      <c r="A18" s="310">
        <f>SUM(G16+1)</f>
        <v>5</v>
      </c>
      <c r="B18" s="247">
        <f t="shared" ref="B18" si="16">SUM(A18+1)</f>
        <v>6</v>
      </c>
      <c r="C18" s="247">
        <f t="shared" ref="C18" si="17">SUM(B18+1)</f>
        <v>7</v>
      </c>
      <c r="D18" s="247">
        <f t="shared" ref="D18" si="18">SUM(C18+1)</f>
        <v>8</v>
      </c>
      <c r="E18" s="247">
        <f t="shared" ref="E18" si="19">SUM(D18+1)</f>
        <v>9</v>
      </c>
      <c r="F18" s="247">
        <f t="shared" ref="F18" si="20">SUM(E18+1)</f>
        <v>10</v>
      </c>
      <c r="G18" s="312">
        <f t="shared" ref="G18" si="21">SUM(F18+1)</f>
        <v>11</v>
      </c>
      <c r="H18" s="232"/>
      <c r="I18" s="312">
        <f>SUM(O16+1)</f>
        <v>2</v>
      </c>
      <c r="J18" s="247">
        <f t="shared" ref="J18" si="22">SUM(I18+1)</f>
        <v>3</v>
      </c>
      <c r="K18" s="247">
        <f t="shared" ref="K18" si="23">SUM(J18+1)</f>
        <v>4</v>
      </c>
      <c r="L18" s="247">
        <f t="shared" ref="L18" si="24">SUM(K18+1)</f>
        <v>5</v>
      </c>
      <c r="M18" s="247">
        <f t="shared" ref="M18" si="25">SUM(L18+1)</f>
        <v>6</v>
      </c>
      <c r="N18" s="247">
        <f t="shared" ref="N18" si="26">SUM(M18+1)</f>
        <v>7</v>
      </c>
      <c r="O18" s="312">
        <f t="shared" ref="O18" si="27">SUM(N18+1)</f>
        <v>8</v>
      </c>
      <c r="P18" s="232"/>
      <c r="Q18" s="314">
        <f>SUM(W16+1)</f>
        <v>8</v>
      </c>
      <c r="R18" s="234">
        <f t="shared" ref="R18" si="28">SUM(Q18+1)</f>
        <v>9</v>
      </c>
      <c r="S18" s="234">
        <f t="shared" ref="S18" si="29">SUM(R18+1)</f>
        <v>10</v>
      </c>
      <c r="T18" s="234">
        <f t="shared" ref="T18" si="30">SUM(S18+1)</f>
        <v>11</v>
      </c>
      <c r="U18" s="234">
        <f t="shared" ref="U18" si="31">SUM(T18+1)</f>
        <v>12</v>
      </c>
      <c r="V18" s="234">
        <f t="shared" ref="V18" si="32">SUM(U18+1)</f>
        <v>13</v>
      </c>
      <c r="W18" s="314">
        <f t="shared" ref="W18" si="33">SUM(V18+1)</f>
        <v>14</v>
      </c>
      <c r="X18" s="232"/>
      <c r="Y18" s="310">
        <f>SUM(AE16+1)</f>
        <v>5</v>
      </c>
      <c r="Z18" s="247">
        <f t="shared" ref="Z18" si="34">SUM(Y18+1)</f>
        <v>6</v>
      </c>
      <c r="AA18" s="247">
        <f t="shared" ref="AA18" si="35">SUM(Z18+1)</f>
        <v>7</v>
      </c>
      <c r="AB18" s="247">
        <f t="shared" ref="AB18" si="36">SUM(AA18+1)</f>
        <v>8</v>
      </c>
      <c r="AC18" s="247">
        <f t="shared" ref="AC18" si="37">SUM(AB18+1)</f>
        <v>9</v>
      </c>
      <c r="AD18" s="247">
        <f t="shared" ref="AD18" si="38">SUM(AC18+1)</f>
        <v>10</v>
      </c>
      <c r="AE18" s="312">
        <f t="shared" ref="AE18" si="39">SUM(AD18+1)</f>
        <v>11</v>
      </c>
      <c r="AF18" s="322"/>
      <c r="AG18" s="350"/>
      <c r="AH18" s="349"/>
      <c r="AK18" s="228"/>
      <c r="AR18" s="236">
        <f>SUM(IF(A17="d",1,0)+IF(A17="*d",0.5,0)+IF(B17="d",1,0)+IF(B17="*d",0.5,0)+IF(C17="d",1,0)+IF(C17="*d",0.5,0)+IF(D17="d",1,0)+IF(D17="*d",0.5,0)+IF(E17="d",1,0)+IF(E17="*d",0.5,0)+IF(F17="d",1,0)+IF(F17="*d",0.5,0)+IF(G17="d",1,0)+IF(G17="*d",0.5,0)+IF(A17="l",1,0)+IF(A17="*l",0.5,0)+IF(B17="l",1,0)+IF(B17="*l",0.5,0)+IF(C17="l",1,0)+IF(C17="*l",0.5,0)+IF(D17="l",1,0)+IF(D17="*l",0.5,0)+IF(E17="l",1,0)+IF(E17="*l",0.5,0)+IF(F17="l",1,0)+IF(F17="*l",0.5,0)+IF(G17="l",1,0)+IF(G17="*l",0.5,0))</f>
        <v>0</v>
      </c>
      <c r="AZ18" s="236">
        <f>SUM(IF(I17="d",1,0)+IF(I17="*d",0.5,0)+IF(J17="d",1,0)+IF(J17="*d",0.5,0)+IF(K17="d",1,0)+IF(K17="*d",0.5,0)+IF(L17="d",1,0)+IF(L17="*d",0.5,0)+IF(M17="d",1,0)+IF(M17="*d",0.5,0)+IF(N17="d",1,0)+IF(N17="*d",0.5,0)+IF(O17="d",1,0)+IF(O17="*d",0.5,0)+IF(I17="l",1,0)+IF(I17="*l",0.5,0)+IF(J17="l",1,0)+IF(J17="*l",0.5,0)+IF(K17="l",1,0)+IF(K17="*l",0.5,0)+IF(L17="l",1,0)+IF(L17="*l",0.5,0)+IF(M17="l",1,0)+IF(M17="*l",0.5,0)+IF(N17="l",1,0)+IF(N17="*l",0.5,0)+IF(O17="l",1,0)+IF(O17="*l",0.5,0))</f>
        <v>0</v>
      </c>
      <c r="BH18" s="236">
        <f>SUM(IF(Q17="d",1,0)+IF(Q17="*d",0.5,0)+IF(R17="d",1,0)+IF(R17="*d",0.5,0)+IF(S17="d",1,0)+IF(S17="*d",0.5,0)+IF(T17="d",1,0)+IF(T17="*d",0.5,0)+IF(U17="d",1,0)+IF(U17="*d",0.5,0)+IF(V17="d",1,0)+IF(V17="*d",0.5,0)+IF(W17="d",1,0)+IF(W17="*d",0.5,0)+IF(Q17="l",1,0)+IF(Q17="*l",0.5,0)+IF(R17="l",1,0)+IF(R17="*l",0.5,0)+IF(S17="l",1,0)+IF(S17="*l",0.5,0)+IF(T17="l",1,0)+IF(T17="*l",0.5,0)+IF(U17="l",1,0)+IF(U17="*l",0.5,0)+IF(V17="l",1,0)+IF(V17="*l",0.5,0)+IF(W17="l",1,0)+IF(W17="*l",0.5,0))</f>
        <v>0</v>
      </c>
      <c r="BI18" s="170"/>
      <c r="BJ18" s="170"/>
      <c r="BK18" s="170"/>
      <c r="BL18" s="170"/>
      <c r="BM18" s="170"/>
      <c r="BN18" s="170"/>
      <c r="BO18" s="170"/>
      <c r="BP18" s="236">
        <f>SUM(IF(Y17="d",1,0)+IF(Y17="*d",0.5,0)+IF(Z17="d",1,0)+IF(Z17="*d",0.5,0)+IF(AA17="d",1,0)+IF(AA17="*d",0.5,0)+IF(AB17="d",1,0)+IF(AB17="*d",0.5,0)+IF(AC17="d",1,0)+IF(AC17="*d",0.5,0)+IF(AD17="d",1,0)+IF(AD17="*d",0.5,0)+IF(AE17="d",1,0)+IF(AE17="*d",0.5,0)+IF(Y17="l",1,0)+IF(Y17="*l",0.5,0)+IF(Z17="l",1,0)+IF(Z17="*l",0.5,0)+IF(AA17="l",1,0)+IF(AA17="*l",0.5,0)+IF(AB17="l",1,0)+IF(AB17="*l",0.5,0)+IF(AC17="l",1,0)+IF(AC17="*l",0.5,0)+IF(AD17="l",1,0)+IF(AD17="*l",0.5,0)+IF(AE17="l",1,0)+IF(AE17="*l",0.5,0))</f>
        <v>0</v>
      </c>
    </row>
    <row r="19" spans="1:69" x14ac:dyDescent="0.2">
      <c r="A19" s="309"/>
      <c r="B19" s="248"/>
      <c r="C19" s="243"/>
      <c r="D19" s="243"/>
      <c r="E19" s="243"/>
      <c r="F19" s="244"/>
      <c r="G19" s="311"/>
      <c r="H19" s="242"/>
      <c r="I19" s="309"/>
      <c r="J19" s="249"/>
      <c r="K19" s="250"/>
      <c r="L19" s="243"/>
      <c r="M19" s="243"/>
      <c r="N19" s="244"/>
      <c r="O19" s="311"/>
      <c r="P19" s="242"/>
      <c r="Q19" s="309"/>
      <c r="R19" s="248"/>
      <c r="S19" s="243"/>
      <c r="T19" s="243"/>
      <c r="U19" s="243"/>
      <c r="V19" s="244"/>
      <c r="W19" s="311"/>
      <c r="X19" s="242"/>
      <c r="Y19" s="309"/>
      <c r="Z19" s="248"/>
      <c r="AA19" s="243"/>
      <c r="AB19" s="243"/>
      <c r="AC19" s="243"/>
      <c r="AD19" s="244"/>
      <c r="AE19" s="311"/>
      <c r="AF19" s="349">
        <v>0</v>
      </c>
      <c r="AG19" s="350"/>
      <c r="AH19" s="187">
        <f>SUM(AR19:AR20,AZ19:AZ20,BH19:BH20,BP19:BP20)</f>
        <v>0</v>
      </c>
      <c r="AI19" s="251"/>
      <c r="AJ19" s="251"/>
      <c r="AK19" s="236">
        <f t="shared" ref="AK19:AQ19" si="40">SUM(IF(A19="v",1,0)+IF(A19="*v",0.5,0)+IF(A19="p",1,0)+IF(A19="*p",0.5,0)+IF(A19="c",1,0)+IF(A19="*c",0.5,0)+IF(A19="c/v",1,0))</f>
        <v>0</v>
      </c>
      <c r="AL19" s="236">
        <f t="shared" si="40"/>
        <v>0</v>
      </c>
      <c r="AM19" s="236">
        <f t="shared" si="40"/>
        <v>0</v>
      </c>
      <c r="AN19" s="236">
        <f t="shared" si="40"/>
        <v>0</v>
      </c>
      <c r="AO19" s="236">
        <f t="shared" si="40"/>
        <v>0</v>
      </c>
      <c r="AP19" s="236">
        <f t="shared" si="40"/>
        <v>0</v>
      </c>
      <c r="AQ19" s="236">
        <f t="shared" si="40"/>
        <v>0</v>
      </c>
      <c r="AR19" s="236">
        <f>SUM(IF(A19="a",1,0)+IF(A19="*a",0.5,0)+IF(B19="a",1,0)+IF(B19="*a",0.5,0)+IF(C19="a",1,0)+IF(C19="*a",0.5,0)+IF(D19="a",1,0)+IF(D19="*a",0.5,0)+IF(E19="a",1,0)+IF(E19="*a",0.5,0)+IF(F19="a",1,0)+IF(F19="*a",0.5,0)+IF(G19="a",1,0)+IF(G19="*a",0.5,0)+IF(A19="s",1,0)+IF(A19="*s",0.5,0)+IF(B19="s",1,0)+IF(B19="*s",0.5,0)+IF(C19="s",1,0)+IF(C19="*s",0.5,0)+IF(D19="s",1,0)+IF(D19="*s",0.5,0)+IF(E19="s",1,0)+IF(E19="*s",0.5,0)+IF(F19="s",1,0)+IF(F19="*s",0.5,0)+IF(G19="s",1,0)+IF(G19="*s",0.5,0))</f>
        <v>0</v>
      </c>
      <c r="AS19" s="236">
        <f t="shared" ref="AS19:AY19" si="41">SUM(IF(I19="v",1,0)+IF(I19="*v",0.5,0)+IF(I19="p",1,0)+IF(I19="*p",0.5,0)+IF(I19="c",1,0)+IF(I19="*c",0.5,0)+IF(I19="c/v",1,0))</f>
        <v>0</v>
      </c>
      <c r="AT19" s="236">
        <f t="shared" si="41"/>
        <v>0</v>
      </c>
      <c r="AU19" s="236">
        <f t="shared" si="41"/>
        <v>0</v>
      </c>
      <c r="AV19" s="236">
        <f t="shared" si="41"/>
        <v>0</v>
      </c>
      <c r="AW19" s="236">
        <f t="shared" si="41"/>
        <v>0</v>
      </c>
      <c r="AX19" s="236">
        <f t="shared" si="41"/>
        <v>0</v>
      </c>
      <c r="AY19" s="236">
        <f t="shared" si="41"/>
        <v>0</v>
      </c>
      <c r="AZ19" s="236">
        <f>SUM(IF(I19="a",1,0)+IF(I19="*a",0.5,0)+IF(J19="a",1,0)+IF(J19="*a",0.5,0)+IF(K19="a",1,0)+IF(K19="*a",0.5,0)+IF(L19="a",1,0)+IF(L19="*a",0.5,0)+IF(M19="a",1,0)+IF(M19="*a",0.5,0)+IF(N19="a",1,0)+IF(N19="*a",0.5,0)+IF(O19="a",1,0)+IF(O19="*a",0.5,0)+IF(I19="s",1,0)+IF(I19="*s",0.5,0)+IF(J19="s",1,0)+IF(J19="*s",0.5,0)+IF(K19="s",1,0)+IF(K19="*s",0.5,0)+IF(L19="s",1,0)+IF(L19="*s",0.5,0)+IF(M19="s",1,0)+IF(M19="*s",0.5,0)+IF(N19="s",1,0)+IF(N19="*s",0.5,0)+IF(O19="s",1,0)+IF(O19="*s",0.5,0))</f>
        <v>0</v>
      </c>
      <c r="BA19" s="236">
        <f t="shared" ref="BA19:BG19" si="42">SUM(IF(Q19="v",1,0)+IF(Q19="*v",0.5,0)+IF(Q19="p",1,0)+IF(Q19="*p",0.5,0)+IF(Q19="c",1,0)+IF(Q19="*c",0.5,0)+IF(Q19="c/v",1,0))</f>
        <v>0</v>
      </c>
      <c r="BB19" s="236">
        <f t="shared" si="42"/>
        <v>0</v>
      </c>
      <c r="BC19" s="236">
        <f t="shared" si="42"/>
        <v>0</v>
      </c>
      <c r="BD19" s="236">
        <f t="shared" si="42"/>
        <v>0</v>
      </c>
      <c r="BE19" s="236">
        <f t="shared" si="42"/>
        <v>0</v>
      </c>
      <c r="BF19" s="236">
        <f t="shared" si="42"/>
        <v>0</v>
      </c>
      <c r="BG19" s="236">
        <f t="shared" si="42"/>
        <v>0</v>
      </c>
      <c r="BH19" s="236">
        <f>SUM(IF(Q19="a",1,0)+IF(Q19="*a",0.5,0)+IF(R19="a",1,0)+IF(R19="*a",0.5,0)+IF(S19="a",1,0)+IF(S19="*a",0.5,0)+IF(T19="a",1,0)+IF(T19="*a",0.5,0)+IF(U19="a",1,0)+IF(U19="*a",0.5,0)+IF(V19="a",1,0)+IF(V19="*a",0.5,0)+IF(W19="a",1,0)+IF(W19="*a",0.5,0)+IF(Q19="s",1,0)+IF(Q19="*s",0.5,0)+IF(R19="s",1,0)+IF(R19="*s",0.5,0)+IF(S19="s",1,0)+IF(S19="*s",0.5,0)+IF(T19="s",1,0)+IF(T19="*s",0.5,0)+IF(U19="s",1,0)+IF(U19="*s",0.5,0)+IF(V19="s",1,0)+IF(V19="*s",0.5,0)+IF(W19="s",1,0)+IF(W19="*s",0.5,0))</f>
        <v>0</v>
      </c>
      <c r="BI19" s="236">
        <f t="shared" ref="BI19:BO19" si="43">SUM(IF(Y19="v",1,0)+IF(Y19="*v",0.5,0)+IF(Y19="p",1,0)+IF(Y19="*p",0.5,0)+IF(Y19="c",1,0)+IF(Y19="*c",0.5,0)+IF(Y19="c/v",1,0))</f>
        <v>0</v>
      </c>
      <c r="BJ19" s="236">
        <f t="shared" si="43"/>
        <v>0</v>
      </c>
      <c r="BK19" s="236">
        <f t="shared" si="43"/>
        <v>0</v>
      </c>
      <c r="BL19" s="236">
        <f t="shared" si="43"/>
        <v>0</v>
      </c>
      <c r="BM19" s="236">
        <f t="shared" si="43"/>
        <v>0</v>
      </c>
      <c r="BN19" s="236">
        <f t="shared" si="43"/>
        <v>0</v>
      </c>
      <c r="BO19" s="236">
        <f t="shared" si="43"/>
        <v>0</v>
      </c>
      <c r="BP19" s="236">
        <f>SUM(IF(Y19="a",1,0)+IF(Y19="*a",0.5,0)+IF(Z19="a",1,0)+IF(Z19="*a",0.5,0)+IF(AA19="a",1,0)+IF(AA19="*a",0.5,0)+IF(AB19="a",1,0)+IF(AB19="*a",0.5,0)+IF(AC19="a",1,0)+IF(AC19="*a",0.5,0)+IF(AD19="a",1,0)+IF(AD19="*a",0.5,0)+IF(AE19="a",1,0)+IF(AE19="*a",0.5,0)+IF(Y19="s",1,0)+IF(Y19="*s",0.5,0)+IF(Z19="s",1,0)+IF(Z19="*s",0.5,0)+IF(AA19="s",1,0)+IF(AA19="*s",0.5,0)+IF(AB19="s",1,0)+IF(AB19="*s",0.5,0)+IF(AC19="s",1,0)+IF(AC19="*s",0.5,0)+IF(AD19="s",1,0)+IF(AD19="*s",0.5,0)+IF(AE19="s",1,0)+IF(AE19="*s",0.5,0))</f>
        <v>0</v>
      </c>
      <c r="BQ19" s="251"/>
    </row>
    <row r="20" spans="1:69" x14ac:dyDescent="0.2">
      <c r="A20" s="310">
        <f>SUM(G18+1)</f>
        <v>12</v>
      </c>
      <c r="B20" s="247">
        <f t="shared" ref="B20" si="44">SUM(A20+1)</f>
        <v>13</v>
      </c>
      <c r="C20" s="247">
        <f t="shared" ref="C20" si="45">SUM(B20+1)</f>
        <v>14</v>
      </c>
      <c r="D20" s="247">
        <f t="shared" ref="D20" si="46">SUM(C20+1)</f>
        <v>15</v>
      </c>
      <c r="E20" s="247">
        <f t="shared" ref="E20" si="47">SUM(D20+1)</f>
        <v>16</v>
      </c>
      <c r="F20" s="247">
        <f t="shared" ref="F20" si="48">SUM(E20+1)</f>
        <v>17</v>
      </c>
      <c r="G20" s="312">
        <f t="shared" ref="G20" si="49">SUM(F20+1)</f>
        <v>18</v>
      </c>
      <c r="H20" s="232"/>
      <c r="I20" s="312">
        <f>SUM(O18+1)</f>
        <v>9</v>
      </c>
      <c r="J20" s="247">
        <f t="shared" ref="J20" si="50">SUM(I20+1)</f>
        <v>10</v>
      </c>
      <c r="K20" s="247">
        <f t="shared" ref="K20" si="51">SUM(J20+1)</f>
        <v>11</v>
      </c>
      <c r="L20" s="247">
        <f t="shared" ref="L20" si="52">SUM(K20+1)</f>
        <v>12</v>
      </c>
      <c r="M20" s="247">
        <f t="shared" ref="M20" si="53">SUM(L20+1)</f>
        <v>13</v>
      </c>
      <c r="N20" s="247">
        <f t="shared" ref="N20" si="54">SUM(M20+1)</f>
        <v>14</v>
      </c>
      <c r="O20" s="312">
        <f t="shared" ref="O20" si="55">SUM(N20+1)</f>
        <v>15</v>
      </c>
      <c r="P20" s="232"/>
      <c r="Q20" s="314">
        <f>SUM(W18+1)</f>
        <v>15</v>
      </c>
      <c r="R20" s="234">
        <f t="shared" ref="R20" si="56">SUM(Q20+1)</f>
        <v>16</v>
      </c>
      <c r="S20" s="234">
        <f t="shared" ref="S20" si="57">SUM(R20+1)</f>
        <v>17</v>
      </c>
      <c r="T20" s="234">
        <f t="shared" ref="T20" si="58">SUM(S20+1)</f>
        <v>18</v>
      </c>
      <c r="U20" s="234">
        <f t="shared" ref="U20" si="59">SUM(T20+1)</f>
        <v>19</v>
      </c>
      <c r="V20" s="234">
        <f t="shared" ref="V20" si="60">SUM(U20+1)</f>
        <v>20</v>
      </c>
      <c r="W20" s="314">
        <f t="shared" ref="W20" si="61">SUM(V20+1)</f>
        <v>21</v>
      </c>
      <c r="X20" s="232"/>
      <c r="Y20" s="310">
        <f>SUM(AE18+1)</f>
        <v>12</v>
      </c>
      <c r="Z20" s="247">
        <f t="shared" ref="Z20" si="62">SUM(Y20+1)</f>
        <v>13</v>
      </c>
      <c r="AA20" s="247">
        <f t="shared" ref="AA20" si="63">SUM(Z20+1)</f>
        <v>14</v>
      </c>
      <c r="AB20" s="247">
        <f t="shared" ref="AB20" si="64">SUM(AA20+1)</f>
        <v>15</v>
      </c>
      <c r="AC20" s="247">
        <f t="shared" ref="AC20" si="65">SUM(AB20+1)</f>
        <v>16</v>
      </c>
      <c r="AD20" s="247">
        <f t="shared" ref="AD20" si="66">SUM(AC20+1)</f>
        <v>17</v>
      </c>
      <c r="AE20" s="312">
        <f t="shared" ref="AE20" si="67">SUM(AD20+1)</f>
        <v>18</v>
      </c>
      <c r="AF20" s="322"/>
      <c r="AG20" s="350"/>
      <c r="AH20" s="349"/>
      <c r="AK20" s="228"/>
      <c r="AR20" s="236">
        <f>SUM(IF(A19="d",1,0)+IF(A19="*d",0.5,0)+IF(B19="d",1,0)+IF(B19="*d",0.5,0)+IF(C19="d",1,0)+IF(C19="*d",0.5,0)+IF(D19="d",1,0)+IF(D19="*d",0.5,0)+IF(E19="d",1,0)+IF(E19="*d",0.5,0)+IF(F19="d",1,0)+IF(F19="*d",0.5,0)+IF(G19="d",1,0)+IF(G19="*d",0.5,0)+IF(A19="l",1,0)+IF(A19="*l",0.5,0)+IF(B19="l",1,0)+IF(B19="*l",0.5,0)+IF(C19="l",1,0)+IF(C19="*l",0.5,0)+IF(D19="l",1,0)+IF(D19="*l",0.5,0)+IF(E19="l",1,0)+IF(E19="*l",0.5,0)+IF(F19="l",1,0)+IF(F19="*l",0.5,0)+IF(G19="l",1,0)+IF(G19="*l",0.5,0))</f>
        <v>0</v>
      </c>
      <c r="AZ20" s="236">
        <f>SUM(IF(I19="d",1,0)+IF(I19="*d",0.5,0)+IF(J19="d",1,0)+IF(J19="*d",0.5,0)+IF(K19="d",1,0)+IF(K19="*d",0.5,0)+IF(L19="d",1,0)+IF(L19="*d",0.5,0)+IF(M19="d",1,0)+IF(M19="*d",0.5,0)+IF(N19="d",1,0)+IF(N19="*d",0.5,0)+IF(O19="d",1,0)+IF(O19="*d",0.5,0)+IF(I19="l",1,0)+IF(I19="*l",0.5,0)+IF(J19="l",1,0)+IF(J19="*l",0.5,0)+IF(K19="l",1,0)+IF(K19="*l",0.5,0)+IF(L19="l",1,0)+IF(L19="*l",0.5,0)+IF(M19="l",1,0)+IF(M19="*l",0.5,0)+IF(N19="l",1,0)+IF(N19="*l",0.5,0)+IF(O19="l",1,0)+IF(O19="*l",0.5,0))</f>
        <v>0</v>
      </c>
      <c r="BH20" s="236">
        <f>SUM(IF(Q19="d",1,0)+IF(Q19="*d",0.5,0)+IF(R19="d",1,0)+IF(R19="*d",0.5,0)+IF(S19="d",1,0)+IF(S19="*d",0.5,0)+IF(T19="d",1,0)+IF(T19="*d",0.5,0)+IF(U19="d",1,0)+IF(U19="*d",0.5,0)+IF(V19="d",1,0)+IF(V19="*d",0.5,0)+IF(W19="d",1,0)+IF(W19="*d",0.5,0)+IF(Q19="l",1,0)+IF(Q19="*l",0.5,0)+IF(R19="l",1,0)+IF(R19="*l",0.5,0)+IF(S19="l",1,0)+IF(S19="*l",0.5,0)+IF(T19="l",1,0)+IF(T19="*l",0.5,0)+IF(U19="l",1,0)+IF(U19="*l",0.5,0)+IF(V19="l",1,0)+IF(V19="*l",0.5,0)+IF(W19="l",1,0)+IF(W19="*l",0.5,0))</f>
        <v>0</v>
      </c>
      <c r="BI20" s="170"/>
      <c r="BJ20" s="170"/>
      <c r="BK20" s="170"/>
      <c r="BL20" s="170"/>
      <c r="BM20" s="170"/>
      <c r="BN20" s="170"/>
      <c r="BO20" s="170"/>
      <c r="BP20" s="236">
        <f>SUM(IF(Y19="d",1,0)+IF(Y19="*d",0.5,0)+IF(Z19="d",1,0)+IF(Z19="*d",0.5,0)+IF(AA19="d",1,0)+IF(AA19="*d",0.5,0)+IF(AB19="d",1,0)+IF(AB19="*d",0.5,0)+IF(AC19="d",1,0)+IF(AC19="*d",0.5,0)+IF(AD19="d",1,0)+IF(AD19="*d",0.5,0)+IF(AE19="d",1,0)+IF(AE19="*d",0.5,0)+IF(Y19="l",1,0)+IF(Y19="*l",0.5,0)+IF(Z19="l",1,0)+IF(Z19="*l",0.5,0)+IF(AA19="l",1,0)+IF(AA19="*l",0.5,0)+IF(AB19="l",1,0)+IF(AB19="*l",0.5,0)+IF(AC19="l",1,0)+IF(AC19="*l",0.5,0)+IF(AD19="l",1,0)+IF(AD19="*l",0.5,0)+IF(AE19="l",1,0)+IF(AE19="*l",0.5,0))</f>
        <v>0</v>
      </c>
    </row>
    <row r="21" spans="1:69" x14ac:dyDescent="0.2">
      <c r="A21" s="309"/>
      <c r="B21" s="248" t="s">
        <v>115</v>
      </c>
      <c r="C21" s="243"/>
      <c r="D21" s="243"/>
      <c r="E21" s="243"/>
      <c r="F21" s="243"/>
      <c r="G21" s="311"/>
      <c r="H21" s="242"/>
      <c r="I21" s="309"/>
      <c r="J21" s="249"/>
      <c r="K21" s="243"/>
      <c r="L21" s="243"/>
      <c r="M21" s="243" t="s">
        <v>133</v>
      </c>
      <c r="N21" s="244" t="s">
        <v>88</v>
      </c>
      <c r="O21" s="311"/>
      <c r="P21" s="242"/>
      <c r="Q21" s="309"/>
      <c r="R21" s="248"/>
      <c r="S21" s="243"/>
      <c r="T21" s="243"/>
      <c r="U21" s="243"/>
      <c r="V21" s="244"/>
      <c r="W21" s="311"/>
      <c r="X21" s="242"/>
      <c r="Y21" s="309"/>
      <c r="Z21" s="248"/>
      <c r="AA21" s="243"/>
      <c r="AB21" s="243"/>
      <c r="AC21" s="243"/>
      <c r="AD21" s="244"/>
      <c r="AE21" s="311"/>
      <c r="AF21" s="349">
        <v>1.5</v>
      </c>
      <c r="AG21" s="350"/>
      <c r="AH21" s="187">
        <f>SUM(AR21:AR22,AZ21:AZ22,BH21:BH22,BP21:BP22)</f>
        <v>0</v>
      </c>
      <c r="AI21" s="251"/>
      <c r="AJ21" s="251"/>
      <c r="AK21" s="236">
        <f t="shared" ref="AK21:AQ21" si="68">SUM(IF(A21="v",1,0)+IF(A21="*v",0.5,0)+IF(A21="p",1,0)+IF(A21="*p",0.5,0)+IF(A21="c",1,0)+IF(A21="*c",0.5,0)+IF(A21="c/v",1,0))</f>
        <v>0</v>
      </c>
      <c r="AL21" s="236">
        <f t="shared" si="68"/>
        <v>0</v>
      </c>
      <c r="AM21" s="236">
        <f t="shared" si="68"/>
        <v>0</v>
      </c>
      <c r="AN21" s="236">
        <f t="shared" si="68"/>
        <v>0</v>
      </c>
      <c r="AO21" s="236">
        <f t="shared" si="68"/>
        <v>0</v>
      </c>
      <c r="AP21" s="236">
        <f t="shared" si="68"/>
        <v>0</v>
      </c>
      <c r="AQ21" s="236">
        <f t="shared" si="68"/>
        <v>0</v>
      </c>
      <c r="AR21" s="236">
        <f>SUM(IF(A21="a",1,0)+IF(A21="*a",0.5,0)+IF(B21="a",1,0)+IF(B21="*a",0.5,0)+IF(C21="a",1,0)+IF(C21="*a",0.5,0)+IF(D21="a",1,0)+IF(D21="*a",0.5,0)+IF(E21="a",1,0)+IF(E21="*a",0.5,0)+IF(F21="a",1,0)+IF(F21="*a",0.5,0)+IF(G21="a",1,0)+IF(G21="*a",0.5,0)+IF(A21="s",1,0)+IF(A21="*s",0.5,0)+IF(B21="s",1,0)+IF(B21="*s",0.5,0)+IF(C21="s",1,0)+IF(C21="*s",0.5,0)+IF(D21="s",1,0)+IF(D21="*s",0.5,0)+IF(E21="s",1,0)+IF(E21="*s",0.5,0)+IF(F21="s",1,0)+IF(F21="*s",0.5,0)+IF(G21="s",1,0)+IF(G21="*s",0.5,0))</f>
        <v>0</v>
      </c>
      <c r="AS21" s="236">
        <f t="shared" ref="AS21:AY21" si="69">SUM(IF(I21="v",1,0)+IF(I21="*v",0.5,0)+IF(I21="p",1,0)+IF(I21="*p",0.5,0)+IF(I21="c",1,0)+IF(I21="*c",0.5,0)+IF(I21="c/v",1,0))</f>
        <v>0</v>
      </c>
      <c r="AT21" s="236">
        <f>SUM(IF(J21="v",1,0)+IF(J21="*v",0.5,0)+IF(J21="p",1,0)+IF(J21="*p",0.5,0)+IF(J21="c",1,0)+IF(J21="*c",0.5,0)+IF(J21="c/v",1,0))</f>
        <v>0</v>
      </c>
      <c r="AU21" s="236">
        <f t="shared" si="69"/>
        <v>0</v>
      </c>
      <c r="AV21" s="236">
        <f t="shared" si="69"/>
        <v>0</v>
      </c>
      <c r="AW21" s="236">
        <f t="shared" si="69"/>
        <v>0</v>
      </c>
      <c r="AX21" s="236">
        <f t="shared" si="69"/>
        <v>1</v>
      </c>
      <c r="AY21" s="236">
        <f t="shared" si="69"/>
        <v>0</v>
      </c>
      <c r="AZ21" s="236">
        <f>SUM(IF(I21="a",1,0)+IF(I21="*a",0.5,0)+IF(J21="a",1,0)+IF(J21="*a",0.5,0)+IF(K21="a",1,0)+IF(K21="*a",0.5,0)+IF(L21="a",1,0)+IF(L21="*a",0.5,0)+IF(M21="a",1,0)+IF(M21="*a",0.5,0)+IF(N21="a",1,0)+IF(N21="*a",0.5,0)+IF(O21="a",1,0)+IF(O21="*a",0.5,0)+IF(I21="s",1,0)+IF(I21="*s",0.5,0)+IF(J21="s",1,0)+IF(J21="*s",0.5,0)+IF(K21="s",1,0)+IF(K21="*s",0.5,0)+IF(L21="s",1,0)+IF(L21="*s",0.5,0)+IF(M21="s",1,0)+IF(M21="*s",0.5,0)+IF(N21="s",1,0)+IF(N21="*s",0.5,0)+IF(O21="s",1,0)+IF(O21="*s",0.5,0))</f>
        <v>0</v>
      </c>
      <c r="BA21" s="236">
        <f t="shared" ref="BA21:BG21" si="70">SUM(IF(Q21="v",1,0)+IF(Q21="*v",0.5,0)+IF(Q21="p",1,0)+IF(Q21="*p",0.5,0)+IF(Q21="c",1,0)+IF(Q21="*c",0.5,0)+IF(Q21="c/v",1,0))</f>
        <v>0</v>
      </c>
      <c r="BB21" s="236">
        <f t="shared" si="70"/>
        <v>0</v>
      </c>
      <c r="BC21" s="236">
        <f t="shared" si="70"/>
        <v>0</v>
      </c>
      <c r="BD21" s="236">
        <f t="shared" si="70"/>
        <v>0</v>
      </c>
      <c r="BE21" s="236">
        <f t="shared" si="70"/>
        <v>0</v>
      </c>
      <c r="BF21" s="236">
        <f>SUM(IF(V21="v",1,0)+IF(V21="*v",0.5,0)+IF(V21="p",1,0)+IF(V21="*p",0.5,0)+IF(V21="c",1,0)+IF(V21="*c",0.5,0)+IF(V21="c/v",1,0))</f>
        <v>0</v>
      </c>
      <c r="BG21" s="236">
        <f t="shared" si="70"/>
        <v>0</v>
      </c>
      <c r="BH21" s="236">
        <f>SUM(IF(Q21="a",1,0)+IF(Q21="*a",0.5,0)+IF(R21="a",1,0)+IF(R21="*a",0.5,0)+IF(S21="a",1,0)+IF(S21="*a",0.5,0)+IF(T21="a",1,0)+IF(T21="*a",0.5,0)+IF(U21="a",1,0)+IF(U21="*a",0.5,0)+IF(V21="a",1,0)+IF(V21="*a",0.5,0)+IF(W21="a",1,0)+IF(W21="*a",0.5,0)+IF(Q21="s",1,0)+IF(Q21="*s",0.5,0)+IF(R21="s",1,0)+IF(R21="*s",0.5,0)+IF(S21="s",1,0)+IF(S21="*s",0.5,0)+IF(T21="s",1,0)+IF(T21="*s",0.5,0)+IF(U21="s",1,0)+IF(U21="*s",0.5,0)+IF(V21="s",1,0)+IF(V21="*s",0.5,0)+IF(W21="s",1,0)+IF(W21="*s",0.5,0))</f>
        <v>0</v>
      </c>
      <c r="BI21" s="236">
        <f t="shared" ref="BI21:BO21" si="71">SUM(IF(Y21="v",1,0)+IF(Y21="*v",0.5,0)+IF(Y21="p",1,0)+IF(Y21="*p",0.5,0)+IF(Y21="c",1,0)+IF(Y21="*c",0.5,0)+IF(Y21="c/v",1,0))</f>
        <v>0</v>
      </c>
      <c r="BJ21" s="236">
        <f t="shared" si="71"/>
        <v>0</v>
      </c>
      <c r="BK21" s="236">
        <f t="shared" si="71"/>
        <v>0</v>
      </c>
      <c r="BL21" s="236">
        <f t="shared" si="71"/>
        <v>0</v>
      </c>
      <c r="BM21" s="236">
        <f t="shared" si="71"/>
        <v>0</v>
      </c>
      <c r="BN21" s="236">
        <f t="shared" si="71"/>
        <v>0</v>
      </c>
      <c r="BO21" s="236">
        <f t="shared" si="71"/>
        <v>0</v>
      </c>
      <c r="BP21" s="236">
        <f>SUM(IF(Y21="a",1,0)+IF(Y21="*a",0.5,0)+IF(Z21="a",1,0)+IF(Z21="*a",0.5,0)+IF(AA21="a",1,0)+IF(AA21="*a",0.5,0)+IF(AB21="a",1,0)+IF(AB21="*a",0.5,0)+IF(AC21="a",1,0)+IF(AC21="*a",0.5,0)+IF(AD21="a",1,0)+IF(AD21="*a",0.5,0)+IF(AE21="a",1,0)+IF(AE21="*a",0.5,0)+IF(Y21="s",1,0)+IF(Y21="*s",0.5,0)+IF(Z21="s",1,0)+IF(Z21="*s",0.5,0)+IF(AA21="s",1,0)+IF(AA21="*s",0.5,0)+IF(AB21="s",1,0)+IF(AB21="*s",0.5,0)+IF(AC21="s",1,0)+IF(AC21="*s",0.5,0)+IF(AD21="s",1,0)+IF(AD21="*s",0.5,0)+IF(AE21="s",1,0)+IF(AE21="*s",0.5,0))</f>
        <v>0</v>
      </c>
      <c r="BQ21" s="251"/>
    </row>
    <row r="22" spans="1:69" x14ac:dyDescent="0.2">
      <c r="A22" s="310">
        <f>SUM(G20+1)</f>
        <v>19</v>
      </c>
      <c r="B22" s="252">
        <f t="shared" ref="B22" si="72">SUM(A22+1)</f>
        <v>20</v>
      </c>
      <c r="C22" s="247">
        <f t="shared" ref="C22" si="73">SUM(B22+1)</f>
        <v>21</v>
      </c>
      <c r="D22" s="247">
        <f t="shared" ref="D22" si="74">SUM(C22+1)</f>
        <v>22</v>
      </c>
      <c r="E22" s="247">
        <f t="shared" ref="E22" si="75">SUM(D22+1)</f>
        <v>23</v>
      </c>
      <c r="F22" s="247">
        <f t="shared" ref="F22" si="76">SUM(E22+1)</f>
        <v>24</v>
      </c>
      <c r="G22" s="312">
        <f t="shared" ref="G22" si="77">SUM(F22+1)</f>
        <v>25</v>
      </c>
      <c r="H22" s="232"/>
      <c r="I22" s="312">
        <f>SUM(O20+1)</f>
        <v>16</v>
      </c>
      <c r="J22" s="252">
        <f t="shared" ref="J22" si="78">SUM(I22+1)</f>
        <v>17</v>
      </c>
      <c r="K22" s="247">
        <f t="shared" ref="K22" si="79">SUM(J22+1)</f>
        <v>18</v>
      </c>
      <c r="L22" s="247">
        <f t="shared" ref="L22" si="80">SUM(K22+1)</f>
        <v>19</v>
      </c>
      <c r="M22" s="247">
        <f t="shared" ref="M22" si="81">SUM(L22+1)</f>
        <v>20</v>
      </c>
      <c r="N22" s="247">
        <f t="shared" ref="N22" si="82">SUM(M22+1)</f>
        <v>21</v>
      </c>
      <c r="O22" s="312">
        <f t="shared" ref="O22" si="83">SUM(N22+1)</f>
        <v>22</v>
      </c>
      <c r="P22" s="232"/>
      <c r="Q22" s="310">
        <f>SUM(W20+1)</f>
        <v>22</v>
      </c>
      <c r="R22" s="234">
        <f t="shared" ref="R22" si="84">SUM(Q22+1)</f>
        <v>23</v>
      </c>
      <c r="S22" s="234">
        <f t="shared" ref="S22" si="85">SUM(R22+1)</f>
        <v>24</v>
      </c>
      <c r="T22" s="234">
        <f t="shared" ref="T22" si="86">SUM(S22+1)</f>
        <v>25</v>
      </c>
      <c r="U22" s="234">
        <f t="shared" ref="U22" si="87">SUM(T22+1)</f>
        <v>26</v>
      </c>
      <c r="V22" s="234">
        <f t="shared" ref="V22" si="88">SUM(U22+1)</f>
        <v>27</v>
      </c>
      <c r="W22" s="314">
        <f t="shared" ref="W22" si="89">SUM(V22+1)</f>
        <v>28</v>
      </c>
      <c r="X22" s="232"/>
      <c r="Y22" s="310">
        <f>SUM(AE20+1)</f>
        <v>19</v>
      </c>
      <c r="Z22" s="247">
        <f t="shared" ref="Z22" si="90">SUM(Y22+1)</f>
        <v>20</v>
      </c>
      <c r="AA22" s="247">
        <f t="shared" ref="AA22" si="91">SUM(Z22+1)</f>
        <v>21</v>
      </c>
      <c r="AB22" s="247">
        <f t="shared" ref="AB22" si="92">SUM(AA22+1)</f>
        <v>22</v>
      </c>
      <c r="AC22" s="247">
        <f t="shared" ref="AC22" si="93">SUM(AB22+1)</f>
        <v>23</v>
      </c>
      <c r="AD22" s="247">
        <f t="shared" ref="AD22" si="94">SUM(AC22+1)</f>
        <v>24</v>
      </c>
      <c r="AE22" s="312">
        <f t="shared" ref="AE22" si="95">SUM(AD22+1)</f>
        <v>25</v>
      </c>
      <c r="AF22" s="322"/>
      <c r="AG22" s="350"/>
      <c r="AH22" s="349"/>
      <c r="AK22" s="228"/>
      <c r="AR22" s="236">
        <f>SUM(IF(A21="d",1,0)+IF(A21="*d",0.5,0)+IF(B21="d",1,0)+IF(B21="*d",0.5,0)+IF(C21="d",1,0)+IF(C21="*d",0.5,0)+IF(D21="d",1,0)+IF(D21="*d",0.5,0)+IF(E21="d",1,0)+IF(E21="*d",0.5,0)+IF(F21="d",1,0)+IF(F21="*d",0.5,0)+IF(G21="d",1,0)+IF(G21="*d",0.5,0)+IF(A21="l",1,0)+IF(A21="*l",0.5,0)+IF(B21="l",1,0)+IF(B21="*l",0.5,0)+IF(C21="l",1,0)+IF(C21="*l",0.5,0)+IF(D21="l",1,0)+IF(D21="*l",0.5,0)+IF(E21="l",1,0)+IF(E21="*l",0.5,0)+IF(F21="l",1,0)+IF(F21="*l",0.5,0)+IF(G21="l",1,0)+IF(G21="*l",0.5,0))</f>
        <v>0</v>
      </c>
      <c r="AZ22" s="236">
        <f>SUM(IF(I21="d",1,0)+IF(I21="*d",0.5,0)+IF(J21="d",1,0)+IF(J21="*d",0.5,0)+IF(K21="d",1,0)+IF(K21="*d",0.5,0)+IF(L21="d",1,0)+IF(L21="*d",0.5,0)+IF(M21="d",1,0)+IF(M21="*d",0.5,0)+IF(N21="d",1,0)+IF(N21="*d",0.5,0)+IF(O21="d",1,0)+IF(O21="*d",0.5,0)+IF(I21="l",1,0)+IF(I21="*l",0.5,0)+IF(J21="l",1,0)+IF(J21="*l",0.5,0)+IF(K21="l",1,0)+IF(K21="*l",0.5,0)+IF(L21="l",1,0)+IF(L21="*l",0.5,0)+IF(M21="l",1,0)+IF(M21="*l",0.5,0)+IF(N21="l",1,0)+IF(N21="*l",0.5,0)+IF(O21="l",1,0)+IF(O21="*l",0.5,0))</f>
        <v>0</v>
      </c>
      <c r="BH22" s="236">
        <f>SUM(IF(Q21="d",1,0)+IF(Q21="*d",0.5,0)+IF(R21="d",1,0)+IF(R21="*d",0.5,0)+IF(S21="d",1,0)+IF(S21="*d",0.5,0)+IF(T21="d",1,0)+IF(T21="*d",0.5,0)+IF(U21="d",1,0)+IF(U21="*d",0.5,0)+IF(V21="d",1,0)+IF(V21="*d",0.5,0)+IF(W21="d",1,0)+IF(W21="*d",0.5,0)+IF(Q21="l",1,0)+IF(Q21="*l",0.5,0)+IF(R21="l",1,0)+IF(R21="*l",0.5,0)+IF(S21="l",1,0)+IF(S21="*l",0.5,0)+IF(T21="l",1,0)+IF(T21="*l",0.5,0)+IF(U21="l",1,0)+IF(U21="*l",0.5,0)+IF(V21="l",1,0)+IF(V21="*l",0.5,0)+IF(W21="l",1,0)+IF(W21="*l",0.5,0))</f>
        <v>0</v>
      </c>
      <c r="BI22" s="170"/>
      <c r="BJ22" s="170"/>
      <c r="BK22" s="170"/>
      <c r="BL22" s="170"/>
      <c r="BM22" s="170"/>
      <c r="BN22" s="170"/>
      <c r="BO22" s="170"/>
      <c r="BP22" s="236">
        <f>SUM(IF(Y21="d",1,0)+IF(Y21="*d",0.5,0)+IF(Z21="d",1,0)+IF(Z21="*d",0.5,0)+IF(AA21="d",1,0)+IF(AA21="*d",0.5,0)+IF(AB21="d",1,0)+IF(AB21="*d",0.5,0)+IF(AC21="d",1,0)+IF(AC21="*d",0.5,0)+IF(AD21="d",1,0)+IF(AD21="*d",0.5,0)+IF(AE21="d",1,0)+IF(AE21="*d",0.5,0)+IF(Y21="l",1,0)+IF(Y21="*l",0.5,0)+IF(Z21="l",1,0)+IF(Z21="*l",0.5,0)+IF(AA21="l",1,0)+IF(AA21="*l",0.5,0)+IF(AB21="l",1,0)+IF(AB21="*l",0.5,0)+IF(AC21="l",1,0)+IF(AC21="*l",0.5,0)+IF(AD21="l",1,0)+IF(AD21="*l",0.5,0)+IF(AE21="l",1,0)+IF(AE21="*l",0.5,0))</f>
        <v>0</v>
      </c>
    </row>
    <row r="23" spans="1:69" x14ac:dyDescent="0.2">
      <c r="A23" s="309"/>
      <c r="B23" s="253"/>
      <c r="C23" s="243"/>
      <c r="D23" s="243"/>
      <c r="E23" s="243"/>
      <c r="F23" s="243"/>
      <c r="G23" s="311"/>
      <c r="H23" s="242"/>
      <c r="I23" s="309"/>
      <c r="J23" s="253"/>
      <c r="K23" s="243"/>
      <c r="L23" s="243"/>
      <c r="M23" s="243"/>
      <c r="N23" s="244"/>
      <c r="O23" s="311"/>
      <c r="P23" s="242"/>
      <c r="Q23" s="309"/>
      <c r="R23" s="248"/>
      <c r="S23" s="243"/>
      <c r="T23" s="243"/>
      <c r="U23" s="243"/>
      <c r="V23" s="244" t="s">
        <v>88</v>
      </c>
      <c r="W23" s="315"/>
      <c r="X23" s="242"/>
      <c r="Y23" s="309"/>
      <c r="Z23" s="248"/>
      <c r="AA23" s="243"/>
      <c r="AB23" s="243"/>
      <c r="AC23" s="243"/>
      <c r="AD23" s="254"/>
      <c r="AE23" s="311"/>
      <c r="AF23" s="349">
        <f>SUM(AK23:AQ23,AS23:AY23,BA23:BG23,BI23:BO23)</f>
        <v>1</v>
      </c>
      <c r="AG23" s="350"/>
      <c r="AH23" s="187">
        <f>SUM(AR23:AR24,AZ23:AZ24,BH23:BH24,BP23:BP24)</f>
        <v>0</v>
      </c>
      <c r="AI23" s="251"/>
      <c r="AJ23" s="251"/>
      <c r="AK23" s="236">
        <f t="shared" ref="AK23:AQ23" si="96">SUM(IF(A23="v",1,0)+IF(A23="*v",0.5,0)+IF(A23="p",1,0)+IF(A23="*p",0.5,0)+IF(A23="c",1,0)+IF(A23="*c",0.5,0)+IF(A23="c/v",1,0))</f>
        <v>0</v>
      </c>
      <c r="AL23" s="236">
        <f t="shared" si="96"/>
        <v>0</v>
      </c>
      <c r="AM23" s="236">
        <f t="shared" si="96"/>
        <v>0</v>
      </c>
      <c r="AN23" s="236">
        <f t="shared" si="96"/>
        <v>0</v>
      </c>
      <c r="AO23" s="236">
        <f t="shared" si="96"/>
        <v>0</v>
      </c>
      <c r="AP23" s="236">
        <f t="shared" si="96"/>
        <v>0</v>
      </c>
      <c r="AQ23" s="236">
        <f t="shared" si="96"/>
        <v>0</v>
      </c>
      <c r="AR23" s="236">
        <f>SUM(IF(A23="a",1,0)+IF(A23="*a",0.5,0)+IF(B23="a",1,0)+IF(B23="*a",0.5,0)+IF(C23="a",1,0)+IF(C23="*a",0.5,0)+IF(D23="a",1,0)+IF(D23="*a",0.5,0)+IF(E23="a",1,0)+IF(E23="*a",0.5,0)+IF(F23="a",1,0)+IF(F23="*a",0.5,0)+IF(G23="a",1,0)+IF(G23="*a",0.5,0)+IF(A23="s",1,0)+IF(A23="*s",0.5,0)+IF(B23="s",1,0)+IF(B23="*s",0.5,0)+IF(C23="s",1,0)+IF(C23="*s",0.5,0)+IF(D23="s",1,0)+IF(D23="*s",0.5,0)+IF(E23="s",1,0)+IF(E23="*s",0.5,0)+IF(F23="s",1,0)+IF(F23="*s",0.5,0)+IF(G23="s",1,0)+IF(G23="*s",0.5,0))</f>
        <v>0</v>
      </c>
      <c r="AS23" s="236">
        <f t="shared" ref="AS23:AY23" si="97">SUM(IF(I23="v",1,0)+IF(I23="*v",0.5,0)+IF(I23="p",1,0)+IF(I23="*p",0.5,0)+IF(I23="c",1,0)+IF(I23="*c",0.5,0)+IF(I23="c/v",1,0))</f>
        <v>0</v>
      </c>
      <c r="AT23" s="236">
        <f t="shared" si="97"/>
        <v>0</v>
      </c>
      <c r="AU23" s="236">
        <f t="shared" si="97"/>
        <v>0</v>
      </c>
      <c r="AV23" s="236">
        <f t="shared" si="97"/>
        <v>0</v>
      </c>
      <c r="AW23" s="236">
        <f t="shared" si="97"/>
        <v>0</v>
      </c>
      <c r="AX23" s="236">
        <f t="shared" si="97"/>
        <v>0</v>
      </c>
      <c r="AY23" s="236">
        <f t="shared" si="97"/>
        <v>0</v>
      </c>
      <c r="AZ23" s="236">
        <f>SUM(IF(I23="a",1,0)+IF(I23="*a",0.5,0)+IF(J23="a",1,0)+IF(J23="*a",0.5,0)+IF(K23="a",1,0)+IF(K23="*a",0.5,0)+IF(L23="a",1,0)+IF(L23="*a",0.5,0)+IF(M23="a",1,0)+IF(M23="*a",0.5,0)+IF(N23="a",1,0)+IF(N23="*a",0.5,0)+IF(O23="a",1,0)+IF(O23="*a",0.5,0)+IF(I23="s",1,0)+IF(I23="*s",0.5,0)+IF(J23="s",1,0)+IF(J23="*s",0.5,0)+IF(K23="s",1,0)+IF(K23="*s",0.5,0)+IF(L23="s",1,0)+IF(L23="*s",0.5,0)+IF(M23="s",1,0)+IF(M23="*s",0.5,0)+IF(N23="s",1,0)+IF(N23="*s",0.5,0)+IF(O23="s",1,0)+IF(O23="*s",0.5,0))</f>
        <v>0</v>
      </c>
      <c r="BA23" s="236">
        <f t="shared" ref="BA23:BG23" si="98">SUM(IF(Q23="v",1,0)+IF(Q23="*v",0.5,0)+IF(Q23="p",1,0)+IF(Q23="*p",0.5,0)+IF(Q23="c",1,0)+IF(Q23="*c",0.5,0)+IF(Q23="c/v",1,0))</f>
        <v>0</v>
      </c>
      <c r="BB23" s="236">
        <f t="shared" si="98"/>
        <v>0</v>
      </c>
      <c r="BC23" s="236">
        <f t="shared" si="98"/>
        <v>0</v>
      </c>
      <c r="BD23" s="236">
        <f t="shared" si="98"/>
        <v>0</v>
      </c>
      <c r="BE23" s="236">
        <f t="shared" si="98"/>
        <v>0</v>
      </c>
      <c r="BF23" s="236">
        <f t="shared" si="98"/>
        <v>1</v>
      </c>
      <c r="BG23" s="236">
        <f t="shared" si="98"/>
        <v>0</v>
      </c>
      <c r="BH23" s="236">
        <f>SUM(IF(Q23="a",1,0)+IF(Q23="*a",0.5,0)+IF(R23="a",1,0)+IF(R23="*a",0.5,0)+IF(S23="a",1,0)+IF(S23="*a",0.5,0)+IF(T23="a",1,0)+IF(T23="*a",0.5,0)+IF(U23="a",1,0)+IF(U23="*a",0.5,0)+IF(V23="a",1,0)+IF(V23="*a",0.5,0)+IF(W23="a",1,0)+IF(W23="*a",0.5,0)+IF(Q23="s",1,0)+IF(Q23="*s",0.5,0)+IF(R23="s",1,0)+IF(R23="*s",0.5,0)+IF(S23="s",1,0)+IF(S23="*s",0.5,0)+IF(T23="s",1,0)+IF(T23="*s",0.5,0)+IF(U23="s",1,0)+IF(U23="*s",0.5,0)+IF(V23="s",1,0)+IF(V23="*s",0.5,0)+IF(W23="s",1,0)+IF(W23="*s",0.5,0))</f>
        <v>0</v>
      </c>
      <c r="BI23" s="236">
        <f t="shared" ref="BI23:BO23" si="99">SUM(IF(Y23="v",1,0)+IF(Y23="*v",0.5,0)+IF(Y23="p",1,0)+IF(Y23="*p",0.5,0)+IF(Y23="c",1,0)+IF(Y23="*c",0.5,0)+IF(Y23="c/v",1,0))</f>
        <v>0</v>
      </c>
      <c r="BJ23" s="236">
        <f t="shared" si="99"/>
        <v>0</v>
      </c>
      <c r="BK23" s="236">
        <f t="shared" si="99"/>
        <v>0</v>
      </c>
      <c r="BL23" s="236">
        <f t="shared" si="99"/>
        <v>0</v>
      </c>
      <c r="BM23" s="236">
        <f t="shared" si="99"/>
        <v>0</v>
      </c>
      <c r="BN23" s="236">
        <f t="shared" si="99"/>
        <v>0</v>
      </c>
      <c r="BO23" s="236">
        <f t="shared" si="99"/>
        <v>0</v>
      </c>
      <c r="BP23" s="236">
        <f>SUM(IF(Y23="a",1,0)+IF(Y23="*a",0.5,0)+IF(Z23="a",1,0)+IF(Z23="*a",0.5,0)+IF(AA23="a",1,0)+IF(AA23="*a",0.5,0)+IF(AB23="a",1,0)+IF(AB23="*a",0.5,0)+IF(AC23="a",1,0)+IF(AC23="*a",0.5,0)+IF(AD23="a",1,0)+IF(AD23="*a",0.5,0)+IF(AE23="a",1,0)+IF(AE23="*a",0.5,0)+IF(Y23="s",1,0)+IF(Y23="*s",0.5,0)+IF(Z23="s",1,0)+IF(Z23="*s",0.5,0)+IF(AA23="s",1,0)+IF(AA23="*s",0.5,0)+IF(AB23="s",1,0)+IF(AB23="*s",0.5,0)+IF(AC23="s",1,0)+IF(AC23="*s",0.5,0)+IF(AD23="s",1,0)+IF(AD23="*s",0.5,0)+IF(AE23="s",1,0)+IF(AE23="*s",0.5,0))</f>
        <v>0</v>
      </c>
      <c r="BQ23" s="251"/>
    </row>
    <row r="24" spans="1:69" x14ac:dyDescent="0.2">
      <c r="A24" s="310">
        <f>SUM(G22+1)</f>
        <v>26</v>
      </c>
      <c r="B24" s="233">
        <f t="shared" ref="B24" si="100">SUM(A24+1)</f>
        <v>27</v>
      </c>
      <c r="C24" s="233">
        <f t="shared" ref="C24" si="101">SUM(B24+1)</f>
        <v>28</v>
      </c>
      <c r="D24" s="233">
        <f t="shared" ref="D24" si="102">SUM(C24+1)</f>
        <v>29</v>
      </c>
      <c r="E24" s="233">
        <f t="shared" ref="E24" si="103">SUM(D24+1)</f>
        <v>30</v>
      </c>
      <c r="F24" s="233">
        <f t="shared" ref="F24" si="104">SUM(E24+1)</f>
        <v>31</v>
      </c>
      <c r="G24" s="312"/>
      <c r="H24" s="232"/>
      <c r="I24" s="310">
        <f>SUM(O22+1)</f>
        <v>23</v>
      </c>
      <c r="J24" s="233">
        <f>SUM(I24+1)</f>
        <v>24</v>
      </c>
      <c r="K24" s="233">
        <f>SUM(J24+1)</f>
        <v>25</v>
      </c>
      <c r="L24" s="233">
        <f t="shared" ref="L24" si="105">SUM(K24+1)</f>
        <v>26</v>
      </c>
      <c r="M24" s="233">
        <f t="shared" ref="M24" si="106">SUM(L24+1)</f>
        <v>27</v>
      </c>
      <c r="N24" s="233">
        <f t="shared" ref="N24" si="107">SUM(M24+1)</f>
        <v>28</v>
      </c>
      <c r="O24" s="312">
        <f t="shared" ref="O24" si="108">SUM(N24+1)</f>
        <v>29</v>
      </c>
      <c r="P24" s="232"/>
      <c r="Q24" s="310">
        <f>SUM(W22+1)</f>
        <v>29</v>
      </c>
      <c r="R24" s="233">
        <f>SUM(Q24+1)</f>
        <v>30</v>
      </c>
      <c r="S24" s="233">
        <f t="shared" ref="S24" si="109">SUM(R24+1)</f>
        <v>31</v>
      </c>
      <c r="T24" s="233"/>
      <c r="U24" s="233"/>
      <c r="V24" s="233"/>
      <c r="W24" s="312"/>
      <c r="X24" s="232"/>
      <c r="Y24" s="310">
        <f>SUM(AE22+1)</f>
        <v>26</v>
      </c>
      <c r="Z24" s="233">
        <f t="shared" ref="Z24" si="110">SUM(Y24+1)</f>
        <v>27</v>
      </c>
      <c r="AA24" s="233">
        <f t="shared" ref="AA24" si="111">SUM(Z24+1)</f>
        <v>28</v>
      </c>
      <c r="AB24" s="233">
        <f t="shared" ref="AB24" si="112">SUM(AA24+1)</f>
        <v>29</v>
      </c>
      <c r="AC24" s="233">
        <f t="shared" ref="AC24" si="113">SUM(AB24+1)</f>
        <v>30</v>
      </c>
      <c r="AD24" s="233"/>
      <c r="AE24" s="312"/>
      <c r="AF24" s="322"/>
      <c r="AG24" s="350"/>
      <c r="AH24" s="349"/>
      <c r="AK24" s="228"/>
      <c r="AR24" s="236">
        <f>SUM(IF(A23="d",1,0)+IF(A23="*d",0.5,0)+IF(B23="d",1,0)+IF(B23="*d",0.5,0)+IF(C23="d",1,0)+IF(C23="*d",0.5,0)+IF(D23="d",1,0)+IF(D23="*d",0.5,0)+IF(E23="d",1,0)+IF(E23="*d",0.5,0)+IF(F23="d",1,0)+IF(F23="*d",0.5,0)+IF(G23="d",1,0)+IF(G23="*d",0.5,0)+IF(A23="l",1,0)+IF(A23="*l",0.5,0)+IF(B23="l",1,0)+IF(B23="*l",0.5,0)+IF(C23="l",1,0)+IF(C23="*l",0.5,0)+IF(D23="l",1,0)+IF(D23="*l",0.5,0)+IF(E23="l",1,0)+IF(E23="*l",0.5,0)+IF(F23="l",1,0)+IF(F23="*l",0.5,0)+IF(G23="l",1,0)+IF(G23="*l",0.5,0))</f>
        <v>0</v>
      </c>
      <c r="AZ24" s="236">
        <f>SUM(IF(I23="d",1,0)+IF(I23="*d",0.5,0)+IF(J23="d",1,0)+IF(J23="*d",0.5,0)+IF(K23="d",1,0)+IF(K23="*d",0.5,0)+IF(L23="d",1,0)+IF(L23="*d",0.5,0)+IF(M23="d",1,0)+IF(M23="*d",0.5,0)+IF(N23="d",1,0)+IF(N23="*d",0.5,0)+IF(O23="d",1,0)+IF(O23="*d",0.5,0)+IF(I23="l",1,0)+IF(I23="*l",0.5,0)+IF(J23="l",1,0)+IF(J23="*l",0.5,0)+IF(K23="l",1,0)+IF(K23="*l",0.5,0)+IF(L23="l",1,0)+IF(L23="*l",0.5,0)+IF(M23="l",1,0)+IF(M23="*l",0.5,0)+IF(N23="l",1,0)+IF(N23="*l",0.5,0)+IF(O23="l",1,0)+IF(O23="*l",0.5,0))</f>
        <v>0</v>
      </c>
      <c r="BH24" s="236">
        <f>SUM(IF(Q23="d",1,0)+IF(Q23="*d",0.5,0)+IF(R23="d",1,0)+IF(R23="*d",0.5,0)+IF(S23="d",1,0)+IF(S23="*d",0.5,0)+IF(T23="d",1,0)+IF(T23="*d",0.5,0)+IF(U23="d",1,0)+IF(U23="*d",0.5,0)+IF(V23="d",1,0)+IF(V23="*d",0.5,0)+IF(W23="d",1,0)+IF(W23="*d",0.5,0)+IF(Q23="l",1,0)+IF(Q23="*l",0.5,0)+IF(R23="l",1,0)+IF(R23="*l",0.5,0)+IF(S23="l",1,0)+IF(S23="*l",0.5,0)+IF(T23="l",1,0)+IF(T23="*l",0.5,0)+IF(U23="l",1,0)+IF(U23="*l",0.5,0)+IF(V23="l",1,0)+IF(V23="*l",0.5,0)+IF(W23="l",1,0)+IF(W23="*l",0.5,0))</f>
        <v>0</v>
      </c>
      <c r="BI24" s="170"/>
      <c r="BJ24" s="170"/>
      <c r="BK24" s="170"/>
      <c r="BL24" s="170"/>
      <c r="BM24" s="170"/>
      <c r="BN24" s="170"/>
      <c r="BO24" s="170"/>
      <c r="BP24" s="236">
        <f>SUM(IF(Y23="d",1,0)+IF(Y23="*d",0.5,0)+IF(Z23="d",1,0)+IF(Z23="*d",0.5,0)+IF(AA23="d",1,0)+IF(AA23="*d",0.5,0)+IF(AB23="d",1,0)+IF(AB23="*d",0.5,0)+IF(AC23="d",1,0)+IF(AC23="*d",0.5,0)+IF(AD23="d",1,0)+IF(AD23="*d",0.5,0)+IF(AE23="d",1,0)+IF(AE23="*d",0.5,0)+IF(Y23="l",1,0)+IF(Y23="*l",0.5,0)+IF(Z23="l",1,0)+IF(Z23="*l",0.5,0)+IF(AA23="l",1,0)+IF(AA23="*l",0.5,0)+IF(AB23="l",1,0)+IF(AB23="*l",0.5,0)+IF(AC23="l",1,0)+IF(AC23="*l",0.5,0)+IF(AD23="l",1,0)+IF(AD23="*l",0.5,0)+IF(AE23="l",1,0)+IF(AE23="*l",0.5,0))</f>
        <v>0</v>
      </c>
    </row>
    <row r="25" spans="1:69" x14ac:dyDescent="0.2">
      <c r="A25" s="311"/>
      <c r="B25" s="243"/>
      <c r="C25" s="243"/>
      <c r="D25" s="243"/>
      <c r="E25" s="243"/>
      <c r="F25" s="243"/>
      <c r="G25" s="311"/>
      <c r="H25" s="242"/>
      <c r="I25" s="313"/>
      <c r="J25" s="255"/>
      <c r="K25" s="255"/>
      <c r="L25" s="255"/>
      <c r="M25" s="257"/>
      <c r="N25" s="255"/>
      <c r="O25" s="311"/>
      <c r="P25" s="242"/>
      <c r="Q25" s="313"/>
      <c r="R25" s="258" t="s">
        <v>88</v>
      </c>
      <c r="S25" s="259" t="s">
        <v>88</v>
      </c>
      <c r="T25" s="259"/>
      <c r="U25" s="260"/>
      <c r="V25" s="260"/>
      <c r="W25" s="311"/>
      <c r="X25" s="242"/>
      <c r="Y25" s="311"/>
      <c r="Z25" s="245"/>
      <c r="AA25" s="255"/>
      <c r="AB25" s="255"/>
      <c r="AC25" s="255"/>
      <c r="AD25" s="256"/>
      <c r="AE25" s="311"/>
      <c r="AF25" s="349">
        <f>SUM(AK25:AQ25,AS25:AY25,BA25:BG25,BI25:BO25)</f>
        <v>2</v>
      </c>
      <c r="AG25" s="350"/>
      <c r="AH25" s="187">
        <f>SUM(AR25:AR26,AZ25:AZ26,BH25:BH26,BP25:BP26)</f>
        <v>0</v>
      </c>
      <c r="AI25" s="251"/>
      <c r="AJ25" s="251"/>
      <c r="AK25" s="236">
        <f t="shared" ref="AK25:AQ25" si="114">SUM(IF(A25="v",1,0)+IF(A25="*v",0.5,0)+IF(A25="p",1,0)+IF(A25="*p",0.5,0)+IF(A25="c",1,0)+IF(A25="*c",0.5,0)+IF(A25="c/v",1,0))</f>
        <v>0</v>
      </c>
      <c r="AL25" s="236">
        <f t="shared" si="114"/>
        <v>0</v>
      </c>
      <c r="AM25" s="236">
        <f t="shared" si="114"/>
        <v>0</v>
      </c>
      <c r="AN25" s="236">
        <f t="shared" si="114"/>
        <v>0</v>
      </c>
      <c r="AO25" s="236">
        <f t="shared" si="114"/>
        <v>0</v>
      </c>
      <c r="AP25" s="236">
        <f t="shared" si="114"/>
        <v>0</v>
      </c>
      <c r="AQ25" s="236">
        <f t="shared" si="114"/>
        <v>0</v>
      </c>
      <c r="AR25" s="236">
        <f>SUM(IF(A25="a",1,0)+IF(A25="*a",0.5,0)+IF(B25="a",1,0)+IF(B25="*a",0.5,0)+IF(C25="a",1,0)+IF(C25="*a",0.5,0)+IF(D25="a",1,0)+IF(D25="*a",0.5,0)+IF(E25="a",1,0)+IF(E25="*a",0.5,0)+IF(F25="a",1,0)+IF(F25="*a",0.5,0)+IF(G25="a",1,0)+IF(G25="*a",0.5,0)+IF(A25="s",1,0)+IF(A25="*s",0.5,0)+IF(B25="s",1,0)+IF(B25="*s",0.5,0)+IF(C25="s",1,0)+IF(C25="*s",0.5,0)+IF(D25="s",1,0)+IF(D25="*s",0.5,0)+IF(E25="s",1,0)+IF(E25="*s",0.5,0)+IF(F25="s",1,0)+IF(F25="*s",0.5,0)+IF(G25="s",1,0)+IF(G25="*s",0.5,0))</f>
        <v>0</v>
      </c>
      <c r="AS25" s="236">
        <f t="shared" ref="AS25:AY25" si="115">SUM(IF(I25="v",1,0)+IF(I25="*v",0.5,0)+IF(I25="p",1,0)+IF(I25="*p",0.5,0)+IF(I25="c",1,0)+IF(I25="*c",0.5,0)+IF(I25="c/v",1,0))</f>
        <v>0</v>
      </c>
      <c r="AT25" s="236">
        <f t="shared" si="115"/>
        <v>0</v>
      </c>
      <c r="AU25" s="236">
        <f t="shared" si="115"/>
        <v>0</v>
      </c>
      <c r="AV25" s="236">
        <f t="shared" si="115"/>
        <v>0</v>
      </c>
      <c r="AW25" s="236">
        <f t="shared" si="115"/>
        <v>0</v>
      </c>
      <c r="AX25" s="236">
        <f t="shared" si="115"/>
        <v>0</v>
      </c>
      <c r="AY25" s="236">
        <f t="shared" si="115"/>
        <v>0</v>
      </c>
      <c r="AZ25" s="236">
        <f>SUM(IF(I25="a",1,0)+IF(I25="*a",0.5,0)+IF(J25="a",1,0)+IF(J25="*a",0.5,0)+IF(K25="a",1,0)+IF(K25="*a",0.5,0)+IF(L25="a",1,0)+IF(L25="*a",0.5,0)+IF(M25="a",1,0)+IF(M25="*a",0.5,0)+IF(N25="a",1,0)+IF(N25="*a",0.5,0)+IF(O25="a",1,0)+IF(O25="*a",0.5,0)+IF(I25="s",1,0)+IF(I25="*s",0.5,0)+IF(J25="s",1,0)+IF(J25="*s",0.5,0)+IF(K25="s",1,0)+IF(K25="*s",0.5,0)+IF(L25="s",1,0)+IF(L25="*s",0.5,0)+IF(M25="s",1,0)+IF(M25="*s",0.5,0)+IF(N25="s",1,0)+IF(N25="*s",0.5,0)+IF(O25="s",1,0)+IF(O25="*s",0.5,0))</f>
        <v>0</v>
      </c>
      <c r="BA25" s="236">
        <f t="shared" ref="BA25:BG25" si="116">SUM(IF(Q25="v",1,0)+IF(Q25="*v",0.5,0)+IF(Q25="p",1,0)+IF(Q25="*p",0.5,0)+IF(Q25="c",1,0)+IF(Q25="*c",0.5,0)+IF(Q25="c/v",1,0))</f>
        <v>0</v>
      </c>
      <c r="BB25" s="236">
        <f t="shared" si="116"/>
        <v>1</v>
      </c>
      <c r="BC25" s="236">
        <f t="shared" si="116"/>
        <v>1</v>
      </c>
      <c r="BD25" s="236">
        <f t="shared" si="116"/>
        <v>0</v>
      </c>
      <c r="BE25" s="236">
        <f t="shared" si="116"/>
        <v>0</v>
      </c>
      <c r="BF25" s="236">
        <f t="shared" si="116"/>
        <v>0</v>
      </c>
      <c r="BG25" s="236">
        <f t="shared" si="116"/>
        <v>0</v>
      </c>
      <c r="BH25" s="236">
        <f>SUM(IF(Q25="a",1,0)+IF(Q25="*a",0.5,0)+IF(R25="a",1,0)+IF(R25="*a",0.5,0)+IF(S25="a",1,0)+IF(S25="*a",0.5,0)+IF(T25="a",1,0)+IF(T25="*a",0.5,0)+IF(U25="a",1,0)+IF(U25="*a",0.5,0)+IF(V25="a",1,0)+IF(V25="*a",0.5,0)+IF(W25="a",1,0)+IF(W25="*a",0.5,0)+IF(Q25="s",1,0)+IF(Q25="*s",0.5,0)+IF(R25="s",1,0)+IF(R25="*s",0.5,0)+IF(S25="s",1,0)+IF(S25="*s",0.5,0)+IF(T25="s",1,0)+IF(T25="*s",0.5,0)+IF(U25="s",1,0)+IF(U25="*s",0.5,0)+IF(V25="s",1,0)+IF(V25="*s",0.5,0)+IF(W25="s",1,0)+IF(W25="*s",0.5,0))</f>
        <v>0</v>
      </c>
      <c r="BI25" s="236">
        <f t="shared" ref="BI25:BO25" si="117">SUM(IF(Y25="v",1,0)+IF(Y25="*v",0.5,0)+IF(Y25="p",1,0)+IF(Y25="*p",0.5,0)+IF(Y25="c",1,0)+IF(Y25="*c",0.5,0)+IF(Y25="c/v",1,0))</f>
        <v>0</v>
      </c>
      <c r="BJ25" s="236">
        <f t="shared" si="117"/>
        <v>0</v>
      </c>
      <c r="BK25" s="236">
        <f t="shared" si="117"/>
        <v>0</v>
      </c>
      <c r="BL25" s="236">
        <f t="shared" si="117"/>
        <v>0</v>
      </c>
      <c r="BM25" s="236">
        <f t="shared" si="117"/>
        <v>0</v>
      </c>
      <c r="BN25" s="236">
        <f t="shared" si="117"/>
        <v>0</v>
      </c>
      <c r="BO25" s="236">
        <f t="shared" si="117"/>
        <v>0</v>
      </c>
      <c r="BP25" s="236">
        <f>SUM(IF(Y25="a",1,0)+IF(Y25="*a",0.5,0)+IF(Z25="a",1,0)+IF(Z25="*a",0.5,0)+IF(AA25="a",1,0)+IF(AA25="*a",0.5,0)+IF(AB25="a",1,0)+IF(AB25="*a",0.5,0)+IF(AC25="a",1,0)+IF(AC25="*a",0.5,0)+IF(AD25="a",1,0)+IF(AD25="*a",0.5,0)+IF(AE25="a",1,0)+IF(AE25="*a",0.5,0)+IF(Y25="s",1,0)+IF(Y25="*s",0.5,0)+IF(Z25="s",1,0)+IF(Z25="*s",0.5,0)+IF(AA25="s",1,0)+IF(AA25="*s",0.5,0)+IF(AB25="s",1,0)+IF(AB25="*s",0.5,0)+IF(AC25="s",1,0)+IF(AC25="*s",0.5,0)+IF(AD25="s",1,0)+IF(AD25="*s",0.5,0)+IF(AE25="s",1,0)+IF(AE25="*s",0.5,0))</f>
        <v>0</v>
      </c>
      <c r="BQ25" s="251"/>
    </row>
    <row r="26" spans="1:69" ht="6" customHeight="1" x14ac:dyDescent="0.2">
      <c r="A26" s="261"/>
      <c r="B26" s="262"/>
      <c r="C26" s="262"/>
      <c r="D26" s="262"/>
      <c r="E26" s="262"/>
      <c r="F26" s="262"/>
      <c r="G26" s="261"/>
      <c r="H26" s="261"/>
      <c r="I26" s="261"/>
      <c r="J26" s="262"/>
      <c r="K26" s="262"/>
      <c r="L26" s="262"/>
      <c r="M26" s="262"/>
      <c r="N26" s="262"/>
      <c r="O26" s="261"/>
      <c r="P26" s="261"/>
      <c r="Q26" s="261" t="s">
        <v>115</v>
      </c>
      <c r="R26" s="262"/>
      <c r="S26" s="262"/>
      <c r="T26" s="262"/>
      <c r="U26" s="262"/>
      <c r="V26" s="262"/>
      <c r="W26" s="261"/>
      <c r="X26" s="261"/>
      <c r="Y26" s="261" t="s">
        <v>115</v>
      </c>
      <c r="Z26" s="262"/>
      <c r="AA26" s="262"/>
      <c r="AB26" s="262"/>
      <c r="AC26" s="262"/>
      <c r="AD26" s="262"/>
      <c r="AE26" s="261"/>
      <c r="AF26" s="322"/>
      <c r="AG26" s="348"/>
      <c r="AH26" s="322"/>
      <c r="AK26" s="228"/>
      <c r="AR26" s="236">
        <f>SUM(IF(A25="d",1,0)+IF(A25="*d",0.5,0)+IF(B25="d",1,0)+IF(B25="*d",0.5,0)+IF(C25="d",1,0)+IF(C25="*d",0.5,0)+IF(D25="d",1,0)+IF(D25="*d",0.5,0)+IF(E25="d",1,0)+IF(E25="*d",0.5,0)+IF(F25="d",1,0)+IF(F25="*d",0.5,0)+IF(G25="d",1,0)+IF(G25="*d",0.5,0)+IF(A25="l",1,0)+IF(A25="*l",0.5,0)+IF(B25="l",1,0)+IF(B25="*l",0.5,0)+IF(C25="l",1,0)+IF(C25="*l",0.5,0)+IF(D25="l",1,0)+IF(D25="*l",0.5,0)+IF(E25="l",1,0)+IF(E25="*l",0.5,0)+IF(F25="l",1,0)+IF(F25="*l",0.5,0)+IF(G25="l",1,0)+IF(G25="*l",0.5,0))</f>
        <v>0</v>
      </c>
      <c r="AZ26" s="236">
        <f>SUM(IF(I25="d",1,0)+IF(I25="*d",0.5,0)+IF(J25="d",1,0)+IF(J25="*d",0.5,0)+IF(K25="d",1,0)+IF(K25="*d",0.5,0)+IF(L25="d",1,0)+IF(L25="*d",0.5,0)+IF(M25="d",1,0)+IF(M25="*d",0.5,0)+IF(N25="d",1,0)+IF(N25="*d",0.5,0)+IF(O25="d",1,0)+IF(O25="*d",0.5,0)+IF(I25="l",1,0)+IF(I25="*l",0.5,0)+IF(J25="l",1,0)+IF(J25="*l",0.5,0)+IF(K25="l",1,0)+IF(K25="*l",0.5,0)+IF(L25="l",1,0)+IF(L25="*l",0.5,0)+IF(M25="l",1,0)+IF(M25="*l",0.5,0)+IF(N25="l",1,0)+IF(N25="*l",0.5,0)+IF(O25="l",1,0)+IF(O25="*l",0.5,0))</f>
        <v>0</v>
      </c>
      <c r="BH26" s="236">
        <f>SUM(IF(Q25="d",1,0)+IF(Q25="*d",0.5,0)+IF(R25="d",1,0)+IF(R25="*d",0.5,0)+IF(S25="d",1,0)+IF(S25="*d",0.5,0)+IF(T25="d",1,0)+IF(T25="*d",0.5,0)+IF(U25="d",1,0)+IF(U25="*d",0.5,0)+IF(V25="d",1,0)+IF(V25="*d",0.5,0)+IF(W25="d",1,0)+IF(W25="*d",0.5,0)+IF(Q25="l",1,0)+IF(Q25="*l",0.5,0)+IF(R25="l",1,0)+IF(R25="*l",0.5,0)+IF(S25="l",1,0)+IF(S25="*l",0.5,0)+IF(T25="l",1,0)+IF(T25="*l",0.5,0)+IF(U25="l",1,0)+IF(U25="*l",0.5,0)+IF(V25="l",1,0)+IF(V25="*l",0.5,0)+IF(W25="l",1,0)+IF(W25="*l",0.5,0))</f>
        <v>0</v>
      </c>
      <c r="BI26" s="170"/>
      <c r="BJ26" s="170"/>
      <c r="BK26" s="170"/>
      <c r="BL26" s="170"/>
      <c r="BM26" s="170"/>
      <c r="BN26" s="170"/>
      <c r="BO26" s="170"/>
      <c r="BP26" s="236">
        <f>SUM(IF(Y25="d",1,0)+IF(Y25="*d",0.5,0)+IF(Z25="d",1,0)+IF(Z25="*d",0.5,0)+IF(AA25="d",1,0)+IF(AA25="*d",0.5,0)+IF(AB25="d",1,0)+IF(AB25="*d",0.5,0)+IF(AC25="d",1,0)+IF(AC25="*d",0.5,0)+IF(AD25="d",1,0)+IF(AD25="*d",0.5,0)+IF(AE25="d",1,0)+IF(AE25="*d",0.5,0)+IF(Y25="l",1,0)+IF(Y25="*l",0.5,0)+IF(Z25="l",1,0)+IF(Z25="*l",0.5,0)+IF(AA25="l",1,0)+IF(AA25="*l",0.5,0)+IF(AB25="l",1,0)+IF(AB25="*l",0.5,0)+IF(AC25="l",1,0)+IF(AC25="*l",0.5,0)+IF(AD25="l",1,0)+IF(AD25="*l",0.5,0)+IF(AE25="l",1,0)+IF(AE25="*l",0.5,0))</f>
        <v>0</v>
      </c>
    </row>
    <row r="27" spans="1:69" ht="6" customHeight="1" x14ac:dyDescent="0.2">
      <c r="A27" s="261"/>
      <c r="B27" s="262"/>
      <c r="C27" s="261"/>
      <c r="D27" s="261"/>
      <c r="E27" s="261"/>
      <c r="F27" s="261"/>
      <c r="G27" s="261"/>
      <c r="H27" s="261"/>
      <c r="I27" s="261"/>
      <c r="J27" s="262"/>
      <c r="K27" s="261"/>
      <c r="L27" s="261"/>
      <c r="M27" s="261"/>
      <c r="N27" s="261"/>
      <c r="O27" s="261"/>
      <c r="P27" s="261"/>
      <c r="Q27" s="261"/>
      <c r="R27" s="262"/>
      <c r="S27" s="261"/>
      <c r="T27" s="261"/>
      <c r="U27" s="261"/>
      <c r="V27" s="261"/>
      <c r="W27" s="261"/>
      <c r="X27" s="261"/>
      <c r="Y27" s="262"/>
      <c r="Z27" s="262"/>
      <c r="AA27" s="261"/>
      <c r="AB27" s="261"/>
      <c r="AC27" s="261"/>
      <c r="AD27" s="261"/>
      <c r="AE27" s="261"/>
      <c r="AF27" s="322"/>
      <c r="AG27" s="348"/>
      <c r="AH27" s="322"/>
      <c r="AK27" s="228"/>
      <c r="BP27" s="263"/>
    </row>
    <row r="28" spans="1:69" s="171" customFormat="1" ht="12.95" customHeight="1" x14ac:dyDescent="0.2">
      <c r="A28" s="264"/>
      <c r="B28" s="265"/>
      <c r="C28" s="266"/>
      <c r="D28" s="267" t="s">
        <v>116</v>
      </c>
      <c r="E28" s="266"/>
      <c r="F28" s="265"/>
      <c r="G28" s="268"/>
      <c r="H28" s="269"/>
      <c r="I28" s="264"/>
      <c r="J28" s="265"/>
      <c r="K28" s="266"/>
      <c r="L28" s="267" t="s">
        <v>117</v>
      </c>
      <c r="M28" s="266"/>
      <c r="N28" s="265"/>
      <c r="O28" s="268"/>
      <c r="P28" s="269"/>
      <c r="Q28" s="264"/>
      <c r="R28" s="265"/>
      <c r="S28" s="266"/>
      <c r="T28" s="267" t="s">
        <v>118</v>
      </c>
      <c r="U28" s="266"/>
      <c r="V28" s="265"/>
      <c r="W28" s="268"/>
      <c r="X28" s="269"/>
      <c r="Y28" s="264"/>
      <c r="Z28" s="265"/>
      <c r="AA28" s="266"/>
      <c r="AB28" s="267" t="s">
        <v>119</v>
      </c>
      <c r="AC28" s="266"/>
      <c r="AD28" s="265"/>
      <c r="AE28" s="268"/>
      <c r="AF28" s="347"/>
      <c r="AG28" s="321"/>
      <c r="AH28" s="347"/>
      <c r="AK28" s="181"/>
      <c r="BP28" s="225"/>
    </row>
    <row r="29" spans="1:69" x14ac:dyDescent="0.2">
      <c r="A29" s="270" t="s">
        <v>91</v>
      </c>
      <c r="B29" s="270" t="s">
        <v>108</v>
      </c>
      <c r="C29" s="270" t="s">
        <v>109</v>
      </c>
      <c r="D29" s="270" t="s">
        <v>110</v>
      </c>
      <c r="E29" s="270" t="s">
        <v>111</v>
      </c>
      <c r="F29" s="271" t="s">
        <v>112</v>
      </c>
      <c r="G29" s="271" t="s">
        <v>91</v>
      </c>
      <c r="H29" s="272"/>
      <c r="I29" s="270" t="s">
        <v>91</v>
      </c>
      <c r="J29" s="270" t="s">
        <v>108</v>
      </c>
      <c r="K29" s="270" t="s">
        <v>109</v>
      </c>
      <c r="L29" s="270" t="s">
        <v>110</v>
      </c>
      <c r="M29" s="270" t="s">
        <v>111</v>
      </c>
      <c r="N29" s="271" t="s">
        <v>112</v>
      </c>
      <c r="O29" s="271" t="s">
        <v>91</v>
      </c>
      <c r="P29" s="272"/>
      <c r="Q29" s="270" t="s">
        <v>91</v>
      </c>
      <c r="R29" s="270" t="s">
        <v>108</v>
      </c>
      <c r="S29" s="270" t="s">
        <v>109</v>
      </c>
      <c r="T29" s="270" t="s">
        <v>110</v>
      </c>
      <c r="U29" s="270" t="s">
        <v>111</v>
      </c>
      <c r="V29" s="271" t="s">
        <v>112</v>
      </c>
      <c r="W29" s="271" t="s">
        <v>91</v>
      </c>
      <c r="X29" s="272"/>
      <c r="Y29" s="270" t="s">
        <v>91</v>
      </c>
      <c r="Z29" s="270" t="s">
        <v>108</v>
      </c>
      <c r="AA29" s="270" t="s">
        <v>109</v>
      </c>
      <c r="AB29" s="270" t="s">
        <v>110</v>
      </c>
      <c r="AC29" s="270" t="s">
        <v>111</v>
      </c>
      <c r="AD29" s="271" t="s">
        <v>112</v>
      </c>
      <c r="AE29" s="271" t="s">
        <v>91</v>
      </c>
      <c r="AF29" s="322"/>
      <c r="AG29" s="348"/>
      <c r="AH29" s="322"/>
      <c r="AK29" s="228"/>
      <c r="AR29" s="170" t="s">
        <v>107</v>
      </c>
      <c r="AZ29" s="170" t="s">
        <v>107</v>
      </c>
      <c r="BH29" s="170" t="s">
        <v>107</v>
      </c>
      <c r="BI29" s="170"/>
      <c r="BJ29" s="170"/>
      <c r="BK29" s="170"/>
      <c r="BL29" s="170"/>
      <c r="BM29" s="170"/>
      <c r="BN29" s="170"/>
      <c r="BO29" s="170"/>
      <c r="BP29" s="170" t="s">
        <v>107</v>
      </c>
    </row>
    <row r="30" spans="1:69" x14ac:dyDescent="0.2">
      <c r="A30" s="310"/>
      <c r="B30" s="247"/>
      <c r="C30" s="247"/>
      <c r="D30" s="247"/>
      <c r="E30" s="247"/>
      <c r="F30" s="231">
        <f t="shared" ref="F30" si="118">SUM(E30+1)</f>
        <v>1</v>
      </c>
      <c r="G30" s="312">
        <f t="shared" ref="G30" si="119">SUM(F30+1)</f>
        <v>2</v>
      </c>
      <c r="H30" s="235"/>
      <c r="I30" s="310">
        <v>31</v>
      </c>
      <c r="J30" s="234">
        <v>1</v>
      </c>
      <c r="K30" s="247">
        <f t="shared" ref="K30" si="120">SUM(J30+1)</f>
        <v>2</v>
      </c>
      <c r="L30" s="247">
        <f t="shared" ref="L30" si="121">SUM(K30+1)</f>
        <v>3</v>
      </c>
      <c r="M30" s="247">
        <f t="shared" ref="M30" si="122">SUM(L30+1)</f>
        <v>4</v>
      </c>
      <c r="N30" s="247">
        <f t="shared" ref="N30" si="123">SUM(M30+1)</f>
        <v>5</v>
      </c>
      <c r="O30" s="312">
        <f t="shared" ref="O30" si="124">SUM(N30+1)</f>
        <v>6</v>
      </c>
      <c r="P30" s="235"/>
      <c r="Q30" s="308"/>
      <c r="R30" s="231"/>
      <c r="S30" s="231"/>
      <c r="T30" s="231">
        <f t="shared" ref="T30" si="125">SUM(S30+1)</f>
        <v>1</v>
      </c>
      <c r="U30" s="231">
        <f t="shared" ref="U30" si="126">SUM(T30+1)</f>
        <v>2</v>
      </c>
      <c r="V30" s="230">
        <f t="shared" ref="V30" si="127">SUM(U30+1)</f>
        <v>3</v>
      </c>
      <c r="W30" s="308">
        <f>SUM(V30+1)</f>
        <v>4</v>
      </c>
      <c r="X30" s="235"/>
      <c r="Y30" s="312">
        <v>2</v>
      </c>
      <c r="Z30" s="247">
        <f t="shared" ref="Z30" si="128">SUM(Y30+1)</f>
        <v>3</v>
      </c>
      <c r="AA30" s="247">
        <f t="shared" ref="AA30" si="129">SUM(Z30+1)</f>
        <v>4</v>
      </c>
      <c r="AB30" s="247">
        <f t="shared" ref="AB30" si="130">SUM(AA30+1)</f>
        <v>5</v>
      </c>
      <c r="AC30" s="247">
        <f t="shared" ref="AC30" si="131">SUM(AB30+1)</f>
        <v>6</v>
      </c>
      <c r="AD30" s="247">
        <f t="shared" ref="AD30" si="132">SUM(AC30+1)</f>
        <v>7</v>
      </c>
      <c r="AE30" s="312">
        <f t="shared" ref="AE30" si="133">SUM(AD30+1)</f>
        <v>8</v>
      </c>
      <c r="AF30" s="322"/>
      <c r="AG30" s="348"/>
      <c r="AH30" s="322"/>
      <c r="AK30" s="236" t="s">
        <v>91</v>
      </c>
      <c r="AL30" s="170" t="s">
        <v>108</v>
      </c>
      <c r="AM30" s="170" t="s">
        <v>109</v>
      </c>
      <c r="AN30" s="170" t="s">
        <v>110</v>
      </c>
      <c r="AO30" s="170" t="s">
        <v>111</v>
      </c>
      <c r="AP30" s="170" t="s">
        <v>112</v>
      </c>
      <c r="AQ30" s="170" t="s">
        <v>91</v>
      </c>
      <c r="AR30" s="170" t="s">
        <v>42</v>
      </c>
      <c r="AS30" s="236" t="s">
        <v>91</v>
      </c>
      <c r="AT30" s="170" t="s">
        <v>108</v>
      </c>
      <c r="AU30" s="170" t="s">
        <v>109</v>
      </c>
      <c r="AV30" s="170" t="s">
        <v>110</v>
      </c>
      <c r="AW30" s="170" t="s">
        <v>111</v>
      </c>
      <c r="AX30" s="170" t="s">
        <v>112</v>
      </c>
      <c r="AY30" s="170" t="s">
        <v>91</v>
      </c>
      <c r="AZ30" s="170" t="s">
        <v>42</v>
      </c>
      <c r="BA30" s="236" t="s">
        <v>91</v>
      </c>
      <c r="BB30" s="170" t="s">
        <v>108</v>
      </c>
      <c r="BC30" s="170" t="s">
        <v>109</v>
      </c>
      <c r="BD30" s="170" t="s">
        <v>110</v>
      </c>
      <c r="BE30" s="170" t="s">
        <v>111</v>
      </c>
      <c r="BF30" s="170" t="s">
        <v>112</v>
      </c>
      <c r="BG30" s="170" t="s">
        <v>91</v>
      </c>
      <c r="BH30" s="170" t="s">
        <v>42</v>
      </c>
      <c r="BI30" s="236" t="s">
        <v>91</v>
      </c>
      <c r="BJ30" s="170" t="s">
        <v>108</v>
      </c>
      <c r="BK30" s="170" t="s">
        <v>109</v>
      </c>
      <c r="BL30" s="170" t="s">
        <v>110</v>
      </c>
      <c r="BM30" s="170" t="s">
        <v>111</v>
      </c>
      <c r="BN30" s="170" t="s">
        <v>112</v>
      </c>
      <c r="BO30" s="170" t="s">
        <v>91</v>
      </c>
      <c r="BP30" s="170" t="s">
        <v>42</v>
      </c>
    </row>
    <row r="31" spans="1:69" x14ac:dyDescent="0.2">
      <c r="A31" s="309"/>
      <c r="B31" s="273"/>
      <c r="C31" s="273"/>
      <c r="D31" s="274"/>
      <c r="E31" s="257"/>
      <c r="F31" s="275"/>
      <c r="G31" s="311"/>
      <c r="H31" s="272"/>
      <c r="I31" s="309"/>
      <c r="J31" s="243"/>
      <c r="K31" s="243"/>
      <c r="L31" s="243"/>
      <c r="M31" s="243"/>
      <c r="N31" s="244"/>
      <c r="O31" s="311"/>
      <c r="P31" s="272"/>
      <c r="Q31" s="309"/>
      <c r="R31" s="245"/>
      <c r="S31" s="240"/>
      <c r="T31" s="240" t="s">
        <v>88</v>
      </c>
      <c r="U31" s="240" t="s">
        <v>88</v>
      </c>
      <c r="V31" s="276"/>
      <c r="W31" s="311"/>
      <c r="X31" s="272"/>
      <c r="Y31" s="309"/>
      <c r="Z31" s="249"/>
      <c r="AA31" s="250"/>
      <c r="AB31" s="243"/>
      <c r="AC31" s="243"/>
      <c r="AD31" s="244"/>
      <c r="AE31" s="311"/>
      <c r="AF31" s="349">
        <f>SUM(AK31:AQ31,AS31:AY31,BA31:BG31,BI31:BO31)</f>
        <v>2</v>
      </c>
      <c r="AG31" s="350"/>
      <c r="AH31" s="187">
        <f>SUM(AR31:AR32,AZ31:AZ32,BH31:BH32,BP31:BP32)</f>
        <v>0</v>
      </c>
      <c r="AK31" s="236">
        <f t="shared" ref="AK31:AQ31" si="134">SUM(IF(A31="v",1,0)+IF(A31="*v",0.5,0)+IF(A31="p",1,0)+IF(A31="*p",0.5,0)+IF(A31="c",1,0)+IF(A31="*c",0.5,0))</f>
        <v>0</v>
      </c>
      <c r="AL31" s="236">
        <f t="shared" si="134"/>
        <v>0</v>
      </c>
      <c r="AM31" s="236">
        <f t="shared" si="134"/>
        <v>0</v>
      </c>
      <c r="AN31" s="236">
        <f t="shared" si="134"/>
        <v>0</v>
      </c>
      <c r="AO31" s="236">
        <f t="shared" si="134"/>
        <v>0</v>
      </c>
      <c r="AP31" s="236">
        <f t="shared" si="134"/>
        <v>0</v>
      </c>
      <c r="AQ31" s="236">
        <f t="shared" si="134"/>
        <v>0</v>
      </c>
      <c r="AR31" s="236">
        <f>SUM(IF(A31="a",1,0)+IF(A31="*a",0.5,0)+IF(B31="a",1,0)+IF(B31="*a",0.5,0)+IF(C31="a",1,0)+IF(C31="*a",0.5,0)+IF(D31="a",1,0)+IF(D31="*a",0.5,0)+IF(E31="a",1,0)+IF(E31="*a",0.5,0)+IF(F31="a",1,0)+IF(F31="*a",0.5,0)+IF(G31="a",1,0)+IF(G31="*a",0.5,0)+IF(A31="s",1,0)+IF(A31="*s",0.5,0)+IF(B31="s",1,0)+IF(B31="*s",0.5,0)+IF(C31="s",1,0)+IF(C31="*s",0.5,0)+IF(D31="s",1,0)+IF(D31="*s",0.5,0)+IF(E31="s",1,0)+IF(E31="*s",0.5,0)+IF(F31="s",1,0)+IF(F31="*s",0.5,0)+IF(G31="s",1,0)+IF(G31="*s",0.5,0))</f>
        <v>0</v>
      </c>
      <c r="AS31" s="236">
        <f t="shared" ref="AS31:AY31" si="135">SUM(IF(I31="v",1,0)+IF(I31="*v",0.5,0)+IF(I31="p",1,0)+IF(I31="*p",0.5,0)+IF(I31="c",1,0)+IF(I31="*c",0.5,0))</f>
        <v>0</v>
      </c>
      <c r="AT31" s="236">
        <f t="shared" si="135"/>
        <v>0</v>
      </c>
      <c r="AU31" s="236">
        <f t="shared" si="135"/>
        <v>0</v>
      </c>
      <c r="AV31" s="236">
        <f t="shared" si="135"/>
        <v>0</v>
      </c>
      <c r="AW31" s="236">
        <f t="shared" si="135"/>
        <v>0</v>
      </c>
      <c r="AX31" s="236">
        <f t="shared" si="135"/>
        <v>0</v>
      </c>
      <c r="AY31" s="236">
        <f t="shared" si="135"/>
        <v>0</v>
      </c>
      <c r="AZ31" s="236">
        <f>SUM(IF(I31="a",1,0)+IF(I31="*a",0.5,0)+IF(J31="a",1,0)+IF(J31="*a",0.5,0)+IF(K31="a",1,0)+IF(K31="*a",0.5,0)+IF(L31="a",1,0)+IF(L31="*a",0.5,0)+IF(M31="a",1,0)+IF(M31="*a",0.5,0)+IF(N31="a",1,0)+IF(N31="*a",0.5,0)+IF(O31="a",1,0)+IF(O31="*a",0.5,0)+IF(I31="s",1,0)+IF(I31="*s",0.5,0)+IF(J31="s",1,0)+IF(J31="*s",0.5,0)+IF(K31="s",1,0)+IF(K31="*s",0.5,0)+IF(L31="s",1,0)+IF(L31="*s",0.5,0)+IF(M31="s",1,0)+IF(M31="*s",0.5,0)+IF(N31="s",1,0)+IF(N31="*s",0.5,0)+IF(O31="s",1,0)+IF(O31="*s",0.5,0))</f>
        <v>0</v>
      </c>
      <c r="BA31" s="236">
        <f t="shared" ref="BA31:BG31" si="136">SUM(IF(Q31="v",1,0)+IF(Q31="*v",0.5,0)+IF(Q31="p",1,0)+IF(Q31="*p",0.5,0)+IF(Q31="c",1,0)+IF(Q31="*c",0.5,0))</f>
        <v>0</v>
      </c>
      <c r="BB31" s="236">
        <f t="shared" si="136"/>
        <v>0</v>
      </c>
      <c r="BC31" s="236">
        <f t="shared" si="136"/>
        <v>0</v>
      </c>
      <c r="BD31" s="236">
        <f t="shared" si="136"/>
        <v>1</v>
      </c>
      <c r="BE31" s="236">
        <f t="shared" si="136"/>
        <v>1</v>
      </c>
      <c r="BF31" s="236">
        <f t="shared" si="136"/>
        <v>0</v>
      </c>
      <c r="BG31" s="236">
        <f t="shared" si="136"/>
        <v>0</v>
      </c>
      <c r="BH31" s="236">
        <f>SUM(IF(Q31="a",1,0)+IF(Q31="*a",0.5,0)+IF(R31="a",1,0)+IF(R31="*a",0.5,0)+IF(S31="a",1,0)+IF(S31="*a",0.5,0)+IF(T31="a",1,0)+IF(T31="*a",0.5,0)+IF(U31="a",1,0)+IF(U31="*a",0.5,0)+IF(V31="a",1,0)+IF(V31="*a",0.5,0)+IF(W31="a",1,0)+IF(W31="*a",0.5,0)+IF(Q31="s",1,0)+IF(Q31="*s",0.5,0)+IF(R31="s",1,0)+IF(R31="*s",0.5,0)+IF(S31="s",1,0)+IF(S31="*s",0.5,0)+IF(T31="s",1,0)+IF(T31="*s",0.5,0)+IF(U31="s",1,0)+IF(U31="*s",0.5,0)+IF(V31="s",1,0)+IF(V31="*s",0.5,0)+IF(W31="s",1,0)+IF(W31="*s",0.5,0))</f>
        <v>0</v>
      </c>
      <c r="BI31" s="236">
        <f t="shared" ref="BI31:BO31" si="137">SUM(IF(Y31="v",1,0)+IF(Y31="*v",0.5,0)+IF(Y31="p",1,0)+IF(Y31="*p",0.5,0)+IF(Y31="c",1,0)+IF(Y31="*c",0.5,0))</f>
        <v>0</v>
      </c>
      <c r="BJ31" s="236">
        <f t="shared" si="137"/>
        <v>0</v>
      </c>
      <c r="BK31" s="236">
        <f t="shared" si="137"/>
        <v>0</v>
      </c>
      <c r="BL31" s="236">
        <f t="shared" si="137"/>
        <v>0</v>
      </c>
      <c r="BM31" s="236">
        <f t="shared" si="137"/>
        <v>0</v>
      </c>
      <c r="BN31" s="236">
        <f t="shared" si="137"/>
        <v>0</v>
      </c>
      <c r="BO31" s="236">
        <f t="shared" si="137"/>
        <v>0</v>
      </c>
      <c r="BP31" s="236">
        <f>SUM(IF(Y31="a",1,0)+IF(Y31="*a",0.5,0)+IF(Z31="a",1,0)+IF(Z31="*a",0.5,0)+IF(AA31="a",1,0)+IF(AA31="*a",0.5,0)+IF(AB31="a",1,0)+IF(AB31="*a",0.5,0)+IF(AC31="a",1,0)+IF(AC31="*a",0.5,0)+IF(AD31="a",1,0)+IF(AD31="*a",0.5,0)+IF(AE31="a",1,0)+IF(AE31="*a",0.5,0)+IF(Y31="s",1,0)+IF(Y31="*s",0.5,0)+IF(Z31="s",1,0)+IF(Z31="*s",0.5,0)+IF(AA31="s",1,0)+IF(AA31="*s",0.5,0)+IF(AB31="s",1,0)+IF(AB31="*s",0.5,0)+IF(AC31="s",1,0)+IF(AC31="*s",0.5,0)+IF(AD31="s",1,0)+IF(AD31="*s",0.5,0)+IF(AE31="s",1,0)+IF(AE31="*s",0.5,0))</f>
        <v>0</v>
      </c>
    </row>
    <row r="32" spans="1:69" s="188" customFormat="1" x14ac:dyDescent="0.2">
      <c r="A32" s="310">
        <f>SUM(G30+1)</f>
        <v>3</v>
      </c>
      <c r="B32" s="247">
        <f t="shared" ref="B32" si="138">SUM(A32+1)</f>
        <v>4</v>
      </c>
      <c r="C32" s="247">
        <f t="shared" ref="C32" si="139">SUM(B32+1)</f>
        <v>5</v>
      </c>
      <c r="D32" s="247">
        <f t="shared" ref="D32" si="140">SUM(C32+1)</f>
        <v>6</v>
      </c>
      <c r="E32" s="247">
        <f t="shared" ref="E32" si="141">SUM(D32+1)</f>
        <v>7</v>
      </c>
      <c r="F32" s="247">
        <f t="shared" ref="F32" si="142">SUM(E32+1)</f>
        <v>8</v>
      </c>
      <c r="G32" s="312">
        <f t="shared" ref="G32" si="143">SUM(F32+1)</f>
        <v>9</v>
      </c>
      <c r="H32" s="277"/>
      <c r="I32" s="312">
        <f>SUM(O30+1)</f>
        <v>7</v>
      </c>
      <c r="J32" s="247">
        <f t="shared" ref="J32" si="144">SUM(I32+1)</f>
        <v>8</v>
      </c>
      <c r="K32" s="247">
        <f t="shared" ref="K32" si="145">SUM(J32+1)</f>
        <v>9</v>
      </c>
      <c r="L32" s="247">
        <f t="shared" ref="L32" si="146">SUM(K32+1)</f>
        <v>10</v>
      </c>
      <c r="M32" s="247">
        <f t="shared" ref="M32" si="147">SUM(L32+1)</f>
        <v>11</v>
      </c>
      <c r="N32" s="247">
        <f t="shared" ref="N32" si="148">SUM(M32+1)</f>
        <v>12</v>
      </c>
      <c r="O32" s="312">
        <f t="shared" ref="O32" si="149">SUM(N32+1)</f>
        <v>13</v>
      </c>
      <c r="P32" s="277"/>
      <c r="Q32" s="310">
        <f>SUM(W30+1)</f>
        <v>5</v>
      </c>
      <c r="R32" s="247">
        <f t="shared" ref="R32" si="150">SUM(Q32+1)</f>
        <v>6</v>
      </c>
      <c r="S32" s="247">
        <f t="shared" ref="S32" si="151">SUM(R32+1)</f>
        <v>7</v>
      </c>
      <c r="T32" s="247">
        <f t="shared" ref="T32" si="152">SUM(S32+1)</f>
        <v>8</v>
      </c>
      <c r="U32" s="247">
        <f t="shared" ref="U32" si="153">SUM(T32+1)</f>
        <v>9</v>
      </c>
      <c r="V32" s="247">
        <f t="shared" ref="V32" si="154">SUM(U32+1)</f>
        <v>10</v>
      </c>
      <c r="W32" s="312">
        <f t="shared" ref="W32" si="155">SUM(V32+1)</f>
        <v>11</v>
      </c>
      <c r="X32" s="277"/>
      <c r="Y32" s="312">
        <f>SUM(AE30+1)</f>
        <v>9</v>
      </c>
      <c r="Z32" s="247">
        <f t="shared" ref="Z32" si="156">SUM(Y32+1)</f>
        <v>10</v>
      </c>
      <c r="AA32" s="247">
        <f t="shared" ref="AA32" si="157">SUM(Z32+1)</f>
        <v>11</v>
      </c>
      <c r="AB32" s="247">
        <f t="shared" ref="AB32" si="158">SUM(AA32+1)</f>
        <v>12</v>
      </c>
      <c r="AC32" s="247">
        <f t="shared" ref="AC32" si="159">SUM(AB32+1)</f>
        <v>13</v>
      </c>
      <c r="AD32" s="247">
        <f t="shared" ref="AD32" si="160">SUM(AC32+1)</f>
        <v>14</v>
      </c>
      <c r="AE32" s="312">
        <f t="shared" ref="AE32" si="161">SUM(AD32+1)</f>
        <v>15</v>
      </c>
      <c r="AF32" s="348"/>
      <c r="AG32" s="348"/>
      <c r="AH32" s="322"/>
      <c r="AK32" s="278"/>
      <c r="AR32" s="278">
        <f>SUM(IF(A31="d",1,0)+IF(A31="*d",0.5,0)+IF(B31="d",1,0)+IF(B31="*d",0.5,0)+IF(C31="d",1,0)+IF(C31="*d",0.5,0)+IF(D31="d",1,0)+IF(D31="*d",0.5,0)+IF(E31="d",1,0)+IF(E31="*d",0.5,0)+IF(F31="d",1,0)+IF(F31="*d",0.5,0)+IF(G31="d",1,0)+IF(G31="*d",0.5,0)+IF(A31="l",1,0)+IF(A31="*l",0.5,0)+IF(B31="l",1,0)+IF(B31="*l",0.5,0)+IF(C31="l",1,0)+IF(C31="*l",0.5,0)+IF(D31="l",1,0)+IF(D31="*l",0.5,0)+IF(E31="l",1,0)+IF(E31="*l",0.5,0)+IF(F31="l",1,0)+IF(F31="*l",0.5,0)+IF(G31="l",1,0)+IF(G31="*l",0.5,0))</f>
        <v>0</v>
      </c>
      <c r="AZ32" s="278">
        <f>SUM(IF(I31="d",1,0)+IF(I31="*d",0.5,0)+IF(J31="d",1,0)+IF(J31="*d",0.5,0)+IF(K31="d",1,0)+IF(K31="*d",0.5,0)+IF(L31="d",1,0)+IF(L31="*d",0.5,0)+IF(M31="d",1,0)+IF(M31="*d",0.5,0)+IF(N31="d",1,0)+IF(N31="*d",0.5,0)+IF(O31="d",1,0)+IF(O31="*d",0.5,0)+IF(I31="l",1,0)+IF(I31="*l",0.5,0)+IF(J31="l",1,0)+IF(J31="*l",0.5,0)+IF(K31="l",1,0)+IF(K31="*l",0.5,0)+IF(L31="l",1,0)+IF(L31="*l",0.5,0)+IF(M31="l",1,0)+IF(M31="*l",0.5,0)+IF(N31="l",1,0)+IF(N31="*l",0.5,0)+IF(O31="l",1,0)+IF(O31="*l",0.5,0))</f>
        <v>0</v>
      </c>
      <c r="BH32" s="278">
        <f>SUM(IF(Q31="d",1,0)+IF(Q31="*d",0.5,0)+IF(R31="d",1,0)+IF(R31="*d",0.5,0)+IF(S31="d",1,0)+IF(S31="*d",0.5,0)+IF(T31="d",1,0)+IF(T31="*d",0.5,0)+IF(U31="d",1,0)+IF(U31="*d",0.5,0)+IF(V31="d",1,0)+IF(V31="*d",0.5,0)+IF(W31="d",1,0)+IF(W31="*d",0.5,0)+IF(Q31="l",1,0)+IF(Q31="*l",0.5,0)+IF(R31="l",1,0)+IF(R31="*l",0.5,0)+IF(S31="l",1,0)+IF(S31="*l",0.5,0)+IF(T31="l",1,0)+IF(T31="*l",0.5,0)+IF(U31="l",1,0)+IF(U31="*l",0.5,0)+IF(V31="l",1,0)+IF(V31="*l",0.5,0)+IF(W31="l",1,0)+IF(W31="*l",0.5,0))</f>
        <v>0</v>
      </c>
      <c r="BP32" s="278">
        <f>SUM(IF(Y31="d",1,0)+IF(Y31="*d",0.5,0)+IF(Z31="d",1,0)+IF(Z31="*d",0.5,0)+IF(AA31="d",1,0)+IF(AA31="*d",0.5,0)+IF(AB31="d",1,0)+IF(AB31="*d",0.5,0)+IF(AC31="d",1,0)+IF(AC31="*d",0.5,0)+IF(AD31="d",1,0)+IF(AD31="*d",0.5,0)+IF(AE31="d",1,0)+IF(AE31="*d",0.5,0)+IF(Y31="l",1,0)+IF(Y31="*l",0.5,0)+IF(Z31="l",1,0)+IF(Z31="*l",0.5,0)+IF(AA31="l",1,0)+IF(AA31="*l",0.5,0)+IF(AB31="l",1,0)+IF(AB31="*l",0.5,0)+IF(AC31="l",1,0)+IF(AC31="*l",0.5,0)+IF(AD31="l",1,0)+IF(AD31="*l",0.5,0)+IF(AE31="l",1,0)+IF(AE31="*l",0.5,0))</f>
        <v>0</v>
      </c>
    </row>
    <row r="33" spans="1:68" x14ac:dyDescent="0.2">
      <c r="A33" s="309"/>
      <c r="B33" s="279"/>
      <c r="C33" s="243"/>
      <c r="D33" s="243"/>
      <c r="E33" s="243"/>
      <c r="F33" s="244"/>
      <c r="G33" s="311"/>
      <c r="H33" s="272"/>
      <c r="I33" s="309"/>
      <c r="J33" s="249"/>
      <c r="K33" s="250"/>
      <c r="L33" s="243"/>
      <c r="M33" s="243"/>
      <c r="N33" s="244"/>
      <c r="O33" s="311"/>
      <c r="P33" s="272"/>
      <c r="Q33" s="309"/>
      <c r="R33" s="248" t="s">
        <v>88</v>
      </c>
      <c r="S33" s="243"/>
      <c r="T33" s="243"/>
      <c r="U33" s="243"/>
      <c r="V33" s="244"/>
      <c r="W33" s="311"/>
      <c r="X33" s="272"/>
      <c r="Y33" s="309"/>
      <c r="Z33" s="249"/>
      <c r="AA33" s="243"/>
      <c r="AB33" s="243"/>
      <c r="AC33" s="243"/>
      <c r="AD33" s="244"/>
      <c r="AE33" s="311"/>
      <c r="AF33" s="349">
        <f>SUM(AK33:AQ33,AS33:AY33,BA33:BG33,BI33:BO33)</f>
        <v>1</v>
      </c>
      <c r="AG33" s="350"/>
      <c r="AH33" s="187">
        <f>SUM(AR33:AR34,AZ33:AZ34,BH33:BH34,BP33:BP34)</f>
        <v>0</v>
      </c>
      <c r="AK33" s="236">
        <f t="shared" ref="AK33:AQ33" si="162">SUM(IF(A33="v",1,0)+IF(A33="*v",0.5,0)+IF(A33="p",1,0)+IF(A33="*p",0.5,0)+IF(A33="c",1,0)+IF(A33="*c",0.5,0))</f>
        <v>0</v>
      </c>
      <c r="AL33" s="236">
        <f t="shared" si="162"/>
        <v>0</v>
      </c>
      <c r="AM33" s="236">
        <f t="shared" si="162"/>
        <v>0</v>
      </c>
      <c r="AN33" s="236">
        <f t="shared" si="162"/>
        <v>0</v>
      </c>
      <c r="AO33" s="236">
        <f t="shared" si="162"/>
        <v>0</v>
      </c>
      <c r="AP33" s="236">
        <f t="shared" si="162"/>
        <v>0</v>
      </c>
      <c r="AQ33" s="236">
        <f t="shared" si="162"/>
        <v>0</v>
      </c>
      <c r="AR33" s="236">
        <f>SUM(IF(A33="a",1,0)+IF(A33="*a",0.5,0)+IF(B33="a",1,0)+IF(B33="*a",0.5,0)+IF(C33="a",1,0)+IF(C33="*a",0.5,0)+IF(D33="a",1,0)+IF(D33="*a",0.5,0)+IF(E33="a",1,0)+IF(E33="*a",0.5,0)+IF(F33="a",1,0)+IF(F33="*a",0.5,0)+IF(G33="a",1,0)+IF(G33="*a",0.5,0)+IF(A33="s",1,0)+IF(A33="*s",0.5,0)+IF(B33="s",1,0)+IF(B33="*s",0.5,0)+IF(C33="s",1,0)+IF(C33="*s",0.5,0)+IF(D33="s",1,0)+IF(D33="*s",0.5,0)+IF(E33="s",1,0)+IF(E33="*s",0.5,0)+IF(F33="s",1,0)+IF(F33="*s",0.5,0)+IF(G33="s",1,0)+IF(G33="*s",0.5,0))</f>
        <v>0</v>
      </c>
      <c r="AS33" s="236">
        <f t="shared" ref="AS33:AY33" si="163">SUM(IF(I33="v",1,0)+IF(I33="*v",0.5,0)+IF(I33="p",1,0)+IF(I33="*p",0.5,0)+IF(I33="c",1,0)+IF(I33="*c",0.5,0))</f>
        <v>0</v>
      </c>
      <c r="AT33" s="236">
        <f t="shared" si="163"/>
        <v>0</v>
      </c>
      <c r="AU33" s="236">
        <f t="shared" si="163"/>
        <v>0</v>
      </c>
      <c r="AV33" s="236">
        <f t="shared" si="163"/>
        <v>0</v>
      </c>
      <c r="AW33" s="236">
        <f t="shared" si="163"/>
        <v>0</v>
      </c>
      <c r="AX33" s="236">
        <f t="shared" si="163"/>
        <v>0</v>
      </c>
      <c r="AY33" s="236">
        <f t="shared" si="163"/>
        <v>0</v>
      </c>
      <c r="AZ33" s="236">
        <f>SUM(IF(I33="a",1,0)+IF(I33="*a",0.5,0)+IF(J33="a",1,0)+IF(J33="*a",0.5,0)+IF(K33="a",1,0)+IF(K33="*a",0.5,0)+IF(L33="a",1,0)+IF(L33="*a",0.5,0)+IF(M33="a",1,0)+IF(M33="*a",0.5,0)+IF(N33="a",1,0)+IF(N33="*a",0.5,0)+IF(O33="a",1,0)+IF(O33="*a",0.5,0)+IF(I33="s",1,0)+IF(I33="*s",0.5,0)+IF(J33="s",1,0)+IF(J33="*s",0.5,0)+IF(K33="s",1,0)+IF(K33="*s",0.5,0)+IF(L33="s",1,0)+IF(L33="*s",0.5,0)+IF(M33="s",1,0)+IF(M33="*s",0.5,0)+IF(N33="s",1,0)+IF(N33="*s",0.5,0)+IF(O33="s",1,0)+IF(O33="*s",0.5,0))</f>
        <v>0</v>
      </c>
      <c r="BA33" s="236">
        <f t="shared" ref="BA33:BG33" si="164">SUM(IF(Q33="v",1,0)+IF(Q33="*v",0.5,0)+IF(Q33="p",1,0)+IF(Q33="*p",0.5,0)+IF(Q33="c",1,0)+IF(Q33="*c",0.5,0))</f>
        <v>0</v>
      </c>
      <c r="BB33" s="236">
        <f t="shared" si="164"/>
        <v>1</v>
      </c>
      <c r="BC33" s="236">
        <f t="shared" si="164"/>
        <v>0</v>
      </c>
      <c r="BD33" s="236">
        <f t="shared" si="164"/>
        <v>0</v>
      </c>
      <c r="BE33" s="236">
        <f t="shared" si="164"/>
        <v>0</v>
      </c>
      <c r="BF33" s="236">
        <f t="shared" si="164"/>
        <v>0</v>
      </c>
      <c r="BG33" s="236">
        <f t="shared" si="164"/>
        <v>0</v>
      </c>
      <c r="BH33" s="236">
        <f>SUM(IF(Q33="a",1,0)+IF(Q33="*a",0.5,0)+IF(R33="a",1,0)+IF(R33="*a",0.5,0)+IF(S33="a",1,0)+IF(S33="*a",0.5,0)+IF(T33="a",1,0)+IF(T33="*a",0.5,0)+IF(U33="a",1,0)+IF(U33="*a",0.5,0)+IF(V33="a",1,0)+IF(V33="*a",0.5,0)+IF(W33="a",1,0)+IF(W33="*a",0.5,0)+IF(Q33="s",1,0)+IF(Q33="*s",0.5,0)+IF(R33="s",1,0)+IF(R33="*s",0.5,0)+IF(S33="s",1,0)+IF(S33="*s",0.5,0)+IF(T33="s",1,0)+IF(T33="*s",0.5,0)+IF(U33="s",1,0)+IF(U33="*s",0.5,0)+IF(V33="s",1,0)+IF(V33="*s",0.5,0)+IF(W33="s",1,0)+IF(W33="*s",0.5,0))</f>
        <v>0</v>
      </c>
      <c r="BI33" s="236">
        <f t="shared" ref="BI33:BO33" si="165">SUM(IF(Y33="v",1,0)+IF(Y33="*v",0.5,0)+IF(Y33="p",1,0)+IF(Y33="*p",0.5,0)+IF(Y33="c",1,0)+IF(Y33="*c",0.5,0))</f>
        <v>0</v>
      </c>
      <c r="BJ33" s="236">
        <f t="shared" si="165"/>
        <v>0</v>
      </c>
      <c r="BK33" s="236">
        <f t="shared" si="165"/>
        <v>0</v>
      </c>
      <c r="BL33" s="236">
        <f t="shared" si="165"/>
        <v>0</v>
      </c>
      <c r="BM33" s="236">
        <f t="shared" si="165"/>
        <v>0</v>
      </c>
      <c r="BN33" s="236">
        <f t="shared" si="165"/>
        <v>0</v>
      </c>
      <c r="BO33" s="236">
        <f t="shared" si="165"/>
        <v>0</v>
      </c>
      <c r="BP33" s="236">
        <f>SUM(IF(Y33="a",1,0)+IF(Y33="*a",0.5,0)+IF(Z33="a",1,0)+IF(Z33="*a",0.5,0)+IF(AA33="a",1,0)+IF(AA33="*a",0.5,0)+IF(AB33="a",1,0)+IF(AB33="*a",0.5,0)+IF(AC33="a",1,0)+IF(AC33="*a",0.5,0)+IF(AD33="a",1,0)+IF(AD33="*a",0.5,0)+IF(AE33="a",1,0)+IF(AE33="*a",0.5,0))</f>
        <v>0</v>
      </c>
    </row>
    <row r="34" spans="1:68" s="188" customFormat="1" x14ac:dyDescent="0.2">
      <c r="A34" s="310">
        <f>SUM(G32+1)</f>
        <v>10</v>
      </c>
      <c r="B34" s="233">
        <f t="shared" ref="B34" si="166">SUM(A34+1)</f>
        <v>11</v>
      </c>
      <c r="C34" s="233">
        <f t="shared" ref="C34" si="167">SUM(B34+1)</f>
        <v>12</v>
      </c>
      <c r="D34" s="233">
        <f t="shared" ref="D34" si="168">SUM(C34+1)</f>
        <v>13</v>
      </c>
      <c r="E34" s="233">
        <f t="shared" ref="E34" si="169">SUM(D34+1)</f>
        <v>14</v>
      </c>
      <c r="F34" s="233">
        <f t="shared" ref="F34" si="170">SUM(E34+1)</f>
        <v>15</v>
      </c>
      <c r="G34" s="312">
        <f t="shared" ref="G34" si="171">SUM(F34+1)</f>
        <v>16</v>
      </c>
      <c r="H34" s="277"/>
      <c r="I34" s="312">
        <f>SUM(O32+1)</f>
        <v>14</v>
      </c>
      <c r="J34" s="247">
        <f t="shared" ref="J34" si="172">SUM(I34+1)</f>
        <v>15</v>
      </c>
      <c r="K34" s="247">
        <f t="shared" ref="K34" si="173">SUM(J34+1)</f>
        <v>16</v>
      </c>
      <c r="L34" s="247">
        <f t="shared" ref="L34" si="174">SUM(K34+1)</f>
        <v>17</v>
      </c>
      <c r="M34" s="247">
        <f t="shared" ref="M34" si="175">SUM(L34+1)</f>
        <v>18</v>
      </c>
      <c r="N34" s="247">
        <f t="shared" ref="N34" si="176">SUM(M34+1)</f>
        <v>19</v>
      </c>
      <c r="O34" s="312">
        <f t="shared" ref="O34" si="177">SUM(N34+1)</f>
        <v>20</v>
      </c>
      <c r="P34" s="277"/>
      <c r="Q34" s="310">
        <f>SUM(W32+1)</f>
        <v>12</v>
      </c>
      <c r="R34" s="247">
        <f t="shared" ref="R34" si="178">SUM(Q34+1)</f>
        <v>13</v>
      </c>
      <c r="S34" s="247">
        <f t="shared" ref="S34" si="179">SUM(R34+1)</f>
        <v>14</v>
      </c>
      <c r="T34" s="247">
        <f t="shared" ref="T34" si="180">SUM(S34+1)</f>
        <v>15</v>
      </c>
      <c r="U34" s="247">
        <f t="shared" ref="U34" si="181">SUM(T34+1)</f>
        <v>16</v>
      </c>
      <c r="V34" s="247">
        <f t="shared" ref="V34" si="182">SUM(U34+1)</f>
        <v>17</v>
      </c>
      <c r="W34" s="312">
        <f t="shared" ref="W34" si="183">SUM(V34+1)</f>
        <v>18</v>
      </c>
      <c r="X34" s="277"/>
      <c r="Y34" s="312">
        <f>SUM(AE32+1)</f>
        <v>16</v>
      </c>
      <c r="Z34" s="247">
        <f t="shared" ref="Z34" si="184">SUM(Y34+1)</f>
        <v>17</v>
      </c>
      <c r="AA34" s="247">
        <f t="shared" ref="AA34" si="185">SUM(Z34+1)</f>
        <v>18</v>
      </c>
      <c r="AB34" s="247">
        <f t="shared" ref="AB34" si="186">SUM(AA34+1)</f>
        <v>19</v>
      </c>
      <c r="AC34" s="247">
        <f t="shared" ref="AC34" si="187">SUM(AB34+1)</f>
        <v>20</v>
      </c>
      <c r="AD34" s="247">
        <f t="shared" ref="AD34" si="188">SUM(AC34+1)</f>
        <v>21</v>
      </c>
      <c r="AE34" s="312">
        <f t="shared" ref="AE34" si="189">SUM(AD34+1)</f>
        <v>22</v>
      </c>
      <c r="AF34" s="348"/>
      <c r="AG34" s="348"/>
      <c r="AH34" s="322"/>
      <c r="AK34" s="278"/>
      <c r="AR34" s="278">
        <f>SUM(IF(A33="d",1,0)+IF(A33="*d",0.5,0)+IF(B33="d",1,0)+IF(B33="*d",0.5,0)+IF(C33="d",1,0)+IF(C33="*d",0.5,0)+IF(D33="d",1,0)+IF(D33="*d",0.5,0)+IF(E33="d",1,0)+IF(E33="*d",0.5,0)+IF(F33="d",1,0)+IF(F33="*d",0.5,0)+IF(G33="d",1,0)+IF(G33="*d",0.5,0)+IF(A33="l",1,0)+IF(A33="*l",0.5,0)+IF(B33="l",1,0)+IF(B33="*l",0.5,0)+IF(C33="l",1,0)+IF(C33="*l",0.5,0)+IF(D33="l",1,0)+IF(D33="*l",0.5,0)+IF(E33="l",1,0)+IF(E33="*l",0.5,0)+IF(F33="l",1,0)+IF(F33="*l",0.5,0)+IF(G33="l",1,0)+IF(G33="*l",0.5,0))</f>
        <v>0</v>
      </c>
      <c r="AZ34" s="278">
        <f>SUM(IF(I33="d",1,0)+IF(I33="*d",0.5,0)+IF(J33="d",1,0)+IF(J33="*d",0.5,0)+IF(K33="d",1,0)+IF(K33="*d",0.5,0)+IF(L33="d",1,0)+IF(L33="*d",0.5,0)+IF(M33="d",1,0)+IF(M33="*d",0.5,0)+IF(N33="d",1,0)+IF(N33="*d",0.5,0)+IF(O33="d",1,0)+IF(O33="*d",0.5,0)+IF(I33="l",1,0)+IF(I33="*l",0.5,0)+IF(J33="l",1,0)+IF(J33="*l",0.5,0)+IF(K33="l",1,0)+IF(K33="*l",0.5,0)+IF(L33="l",1,0)+IF(L33="*l",0.5,0)+IF(M33="l",1,0)+IF(M33="*l",0.5,0)+IF(N33="l",1,0)+IF(N33="*l",0.5,0)+IF(O33="l",1,0)+IF(O33="*l",0.5,0))</f>
        <v>0</v>
      </c>
      <c r="BH34" s="278">
        <f>SUM(IF(Q33="d",1,0)+IF(Q33="*d",0.5,0)+IF(R33="d",1,0)+IF(R33="*d",0.5,0)+IF(S33="d",1,0)+IF(S33="*d",0.5,0)+IF(T33="d",1,0)+IF(T33="*d",0.5,0)+IF(U33="d",1,0)+IF(U33="*d",0.5,0)+IF(V33="d",1,0)+IF(V33="*d",0.5,0)+IF(W33="d",1,0)+IF(W33="*d",0.5,0)+IF(Q33="l",1,0)+IF(Q33="*l",0.5,0)+IF(R33="l",1,0)+IF(R33="*l",0.5,0)+IF(S33="l",1,0)+IF(S33="*l",0.5,0)+IF(T33="l",1,0)+IF(T33="*l",0.5,0)+IF(U33="l",1,0)+IF(U33="*l",0.5,0)+IF(V33="l",1,0)+IF(V33="*l",0.5,0)+IF(W33="l",1,0)+IF(W33="*l",0.5,0))</f>
        <v>0</v>
      </c>
      <c r="BP34" s="278">
        <f>SUM(IF(Y33="d",1,0)+IF(Y33="*d",0.5,0)+IF(Z33="d",1,0)+IF(Z33="*d",0.5,0)+IF(AA33="d",1,0)+IF(AA33="*d",0.5,0)+IF(AB33="d",1,0)+IF(AB33="*d",0.5,0)+IF(AC33="d",1,0)+IF(AC33="*d",0.5,0)+IF(AD33="d",1,0)+IF(AD33="*d",0.5,0)+IF(AE33="d",1,0)+IF(AE33="*d",0.5,0)+IF(Y33="l",1,0)+IF(Y33="*l",0.5,0)+IF(Z33="l",1,0)+IF(Z33="*l",0.5,0)+IF(AA33="l",1,0)+IF(AA33="*l",0.5,0)+IF(AB33="l",1,0)+IF(AB33="*l",0.5,0)+IF(AC33="l",1,0)+IF(AC33="*l",0.5,0)+IF(AD33="l",1,0)+IF(AD33="*l",0.5,0)+IF(AE33="l",1,0)+IF(AE33="*l",0.5,0))</f>
        <v>0</v>
      </c>
    </row>
    <row r="35" spans="1:68" x14ac:dyDescent="0.2">
      <c r="A35" s="309"/>
      <c r="B35" s="248"/>
      <c r="C35" s="243"/>
      <c r="D35" s="243"/>
      <c r="E35" s="243"/>
      <c r="F35" s="280"/>
      <c r="G35" s="311"/>
      <c r="H35" s="272"/>
      <c r="I35" s="309"/>
      <c r="J35" s="249"/>
      <c r="K35" s="243"/>
      <c r="L35" s="243"/>
      <c r="M35" s="243"/>
      <c r="N35" s="244"/>
      <c r="O35" s="311"/>
      <c r="P35" s="272"/>
      <c r="Q35" s="309"/>
      <c r="R35" s="248"/>
      <c r="S35" s="243"/>
      <c r="T35" s="243"/>
      <c r="U35" s="243"/>
      <c r="V35" s="244"/>
      <c r="W35" s="311"/>
      <c r="X35" s="272"/>
      <c r="Y35" s="309"/>
      <c r="Z35" s="248"/>
      <c r="AA35" s="243"/>
      <c r="AB35" s="243"/>
      <c r="AC35" s="243"/>
      <c r="AD35" s="244"/>
      <c r="AE35" s="311"/>
      <c r="AF35" s="349">
        <f>SUM(AK35:AQ35,AS35:AY35,BA35:BG35,BI35:BO35)</f>
        <v>0</v>
      </c>
      <c r="AG35" s="350"/>
      <c r="AH35" s="187">
        <f>SUM(AR35:AR36,AZ35:AZ36,BH35:BH36,BP35:BP36)</f>
        <v>0</v>
      </c>
      <c r="AK35" s="236">
        <f t="shared" ref="AK35:AQ35" si="190">SUM(IF(A35="v",1,0)+IF(A35="*v",0.5,0)+IF(A35="p",1,0)+IF(A35="*p",0.5,0)+IF(A35="c",1,0)+IF(A35="*c",0.5,0))</f>
        <v>0</v>
      </c>
      <c r="AL35" s="236">
        <f t="shared" si="190"/>
        <v>0</v>
      </c>
      <c r="AM35" s="236">
        <f t="shared" si="190"/>
        <v>0</v>
      </c>
      <c r="AN35" s="236">
        <f t="shared" si="190"/>
        <v>0</v>
      </c>
      <c r="AO35" s="236">
        <f t="shared" si="190"/>
        <v>0</v>
      </c>
      <c r="AP35" s="236">
        <f t="shared" si="190"/>
        <v>0</v>
      </c>
      <c r="AQ35" s="236">
        <f t="shared" si="190"/>
        <v>0</v>
      </c>
      <c r="AR35" s="236">
        <f>SUM(IF(A35="a",1,0)+IF(A35="*a",0.5,0)+IF(B35="a",1,0)+IF(B35="*a",0.5,0)+IF(C35="a",1,0)+IF(C35="*a",0.5,0)+IF(D35="a",1,0)+IF(D35="*a",0.5,0)+IF(E35="a",1,0)+IF(E35="*a",0.5,0)+IF(F35="a",1,0)+IF(F35="*a",0.5,0)+IF(G35="a",1,0)+IF(G35="*a",0.5,0)+IF(A35="s",1,0)+IF(A35="*s",0.5,0)+IF(B35="s",1,0)+IF(B35="*s",0.5,0)+IF(C35="s",1,0)+IF(C35="*s",0.5,0)+IF(D35="s",1,0)+IF(D35="*s",0.5,0)+IF(E35="s",1,0)+IF(E35="*s",0.5,0)+IF(F35="s",1,0)+IF(F35="*s",0.5,0)+IF(G35="s",1,0)+IF(G35="*s",0.5,0))</f>
        <v>0</v>
      </c>
      <c r="AS35" s="236">
        <f t="shared" ref="AS35:AY35" si="191">SUM(IF(I35="v",1,0)+IF(I35="*v",0.5,0)+IF(I35="p",1,0)+IF(I35="*p",0.5,0)+IF(I35="c",1,0)+IF(I35="*c",0.5,0))</f>
        <v>0</v>
      </c>
      <c r="AT35" s="236">
        <f t="shared" si="191"/>
        <v>0</v>
      </c>
      <c r="AU35" s="236">
        <f t="shared" si="191"/>
        <v>0</v>
      </c>
      <c r="AV35" s="236">
        <f t="shared" si="191"/>
        <v>0</v>
      </c>
      <c r="AW35" s="236">
        <f t="shared" si="191"/>
        <v>0</v>
      </c>
      <c r="AX35" s="236">
        <f t="shared" si="191"/>
        <v>0</v>
      </c>
      <c r="AY35" s="236">
        <f t="shared" si="191"/>
        <v>0</v>
      </c>
      <c r="AZ35" s="236">
        <f>SUM(IF(I35="a",1,0)+IF(I35="*a",0.5,0)+IF(J35="a",1,0)+IF(J35="*a",0.5,0)+IF(K35="a",1,0)+IF(K35="*a",0.5,0)+IF(L35="a",1,0)+IF(L35="*a",0.5,0)+IF(M35="a",1,0)+IF(M35="*a",0.5,0)+IF(N35="a",1,0)+IF(N35="*a",0.5,0)+IF(O35="a",1,0)+IF(O35="*a",0.5,0)+IF(I35="s",1,0)+IF(I35="*s",0.5,0)+IF(J35="s",1,0)+IF(J35="*s",0.5,0)+IF(K35="s",1,0)+IF(K35="*s",0.5,0)+IF(L35="s",1,0)+IF(L35="*s",0.5,0)+IF(M35="s",1,0)+IF(M35="*s",0.5,0)+IF(N35="s",1,0)+IF(N35="*s",0.5,0)+IF(O35="s",1,0)+IF(O35="*s",0.5,0))</f>
        <v>0</v>
      </c>
      <c r="BA35" s="236">
        <f t="shared" ref="BA35:BG35" si="192">SUM(IF(Q35="v",1,0)+IF(Q35="*v",0.5,0)+IF(Q35="p",1,0)+IF(Q35="*p",0.5,0)+IF(Q35="c",1,0)+IF(Q35="*c",0.5,0))</f>
        <v>0</v>
      </c>
      <c r="BB35" s="236">
        <f t="shared" si="192"/>
        <v>0</v>
      </c>
      <c r="BC35" s="236">
        <f t="shared" si="192"/>
        <v>0</v>
      </c>
      <c r="BD35" s="236">
        <f t="shared" si="192"/>
        <v>0</v>
      </c>
      <c r="BE35" s="236">
        <f t="shared" si="192"/>
        <v>0</v>
      </c>
      <c r="BF35" s="236">
        <f t="shared" si="192"/>
        <v>0</v>
      </c>
      <c r="BG35" s="236">
        <f t="shared" si="192"/>
        <v>0</v>
      </c>
      <c r="BH35" s="236">
        <f>SUM(IF(Q35="a",1,0)+IF(Q35="*a",0.5,0)+IF(R35="a",1,0)+IF(R35="*a",0.5,0)+IF(S35="a",1,0)+IF(S35="*a",0.5,0)+IF(T35="a",1,0)+IF(T35="*a",0.5,0)+IF(U35="a",1,0)+IF(U35="*a",0.5,0)+IF(V35="a",1,0)+IF(V35="*a",0.5,0)+IF(W35="a",1,0)+IF(W35="*a",0.5,0)+IF(Q35="s",1,0)+IF(Q35="*s",0.5,0)+IF(R35="s",1,0)+IF(R35="*s",0.5,0)+IF(S35="s",1,0)+IF(S35="*s",0.5,0)+IF(T35="s",1,0)+IF(T35="*s",0.5,0)+IF(U35="s",1,0)+IF(U35="*s",0.5,0)+IF(V35="s",1,0)+IF(V35="*s",0.5,0)+IF(W35="s",1,0)+IF(W35="*s",0.5,0))</f>
        <v>0</v>
      </c>
      <c r="BI35" s="236">
        <f t="shared" ref="BI35:BO35" si="193">SUM(IF(Y35="v",1,0)+IF(Y35="*v",0.5,0)+IF(Y35="p",1,0)+IF(Y35="*p",0.5,0)+IF(Y35="c",1,0)+IF(Y35="*c",0.5,0))</f>
        <v>0</v>
      </c>
      <c r="BJ35" s="236">
        <f t="shared" si="193"/>
        <v>0</v>
      </c>
      <c r="BK35" s="236">
        <f t="shared" si="193"/>
        <v>0</v>
      </c>
      <c r="BL35" s="236">
        <f t="shared" si="193"/>
        <v>0</v>
      </c>
      <c r="BM35" s="236">
        <f t="shared" si="193"/>
        <v>0</v>
      </c>
      <c r="BN35" s="236">
        <f t="shared" si="193"/>
        <v>0</v>
      </c>
      <c r="BO35" s="236">
        <f t="shared" si="193"/>
        <v>0</v>
      </c>
      <c r="BP35" s="236">
        <f>SUM(IF(Y35="a",1,0)+IF(Y35="*a",0.5,0)+IF(Z35="a",1,0)+IF(Z35="*a",0.5,0)+IF(AA35="a",1,0)+IF(AA35="*a",0.5,0)+IF(AB35="a",1,0)+IF(AB35="*a",0.5,0)+IF(AC35="a",1,0)+IF(AC35="*a",0.5,0)+IF(AD35="a",1,0)+IF(AD35="*a",0.5,0)+IF(AE35="a",1,0)+IF(AE35="*a",0.5,0))</f>
        <v>0</v>
      </c>
    </row>
    <row r="36" spans="1:68" s="188" customFormat="1" x14ac:dyDescent="0.2">
      <c r="A36" s="312">
        <f>SUM(G34+1)</f>
        <v>17</v>
      </c>
      <c r="B36" s="247">
        <f t="shared" ref="B36" si="194">SUM(A36+1)</f>
        <v>18</v>
      </c>
      <c r="C36" s="247">
        <f t="shared" ref="C36" si="195">SUM(B36+1)</f>
        <v>19</v>
      </c>
      <c r="D36" s="247">
        <f t="shared" ref="D36" si="196">SUM(C36+1)</f>
        <v>20</v>
      </c>
      <c r="E36" s="247">
        <f t="shared" ref="E36" si="197">SUM(D36+1)</f>
        <v>21</v>
      </c>
      <c r="F36" s="247">
        <f t="shared" ref="F36" si="198">SUM(E36+1)</f>
        <v>22</v>
      </c>
      <c r="G36" s="312">
        <f t="shared" ref="G36" si="199">SUM(F36+1)</f>
        <v>23</v>
      </c>
      <c r="H36" s="277"/>
      <c r="I36" s="312">
        <f>SUM(O34+1)</f>
        <v>21</v>
      </c>
      <c r="J36" s="247">
        <f t="shared" ref="J36" si="200">SUM(I36+1)</f>
        <v>22</v>
      </c>
      <c r="K36" s="247">
        <f t="shared" ref="K36" si="201">SUM(J36+1)</f>
        <v>23</v>
      </c>
      <c r="L36" s="247">
        <f t="shared" ref="L36" si="202">SUM(K36+1)</f>
        <v>24</v>
      </c>
      <c r="M36" s="247">
        <f t="shared" ref="M36" si="203">SUM(L36+1)</f>
        <v>25</v>
      </c>
      <c r="N36" s="247">
        <f t="shared" ref="N36" si="204">SUM(M36+1)</f>
        <v>26</v>
      </c>
      <c r="O36" s="312">
        <f t="shared" ref="O36" si="205">SUM(N36+1)</f>
        <v>27</v>
      </c>
      <c r="P36" s="277"/>
      <c r="Q36" s="310">
        <f>SUM(W34+1)</f>
        <v>19</v>
      </c>
      <c r="R36" s="247">
        <f t="shared" ref="R36" si="206">SUM(Q36+1)</f>
        <v>20</v>
      </c>
      <c r="S36" s="247">
        <f t="shared" ref="S36" si="207">SUM(R36+1)</f>
        <v>21</v>
      </c>
      <c r="T36" s="247">
        <f t="shared" ref="T36" si="208">SUM(S36+1)</f>
        <v>22</v>
      </c>
      <c r="U36" s="247">
        <f t="shared" ref="U36" si="209">SUM(T36+1)</f>
        <v>23</v>
      </c>
      <c r="V36" s="247">
        <f t="shared" ref="V36" si="210">SUM(U36+1)</f>
        <v>24</v>
      </c>
      <c r="W36" s="312">
        <f t="shared" ref="W36" si="211">SUM(V36+1)</f>
        <v>25</v>
      </c>
      <c r="X36" s="277"/>
      <c r="Y36" s="310">
        <f>SUM(AE34+1)</f>
        <v>23</v>
      </c>
      <c r="Z36" s="233">
        <f>SUM(Y36+1)</f>
        <v>24</v>
      </c>
      <c r="AA36" s="233">
        <f>SUM(Z36+1)</f>
        <v>25</v>
      </c>
      <c r="AB36" s="233">
        <f t="shared" ref="AB36" si="212">SUM(AA36+1)</f>
        <v>26</v>
      </c>
      <c r="AC36" s="233">
        <f t="shared" ref="AC36" si="213">SUM(AB36+1)</f>
        <v>27</v>
      </c>
      <c r="AD36" s="233">
        <f t="shared" ref="AD36" si="214">SUM(AC36+1)</f>
        <v>28</v>
      </c>
      <c r="AE36" s="312">
        <f t="shared" ref="AE36" si="215">SUM(AD36+1)</f>
        <v>29</v>
      </c>
      <c r="AF36" s="348"/>
      <c r="AG36" s="348"/>
      <c r="AH36" s="322"/>
      <c r="AK36" s="278"/>
      <c r="AR36" s="278">
        <f>SUM(IF(A35="d",1,0)+IF(A35="*d",0.5,0)+IF(B35="d",1,0)+IF(B35="*d",0.5,0)+IF(C35="d",1,0)+IF(C35="*d",0.5,0)+IF(D35="d",1,0)+IF(D35="*d",0.5,0)+IF(E35="d",1,0)+IF(E35="*d",0.5,0)+IF(F35="d",1,0)+IF(F35="*d",0.5,0)+IF(G35="d",1,0)+IF(G35="*d",0.5,0)+IF(A35="l",1,0)+IF(A35="*l",0.5,0)+IF(B35="l",1,0)+IF(B35="*l",0.5,0)+IF(C35="l",1,0)+IF(C35="*l",0.5,0)+IF(D35="l",1,0)+IF(D35="*l",0.5,0)+IF(E35="l",1,0)+IF(E35="*l",0.5,0)+IF(F35="l",1,0)+IF(F35="*l",0.5,0)+IF(G35="l",1,0)+IF(G35="*l",0.5,0))</f>
        <v>0</v>
      </c>
      <c r="AZ36" s="278">
        <f>SUM(IF(I35="d",1,0)+IF(I35="*d",0.5,0)+IF(J35="d",1,0)+IF(J35="*d",0.5,0)+IF(K35="d",1,0)+IF(K35="*d",0.5,0)+IF(L35="d",1,0)+IF(L35="*d",0.5,0)+IF(M35="d",1,0)+IF(M35="*d",0.5,0)+IF(N35="d",1,0)+IF(N35="*d",0.5,0)+IF(O35="d",1,0)+IF(O35="*d",0.5,0)+IF(I35="l",1,0)+IF(I35="*l",0.5,0)+IF(J35="l",1,0)+IF(J35="*l",0.5,0)+IF(K35="l",1,0)+IF(K35="*l",0.5,0)+IF(L35="l",1,0)+IF(L35="*l",0.5,0)+IF(M35="l",1,0)+IF(M35="*l",0.5,0)+IF(N35="l",1,0)+IF(N35="*l",0.5,0)+IF(O35="l",1,0)+IF(O35="*l",0.5,0))</f>
        <v>0</v>
      </c>
      <c r="BH36" s="278">
        <f>SUM(IF(Q35="d",1,0)+IF(Q35="*d",0.5,0)+IF(R35="d",1,0)+IF(R35="*d",0.5,0)+IF(S35="d",1,0)+IF(S35="*d",0.5,0)+IF(T35="d",1,0)+IF(T35="*d",0.5,0)+IF(U35="d",1,0)+IF(U35="*d",0.5,0)+IF(V35="d",1,0)+IF(V35="*d",0.5,0)+IF(W35="d",1,0)+IF(W35="*d",0.5,0)+IF(Q35="l",1,0)+IF(Q35="*l",0.5,0)+IF(R35="l",1,0)+IF(R35="*l",0.5,0)+IF(S35="l",1,0)+IF(S35="*l",0.5,0)+IF(T35="l",1,0)+IF(T35="*l",0.5,0)+IF(U35="l",1,0)+IF(U35="*l",0.5,0)+IF(V35="l",1,0)+IF(V35="*l",0.5,0)+IF(W35="l",1,0)+IF(W35="*l",0.5,0))</f>
        <v>0</v>
      </c>
      <c r="BP36" s="278">
        <f>SUM(IF(Y35="d",1,0)+IF(Y35="*d",0.5,0)+IF(Z35="d",1,0)+IF(Z35="*d",0.5,0)+IF(AA35="d",1,0)+IF(AA35="*d",0.5,0)+IF(AB35="d",1,0)+IF(AB35="*d",0.5,0)+IF(AC35="d",1,0)+IF(AC35="*d",0.5,0)+IF(AD35="d",1,0)+IF(AD35="*d",0.5,0)+IF(AE35="d",1,0)+IF(AE35="*d",0.5,0)+IF(Y35="l",1,0)+IF(Y35="*l",0.5,0)+IF(Z35="l",1,0)+IF(Z35="*l",0.5,0)+IF(AA35="l",1,0)+IF(AA35="*l",0.5,0)+IF(AB35="l",1,0)+IF(AB35="*l",0.5,0)+IF(AC35="l",1,0)+IF(AC35="*l",0.5,0)+IF(AD35="l",1,0)+IF(AD35="*l",0.5,0)+IF(AE35="l",1,0)+IF(AE35="*l",0.5,0))</f>
        <v>0</v>
      </c>
    </row>
    <row r="37" spans="1:68" x14ac:dyDescent="0.2">
      <c r="A37" s="309"/>
      <c r="B37" s="248"/>
      <c r="C37" s="243"/>
      <c r="D37" s="243"/>
      <c r="E37" s="258"/>
      <c r="F37" s="258"/>
      <c r="G37" s="311"/>
      <c r="H37" s="272"/>
      <c r="I37" s="309"/>
      <c r="J37" s="248"/>
      <c r="K37" s="243"/>
      <c r="L37" s="243"/>
      <c r="M37" s="243"/>
      <c r="N37" s="244"/>
      <c r="O37" s="311"/>
      <c r="P37" s="272"/>
      <c r="Q37" s="309"/>
      <c r="R37" s="248"/>
      <c r="S37" s="243"/>
      <c r="T37" s="243"/>
      <c r="U37" s="243"/>
      <c r="V37" s="254"/>
      <c r="W37" s="311"/>
      <c r="X37" s="272"/>
      <c r="Y37" s="313"/>
      <c r="Z37" s="255"/>
      <c r="AA37" s="255"/>
      <c r="AB37" s="255"/>
      <c r="AC37" s="257"/>
      <c r="AD37" s="255"/>
      <c r="AE37" s="311"/>
      <c r="AF37" s="349">
        <f>SUM(AK37:AQ37,AS37:AY37,BA37:BG37,BI37:BO37)</f>
        <v>0</v>
      </c>
      <c r="AG37" s="350"/>
      <c r="AH37" s="187">
        <f>SUM(AR37:AR38,AZ37:AZ38,BH37:BH38,BP37:BP38)</f>
        <v>0</v>
      </c>
      <c r="AK37" s="236">
        <f t="shared" ref="AK37:AQ37" si="216">SUM(IF(A37="v",1,0)+IF(A37="*v",0.5,0)+IF(A37="p",1,0)+IF(A37="*p",0.5,0)+IF(A37="c",1,0)+IF(A37="*c",0.5,0))</f>
        <v>0</v>
      </c>
      <c r="AL37" s="236">
        <f t="shared" si="216"/>
        <v>0</v>
      </c>
      <c r="AM37" s="236">
        <f t="shared" si="216"/>
        <v>0</v>
      </c>
      <c r="AN37" s="236">
        <f t="shared" si="216"/>
        <v>0</v>
      </c>
      <c r="AO37" s="236">
        <f t="shared" si="216"/>
        <v>0</v>
      </c>
      <c r="AP37" s="236">
        <f t="shared" si="216"/>
        <v>0</v>
      </c>
      <c r="AQ37" s="236">
        <f t="shared" si="216"/>
        <v>0</v>
      </c>
      <c r="AR37" s="236">
        <f>SUM(IF(A37="a",1,0)+IF(A37="*a",0.5,0)+IF(B37="a",1,0)+IF(B37="*a",0.5,0)+IF(C37="a",1,0)+IF(C37="*a",0.5,0)+IF(D37="a",1,0)+IF(D37="*a",0.5,0)+IF(E37="a",1,0)+IF(E37="*a",0.5,0)+IF(F37="a",1,0)+IF(F37="*a",0.5,0)+IF(G37="a",1,0)+IF(G37="*a",0.5,0)+IF(A37="s",1,0)+IF(A37="*s",0.5,0)+IF(B37="s",1,0)+IF(B37="*s",0.5,0)+IF(C37="s",1,0)+IF(C37="*s",0.5,0)+IF(D37="s",1,0)+IF(D37="*s",0.5,0)+IF(E37="s",1,0)+IF(E37="*s",0.5,0)+IF(F37="s",1,0)+IF(F37="*s",0.5,0)+IF(G37="s",1,0)+IF(G37="*s",0.5,0))</f>
        <v>0</v>
      </c>
      <c r="AS37" s="236">
        <f t="shared" ref="AS37:AY37" si="217">SUM(IF(I37="v",1,0)+IF(I37="*v",0.5,0)+IF(I37="p",1,0)+IF(I37="*p",0.5,0)+IF(I37="c",1,0)+IF(I37="*c",0.5,0))</f>
        <v>0</v>
      </c>
      <c r="AT37" s="236">
        <f t="shared" si="217"/>
        <v>0</v>
      </c>
      <c r="AU37" s="236">
        <f t="shared" si="217"/>
        <v>0</v>
      </c>
      <c r="AV37" s="236">
        <f t="shared" si="217"/>
        <v>0</v>
      </c>
      <c r="AW37" s="236">
        <f t="shared" si="217"/>
        <v>0</v>
      </c>
      <c r="AX37" s="236">
        <f t="shared" si="217"/>
        <v>0</v>
      </c>
      <c r="AY37" s="236">
        <f t="shared" si="217"/>
        <v>0</v>
      </c>
      <c r="AZ37" s="236">
        <f>SUM(IF(I37="a",1,0)+IF(I37="*a",0.5,0)+IF(J37="a",1,0)+IF(J37="*a",0.5,0)+IF(K37="a",1,0)+IF(K37="*a",0.5,0)+IF(L37="a",1,0)+IF(L37="*a",0.5,0)+IF(M37="a",1,0)+IF(M37="*a",0.5,0)+IF(N37="a",1,0)+IF(N37="*a",0.5,0)+IF(O37="a",1,0)+IF(O37="*a",0.5,0)+IF(I37="s",1,0)+IF(I37="*s",0.5,0)+IF(J37="s",1,0)+IF(J37="*s",0.5,0)+IF(K37="s",1,0)+IF(K37="*s",0.5,0)+IF(L37="s",1,0)+IF(L37="*s",0.5,0)+IF(M37="s",1,0)+IF(M37="*s",0.5,0)+IF(N37="s",1,0)+IF(N37="*s",0.5,0)+IF(O37="s",1,0)+IF(O37="*s",0.5,0))</f>
        <v>0</v>
      </c>
      <c r="BA37" s="236">
        <f t="shared" ref="BA37:BG37" si="218">SUM(IF(Q37="v",1,0)+IF(Q37="*v",0.5,0)+IF(Q37="p",1,0)+IF(Q37="*p",0.5,0)+IF(Q37="c",1,0)+IF(Q37="*c",0.5,0))</f>
        <v>0</v>
      </c>
      <c r="BB37" s="236">
        <f t="shared" si="218"/>
        <v>0</v>
      </c>
      <c r="BC37" s="236">
        <f t="shared" si="218"/>
        <v>0</v>
      </c>
      <c r="BD37" s="236">
        <f t="shared" si="218"/>
        <v>0</v>
      </c>
      <c r="BE37" s="236">
        <f t="shared" si="218"/>
        <v>0</v>
      </c>
      <c r="BF37" s="236">
        <f t="shared" si="218"/>
        <v>0</v>
      </c>
      <c r="BG37" s="236">
        <f t="shared" si="218"/>
        <v>0</v>
      </c>
      <c r="BH37" s="236">
        <f>SUM(IF(Q37="a",1,0)+IF(Q37="*a",0.5,0)+IF(R37="a",1,0)+IF(R37="*a",0.5,0)+IF(S37="a",1,0)+IF(S37="*a",0.5,0)+IF(T37="a",1,0)+IF(T37="*a",0.5,0)+IF(U37="a",1,0)+IF(U37="*a",0.5,0)+IF(V37="a",1,0)+IF(V37="*a",0.5,0)+IF(W37="a",1,0)+IF(W37="*a",0.5,0)+IF(Q37="s",1,0)+IF(Q37="*s",0.5,0)+IF(R37="s",1,0)+IF(R37="*s",0.5,0)+IF(S37="s",1,0)+IF(S37="*s",0.5,0)+IF(T37="s",1,0)+IF(T37="*s",0.5,0)+IF(U37="s",1,0)+IF(U37="*s",0.5,0)+IF(V37="s",1,0)+IF(V37="*s",0.5,0)+IF(W37="s",1,0)+IF(W37="*s",0.5,0))</f>
        <v>0</v>
      </c>
      <c r="BI37" s="236">
        <f t="shared" ref="BI37:BO37" si="219">SUM(IF(Y37="v",1,0)+IF(Y37="*v",0.5,0)+IF(Y37="p",1,0)+IF(Y37="*p",0.5,0)+IF(Y37="c",1,0)+IF(Y37="*c",0.5,0))</f>
        <v>0</v>
      </c>
      <c r="BJ37" s="236">
        <f t="shared" si="219"/>
        <v>0</v>
      </c>
      <c r="BK37" s="236">
        <f t="shared" si="219"/>
        <v>0</v>
      </c>
      <c r="BL37" s="236">
        <f t="shared" si="219"/>
        <v>0</v>
      </c>
      <c r="BM37" s="236">
        <f t="shared" si="219"/>
        <v>0</v>
      </c>
      <c r="BN37" s="236">
        <f t="shared" si="219"/>
        <v>0</v>
      </c>
      <c r="BO37" s="236">
        <f t="shared" si="219"/>
        <v>0</v>
      </c>
      <c r="BP37" s="236">
        <f>SUM(IF(Y37="a",1,0)+IF(Y37="*a",0.5,0)+IF(Z37="a",1,0)+IF(Z37="*a",0.5,0)+IF(AA37="a",1,0)+IF(AA37="*a",0.5,0)+IF(AB37="a",1,0)+IF(AB37="*a",0.5,0)+IF(AC37="a",1,0)+IF(AC37="*a",0.5,0)+IF(AD37="a",1,0)+IF(AD37="*a",0.5,0)+IF(AE37="a",1,0)+IF(AE37="*a",0.5,0))</f>
        <v>0</v>
      </c>
    </row>
    <row r="38" spans="1:68" s="188" customFormat="1" x14ac:dyDescent="0.2">
      <c r="A38" s="310">
        <f>SUM(G36+1)</f>
        <v>24</v>
      </c>
      <c r="B38" s="281">
        <f t="shared" ref="B38" si="220">SUM(A38+1)</f>
        <v>25</v>
      </c>
      <c r="C38" s="233">
        <f t="shared" ref="C38" si="221">SUM(B38+1)</f>
        <v>26</v>
      </c>
      <c r="D38" s="233">
        <f t="shared" ref="D38" si="222">SUM(C38+1)</f>
        <v>27</v>
      </c>
      <c r="E38" s="233">
        <f t="shared" ref="E38" si="223">SUM(D38+1)</f>
        <v>28</v>
      </c>
      <c r="F38" s="233">
        <f t="shared" ref="F38" si="224">SUM(E38+1)</f>
        <v>29</v>
      </c>
      <c r="G38" s="312">
        <f t="shared" ref="G38" si="225">SUM(F38+1)</f>
        <v>30</v>
      </c>
      <c r="H38" s="277"/>
      <c r="I38" s="310">
        <f>SUM(O36+1)</f>
        <v>28</v>
      </c>
      <c r="J38" s="233">
        <f>SUM(I38+1)</f>
        <v>29</v>
      </c>
      <c r="K38" s="233">
        <f>SUM(J38+1)</f>
        <v>30</v>
      </c>
      <c r="L38" s="233"/>
      <c r="M38" s="233"/>
      <c r="N38" s="233"/>
      <c r="O38" s="312"/>
      <c r="P38" s="277"/>
      <c r="Q38" s="310">
        <f>SUM(W36+1)</f>
        <v>26</v>
      </c>
      <c r="R38" s="233">
        <f t="shared" ref="R38" si="226">SUM(Q38+1)</f>
        <v>27</v>
      </c>
      <c r="S38" s="233">
        <f t="shared" ref="S38" si="227">SUM(R38+1)</f>
        <v>28</v>
      </c>
      <c r="T38" s="233">
        <f t="shared" ref="T38" si="228">SUM(S38+1)</f>
        <v>29</v>
      </c>
      <c r="U38" s="233">
        <f t="shared" ref="U38" si="229">SUM(T38+1)</f>
        <v>30</v>
      </c>
      <c r="V38" s="233">
        <f t="shared" ref="V38" si="230">SUM(U38+1)</f>
        <v>31</v>
      </c>
      <c r="W38" s="312">
        <v>1</v>
      </c>
      <c r="X38" s="277"/>
      <c r="Y38" s="319">
        <f>SUM(AE36+1)</f>
        <v>30</v>
      </c>
      <c r="Z38" s="282">
        <f t="shared" ref="Z38" si="231">SUM(Y38+1)</f>
        <v>31</v>
      </c>
      <c r="AA38" s="282"/>
      <c r="AB38" s="282"/>
      <c r="AC38" s="282"/>
      <c r="AD38" s="282"/>
      <c r="AE38" s="308"/>
      <c r="AF38" s="348"/>
      <c r="AG38" s="348"/>
      <c r="AH38" s="322"/>
      <c r="AK38" s="278"/>
      <c r="AR38" s="278">
        <f>SUM(IF(A37="d",1,0)+IF(A37="*d",0.5,0)+IF(B37="d",1,0)+IF(B37="*d",0.5,0)+IF(C37="d",1,0)+IF(C37="*d",0.5,0)+IF(D37="d",1,0)+IF(D37="*d",0.5,0)+IF(E37="d",1,0)+IF(E37="*d",0.5,0)+IF(F37="d",1,0)+IF(F37="*d",0.5,0)+IF(G37="d",1,0)+IF(G37="*d",0.5,0)+IF(A37="l",1,0)+IF(A37="*l",0.5,0)+IF(B37="l",1,0)+IF(B37="*l",0.5,0)+IF(C37="l",1,0)+IF(C37="*l",0.5,0)+IF(D37="l",1,0)+IF(D37="*l",0.5,0)+IF(E37="l",1,0)+IF(E37="*l",0.5,0)+IF(F37="l",1,0)+IF(F37="*l",0.5,0)+IF(G37="l",1,0)+IF(G37="*l",0.5,0))</f>
        <v>0</v>
      </c>
      <c r="AZ38" s="278">
        <f>SUM(IF(I37="d",1,0)+IF(I37="*d",0.5,0)+IF(J37="d",1,0)+IF(J37="*d",0.5,0)+IF(K37="d",1,0)+IF(K37="*d",0.5,0)+IF(L37="d",1,0)+IF(L37="*d",0.5,0)+IF(M37="d",1,0)+IF(M37="*d",0.5,0)+IF(N37="d",1,0)+IF(N37="*d",0.5,0)+IF(O37="d",1,0)+IF(O37="*d",0.5,0)+IF(I37="l",1,0)+IF(I37="*l",0.5,0)+IF(J37="l",1,0)+IF(J37="*l",0.5,0)+IF(K37="l",1,0)+IF(K37="*l",0.5,0)+IF(L37="l",1,0)+IF(L37="*l",0.5,0)+IF(M37="l",1,0)+IF(M37="*l",0.5,0)+IF(N37="l",1,0)+IF(N37="*l",0.5,0)+IF(O37="l",1,0)+IF(O37="*l",0.5,0))</f>
        <v>0</v>
      </c>
      <c r="BH38" s="278">
        <f>SUM(IF(Q37="d",1,0)+IF(Q37="*d",0.5,0)+IF(R37="d",1,0)+IF(R37="*d",0.5,0)+IF(S37="d",1,0)+IF(S37="*d",0.5,0)+IF(T37="d",1,0)+IF(T37="*d",0.5,0)+IF(U37="d",1,0)+IF(U37="*d",0.5,0)+IF(V37="d",1,0)+IF(V37="*d",0.5,0)+IF(W37="d",1,0)+IF(W37="*d",0.5,0)+IF(Q37="l",1,0)+IF(Q37="*l",0.5,0)+IF(R37="l",1,0)+IF(R37="*l",0.5,0)+IF(S37="l",1,0)+IF(S37="*l",0.5,0)+IF(T37="l",1,0)+IF(T37="*l",0.5,0)+IF(U37="l",1,0)+IF(U37="*l",0.5,0)+IF(V37="l",1,0)+IF(V37="*l",0.5,0)+IF(W37="l",1,0)+IF(W37="*l",0.5,0))</f>
        <v>0</v>
      </c>
      <c r="BP38" s="278">
        <f>SUM(IF(Y37="d",1,0)+IF(Y37="*d",0.5,0)+IF(Z37="d",1,0)+IF(Z37="*d",0.5,0)+IF(AA37="d",1,0)+IF(AA37="*d",0.5,0)+IF(AB37="d",1,0)+IF(AB37="*d",0.5,0)+IF(AC37="d",1,0)+IF(AC37="*d",0.5,0)+IF(AD37="d",1,0)+IF(AD37="*d",0.5,0)+IF(AE37="d",1,0)+IF(AE37="*d",0.5,0)+IF(Y37="l",1,0)+IF(Y37="*l",0.5,0)+IF(Z37="l",1,0)+IF(Z37="*l",0.5,0)+IF(AA37="l",1,0)+IF(AA37="*l",0.5,0)+IF(AB37="l",1,0)+IF(AB37="*l",0.5,0)+IF(AC37="l",1,0)+IF(AC37="*l",0.5,0)+IF(AD37="l",1,0)+IF(AD37="*l",0.5,0)+IF(AE37="l",1,0)+IF(AE37="*l",0.5,0))</f>
        <v>0</v>
      </c>
    </row>
    <row r="39" spans="1:68" x14ac:dyDescent="0.2">
      <c r="A39" s="313"/>
      <c r="B39" s="283"/>
      <c r="C39" s="258"/>
      <c r="D39" s="258"/>
      <c r="E39" s="255"/>
      <c r="F39" s="255"/>
      <c r="G39" s="311"/>
      <c r="H39" s="272"/>
      <c r="I39" s="313"/>
      <c r="J39" s="258"/>
      <c r="K39" s="259"/>
      <c r="L39" s="259"/>
      <c r="M39" s="260"/>
      <c r="N39" s="260"/>
      <c r="O39" s="311"/>
      <c r="P39" s="272"/>
      <c r="Q39" s="311"/>
      <c r="R39" s="245"/>
      <c r="S39" s="255"/>
      <c r="T39" s="255"/>
      <c r="U39" s="255"/>
      <c r="V39" s="256"/>
      <c r="W39" s="311"/>
      <c r="X39" s="272"/>
      <c r="Y39" s="311"/>
      <c r="Z39" s="284"/>
      <c r="AA39" s="285"/>
      <c r="AB39" s="285"/>
      <c r="AC39" s="285"/>
      <c r="AD39" s="257"/>
      <c r="AE39" s="311"/>
      <c r="AF39" s="349">
        <v>0</v>
      </c>
      <c r="AG39" s="350"/>
      <c r="AH39" s="187">
        <f>SUM(AR39:AR40,AZ39:AZ40,BH39:BH40,BP39:BP40)</f>
        <v>0</v>
      </c>
      <c r="AK39" s="236">
        <f t="shared" ref="AK39:AQ39" si="232">SUM(IF(A39="v",1,0)+IF(A39="*v",0.5,0)+IF(A39="p",1,0)+IF(A39="*p",0.5,0)+IF(A39="c",1,0)+IF(A39="*c",0.5,0))</f>
        <v>0</v>
      </c>
      <c r="AL39" s="236">
        <f t="shared" si="232"/>
        <v>0</v>
      </c>
      <c r="AM39" s="236">
        <f t="shared" si="232"/>
        <v>0</v>
      </c>
      <c r="AN39" s="236">
        <f t="shared" si="232"/>
        <v>0</v>
      </c>
      <c r="AO39" s="236">
        <f t="shared" si="232"/>
        <v>0</v>
      </c>
      <c r="AP39" s="236">
        <f t="shared" si="232"/>
        <v>0</v>
      </c>
      <c r="AQ39" s="236">
        <f t="shared" si="232"/>
        <v>0</v>
      </c>
      <c r="AR39" s="236">
        <f>SUM(IF(A39="a",1,0)+IF(A39="*a",0.5,0)+IF(B39="a",1,0)+IF(B39="*a",0.5,0)+IF(C39="a",1,0)+IF(C39="*a",0.5,0)+IF(D39="a",1,0)+IF(D39="*a",0.5,0)+IF(E39="a",1,0)+IF(E39="*a",0.5,0)+IF(F39="a",1,0)+IF(F39="*a",0.5,0)+IF(G39="a",1,0)+IF(G39="*a",0.5,0)+IF(A39="s",1,0)+IF(A39="*s",0.5,0)+IF(B39="s",1,0)+IF(B39="*s",0.5,0)+IF(C39="s",1,0)+IF(C39="*s",0.5,0)+IF(D39="s",1,0)+IF(D39="*s",0.5,0)+IF(E39="s",1,0)+IF(E39="*s",0.5,0)+IF(F39="s",1,0)+IF(F39="*s",0.5,0)+IF(G39="s",1,0)+IF(G39="*s",0.5,0))</f>
        <v>0</v>
      </c>
      <c r="AS39" s="236">
        <f t="shared" ref="AS39:AY39" si="233">SUM(IF(I39="v",1,0)+IF(I39="*v",0.5,0)+IF(I39="p",1,0)+IF(I39="*p",0.5,0)+IF(I39="c",1,0)+IF(I39="*c",0.5,0))</f>
        <v>0</v>
      </c>
      <c r="AT39" s="236">
        <f t="shared" si="233"/>
        <v>0</v>
      </c>
      <c r="AU39" s="236">
        <f t="shared" si="233"/>
        <v>0</v>
      </c>
      <c r="AV39" s="236">
        <f t="shared" si="233"/>
        <v>0</v>
      </c>
      <c r="AW39" s="236">
        <f t="shared" si="233"/>
        <v>0</v>
      </c>
      <c r="AX39" s="236">
        <f t="shared" si="233"/>
        <v>0</v>
      </c>
      <c r="AY39" s="236">
        <f t="shared" si="233"/>
        <v>0</v>
      </c>
      <c r="AZ39" s="236">
        <f>SUM(IF(I39="a",1,0)+IF(I39="*a",0.5,0)+IF(J39="a",1,0)+IF(J39="*a",0.5,0)+IF(K39="a",1,0)+IF(K39="*a",0.5,0)+IF(L39="a",1,0)+IF(L39="*a",0.5,0)+IF(M39="a",1,0)+IF(M39="*a",0.5,0)+IF(N39="a",1,0)+IF(N39="*a",0.5,0)+IF(O39="a",1,0)+IF(O39="*a",0.5,0)+IF(I39="s",1,0)+IF(I39="*s",0.5,0)+IF(J39="s",1,0)+IF(J39="*s",0.5,0)+IF(K39="s",1,0)+IF(K39="*s",0.5,0)+IF(L39="s",1,0)+IF(L39="*s",0.5,0)+IF(M39="s",1,0)+IF(M39="*s",0.5,0)+IF(N39="s",1,0)+IF(N39="*s",0.5,0)+IF(O39="s",1,0)+IF(O39="*s",0.5,0))</f>
        <v>0</v>
      </c>
      <c r="BA39" s="236">
        <f t="shared" ref="BA39:BG39" si="234">SUM(IF(Q39="v",1,0)+IF(Q39="*v",0.5,0)+IF(Q39="p",1,0)+IF(Q39="*p",0.5,0)+IF(Q39="c",1,0)+IF(Q39="*c",0.5,0))</f>
        <v>0</v>
      </c>
      <c r="BB39" s="236">
        <f t="shared" si="234"/>
        <v>0</v>
      </c>
      <c r="BC39" s="236">
        <f t="shared" si="234"/>
        <v>0</v>
      </c>
      <c r="BD39" s="236">
        <f t="shared" si="234"/>
        <v>0</v>
      </c>
      <c r="BE39" s="236">
        <f t="shared" si="234"/>
        <v>0</v>
      </c>
      <c r="BF39" s="236">
        <f t="shared" si="234"/>
        <v>0</v>
      </c>
      <c r="BG39" s="236">
        <f t="shared" si="234"/>
        <v>0</v>
      </c>
      <c r="BH39" s="236">
        <f>SUM(IF(Q39="a",1,0)+IF(Q39="*a",0.5,0)+IF(R39="a",1,0)+IF(R39="*a",0.5,0)+IF(S39="a",1,0)+IF(S39="*a",0.5,0)+IF(T39="a",1,0)+IF(T39="*a",0.5,0)+IF(U39="a",1,0)+IF(U39="*a",0.5,0)+IF(V39="a",1,0)+IF(V39="*a",0.5,0)+IF(W39="a",1,0)+IF(W39="*a",0.5,0)+IF(Q39="s",1,0)+IF(Q39="*s",0.5,0)+IF(R39="s",1,0)+IF(R39="*s",0.5,0)+IF(S39="s",1,0)+IF(S39="*s",0.5,0)+IF(T39="s",1,0)+IF(T39="*s",0.5,0)+IF(U39="s",1,0)+IF(U39="*s",0.5,0)+IF(V39="s",1,0)+IF(V39="*s",0.5,0)+IF(W39="s",1,0)+IF(W39="*s",0.5,0))</f>
        <v>0</v>
      </c>
      <c r="BI39" s="236">
        <f t="shared" ref="BI39:BO39" si="235">SUM(IF(Y39="v",1,0)+IF(Y39="*v",0.5,0)+IF(Y39="p",1,0)+IF(Y39="*p",0.5,0)+IF(Y39="c",1,0)+IF(Y39="*c",0.5,0))</f>
        <v>0</v>
      </c>
      <c r="BJ39" s="236">
        <f t="shared" si="235"/>
        <v>0</v>
      </c>
      <c r="BK39" s="236">
        <f t="shared" si="235"/>
        <v>0</v>
      </c>
      <c r="BL39" s="236">
        <f t="shared" si="235"/>
        <v>0</v>
      </c>
      <c r="BM39" s="236">
        <f t="shared" si="235"/>
        <v>0</v>
      </c>
      <c r="BN39" s="236">
        <f t="shared" si="235"/>
        <v>0</v>
      </c>
      <c r="BO39" s="236">
        <f t="shared" si="235"/>
        <v>0</v>
      </c>
      <c r="BP39" s="236">
        <f>SUM(IF(Y39="a",1,0)+IF(Y39="*a",0.5,0)+IF(Z39="a",1,0)+IF(Z39="*a",0.5,0)+IF(AA39="a",1,0)+IF(AA39="*a",0.5,0)+IF(AB39="a",1,0)+IF(AB39="*a",0.5,0)+IF(AC39="a",1,0)+IF(AC39="*a",0.5,0)+IF(AD39="a",1,0)+IF(AD39="*a",0.5,0)+IF(AE39="a",1,0)+IF(AE39="*a",0.5,0))</f>
        <v>0</v>
      </c>
    </row>
    <row r="40" spans="1:68" ht="6" customHeight="1" x14ac:dyDescent="0.2">
      <c r="A40" s="261"/>
      <c r="B40" s="262"/>
      <c r="C40" s="262"/>
      <c r="D40" s="262"/>
      <c r="E40" s="262"/>
      <c r="F40" s="262"/>
      <c r="G40" s="261"/>
      <c r="H40" s="261"/>
      <c r="I40" s="261"/>
      <c r="J40" s="262"/>
      <c r="K40" s="262"/>
      <c r="L40" s="262"/>
      <c r="M40" s="262"/>
      <c r="N40" s="262"/>
      <c r="O40" s="261"/>
      <c r="P40" s="261"/>
      <c r="Q40" s="261"/>
      <c r="R40" s="262"/>
      <c r="S40" s="262"/>
      <c r="T40" s="262"/>
      <c r="U40" s="262"/>
      <c r="V40" s="262"/>
      <c r="W40" s="261"/>
      <c r="X40" s="261"/>
      <c r="Y40" s="261"/>
      <c r="Z40" s="262"/>
      <c r="AA40" s="262"/>
      <c r="AB40" s="262"/>
      <c r="AC40" s="262"/>
      <c r="AD40" s="262"/>
      <c r="AE40" s="261"/>
      <c r="AF40" s="322"/>
      <c r="AG40" s="348"/>
      <c r="AH40" s="322"/>
      <c r="AK40" s="228"/>
      <c r="AR40" s="236">
        <f>SUM(IF(A39="d",1,0)+IF(A39="*d",0.5,0)+IF(B39="d",1,0)+IF(B39="*d",0.5,0)+IF(C39="d",1,0)+IF(C39="*d",0.5,0)+IF(D39="d",1,0)+IF(D39="*d",0.5,0)+IF(E39="d",1,0)+IF(E39="*d",0.5,0)+IF(F39="d",1,0)+IF(F39="*d",0.5,0)+IF(G39="d",1,0)+IF(G39="*d",0.5,0)+IF(A39="l",1,0)+IF(A39="*l",0.5,0)+IF(B39="l",1,0)+IF(B39="*l",0.5,0)+IF(C39="l",1,0)+IF(C39="*l",0.5,0)+IF(D39="l",1,0)+IF(D39="*l",0.5,0)+IF(E39="l",1,0)+IF(E39="*l",0.5,0)+IF(F39="l",1,0)+IF(F39="*l",0.5,0)+IF(G39="l",1,0)+IF(G39="*l",0.5,0))</f>
        <v>0</v>
      </c>
      <c r="AZ40" s="236">
        <f>SUM(IF(I39="d",1,0)+IF(I39="*d",0.5,0)+IF(J39="d",1,0)+IF(J39="*d",0.5,0)+IF(K39="d",1,0)+IF(K39="*d",0.5,0)+IF(L39="d",1,0)+IF(L39="*d",0.5,0)+IF(M39="d",1,0)+IF(M39="*d",0.5,0)+IF(N39="d",1,0)+IF(N39="*d",0.5,0)+IF(O39="d",1,0)+IF(O39="*d",0.5,0)+IF(I39="l",1,0)+IF(I39="*l",0.5,0)+IF(J39="l",1,0)+IF(J39="*l",0.5,0)+IF(K39="l",1,0)+IF(K39="*l",0.5,0)+IF(L39="l",1,0)+IF(L39="*l",0.5,0)+IF(M39="l",1,0)+IF(M39="*l",0.5,0)+IF(N39="l",1,0)+IF(N39="*l",0.5,0)+IF(O39="l",1,0)+IF(O39="*l",0.5,0))</f>
        <v>0</v>
      </c>
      <c r="BH40" s="236">
        <f>SUM(IF(Q39="d",1,0)+IF(Q39="*d",0.5,0)+IF(R39="d",1,0)+IF(R39="*d",0.5,0)+IF(S39="d",1,0)+IF(S39="*d",0.5,0)+IF(T39="d",1,0)+IF(T39="*d",0.5,0)+IF(U39="d",1,0)+IF(U39="*d",0.5,0)+IF(V39="d",1,0)+IF(V39="*d",0.5,0)+IF(W39="d",1,0)+IF(W39="*d",0.5,0)+IF(Q39="l",1,0)+IF(Q39="*l",0.5,0)+IF(R39="l",1,0)+IF(R39="*l",0.5,0)+IF(S39="l",1,0)+IF(S39="*l",0.5,0)+IF(T39="l",1,0)+IF(T39="*l",0.5,0)+IF(U39="l",1,0)+IF(U39="*l",0.5,0)+IF(V39="l",1,0)+IF(V39="*l",0.5,0)+IF(W39="l",1,0)+IF(W39="*l",0.5,0))</f>
        <v>0</v>
      </c>
      <c r="BI40" s="170"/>
      <c r="BJ40" s="170"/>
      <c r="BK40" s="170"/>
      <c r="BL40" s="170"/>
      <c r="BM40" s="170"/>
      <c r="BN40" s="170"/>
      <c r="BO40" s="170"/>
      <c r="BP40" s="236">
        <f>SUM(IF(Y39="d",1,0)+IF(Y39="*d",0.5,0)+IF(Z39="d",1,0)+IF(Z39="*d",0.5,0)+IF(AA39="d",1,0)+IF(AA39="*d",0.5,0)+IF(AB39="d",1,0)+IF(AB39="*d",0.5,0)+IF(AC39="d",1,0)+IF(AC39="*d",0.5,0)+IF(AD39="d",1,0)+IF(AD39="*d",0.5,0)+IF(AE39="d",1,0)+IF(AE39="*d",0.5,0)+IF(Y39="l",1,0)+IF(Y39="*l",0.5,0)+IF(Z39="l",1,0)+IF(Z39="*l",0.5,0)+IF(AA39="l",1,0)+IF(AA39="*l",0.5,0)+IF(AB39="l",1,0)+IF(AB39="*l",0.5,0)+IF(AC39="l",1,0)+IF(AC39="*l",0.5,0)+IF(AD39="l",1,0)+IF(AD39="*l",0.5,0)+IF(AE39="l",1,0)+IF(AE39="*l",0.5,0))</f>
        <v>0</v>
      </c>
    </row>
    <row r="41" spans="1:68" ht="7.5" customHeight="1" x14ac:dyDescent="0.2">
      <c r="A41" s="261"/>
      <c r="B41" s="262"/>
      <c r="C41" s="261"/>
      <c r="D41" s="261"/>
      <c r="E41" s="261"/>
      <c r="F41" s="261"/>
      <c r="G41" s="261"/>
      <c r="H41" s="261"/>
      <c r="I41" s="262"/>
      <c r="J41" s="262"/>
      <c r="K41" s="261"/>
      <c r="L41" s="261"/>
      <c r="M41" s="261"/>
      <c r="N41" s="261"/>
      <c r="O41" s="261"/>
      <c r="P41" s="261"/>
      <c r="Q41" s="262"/>
      <c r="R41" s="261"/>
      <c r="S41" s="261"/>
      <c r="T41" s="261"/>
      <c r="U41" s="261"/>
      <c r="V41" s="261"/>
      <c r="W41" s="261"/>
      <c r="X41" s="261"/>
      <c r="Y41" s="262"/>
      <c r="Z41" s="261"/>
      <c r="AA41" s="261"/>
      <c r="AB41" s="261"/>
      <c r="AC41" s="261"/>
      <c r="AD41" s="261"/>
      <c r="AE41" s="261"/>
      <c r="AF41" s="322"/>
      <c r="AG41" s="348"/>
      <c r="AH41" s="322"/>
      <c r="AK41" s="228"/>
      <c r="AS41" s="228"/>
      <c r="BA41" s="228"/>
      <c r="BI41" s="228"/>
      <c r="BP41" s="263"/>
    </row>
    <row r="42" spans="1:68" s="171" customFormat="1" ht="12.95" customHeight="1" x14ac:dyDescent="0.2">
      <c r="A42" s="264"/>
      <c r="B42" s="265"/>
      <c r="C42" s="266"/>
      <c r="D42" s="267" t="s">
        <v>120</v>
      </c>
      <c r="E42" s="266"/>
      <c r="F42" s="265"/>
      <c r="G42" s="268"/>
      <c r="H42" s="269"/>
      <c r="I42" s="264"/>
      <c r="J42" s="265"/>
      <c r="K42" s="266"/>
      <c r="L42" s="267" t="s">
        <v>121</v>
      </c>
      <c r="M42" s="266"/>
      <c r="N42" s="265"/>
      <c r="O42" s="268"/>
      <c r="P42" s="269"/>
      <c r="Q42" s="264"/>
      <c r="R42" s="265"/>
      <c r="S42" s="266"/>
      <c r="T42" s="267" t="s">
        <v>122</v>
      </c>
      <c r="U42" s="266"/>
      <c r="V42" s="265"/>
      <c r="W42" s="268"/>
      <c r="X42" s="269"/>
      <c r="Y42" s="264"/>
      <c r="Z42" s="265"/>
      <c r="AA42" s="266"/>
      <c r="AB42" s="267" t="s">
        <v>123</v>
      </c>
      <c r="AC42" s="266"/>
      <c r="AD42" s="265"/>
      <c r="AE42" s="268"/>
      <c r="AF42" s="347"/>
      <c r="AG42" s="321"/>
      <c r="AH42" s="347"/>
      <c r="AK42" s="181"/>
      <c r="AS42" s="181"/>
      <c r="BA42" s="181"/>
      <c r="BI42" s="181"/>
      <c r="BP42" s="225"/>
    </row>
    <row r="43" spans="1:68" x14ac:dyDescent="0.2">
      <c r="A43" s="316" t="s">
        <v>91</v>
      </c>
      <c r="B43" s="270" t="s">
        <v>108</v>
      </c>
      <c r="C43" s="270" t="s">
        <v>109</v>
      </c>
      <c r="D43" s="270" t="s">
        <v>110</v>
      </c>
      <c r="E43" s="270" t="s">
        <v>111</v>
      </c>
      <c r="F43" s="271" t="s">
        <v>112</v>
      </c>
      <c r="G43" s="317" t="s">
        <v>91</v>
      </c>
      <c r="H43" s="272"/>
      <c r="I43" s="316" t="s">
        <v>91</v>
      </c>
      <c r="J43" s="270" t="s">
        <v>108</v>
      </c>
      <c r="K43" s="270" t="s">
        <v>109</v>
      </c>
      <c r="L43" s="270" t="s">
        <v>110</v>
      </c>
      <c r="M43" s="270" t="s">
        <v>111</v>
      </c>
      <c r="N43" s="271" t="s">
        <v>112</v>
      </c>
      <c r="O43" s="317" t="s">
        <v>91</v>
      </c>
      <c r="P43" s="272"/>
      <c r="Q43" s="316" t="s">
        <v>91</v>
      </c>
      <c r="R43" s="270" t="s">
        <v>108</v>
      </c>
      <c r="S43" s="270" t="s">
        <v>109</v>
      </c>
      <c r="T43" s="270" t="s">
        <v>110</v>
      </c>
      <c r="U43" s="270" t="s">
        <v>111</v>
      </c>
      <c r="V43" s="271" t="s">
        <v>112</v>
      </c>
      <c r="W43" s="317" t="s">
        <v>91</v>
      </c>
      <c r="X43" s="272"/>
      <c r="Y43" s="316" t="s">
        <v>91</v>
      </c>
      <c r="Z43" s="270" t="s">
        <v>108</v>
      </c>
      <c r="AA43" s="270" t="s">
        <v>109</v>
      </c>
      <c r="AB43" s="270" t="s">
        <v>110</v>
      </c>
      <c r="AC43" s="270" t="s">
        <v>111</v>
      </c>
      <c r="AD43" s="271" t="s">
        <v>112</v>
      </c>
      <c r="AE43" s="317" t="s">
        <v>91</v>
      </c>
      <c r="AF43" s="322"/>
      <c r="AG43" s="348"/>
      <c r="AH43" s="322"/>
      <c r="AK43" s="228"/>
      <c r="AR43" s="170" t="s">
        <v>107</v>
      </c>
      <c r="AZ43" s="170" t="s">
        <v>107</v>
      </c>
      <c r="BH43" s="170" t="s">
        <v>107</v>
      </c>
      <c r="BI43" s="170"/>
      <c r="BJ43" s="170"/>
      <c r="BK43" s="170"/>
      <c r="BL43" s="170"/>
      <c r="BM43" s="170"/>
      <c r="BN43" s="170"/>
      <c r="BO43" s="170"/>
      <c r="BP43" s="170" t="s">
        <v>107</v>
      </c>
    </row>
    <row r="44" spans="1:68" x14ac:dyDescent="0.2">
      <c r="A44" s="310"/>
      <c r="B44" s="234"/>
      <c r="C44" s="234">
        <f t="shared" ref="C44:G44" si="236">SUM(B44+1)</f>
        <v>1</v>
      </c>
      <c r="D44" s="234">
        <f t="shared" si="236"/>
        <v>2</v>
      </c>
      <c r="E44" s="234">
        <f t="shared" si="236"/>
        <v>3</v>
      </c>
      <c r="F44" s="234">
        <f t="shared" si="236"/>
        <v>4</v>
      </c>
      <c r="G44" s="314">
        <f t="shared" si="236"/>
        <v>5</v>
      </c>
      <c r="H44" s="277"/>
      <c r="I44" s="310"/>
      <c r="J44" s="233"/>
      <c r="K44" s="233"/>
      <c r="L44" s="233"/>
      <c r="M44" s="233">
        <f t="shared" ref="M44:O44" si="237">SUM(L44+1)</f>
        <v>1</v>
      </c>
      <c r="N44" s="233">
        <f t="shared" si="237"/>
        <v>2</v>
      </c>
      <c r="O44" s="312">
        <f t="shared" si="237"/>
        <v>3</v>
      </c>
      <c r="P44" s="277"/>
      <c r="Q44" s="310">
        <v>1</v>
      </c>
      <c r="R44" s="234">
        <f t="shared" ref="R44" si="238">SUM(Q44+1)</f>
        <v>2</v>
      </c>
      <c r="S44" s="234">
        <f t="shared" ref="S44" si="239">SUM(R44+1)</f>
        <v>3</v>
      </c>
      <c r="T44" s="234">
        <f t="shared" ref="T44" si="240">SUM(S44+1)</f>
        <v>4</v>
      </c>
      <c r="U44" s="234">
        <f t="shared" ref="U44" si="241">SUM(T44+1)</f>
        <v>5</v>
      </c>
      <c r="V44" s="234">
        <f t="shared" ref="V44" si="242">SUM(U44+1)</f>
        <v>6</v>
      </c>
      <c r="W44" s="314">
        <f t="shared" ref="W44" si="243">SUM(V44+1)</f>
        <v>7</v>
      </c>
      <c r="X44" s="277"/>
      <c r="Y44" s="310"/>
      <c r="Z44" s="234"/>
      <c r="AA44" s="234">
        <f t="shared" ref="AA44:AE44" si="244">SUM(Z44+1)</f>
        <v>1</v>
      </c>
      <c r="AB44" s="234">
        <f t="shared" si="244"/>
        <v>2</v>
      </c>
      <c r="AC44" s="234">
        <f t="shared" si="244"/>
        <v>3</v>
      </c>
      <c r="AD44" s="234">
        <f t="shared" si="244"/>
        <v>4</v>
      </c>
      <c r="AE44" s="314">
        <f t="shared" si="244"/>
        <v>5</v>
      </c>
      <c r="AF44" s="322" t="s">
        <v>115</v>
      </c>
      <c r="AG44" s="348"/>
      <c r="AH44" s="322"/>
      <c r="AK44" s="236" t="s">
        <v>91</v>
      </c>
      <c r="AL44" s="170" t="s">
        <v>108</v>
      </c>
      <c r="AM44" s="170" t="s">
        <v>109</v>
      </c>
      <c r="AN44" s="170" t="s">
        <v>110</v>
      </c>
      <c r="AO44" s="170" t="s">
        <v>111</v>
      </c>
      <c r="AP44" s="170" t="s">
        <v>112</v>
      </c>
      <c r="AQ44" s="170" t="s">
        <v>91</v>
      </c>
      <c r="AR44" s="170" t="s">
        <v>42</v>
      </c>
      <c r="AS44" s="236" t="s">
        <v>91</v>
      </c>
      <c r="AT44" s="170" t="s">
        <v>108</v>
      </c>
      <c r="AU44" s="170" t="s">
        <v>109</v>
      </c>
      <c r="AV44" s="170" t="s">
        <v>110</v>
      </c>
      <c r="AW44" s="170" t="s">
        <v>111</v>
      </c>
      <c r="AX44" s="170" t="s">
        <v>112</v>
      </c>
      <c r="AY44" s="170" t="s">
        <v>91</v>
      </c>
      <c r="AZ44" s="170" t="s">
        <v>42</v>
      </c>
      <c r="BA44" s="236" t="s">
        <v>91</v>
      </c>
      <c r="BB44" s="170" t="s">
        <v>108</v>
      </c>
      <c r="BC44" s="170" t="s">
        <v>109</v>
      </c>
      <c r="BD44" s="170" t="s">
        <v>110</v>
      </c>
      <c r="BE44" s="170" t="s">
        <v>111</v>
      </c>
      <c r="BF44" s="170" t="s">
        <v>112</v>
      </c>
      <c r="BG44" s="170" t="s">
        <v>91</v>
      </c>
      <c r="BH44" s="170" t="s">
        <v>42</v>
      </c>
      <c r="BI44" s="236" t="s">
        <v>91</v>
      </c>
      <c r="BJ44" s="170" t="s">
        <v>108</v>
      </c>
      <c r="BK44" s="170" t="s">
        <v>109</v>
      </c>
      <c r="BL44" s="170" t="s">
        <v>110</v>
      </c>
      <c r="BM44" s="170" t="s">
        <v>111</v>
      </c>
      <c r="BN44" s="170" t="s">
        <v>112</v>
      </c>
      <c r="BO44" s="170" t="s">
        <v>91</v>
      </c>
      <c r="BP44" s="170" t="s">
        <v>42</v>
      </c>
    </row>
    <row r="45" spans="1:68" ht="12.95" customHeight="1" x14ac:dyDescent="0.2">
      <c r="A45" s="309"/>
      <c r="B45" s="240"/>
      <c r="C45" s="240"/>
      <c r="D45" s="240"/>
      <c r="E45" s="240"/>
      <c r="F45" s="286"/>
      <c r="G45" s="311"/>
      <c r="H45" s="272"/>
      <c r="I45" s="309"/>
      <c r="J45" s="287"/>
      <c r="K45" s="287"/>
      <c r="L45" s="287"/>
      <c r="M45" s="244"/>
      <c r="N45" s="244"/>
      <c r="O45" s="311"/>
      <c r="P45" s="272"/>
      <c r="Q45" s="309"/>
      <c r="R45" s="273"/>
      <c r="S45" s="273"/>
      <c r="T45" s="274"/>
      <c r="U45" s="257"/>
      <c r="V45" s="275"/>
      <c r="W45" s="311"/>
      <c r="X45" s="272"/>
      <c r="Y45" s="309"/>
      <c r="Z45" s="243"/>
      <c r="AA45" s="243"/>
      <c r="AB45" s="243"/>
      <c r="AC45" s="243"/>
      <c r="AD45" s="244"/>
      <c r="AE45" s="311"/>
      <c r="AF45" s="349">
        <f>SUM(AK45:AQ45,AS45:AY45,BA45:BG45,BI45:BO45)</f>
        <v>0</v>
      </c>
      <c r="AG45" s="350"/>
      <c r="AH45" s="187">
        <f>SUM(AR45:AR46,AZ45:AZ46,BH45:BH46,BP45:BP46)</f>
        <v>0</v>
      </c>
      <c r="AK45" s="236">
        <f t="shared" ref="AK45:AQ45" si="245">SUM(IF(A45="v",1,0)+IF(A45="*v",0.5,0)+IF(A45="p",1,0)+IF(A45="*p",0.5,0)+IF(A45="c",1,0)+IF(A45="*c",0.5,0))</f>
        <v>0</v>
      </c>
      <c r="AL45" s="236">
        <f t="shared" si="245"/>
        <v>0</v>
      </c>
      <c r="AM45" s="236">
        <f t="shared" si="245"/>
        <v>0</v>
      </c>
      <c r="AN45" s="236">
        <f t="shared" si="245"/>
        <v>0</v>
      </c>
      <c r="AO45" s="236">
        <f t="shared" si="245"/>
        <v>0</v>
      </c>
      <c r="AP45" s="236">
        <f t="shared" si="245"/>
        <v>0</v>
      </c>
      <c r="AQ45" s="236">
        <f t="shared" si="245"/>
        <v>0</v>
      </c>
      <c r="AR45" s="236">
        <f>SUM(IF(A45="a",1,0)+IF(A45="*a",0.5,0)+IF(B45="a",1,0)+IF(B45="*a",0.5,0)+IF(C45="a",1,0)+IF(C45="*a",0.5,0)+IF(D45="a",1,0)+IF(D45="*a",0.5,0)+IF(E45="a",1,0)+IF(E45="*a",0.5,0)+IF(F45="a",1,0)+IF(F45="*a",0.5,0)+IF(G45="a",1,0)+IF(G45="*a",0.5,0)+IF(A45="s",1,0)+IF(A45="*s",0.5,0)+IF(B45="s",1,0)+IF(B45="*s",0.5,0)+IF(C45="s",1,0)+IF(C45="*s",0.5,0)+IF(D45="s",1,0)+IF(D45="*s",0.5,0)+IF(E45="s",1,0)+IF(E45="*s",0.5,0)+IF(F45="s",1,0)+IF(F45="*s",0.5,0)+IF(G45="s",1,0)+IF(G45="*s",0.5,0))</f>
        <v>0</v>
      </c>
      <c r="AS45" s="236">
        <f t="shared" ref="AS45:AY45" si="246">SUM(IF(I45="v",1,0)+IF(I45="*v",0.5,0)+IF(I45="p",1,0)+IF(I45="*p",0.5,0)+IF(I45="c",1,0)+IF(I45="*c",0.5,0))</f>
        <v>0</v>
      </c>
      <c r="AT45" s="236">
        <f t="shared" si="246"/>
        <v>0</v>
      </c>
      <c r="AU45" s="236">
        <f t="shared" si="246"/>
        <v>0</v>
      </c>
      <c r="AV45" s="236">
        <f t="shared" si="246"/>
        <v>0</v>
      </c>
      <c r="AW45" s="236">
        <f t="shared" si="246"/>
        <v>0</v>
      </c>
      <c r="AX45" s="236">
        <f t="shared" si="246"/>
        <v>0</v>
      </c>
      <c r="AY45" s="236">
        <f t="shared" si="246"/>
        <v>0</v>
      </c>
      <c r="AZ45" s="236">
        <f>SUM(IF(I45="a",1,0)+IF(I45="*a",0.5,0)+IF(J45="a",1,0)+IF(J45="*a",0.5,0)+IF(K45="a",1,0)+IF(K45="*a",0.5,0)+IF(L45="a",1,0)+IF(L45="*a",0.5,0)+IF(M45="a",1,0)+IF(M45="*a",0.5,0)+IF(N45="a",1,0)+IF(N45="*a",0.5,0)+IF(O45="a",1,0)+IF(O45="*a",0.5,0)+IF(I45="s",1,0)+IF(I45="*s",0.5,0)+IF(J45="s",1,0)+IF(J45="*s",0.5,0)+IF(K45="s",1,0)+IF(K45="*s",0.5,0)+IF(L45="s",1,0)+IF(L45="*s",0.5,0)+IF(M45="s",1,0)+IF(M45="*s",0.5,0)+IF(N45="s",1,0)+IF(N45="*s",0.5,0)+IF(O45="s",1,0)+IF(O45="*s",0.5,0))</f>
        <v>0</v>
      </c>
      <c r="BA45" s="236">
        <f t="shared" ref="BA45:BG45" si="247">SUM(IF(Q45="v",1,0)+IF(Q45="*v",0.5,0)+IF(Q45="p",1,0)+IF(Q45="*p",0.5,0)+IF(Q45="c",1,0)+IF(Q45="*c",0.5,0))</f>
        <v>0</v>
      </c>
      <c r="BB45" s="236">
        <f t="shared" si="247"/>
        <v>0</v>
      </c>
      <c r="BC45" s="236">
        <f t="shared" si="247"/>
        <v>0</v>
      </c>
      <c r="BD45" s="236">
        <f t="shared" si="247"/>
        <v>0</v>
      </c>
      <c r="BE45" s="236">
        <f t="shared" si="247"/>
        <v>0</v>
      </c>
      <c r="BF45" s="236">
        <f t="shared" si="247"/>
        <v>0</v>
      </c>
      <c r="BG45" s="236">
        <f t="shared" si="247"/>
        <v>0</v>
      </c>
      <c r="BH45" s="236">
        <f>SUM(IF(Q45="a",1,0)+IF(Q45="*a",0.5,0)+IF(R45="a",1,0)+IF(R45="*a",0.5,0)+IF(S45="a",1,0)+IF(S45="*a",0.5,0)+IF(T45="a",1,0)+IF(T45="*a",0.5,0)+IF(U45="a",1,0)+IF(U45="*a",0.5,0)+IF(V45="a",1,0)+IF(V45="*a",0.5,0)+IF(W45="a",1,0)+IF(W45="*a",0.5,0)+IF(Q45="s",1,0)+IF(Q45="*s",0.5,0)+IF(R45="s",1,0)+IF(R45="*s",0.5,0)+IF(S45="s",1,0)+IF(S45="*s",0.5,0)+IF(T45="s",1,0)+IF(T45="*s",0.5,0)+IF(U45="s",1,0)+IF(U45="*s",0.5,0)+IF(V45="s",1,0)+IF(V45="*s",0.5,0)+IF(W45="s",1,0)+IF(W45="*s",0.5,0))</f>
        <v>0</v>
      </c>
      <c r="BI45" s="236">
        <f t="shared" ref="BI45:BO45" si="248">SUM(IF(Y45="v",1,0)+IF(Y45="*v",0.5,0)+IF(Y45="p",1,0)+IF(Y45="*p",0.5,0)+IF(Y45="c",1,0)+IF(Y45="*c",0.5,0))</f>
        <v>0</v>
      </c>
      <c r="BJ45" s="236">
        <f t="shared" si="248"/>
        <v>0</v>
      </c>
      <c r="BK45" s="236">
        <f t="shared" si="248"/>
        <v>0</v>
      </c>
      <c r="BL45" s="236">
        <f t="shared" si="248"/>
        <v>0</v>
      </c>
      <c r="BM45" s="236">
        <f t="shared" si="248"/>
        <v>0</v>
      </c>
      <c r="BN45" s="236">
        <f t="shared" si="248"/>
        <v>0</v>
      </c>
      <c r="BO45" s="236">
        <f t="shared" si="248"/>
        <v>0</v>
      </c>
      <c r="BP45" s="236">
        <f>SUM(IF(Y45="a",1,0)+IF(Y45="*a",0.5,0)+IF(Z45="a",1,0)+IF(Z45="*a",0.5,0)+IF(AA45="a",1,0)+IF(AA45="*a",0.5,0)+IF(AB45="a",1,0)+IF(AB45="*a",0.5,0)+IF(AC45="a",1,0)+IF(AC45="*a",0.5,0)+IF(AD45="a",1,0)+IF(AD45="*a",0.5,0)+IF(AE45="a",1,0)+IF(AE45="*a",0.5,0)+IF(Y45="s",1,0)+IF(Y45="*s",0.5,0)+IF(Z45="s",1,0)+IF(Z45="*s",0.5,0)+IF(AA45="s",1,0)+IF(AA45="*s",0.5,0)+IF(AB45="s",1,0)+IF(AB45="*s",0.5,0)+IF(AC45="s",1,0)+IF(AC45="*s",0.5,0)+IF(AD45="s",1,0)+IF(AD45="*s",0.5,0)+IF(AE45="s",1,0)+IF(AE45="*s",0.5,0))</f>
        <v>0</v>
      </c>
    </row>
    <row r="46" spans="1:68" x14ac:dyDescent="0.2">
      <c r="A46" s="310">
        <f>SUM(G44+1)</f>
        <v>6</v>
      </c>
      <c r="B46" s="288">
        <f t="shared" ref="B46:G46" si="249">SUM(A46+1)</f>
        <v>7</v>
      </c>
      <c r="C46" s="289">
        <f t="shared" si="249"/>
        <v>8</v>
      </c>
      <c r="D46" s="289">
        <f t="shared" si="249"/>
        <v>9</v>
      </c>
      <c r="E46" s="289">
        <f t="shared" si="249"/>
        <v>10</v>
      </c>
      <c r="F46" s="289">
        <f t="shared" si="249"/>
        <v>11</v>
      </c>
      <c r="G46" s="314">
        <f t="shared" si="249"/>
        <v>12</v>
      </c>
      <c r="H46" s="261"/>
      <c r="I46" s="318">
        <f>SUM(O44+1)</f>
        <v>4</v>
      </c>
      <c r="J46" s="289">
        <f t="shared" ref="J46:O46" si="250">SUM(I46+1)</f>
        <v>5</v>
      </c>
      <c r="K46" s="289">
        <f t="shared" si="250"/>
        <v>6</v>
      </c>
      <c r="L46" s="289">
        <f t="shared" si="250"/>
        <v>7</v>
      </c>
      <c r="M46" s="289">
        <f t="shared" si="250"/>
        <v>8</v>
      </c>
      <c r="N46" s="289">
        <f t="shared" si="250"/>
        <v>9</v>
      </c>
      <c r="O46" s="314">
        <f t="shared" si="250"/>
        <v>10</v>
      </c>
      <c r="P46" s="261"/>
      <c r="Q46" s="318">
        <f>SUM(W44+1)</f>
        <v>8</v>
      </c>
      <c r="R46" s="289">
        <f t="shared" ref="R46" si="251">SUM(Q46+1)</f>
        <v>9</v>
      </c>
      <c r="S46" s="289">
        <f t="shared" ref="S46" si="252">SUM(R46+1)</f>
        <v>10</v>
      </c>
      <c r="T46" s="289">
        <f t="shared" ref="T46" si="253">SUM(S46+1)</f>
        <v>11</v>
      </c>
      <c r="U46" s="289">
        <f t="shared" ref="U46" si="254">SUM(T46+1)</f>
        <v>12</v>
      </c>
      <c r="V46" s="289">
        <f t="shared" ref="V46" si="255">SUM(U46+1)</f>
        <v>13</v>
      </c>
      <c r="W46" s="314">
        <f t="shared" ref="W46" si="256">SUM(V46+1)</f>
        <v>14</v>
      </c>
      <c r="X46" s="261"/>
      <c r="Y46" s="314">
        <f>SUM(AE44+1)</f>
        <v>6</v>
      </c>
      <c r="Z46" s="234">
        <f t="shared" ref="Z46:AE46" si="257">SUM(Y46+1)</f>
        <v>7</v>
      </c>
      <c r="AA46" s="234">
        <f t="shared" si="257"/>
        <v>8</v>
      </c>
      <c r="AB46" s="234">
        <f t="shared" si="257"/>
        <v>9</v>
      </c>
      <c r="AC46" s="234">
        <f t="shared" si="257"/>
        <v>10</v>
      </c>
      <c r="AD46" s="234">
        <f t="shared" si="257"/>
        <v>11</v>
      </c>
      <c r="AE46" s="314">
        <f t="shared" si="257"/>
        <v>12</v>
      </c>
      <c r="AF46" s="322"/>
      <c r="AG46" s="348"/>
      <c r="AH46" s="322"/>
      <c r="AK46" s="228"/>
      <c r="AR46" s="236">
        <f>SUM(IF(A45="d",1,0)+IF(A45="*d",0.5,0)+IF(B45="d",1,0)+IF(B45="*d",0.5,0)+IF(C45="d",1,0)+IF(C45="*d",0.5,0)+IF(D45="d",1,0)+IF(D45="*d",0.5,0)+IF(E45="d",1,0)+IF(E45="*d",0.5,0)+IF(F45="d",1,0)+IF(F45="*d",0.5,0)+IF(G45="d",1,0)+IF(G45="*d",0.5,0)+IF(A45="l",1,0)+IF(A45="*l",0.5,0)+IF(B45="l",1,0)+IF(B45="*l",0.5,0)+IF(C45="l",1,0)+IF(C45="*l",0.5,0)+IF(D45="l",1,0)+IF(D45="*l",0.5,0)+IF(E45="l",1,0)+IF(E45="*l",0.5,0)+IF(F45="l",1,0)+IF(F45="*l",0.5,0)+IF(G45="l",1,0)+IF(G45="*l",0.5,0))</f>
        <v>0</v>
      </c>
      <c r="AZ46" s="236">
        <f>SUM(IF(I45="d",1,0)+IF(I45="*d",0.5,0)+IF(J45="d",1,0)+IF(J45="*d",0.5,0)+IF(K45="d",1,0)+IF(K45="*d",0.5,0)+IF(L45="d",1,0)+IF(L45="*d",0.5,0)+IF(M45="d",1,0)+IF(M45="*d",0.5,0)+IF(N45="d",1,0)+IF(N45="*d",0.5,0)+IF(O45="d",1,0)+IF(O45="*d",0.5,0)+IF(I45="l",1,0)+IF(I45="*l",0.5,0)+IF(J45="l",1,0)+IF(J45="*l",0.5,0)+IF(K45="l",1,0)+IF(K45="*l",0.5,0)+IF(L45="l",1,0)+IF(L45="*l",0.5,0)+IF(M45="l",1,0)+IF(M45="*l",0.5,0)+IF(N45="l",1,0)+IF(N45="*l",0.5,0)+IF(O45="l",1,0)+IF(O45="*l",0.5,0))</f>
        <v>0</v>
      </c>
      <c r="BH46" s="236">
        <f>SUM(IF(Q45="d",1,0)+IF(Q45="*d",0.5,0)+IF(R45="d",1,0)+IF(R45="*d",0.5,0)+IF(S45="d",1,0)+IF(S45="*d",0.5,0)+IF(T45="d",1,0)+IF(T45="*d",0.5,0)+IF(U45="d",1,0)+IF(U45="*d",0.5,0)+IF(V45="d",1,0)+IF(V45="*d",0.5,0)+IF(W45="d",1,0)+IF(W45="*d",0.5,0)+IF(Q45="l",1,0)+IF(Q45="*l",0.5,0)+IF(R45="l",1,0)+IF(R45="*l",0.5,0)+IF(S45="l",1,0)+IF(S45="*l",0.5,0)+IF(T45="l",1,0)+IF(T45="*l",0.5,0)+IF(U45="l",1,0)+IF(U45="*l",0.5,0)+IF(V45="l",1,0)+IF(V45="*l",0.5,0)+IF(W45="l",1,0)+IF(W45="*l",0.5,0))</f>
        <v>0</v>
      </c>
      <c r="BI46" s="170"/>
      <c r="BJ46" s="170"/>
      <c r="BK46" s="170"/>
      <c r="BL46" s="170"/>
      <c r="BM46" s="170"/>
      <c r="BN46" s="170"/>
      <c r="BO46" s="170"/>
      <c r="BP46" s="236">
        <f>SUM(IF(Y45="d",1,0)+IF(Y45="*d",0.5,0)+IF(Z45="d",1,0)+IF(Z45="*d",0.5,0)+IF(AA45="d",1,0)+IF(AA45="*d",0.5,0)+IF(AB45="d",1,0)+IF(AB45="*d",0.5,0)+IF(AC45="d",1,0)+IF(AC45="*d",0.5,0)+IF(AD45="d",1,0)+IF(AD45="*d",0.5,0)+IF(AE45="d",1,0)+IF(AE45="*d",0.5,0)+IF(Y45="l",1,0)+IF(Y45="*l",0.5,0)+IF(Z45="l",1,0)+IF(Z45="*l",0.5,0)+IF(AA45="l",1,0)+IF(AA45="*l",0.5,0)+IF(AB45="l",1,0)+IF(AB45="*l",0.5,0)+IF(AC45="l",1,0)+IF(AC45="*l",0.5,0)+IF(AD45="l",1,0)+IF(AD45="*l",0.5,0)+IF(AE45="l",1,0)+IF(AE45="*l",0.5,0))</f>
        <v>0</v>
      </c>
    </row>
    <row r="47" spans="1:68" ht="12.95" customHeight="1" x14ac:dyDescent="0.2">
      <c r="A47" s="309"/>
      <c r="B47" s="290"/>
      <c r="C47" s="240"/>
      <c r="D47" s="240"/>
      <c r="E47" s="240"/>
      <c r="F47" s="241"/>
      <c r="G47" s="311"/>
      <c r="H47" s="272"/>
      <c r="I47" s="309"/>
      <c r="J47" s="291"/>
      <c r="K47" s="291"/>
      <c r="L47" s="291"/>
      <c r="M47" s="243"/>
      <c r="N47" s="244"/>
      <c r="O47" s="311"/>
      <c r="P47" s="272"/>
      <c r="Q47" s="309"/>
      <c r="R47" s="291"/>
      <c r="S47" s="291"/>
      <c r="T47" s="291"/>
      <c r="U47" s="243"/>
      <c r="V47" s="244"/>
      <c r="W47" s="311"/>
      <c r="X47" s="272"/>
      <c r="Y47" s="309"/>
      <c r="Z47" s="248"/>
      <c r="AA47" s="243"/>
      <c r="AB47" s="243"/>
      <c r="AC47" s="243"/>
      <c r="AD47" s="244"/>
      <c r="AE47" s="311"/>
      <c r="AF47" s="349">
        <f>SUM(AK47:AQ47,AS47:AY47,BA47:BG47,BI47:BO47)</f>
        <v>0</v>
      </c>
      <c r="AG47" s="350"/>
      <c r="AH47" s="187">
        <f>SUM(AR47:AR48,AZ47:AZ48,BH47:BH48,BP47:BP48)</f>
        <v>0</v>
      </c>
      <c r="AK47" s="236">
        <f t="shared" ref="AK47:AQ47" si="258">SUM(IF(A47="v",1,0)+IF(A47="*v",0.5,0)+IF(A47="p",1,0)+IF(A47="*p",0.5,0)+IF(A47="c",1,0)+IF(A47="*c",0.5,0))</f>
        <v>0</v>
      </c>
      <c r="AL47" s="236">
        <f t="shared" si="258"/>
        <v>0</v>
      </c>
      <c r="AM47" s="236">
        <f t="shared" si="258"/>
        <v>0</v>
      </c>
      <c r="AN47" s="236">
        <f t="shared" si="258"/>
        <v>0</v>
      </c>
      <c r="AO47" s="236">
        <f t="shared" si="258"/>
        <v>0</v>
      </c>
      <c r="AP47" s="236">
        <f t="shared" si="258"/>
        <v>0</v>
      </c>
      <c r="AQ47" s="236">
        <f t="shared" si="258"/>
        <v>0</v>
      </c>
      <c r="AR47" s="236">
        <f>SUM(IF(A47="a",1,0)+IF(A47="*a",0.5,0)+IF(B47="a",1,0)+IF(B47="*a",0.5,0)+IF(C47="a",1,0)+IF(C47="*a",0.5,0)+IF(D47="a",1,0)+IF(D47="*a",0.5,0)+IF(E47="a",1,0)+IF(E47="*a",0.5,0)+IF(F47="a",1,0)+IF(F47="*a",0.5,0)+IF(G47="a",1,0)+IF(G47="*a",0.5,0)+IF(A47="s",1,0)+IF(A47="*s",0.5,0)+IF(B47="s",1,0)+IF(B47="*s",0.5,0)+IF(C47="s",1,0)+IF(C47="*s",0.5,0)+IF(D47="s",1,0)+IF(D47="*s",0.5,0)+IF(E47="s",1,0)+IF(E47="*s",0.5,0)+IF(F47="s",1,0)+IF(F47="*s",0.5,0)+IF(G47="s",1,0)+IF(G47="*s",0.5,0))</f>
        <v>0</v>
      </c>
      <c r="AS47" s="236">
        <f t="shared" ref="AS47:AY47" si="259">SUM(IF(I47="v",1,0)+IF(I47="*v",0.5,0)+IF(I47="p",1,0)+IF(I47="*p",0.5,0)+IF(I47="c",1,0)+IF(I47="*c",0.5,0))</f>
        <v>0</v>
      </c>
      <c r="AT47" s="236">
        <f t="shared" si="259"/>
        <v>0</v>
      </c>
      <c r="AU47" s="236">
        <f t="shared" si="259"/>
        <v>0</v>
      </c>
      <c r="AV47" s="236">
        <f t="shared" si="259"/>
        <v>0</v>
      </c>
      <c r="AW47" s="236">
        <f t="shared" si="259"/>
        <v>0</v>
      </c>
      <c r="AX47" s="236">
        <f t="shared" si="259"/>
        <v>0</v>
      </c>
      <c r="AY47" s="236">
        <f t="shared" si="259"/>
        <v>0</v>
      </c>
      <c r="AZ47" s="236">
        <f>SUM(IF(I47="a",1,0)+IF(I47="*a",0.5,0)+IF(J47="a",1,0)+IF(J47="*a",0.5,0)+IF(K47="a",1,0)+IF(K47="*a",0.5,0)+IF(L47="a",1,0)+IF(L47="*a",0.5,0)+IF(M47="a",1,0)+IF(M47="*a",0.5,0)+IF(N47="a",1,0)+IF(N47="*a",0.5,0)+IF(O47="a",1,0)+IF(O47="*a",0.5,0)+IF(I47="s",1,0)+IF(I47="*s",0.5,0)+IF(J47="s",1,0)+IF(J47="*s",0.5,0)+IF(K47="s",1,0)+IF(K47="*s",0.5,0)+IF(L47="s",1,0)+IF(L47="*s",0.5,0)+IF(M47="s",1,0)+IF(M47="*s",0.5,0)+IF(N47="s",1,0)+IF(N47="*s",0.5,0)+IF(O47="s",1,0)+IF(O47="*s",0.5,0))</f>
        <v>0</v>
      </c>
      <c r="BA47" s="236">
        <f t="shared" ref="BA47:BG47" si="260">SUM(IF(Q47="v",1,0)+IF(Q47="*v",0.5,0)+IF(Q47="p",1,0)+IF(Q47="*p",0.5,0)+IF(Q47="c",1,0)+IF(Q47="*c",0.5,0))</f>
        <v>0</v>
      </c>
      <c r="BB47" s="236">
        <f t="shared" si="260"/>
        <v>0</v>
      </c>
      <c r="BC47" s="236">
        <f t="shared" si="260"/>
        <v>0</v>
      </c>
      <c r="BD47" s="236">
        <f t="shared" si="260"/>
        <v>0</v>
      </c>
      <c r="BE47" s="236">
        <f t="shared" si="260"/>
        <v>0</v>
      </c>
      <c r="BF47" s="236">
        <f t="shared" si="260"/>
        <v>0</v>
      </c>
      <c r="BG47" s="236">
        <f t="shared" si="260"/>
        <v>0</v>
      </c>
      <c r="BH47" s="236">
        <f>SUM(IF(Q47="a",1,0)+IF(Q47="*a",0.5,0)+IF(R47="a",1,0)+IF(R47="*a",0.5,0)+IF(S47="a",1,0)+IF(S47="*a",0.5,0)+IF(T47="a",1,0)+IF(T47="*a",0.5,0)+IF(U47="a",1,0)+IF(U47="*a",0.5,0)+IF(V47="a",1,0)+IF(V47="*a",0.5,0)+IF(W47="a",1,0)+IF(W47="*a",0.5,0)+IF(Q47="s",1,0)+IF(Q47="*s",0.5,0)+IF(R47="s",1,0)+IF(R47="*s",0.5,0)+IF(S47="s",1,0)+IF(S47="*s",0.5,0)+IF(T47="s",1,0)+IF(T47="*s",0.5,0)+IF(U47="s",1,0)+IF(U47="*s",0.5,0)+IF(V47="s",1,0)+IF(V47="*s",0.5,0)+IF(W47="s",1,0)+IF(W47="*s",0.5,0))</f>
        <v>0</v>
      </c>
      <c r="BI47" s="236">
        <f t="shared" ref="BI47:BO47" si="261">SUM(IF(Y47="v",1,0)+IF(Y47="*v",0.5,0)+IF(Y47="p",1,0)+IF(Y47="*p",0.5,0)+IF(Y47="c",1,0)+IF(Y47="*c",0.5,0))</f>
        <v>0</v>
      </c>
      <c r="BJ47" s="236">
        <f t="shared" si="261"/>
        <v>0</v>
      </c>
      <c r="BK47" s="236">
        <f t="shared" si="261"/>
        <v>0</v>
      </c>
      <c r="BL47" s="236">
        <f t="shared" si="261"/>
        <v>0</v>
      </c>
      <c r="BM47" s="236">
        <f t="shared" si="261"/>
        <v>0</v>
      </c>
      <c r="BN47" s="236">
        <f t="shared" si="261"/>
        <v>0</v>
      </c>
      <c r="BO47" s="236">
        <f t="shared" si="261"/>
        <v>0</v>
      </c>
      <c r="BP47" s="236">
        <f>SUM(IF(Y47="a",1,0)+IF(Y47="*a",0.5,0)+IF(Z47="a",1,0)+IF(Z47="*a",0.5,0)+IF(AA47="a",1,0)+IF(AA47="*a",0.5,0)+IF(AB47="a",1,0)+IF(AB47="*a",0.5,0)+IF(AC47="a",1,0)+IF(AC47="*a",0.5,0)+IF(AD47="a",1,0)+IF(AD47="*a",0.5,0)+IF(AE47="a",1,0)+IF(AE47="*a",0.5,0))</f>
        <v>0</v>
      </c>
    </row>
    <row r="48" spans="1:68" x14ac:dyDescent="0.2">
      <c r="A48" s="310">
        <f>SUM(G46+1)</f>
        <v>13</v>
      </c>
      <c r="B48" s="289">
        <f t="shared" ref="B48:G48" si="262">SUM(A48+1)</f>
        <v>14</v>
      </c>
      <c r="C48" s="289">
        <f t="shared" si="262"/>
        <v>15</v>
      </c>
      <c r="D48" s="289">
        <f t="shared" si="262"/>
        <v>16</v>
      </c>
      <c r="E48" s="289">
        <f t="shared" si="262"/>
        <v>17</v>
      </c>
      <c r="F48" s="289">
        <f t="shared" si="262"/>
        <v>18</v>
      </c>
      <c r="G48" s="314">
        <f t="shared" si="262"/>
        <v>19</v>
      </c>
      <c r="H48" s="261"/>
      <c r="I48" s="318">
        <f>SUM(O46+1)</f>
        <v>11</v>
      </c>
      <c r="J48" s="289">
        <f t="shared" ref="J48:O48" si="263">SUM(I48+1)</f>
        <v>12</v>
      </c>
      <c r="K48" s="289">
        <f t="shared" si="263"/>
        <v>13</v>
      </c>
      <c r="L48" s="289">
        <f t="shared" si="263"/>
        <v>14</v>
      </c>
      <c r="M48" s="289">
        <f t="shared" si="263"/>
        <v>15</v>
      </c>
      <c r="N48" s="289">
        <f t="shared" si="263"/>
        <v>16</v>
      </c>
      <c r="O48" s="314">
        <f t="shared" si="263"/>
        <v>17</v>
      </c>
      <c r="P48" s="261"/>
      <c r="Q48" s="318">
        <f>SUM(W46+1)</f>
        <v>15</v>
      </c>
      <c r="R48" s="289">
        <f t="shared" ref="R48" si="264">SUM(Q48+1)</f>
        <v>16</v>
      </c>
      <c r="S48" s="289">
        <f t="shared" ref="S48" si="265">SUM(R48+1)</f>
        <v>17</v>
      </c>
      <c r="T48" s="289">
        <f t="shared" ref="T48" si="266">SUM(S48+1)</f>
        <v>18</v>
      </c>
      <c r="U48" s="289">
        <f t="shared" ref="U48" si="267">SUM(T48+1)</f>
        <v>19</v>
      </c>
      <c r="V48" s="289">
        <f t="shared" ref="V48" si="268">SUM(U48+1)</f>
        <v>20</v>
      </c>
      <c r="W48" s="314">
        <f t="shared" ref="W48" si="269">SUM(V48+1)</f>
        <v>21</v>
      </c>
      <c r="X48" s="261"/>
      <c r="Y48" s="314">
        <f>SUM(AE46+1)</f>
        <v>13</v>
      </c>
      <c r="Z48" s="234">
        <f t="shared" ref="Z48:AE48" si="270">SUM(Y48+1)</f>
        <v>14</v>
      </c>
      <c r="AA48" s="234">
        <f t="shared" si="270"/>
        <v>15</v>
      </c>
      <c r="AB48" s="234">
        <f t="shared" si="270"/>
        <v>16</v>
      </c>
      <c r="AC48" s="234">
        <f t="shared" si="270"/>
        <v>17</v>
      </c>
      <c r="AD48" s="234">
        <f t="shared" si="270"/>
        <v>18</v>
      </c>
      <c r="AE48" s="314">
        <f t="shared" si="270"/>
        <v>19</v>
      </c>
      <c r="AF48" s="322"/>
      <c r="AG48" s="348"/>
      <c r="AH48" s="322"/>
      <c r="AK48" s="228"/>
      <c r="AR48" s="236">
        <f>SUM(IF(A47="d",1,0)+IF(A47="*d",0.5,0)+IF(B47="d",1,0)+IF(B47="*d",0.5,0)+IF(C47="d",1,0)+IF(C47="*d",0.5,0)+IF(D47="d",1,0)+IF(D47="*d",0.5,0)+IF(E47="d",1,0)+IF(E47="*d",0.5,0)+IF(F47="d",1,0)+IF(F47="*d",0.5,0)+IF(G47="d",1,0)+IF(G47="*d",0.5,0)+IF(A47="l",1,0)+IF(A47="*l",0.5,0)+IF(B47="l",1,0)+IF(B47="*l",0.5,0)+IF(C47="l",1,0)+IF(C47="*l",0.5,0)+IF(D47="l",1,0)+IF(D47="*l",0.5,0)+IF(E47="l",1,0)+IF(E47="*l",0.5,0)+IF(F47="l",1,0)+IF(F47="*l",0.5,0)+IF(G47="l",1,0)+IF(G47="*l",0.5,0))</f>
        <v>0</v>
      </c>
      <c r="AZ48" s="236">
        <f>SUM(IF(I47="d",1,0)+IF(I47="*d",0.5,0)+IF(J47="d",1,0)+IF(J47="*d",0.5,0)+IF(K47="d",1,0)+IF(K47="*d",0.5,0)+IF(L47="d",1,0)+IF(L47="*d",0.5,0)+IF(M47="d",1,0)+IF(M47="*d",0.5,0)+IF(N47="d",1,0)+IF(N47="*d",0.5,0)+IF(O47="d",1,0)+IF(O47="*d",0.5,0)+IF(I47="l",1,0)+IF(I47="*l",0.5,0)+IF(J47="l",1,0)+IF(J47="*l",0.5,0)+IF(K47="l",1,0)+IF(K47="*l",0.5,0)+IF(L47="l",1,0)+IF(L47="*l",0.5,0)+IF(M47="l",1,0)+IF(M47="*l",0.5,0)+IF(N47="l",1,0)+IF(N47="*l",0.5,0)+IF(O47="l",1,0)+IF(O47="*l",0.5,0))</f>
        <v>0</v>
      </c>
      <c r="BH48" s="236">
        <f>SUM(IF(Q47="d",1,0)+IF(Q47="*d",0.5,0)+IF(R47="d",1,0)+IF(R47="*d",0.5,0)+IF(S47="d",1,0)+IF(S47="*d",0.5,0)+IF(T47="d",1,0)+IF(T47="*d",0.5,0)+IF(U47="d",1,0)+IF(U47="*d",0.5,0)+IF(V47="d",1,0)+IF(V47="*d",0.5,0)+IF(W47="d",1,0)+IF(W47="*d",0.5,0)+IF(Q47="l",1,0)+IF(Q47="*l",0.5,0)+IF(R47="l",1,0)+IF(R47="*l",0.5,0)+IF(S47="l",1,0)+IF(S47="*l",0.5,0)+IF(T47="l",1,0)+IF(T47="*l",0.5,0)+IF(U47="l",1,0)+IF(U47="*l",0.5,0)+IF(V47="l",1,0)+IF(V47="*l",0.5,0)+IF(W47="l",1,0)+IF(W47="*l",0.5,0))</f>
        <v>0</v>
      </c>
      <c r="BI48" s="170"/>
      <c r="BJ48" s="170"/>
      <c r="BK48" s="170"/>
      <c r="BL48" s="170"/>
      <c r="BM48" s="170"/>
      <c r="BN48" s="170"/>
      <c r="BO48" s="170"/>
      <c r="BP48" s="236">
        <f>SUM(IF(Y47="d",1,0)+IF(Y47="*d",0.5,0)+IF(Z47="d",1,0)+IF(Z47="*d",0.5,0)+IF(AA47="d",1,0)+IF(AA47="*d",0.5,0)+IF(AB47="d",1,0)+IF(AB47="*d",0.5,0)+IF(AC47="d",1,0)+IF(AC47="*d",0.5,0)+IF(AD47="d",1,0)+IF(AD47="*d",0.5,0)+IF(AE47="d",1,0)+IF(AE47="*d",0.5,0)+IF(Y47="l",1,0)+IF(Y47="*l",0.5,0)+IF(Z47="l",1,0)+IF(Z47="*l",0.5,0)+IF(AA47="l",1,0)+IF(AA47="*l",0.5,0)+IF(AB47="l",1,0)+IF(AB47="*l",0.5,0)+IF(AC47="l",1,0)+IF(AC47="*l",0.5,0)+IF(AD47="l",1,0)+IF(AD47="*l",0.5,0)+IF(AE47="l",1,0)+IF(AE47="*l",0.5,0))</f>
        <v>0</v>
      </c>
    </row>
    <row r="49" spans="1:68" ht="12.95" customHeight="1" x14ac:dyDescent="0.2">
      <c r="A49" s="309"/>
      <c r="B49" s="240"/>
      <c r="C49" s="240"/>
      <c r="D49" s="240"/>
      <c r="E49" s="240"/>
      <c r="F49" s="244"/>
      <c r="G49" s="311"/>
      <c r="H49" s="272"/>
      <c r="I49" s="309"/>
      <c r="J49" s="240"/>
      <c r="K49" s="240"/>
      <c r="L49" s="240"/>
      <c r="M49" s="240"/>
      <c r="N49" s="241"/>
      <c r="O49" s="311"/>
      <c r="P49" s="272"/>
      <c r="Q49" s="309"/>
      <c r="R49" s="240"/>
      <c r="S49" s="240"/>
      <c r="T49" s="240"/>
      <c r="U49" s="240"/>
      <c r="V49" s="241"/>
      <c r="W49" s="311"/>
      <c r="X49" s="272"/>
      <c r="Y49" s="309"/>
      <c r="Z49" s="248"/>
      <c r="AA49" s="243"/>
      <c r="AB49" s="243"/>
      <c r="AC49" s="243"/>
      <c r="AD49" s="244"/>
      <c r="AE49" s="311"/>
      <c r="AF49" s="349">
        <f>SUM(AK49:AQ49,AS49:AY49,BA49:BG49,BI49:BO49)</f>
        <v>0</v>
      </c>
      <c r="AG49" s="350"/>
      <c r="AH49" s="187">
        <f>SUM(AR49:AR50,AZ49:AZ50,BH49:BH50,BP49:BP50)</f>
        <v>0</v>
      </c>
      <c r="AK49" s="236">
        <f t="shared" ref="AK49:AQ49" si="271">SUM(IF(A49="v",1,0)+IF(A49="*v",0.5,0)+IF(A49="p",1,0)+IF(A49="*p",0.5,0)+IF(A49="c",1,0)+IF(A49="*c",0.5,0))</f>
        <v>0</v>
      </c>
      <c r="AL49" s="236">
        <f t="shared" si="271"/>
        <v>0</v>
      </c>
      <c r="AM49" s="236">
        <f t="shared" si="271"/>
        <v>0</v>
      </c>
      <c r="AN49" s="236">
        <f t="shared" si="271"/>
        <v>0</v>
      </c>
      <c r="AO49" s="236">
        <f t="shared" si="271"/>
        <v>0</v>
      </c>
      <c r="AP49" s="236">
        <f t="shared" si="271"/>
        <v>0</v>
      </c>
      <c r="AQ49" s="236">
        <f t="shared" si="271"/>
        <v>0</v>
      </c>
      <c r="AR49" s="236">
        <f>SUM(IF(A49="a",1,0)+IF(A49="*a",0.5,0)+IF(B49="a",1,0)+IF(B49="*a",0.5,0)+IF(C49="a",1,0)+IF(C49="*a",0.5,0)+IF(D49="a",1,0)+IF(D49="*a",0.5,0)+IF(E49="a",1,0)+IF(E49="*a",0.5,0)+IF(F49="a",1,0)+IF(F49="*a",0.5,0)+IF(G49="a",1,0)+IF(G49="*a",0.5,0)+IF(A49="s",1,0)+IF(A49="*s",0.5,0)+IF(B49="s",1,0)+IF(B49="*s",0.5,0)+IF(C49="s",1,0)+IF(C49="*s",0.5,0)+IF(D49="s",1,0)+IF(D49="*s",0.5,0)+IF(E49="s",1,0)+IF(E49="*s",0.5,0)+IF(F49="s",1,0)+IF(F49="*s",0.5,0)+IF(G49="s",1,0)+IF(G49="*s",0.5,0))</f>
        <v>0</v>
      </c>
      <c r="AS49" s="236">
        <f t="shared" ref="AS49:AY49" si="272">SUM(IF(I49="v",1,0)+IF(I49="*v",0.5,0)+IF(I49="p",1,0)+IF(I49="*p",0.5,0)+IF(I49="c",1,0)+IF(I49="*c",0.5,0))</f>
        <v>0</v>
      </c>
      <c r="AT49" s="236">
        <f t="shared" si="272"/>
        <v>0</v>
      </c>
      <c r="AU49" s="236">
        <f t="shared" si="272"/>
        <v>0</v>
      </c>
      <c r="AV49" s="236">
        <f t="shared" si="272"/>
        <v>0</v>
      </c>
      <c r="AW49" s="236">
        <f t="shared" si="272"/>
        <v>0</v>
      </c>
      <c r="AX49" s="236">
        <f t="shared" si="272"/>
        <v>0</v>
      </c>
      <c r="AY49" s="236">
        <f t="shared" si="272"/>
        <v>0</v>
      </c>
      <c r="AZ49" s="236">
        <f>SUM(IF(I49="a",1,0)+IF(I49="*a",0.5,0)+IF(J49="a",1,0)+IF(J49="*a",0.5,0)+IF(K49="a",1,0)+IF(K49="*a",0.5,0)+IF(L49="a",1,0)+IF(L49="*a",0.5,0)+IF(M49="a",1,0)+IF(M49="*a",0.5,0)+IF(N49="a",1,0)+IF(N49="*a",0.5,0)+IF(O49="a",1,0)+IF(O49="*a",0.5,0)+IF(I49="s",1,0)+IF(I49="*s",0.5,0)+IF(J49="s",1,0)+IF(J49="*s",0.5,0)+IF(K49="s",1,0)+IF(K49="*s",0.5,0)+IF(L49="s",1,0)+IF(L49="*s",0.5,0)+IF(M49="s",1,0)+IF(M49="*s",0.5,0)+IF(N49="s",1,0)+IF(N49="*s",0.5,0)+IF(O49="s",1,0)+IF(O49="*s",0.5,0))</f>
        <v>0</v>
      </c>
      <c r="BA49" s="236">
        <f t="shared" ref="BA49:BG49" si="273">SUM(IF(Q49="v",1,0)+IF(Q49="*v",0.5,0)+IF(Q49="p",1,0)+IF(Q49="*p",0.5,0)+IF(Q49="c",1,0)+IF(Q49="*c",0.5,0))</f>
        <v>0</v>
      </c>
      <c r="BB49" s="236">
        <f t="shared" si="273"/>
        <v>0</v>
      </c>
      <c r="BC49" s="236">
        <f t="shared" si="273"/>
        <v>0</v>
      </c>
      <c r="BD49" s="236">
        <f t="shared" si="273"/>
        <v>0</v>
      </c>
      <c r="BE49" s="236">
        <f t="shared" si="273"/>
        <v>0</v>
      </c>
      <c r="BF49" s="236">
        <f t="shared" si="273"/>
        <v>0</v>
      </c>
      <c r="BG49" s="236">
        <f t="shared" si="273"/>
        <v>0</v>
      </c>
      <c r="BH49" s="236">
        <f>SUM(IF(Q49="a",1,0)+IF(Q49="*a",0.5,0)+IF(R49="a",1,0)+IF(R49="*a",0.5,0)+IF(S49="a",1,0)+IF(S49="*a",0.5,0)+IF(T49="a",1,0)+IF(T49="*a",0.5,0)+IF(U49="a",1,0)+IF(U49="*a",0.5,0)+IF(V49="a",1,0)+IF(V49="*a",0.5,0)+IF(W49="a",1,0)+IF(W49="*a",0.5,0)+IF(Q49="s",1,0)+IF(Q49="*s",0.5,0)+IF(R49="s",1,0)+IF(R49="*s",0.5,0)+IF(S49="s",1,0)+IF(S49="*s",0.5,0)+IF(T49="s",1,0)+IF(T49="*s",0.5,0)+IF(U49="s",1,0)+IF(U49="*s",0.5,0)+IF(V49="s",1,0)+IF(V49="*s",0.5,0)+IF(W49="s",1,0)+IF(W49="*s",0.5,0))</f>
        <v>0</v>
      </c>
      <c r="BI49" s="236">
        <f t="shared" ref="BI49:BO49" si="274">SUM(IF(Y49="v",1,0)+IF(Y49="*v",0.5,0)+IF(Y49="p",1,0)+IF(Y49="*p",0.5,0)+IF(Y49="c",1,0)+IF(Y49="*c",0.5,0))</f>
        <v>0</v>
      </c>
      <c r="BJ49" s="236">
        <f t="shared" si="274"/>
        <v>0</v>
      </c>
      <c r="BK49" s="236">
        <f t="shared" si="274"/>
        <v>0</v>
      </c>
      <c r="BL49" s="236">
        <f t="shared" si="274"/>
        <v>0</v>
      </c>
      <c r="BM49" s="236">
        <f t="shared" si="274"/>
        <v>0</v>
      </c>
      <c r="BN49" s="236">
        <f t="shared" si="274"/>
        <v>0</v>
      </c>
      <c r="BO49" s="236">
        <f t="shared" si="274"/>
        <v>0</v>
      </c>
      <c r="BP49" s="236">
        <f>SUM(IF(Y49="a",1,0)+IF(Y49="*a",0.5,0)+IF(Z49="a",1,0)+IF(Z49="*a",0.5,0)+IF(AA49="a",1,0)+IF(AA49="*a",0.5,0)+IF(AB49="a",1,0)+IF(AB49="*a",0.5,0)+IF(AC49="a",1,0)+IF(AC49="*a",0.5,0)+IF(AD49="a",1,0)+IF(AD49="*a",0.5,0)+IF(AE49="a",1,0)+IF(AE49="*a",0.5,0))</f>
        <v>0</v>
      </c>
    </row>
    <row r="50" spans="1:68" x14ac:dyDescent="0.2">
      <c r="A50" s="310">
        <f>SUM(G48+1)</f>
        <v>20</v>
      </c>
      <c r="B50" s="289">
        <f t="shared" ref="B50:G50" si="275">SUM(A50+1)</f>
        <v>21</v>
      </c>
      <c r="C50" s="289">
        <f t="shared" si="275"/>
        <v>22</v>
      </c>
      <c r="D50" s="289">
        <f t="shared" si="275"/>
        <v>23</v>
      </c>
      <c r="E50" s="289">
        <f t="shared" si="275"/>
        <v>24</v>
      </c>
      <c r="F50" s="289">
        <f t="shared" si="275"/>
        <v>25</v>
      </c>
      <c r="G50" s="314">
        <f t="shared" si="275"/>
        <v>26</v>
      </c>
      <c r="H50" s="261"/>
      <c r="I50" s="318">
        <f>SUM(O48+1)</f>
        <v>18</v>
      </c>
      <c r="J50" s="289">
        <f t="shared" ref="J50:O52" si="276">SUM(I50+1)</f>
        <v>19</v>
      </c>
      <c r="K50" s="289">
        <f t="shared" si="276"/>
        <v>20</v>
      </c>
      <c r="L50" s="289">
        <f t="shared" si="276"/>
        <v>21</v>
      </c>
      <c r="M50" s="289">
        <f t="shared" si="276"/>
        <v>22</v>
      </c>
      <c r="N50" s="289">
        <f t="shared" si="276"/>
        <v>23</v>
      </c>
      <c r="O50" s="314">
        <f t="shared" si="276"/>
        <v>24</v>
      </c>
      <c r="P50" s="261"/>
      <c r="Q50" s="318">
        <f>SUM(W48+1)</f>
        <v>22</v>
      </c>
      <c r="R50" s="289">
        <f t="shared" ref="R50" si="277">SUM(Q50+1)</f>
        <v>23</v>
      </c>
      <c r="S50" s="289">
        <f t="shared" ref="S50" si="278">SUM(R50+1)</f>
        <v>24</v>
      </c>
      <c r="T50" s="289">
        <f t="shared" ref="T50" si="279">SUM(S50+1)</f>
        <v>25</v>
      </c>
      <c r="U50" s="288">
        <f t="shared" ref="U50" si="280">SUM(T50+1)</f>
        <v>26</v>
      </c>
      <c r="V50" s="288">
        <f t="shared" ref="V50" si="281">SUM(U50+1)</f>
        <v>27</v>
      </c>
      <c r="W50" s="314">
        <f t="shared" ref="W50" si="282">SUM(V50+1)</f>
        <v>28</v>
      </c>
      <c r="X50" s="261"/>
      <c r="Y50" s="310">
        <f>SUM(AE48+1)</f>
        <v>20</v>
      </c>
      <c r="Z50" s="234">
        <f t="shared" ref="Z50:AE50" si="283">SUM(Y50+1)</f>
        <v>21</v>
      </c>
      <c r="AA50" s="234">
        <f t="shared" si="283"/>
        <v>22</v>
      </c>
      <c r="AB50" s="234">
        <f t="shared" si="283"/>
        <v>23</v>
      </c>
      <c r="AC50" s="292">
        <f t="shared" si="283"/>
        <v>24</v>
      </c>
      <c r="AD50" s="292">
        <f t="shared" si="283"/>
        <v>25</v>
      </c>
      <c r="AE50" s="314">
        <f t="shared" si="283"/>
        <v>26</v>
      </c>
      <c r="AF50" s="322" t="s">
        <v>115</v>
      </c>
      <c r="AG50" s="348"/>
      <c r="AH50" s="322"/>
      <c r="AK50" s="228"/>
      <c r="AR50" s="236">
        <f>SUM(IF(A49="d",1,0)+IF(A49="*d",0.5,0)+IF(B49="d",1,0)+IF(B49="*d",0.5,0)+IF(C49="d",1,0)+IF(C49="*d",0.5,0)+IF(D49="d",1,0)+IF(D49="*d",0.5,0)+IF(E49="d",1,0)+IF(E49="*d",0.5,0)+IF(F49="d",1,0)+IF(F49="*d",0.5,0)+IF(G49="d",1,0)+IF(G49="*d",0.5,0)+IF(A49="l",1,0)+IF(A49="*l",0.5,0)+IF(B49="l",1,0)+IF(B49="*l",0.5,0)+IF(C49="l",1,0)+IF(C49="*l",0.5,0)+IF(D49="l",1,0)+IF(D49="*l",0.5,0)+IF(E49="l",1,0)+IF(E49="*l",0.5,0)+IF(F49="l",1,0)+IF(F49="*l",0.5,0)+IF(G49="l",1,0)+IF(G49="*l",0.5,0))</f>
        <v>0</v>
      </c>
      <c r="AZ50" s="236">
        <f>SUM(IF(I49="d",1,0)+IF(I49="*d",0.5,0)+IF(J49="d",1,0)+IF(J49="*d",0.5,0)+IF(K49="d",1,0)+IF(K49="*d",0.5,0)+IF(L49="d",1,0)+IF(L49="*d",0.5,0)+IF(M49="d",1,0)+IF(M49="*d",0.5,0)+IF(N49="d",1,0)+IF(N49="*d",0.5,0)+IF(O49="d",1,0)+IF(O49="*d",0.5,0)+IF(I49="l",1,0)+IF(I49="*l",0.5,0)+IF(J49="l",1,0)+IF(J49="*l",0.5,0)+IF(K49="l",1,0)+IF(K49="*l",0.5,0)+IF(L49="l",1,0)+IF(L49="*l",0.5,0)+IF(M49="l",1,0)+IF(M49="*l",0.5,0)+IF(N49="l",1,0)+IF(N49="*l",0.5,0)+IF(O49="l",1,0)+IF(O49="*l",0.5,0))</f>
        <v>0</v>
      </c>
      <c r="BH50" s="236">
        <f>SUM(IF(Q49="d",1,0)+IF(Q49="*d",0.5,0)+IF(R49="d",1,0)+IF(R49="*d",0.5,0)+IF(S49="d",1,0)+IF(S49="*d",0.5,0)+IF(T49="d",1,0)+IF(T49="*d",0.5,0)+IF(U49="d",1,0)+IF(U49="*d",0.5,0)+IF(V49="d",1,0)+IF(V49="*d",0.5,0)+IF(W49="d",1,0)+IF(W49="*d",0.5,0)+IF(Q49="l",1,0)+IF(Q49="*l",0.5,0)+IF(R49="l",1,0)+IF(R49="*l",0.5,0)+IF(S49="l",1,0)+IF(S49="*l",0.5,0)+IF(T49="l",1,0)+IF(T49="*l",0.5,0)+IF(U49="l",1,0)+IF(U49="*l",0.5,0)+IF(V49="l",1,0)+IF(V49="*l",0.5,0)+IF(W49="l",1,0)+IF(W49="*l",0.5,0))</f>
        <v>0</v>
      </c>
      <c r="BI50" s="170"/>
      <c r="BJ50" s="170"/>
      <c r="BK50" s="170"/>
      <c r="BL50" s="170"/>
      <c r="BM50" s="170"/>
      <c r="BN50" s="170"/>
      <c r="BO50" s="170"/>
      <c r="BP50" s="236">
        <f>SUM(IF(Y49="d",1,0)+IF(Y49="*d",0.5,0)+IF(Z49="d",1,0)+IF(Z49="*d",0.5,0)+IF(AA49="d",1,0)+IF(AA49="*d",0.5,0)+IF(AB49="d",1,0)+IF(AB49="*d",0.5,0)+IF(AC49="d",1,0)+IF(AC49="*d",0.5,0)+IF(AD49="d",1,0)+IF(AD49="*d",0.5,0)+IF(AE49="d",1,0)+IF(AE49="*d",0.5,0)+IF(Y49="l",1,0)+IF(Y49="*l",0.5,0)+IF(Z49="l",1,0)+IF(Z49="*l",0.5,0)+IF(AA49="l",1,0)+IF(AA49="*l",0.5,0)+IF(AB49="l",1,0)+IF(AB49="*l",0.5,0)+IF(AC49="l",1,0)+IF(AC49="*l",0.5,0)+IF(AD49="l",1,0)+IF(AD49="*l",0.5,0)+IF(AE49="l",1,0)+IF(AE49="*l",0.5,0))</f>
        <v>0</v>
      </c>
    </row>
    <row r="51" spans="1:68" ht="12.95" customHeight="1" x14ac:dyDescent="0.2">
      <c r="A51" s="309"/>
      <c r="B51" s="240"/>
      <c r="C51" s="240"/>
      <c r="D51" s="240"/>
      <c r="E51" s="240"/>
      <c r="F51" s="241"/>
      <c r="G51" s="311"/>
      <c r="H51" s="272"/>
      <c r="I51" s="309"/>
      <c r="J51" s="240"/>
      <c r="K51" s="240"/>
      <c r="L51" s="240"/>
      <c r="M51" s="240"/>
      <c r="N51" s="293"/>
      <c r="O51" s="311"/>
      <c r="P51" s="272"/>
      <c r="Q51" s="309"/>
      <c r="R51" s="240" t="s">
        <v>81</v>
      </c>
      <c r="S51" s="240" t="s">
        <v>81</v>
      </c>
      <c r="T51" s="240" t="s">
        <v>81</v>
      </c>
      <c r="U51" s="239"/>
      <c r="V51" s="294"/>
      <c r="W51" s="311"/>
      <c r="X51" s="272"/>
      <c r="Y51" s="309"/>
      <c r="Z51" s="248" t="s">
        <v>81</v>
      </c>
      <c r="AA51" s="243" t="s">
        <v>81</v>
      </c>
      <c r="AB51" s="243" t="s">
        <v>81</v>
      </c>
      <c r="AC51" s="295"/>
      <c r="AD51" s="296"/>
      <c r="AE51" s="315"/>
      <c r="AF51" s="349">
        <f>SUM(AK51:AQ51,AS51:AY51,BA51:BG51,BI51:BO51)</f>
        <v>6</v>
      </c>
      <c r="AG51" s="350"/>
      <c r="AH51" s="187">
        <f>SUM(AR51:AR52,AZ51:AZ52,BH51:BH52,BP51:BP52)</f>
        <v>0</v>
      </c>
      <c r="AK51" s="236">
        <f t="shared" ref="AK51:AQ51" si="284">SUM(IF(A51="v",1,0)+IF(A51="*v",0.5,0)+IF(A51="p",1,0)+IF(A51="*p",0.5,0)+IF(A51="c",1,0)+IF(A51="*c",0.5,0))</f>
        <v>0</v>
      </c>
      <c r="AL51" s="236">
        <f t="shared" si="284"/>
        <v>0</v>
      </c>
      <c r="AM51" s="236">
        <f t="shared" si="284"/>
        <v>0</v>
      </c>
      <c r="AN51" s="236">
        <f t="shared" si="284"/>
        <v>0</v>
      </c>
      <c r="AO51" s="236">
        <f t="shared" si="284"/>
        <v>0</v>
      </c>
      <c r="AP51" s="236">
        <f t="shared" si="284"/>
        <v>0</v>
      </c>
      <c r="AQ51" s="236">
        <f t="shared" si="284"/>
        <v>0</v>
      </c>
      <c r="AR51" s="236">
        <f>SUM(IF(A51="a",1,0)+IF(A51="*a",0.5,0)+IF(B51="a",1,0)+IF(B51="*a",0.5,0)+IF(C51="a",1,0)+IF(C51="*a",0.5,0)+IF(D51="a",1,0)+IF(D51="*a",0.5,0)+IF(E51="a",1,0)+IF(E51="*a",0.5,0)+IF(F51="a",1,0)+IF(F51="*a",0.5,0)+IF(G51="a",1,0)+IF(G51="*a",0.5,0)+IF(A51="s",1,0)+IF(A51="*s",0.5,0)+IF(B51="s",1,0)+IF(B51="*s",0.5,0)+IF(C51="s",1,0)+IF(C51="*s",0.5,0)+IF(D51="s",1,0)+IF(D51="*s",0.5,0)+IF(E51="s",1,0)+IF(E51="*s",0.5,0)+IF(F51="s",1,0)+IF(F51="*s",0.5,0)+IF(G51="s",1,0)+IF(G51="*s",0.5,0))</f>
        <v>0</v>
      </c>
      <c r="AS51" s="236">
        <f t="shared" ref="AS51:AY51" si="285">SUM(IF(I51="v",1,0)+IF(I51="*v",0.5,0)+IF(I51="p",1,0)+IF(I51="*p",0.5,0)+IF(I51="c",1,0)+IF(I51="*c",0.5,0))</f>
        <v>0</v>
      </c>
      <c r="AT51" s="236">
        <f t="shared" si="285"/>
        <v>0</v>
      </c>
      <c r="AU51" s="236">
        <f t="shared" si="285"/>
        <v>0</v>
      </c>
      <c r="AV51" s="236">
        <f t="shared" si="285"/>
        <v>0</v>
      </c>
      <c r="AW51" s="236">
        <f t="shared" si="285"/>
        <v>0</v>
      </c>
      <c r="AX51" s="236">
        <f t="shared" si="285"/>
        <v>0</v>
      </c>
      <c r="AY51" s="236">
        <f t="shared" si="285"/>
        <v>0</v>
      </c>
      <c r="AZ51" s="236">
        <f>SUM(IF(I51="a",1,0)+IF(I51="*a",0.5,0)+IF(J51="a",1,0)+IF(J51="*a",0.5,0)+IF(K51="a",1,0)+IF(K51="*a",0.5,0)+IF(L51="a",1,0)+IF(L51="*a",0.5,0)+IF(M51="a",1,0)+IF(M51="*a",0.5,0)+IF(N51="a",1,0)+IF(N51="*a",0.5,0)+IF(O51="a",1,0)+IF(O51="*a",0.5,0)+IF(I51="s",1,0)+IF(I51="*s",0.5,0)+IF(J51="s",1,0)+IF(J51="*s",0.5,0)+IF(K51="s",1,0)+IF(K51="*s",0.5,0)+IF(L51="s",1,0)+IF(L51="*s",0.5,0)+IF(M51="s",1,0)+IF(M51="*s",0.5,0)+IF(N51="s",1,0)+IF(N51="*s",0.5,0)+IF(O51="s",1,0)+IF(O51="*s",0.5,0))</f>
        <v>0</v>
      </c>
      <c r="BA51" s="236">
        <f t="shared" ref="BA51:BG51" si="286">SUM(IF(Q51="v",1,0)+IF(Q51="*v",0.5,0)+IF(Q51="p",1,0)+IF(Q51="*p",0.5,0)+IF(Q51="c",1,0)+IF(Q51="*c",0.5,0))</f>
        <v>0</v>
      </c>
      <c r="BB51" s="236">
        <f t="shared" si="286"/>
        <v>1</v>
      </c>
      <c r="BC51" s="236">
        <f t="shared" si="286"/>
        <v>1</v>
      </c>
      <c r="BD51" s="236">
        <f t="shared" si="286"/>
        <v>1</v>
      </c>
      <c r="BE51" s="236">
        <f t="shared" si="286"/>
        <v>0</v>
      </c>
      <c r="BF51" s="236">
        <f t="shared" si="286"/>
        <v>0</v>
      </c>
      <c r="BG51" s="236">
        <f t="shared" si="286"/>
        <v>0</v>
      </c>
      <c r="BH51" s="236">
        <f>SUM(IF(Q51="a",1,0)+IF(Q51="*a",0.5,0)+IF(R51="a",1,0)+IF(R51="*a",0.5,0)+IF(S51="a",1,0)+IF(S51="*a",0.5,0)+IF(T51="a",1,0)+IF(T51="*a",0.5,0)+IF(U51="a",1,0)+IF(U51="*a",0.5,0)+IF(V51="a",1,0)+IF(V51="*a",0.5,0)+IF(W51="a",1,0)+IF(W51="*a",0.5,0)+IF(Q51="s",1,0)+IF(Q51="*s",0.5,0)+IF(R51="s",1,0)+IF(R51="*s",0.5,0)+IF(S51="s",1,0)+IF(S51="*s",0.5,0)+IF(T51="s",1,0)+IF(T51="*s",0.5,0)+IF(U51="s",1,0)+IF(U51="*s",0.5,0)+IF(V51="s",1,0)+IF(V51="*s",0.5,0)+IF(W51="s",1,0)+IF(W51="*s",0.5,0))</f>
        <v>0</v>
      </c>
      <c r="BI51" s="236">
        <f t="shared" ref="BI51:BO51" si="287">SUM(IF(Y51="v",1,0)+IF(Y51="*v",0.5,0)+IF(Y51="p",1,0)+IF(Y51="*p",0.5,0)+IF(Y51="c",1,0)+IF(Y51="*c",0.5,0))</f>
        <v>0</v>
      </c>
      <c r="BJ51" s="236">
        <f t="shared" si="287"/>
        <v>1</v>
      </c>
      <c r="BK51" s="236">
        <f t="shared" si="287"/>
        <v>1</v>
      </c>
      <c r="BL51" s="236">
        <f t="shared" si="287"/>
        <v>1</v>
      </c>
      <c r="BM51" s="236">
        <f t="shared" si="287"/>
        <v>0</v>
      </c>
      <c r="BN51" s="236">
        <f t="shared" si="287"/>
        <v>0</v>
      </c>
      <c r="BO51" s="236">
        <f t="shared" si="287"/>
        <v>0</v>
      </c>
      <c r="BP51" s="236">
        <f>SUM(IF(Y51="a",1,0)+IF(Y51="*a",0.5,0)+IF(Z51="a",1,0)+IF(Z51="*a",0.5,0)+IF(AA51="a",1,0)+IF(AA51="*a",0.5,0)+IF(AB51="a",1,0)+IF(AB51="*a",0.5,0)+IF(AC51="a",1,0)+IF(AC51="*a",0.5,0)+IF(AD51="a",1,0)+IF(AD51="*a",0.5,0)+IF(AE51="a",1,0)+IF(AE51="*a",0.5,0))</f>
        <v>0</v>
      </c>
    </row>
    <row r="52" spans="1:68" x14ac:dyDescent="0.2">
      <c r="A52" s="310">
        <f>SUM(G50+1)</f>
        <v>27</v>
      </c>
      <c r="B52" s="289">
        <f>SUM(A52+1)</f>
        <v>28</v>
      </c>
      <c r="C52" s="289">
        <f>SUM(B52+1)</f>
        <v>29</v>
      </c>
      <c r="D52" s="289">
        <f>SUM(C52+1)</f>
        <v>30</v>
      </c>
      <c r="E52" s="289"/>
      <c r="F52" s="289"/>
      <c r="G52" s="314"/>
      <c r="H52" s="261"/>
      <c r="I52" s="318">
        <f>SUM(O50+1)</f>
        <v>25</v>
      </c>
      <c r="J52" s="289">
        <f t="shared" ref="J52:K52" si="288">SUM(I52+1)</f>
        <v>26</v>
      </c>
      <c r="K52" s="289">
        <f t="shared" si="288"/>
        <v>27</v>
      </c>
      <c r="L52" s="289">
        <f>SUM(K52+1)</f>
        <v>28</v>
      </c>
      <c r="M52" s="289">
        <f>SUM(L52+1)</f>
        <v>29</v>
      </c>
      <c r="N52" s="289">
        <f t="shared" ref="N52" si="289">SUM(M52+1)</f>
        <v>30</v>
      </c>
      <c r="O52" s="314">
        <f t="shared" si="276"/>
        <v>31</v>
      </c>
      <c r="P52" s="261"/>
      <c r="Q52" s="318">
        <f>SUM(W50+1)</f>
        <v>29</v>
      </c>
      <c r="R52" s="289">
        <f t="shared" ref="R52" si="290">SUM(Q52+1)</f>
        <v>30</v>
      </c>
      <c r="S52" s="289"/>
      <c r="T52" s="289"/>
      <c r="U52" s="289"/>
      <c r="V52" s="289"/>
      <c r="W52" s="314"/>
      <c r="X52" s="261"/>
      <c r="Y52" s="310">
        <f>SUM(AE50+1)</f>
        <v>27</v>
      </c>
      <c r="Z52" s="233">
        <f>SUM(Y52+1)</f>
        <v>28</v>
      </c>
      <c r="AA52" s="233">
        <f t="shared" ref="AA52" si="291">SUM(Z52+1)</f>
        <v>29</v>
      </c>
      <c r="AB52" s="233">
        <f t="shared" ref="AB52" si="292">SUM(AA52+1)</f>
        <v>30</v>
      </c>
      <c r="AC52" s="281">
        <f t="shared" ref="AC52" si="293">SUM(AB52+1)</f>
        <v>31</v>
      </c>
      <c r="AD52" s="297">
        <v>1</v>
      </c>
      <c r="AE52" s="312"/>
      <c r="AF52" s="322"/>
      <c r="AG52" s="348"/>
      <c r="AH52" s="322"/>
      <c r="AK52" s="228"/>
      <c r="AR52" s="236">
        <f>SUM(IF(A51="d",1,0)+IF(A51="*d",0.5,0)+IF(B51="d",1,0)+IF(B51="*d",0.5,0)+IF(C51="d",1,0)+IF(C51="*d",0.5,0)+IF(D51="d",1,0)+IF(D51="*d",0.5,0)+IF(E51="d",1,0)+IF(E51="*d",0.5,0)+IF(F51="d",1,0)+IF(F51="*d",0.5,0)+IF(G51="d",1,0)+IF(G51="*d",0.5,0)+IF(A51="l",1,0)+IF(A51="*l",0.5,0)+IF(B51="l",1,0)+IF(B51="*l",0.5,0)+IF(C51="l",1,0)+IF(C51="*l",0.5,0)+IF(D51="l",1,0)+IF(D51="*l",0.5,0)+IF(E51="l",1,0)+IF(E51="*l",0.5,0)+IF(F51="l",1,0)+IF(F51="*l",0.5,0)+IF(G51="l",1,0)+IF(G51="*l",0.5,0))</f>
        <v>0</v>
      </c>
      <c r="AZ52" s="236">
        <f>SUM(IF(I51="d",1,0)+IF(I51="*d",0.5,0)+IF(J51="d",1,0)+IF(J51="*d",0.5,0)+IF(K51="d",1,0)+IF(K51="*d",0.5,0)+IF(L51="d",1,0)+IF(L51="*d",0.5,0)+IF(M51="d",1,0)+IF(M51="*d",0.5,0)+IF(N51="d",1,0)+IF(N51="*d",0.5,0)+IF(O51="d",1,0)+IF(O51="*d",0.5,0)+IF(I51="l",1,0)+IF(I51="*l",0.5,0)+IF(J51="l",1,0)+IF(J51="*l",0.5,0)+IF(K51="l",1,0)+IF(K51="*l",0.5,0)+IF(L51="l",1,0)+IF(L51="*l",0.5,0)+IF(M51="l",1,0)+IF(M51="*l",0.5,0)+IF(N51="l",1,0)+IF(N51="*l",0.5,0)+IF(O51="l",1,0)+IF(O51="*l",0.5,0))</f>
        <v>0</v>
      </c>
      <c r="BH52" s="236">
        <f>SUM(IF(Q51="d",1,0)+IF(Q51="*d",0.5,0)+IF(R51="d",1,0)+IF(R51="*d",0.5,0)+IF(S51="d",1,0)+IF(S51="*d",0.5,0)+IF(T51="d",1,0)+IF(T51="*d",0.5,0)+IF(U51="d",1,0)+IF(U51="*d",0.5,0)+IF(V51="d",1,0)+IF(V51="*d",0.5,0)+IF(W51="d",1,0)+IF(W51="*d",0.5,0)+IF(Q51="l",1,0)+IF(Q51="*l",0.5,0)+IF(R51="l",1,0)+IF(R51="*l",0.5,0)+IF(S51="l",1,0)+IF(S51="*l",0.5,0)+IF(T51="l",1,0)+IF(T51="*l",0.5,0)+IF(U51="l",1,0)+IF(U51="*l",0.5,0)+IF(V51="l",1,0)+IF(V51="*l",0.5,0)+IF(W51="l",1,0)+IF(W51="*l",0.5,0))</f>
        <v>0</v>
      </c>
      <c r="BI52" s="170"/>
      <c r="BJ52" s="170"/>
      <c r="BK52" s="170"/>
      <c r="BL52" s="170"/>
      <c r="BM52" s="170"/>
      <c r="BN52" s="170"/>
      <c r="BO52" s="170"/>
      <c r="BP52" s="236">
        <f>SUM(IF(Y51="d",1,0)+IF(Y51="*d",0.5,0)+IF(Z51="d",1,0)+IF(Z51="*d",0.5,0)+IF(AA51="d",1,0)+IF(AA51="*d",0.5,0)+IF(AB51="d",1,0)+IF(AB51="*d",0.5,0)+IF(AC51="d",1,0)+IF(AC51="*d",0.5,0)+IF(AD51="d",1,0)+IF(AD51="*d",0.5,0)+IF(AE51="d",1,0)+IF(AE51="*d",0.5,0)+IF(Y51="l",1,0)+IF(Y51="*l",0.5,0)+IF(Z51="l",1,0)+IF(Z51="*l",0.5,0)+IF(AA51="l",1,0)+IF(AA51="*l",0.5,0)+IF(AB51="l",1,0)+IF(AB51="*l",0.5,0)+IF(AC51="l",1,0)+IF(AC51="*l",0.5,0)+IF(AD51="l",1,0)+IF(AD51="*l",0.5,0)+IF(AE51="l",1,0)+IF(AE51="*l",0.5,0))</f>
        <v>0</v>
      </c>
    </row>
    <row r="53" spans="1:68" ht="12.95" customHeight="1" x14ac:dyDescent="0.2">
      <c r="A53" s="313"/>
      <c r="B53" s="298"/>
      <c r="C53" s="298"/>
      <c r="D53" s="255"/>
      <c r="E53" s="255"/>
      <c r="F53" s="256"/>
      <c r="G53" s="311"/>
      <c r="H53" s="272"/>
      <c r="I53" s="313"/>
      <c r="J53" s="299"/>
      <c r="K53" s="299"/>
      <c r="L53" s="300"/>
      <c r="M53" s="275"/>
      <c r="N53" s="259"/>
      <c r="O53" s="311"/>
      <c r="P53" s="272"/>
      <c r="Q53" s="313"/>
      <c r="R53" s="299"/>
      <c r="S53" s="299"/>
      <c r="T53" s="300"/>
      <c r="U53" s="275"/>
      <c r="V53" s="259"/>
      <c r="W53" s="311"/>
      <c r="X53" s="272"/>
      <c r="Y53" s="313"/>
      <c r="Z53" s="258" t="s">
        <v>81</v>
      </c>
      <c r="AA53" s="259" t="s">
        <v>81</v>
      </c>
      <c r="AB53" s="259" t="s">
        <v>81</v>
      </c>
      <c r="AC53" s="301"/>
      <c r="AD53" s="302"/>
      <c r="AE53" s="311"/>
      <c r="AF53" s="349">
        <f>SUM(AK53:AQ53,AS53:AY53,BA53:BG53,BI53:BO53)</f>
        <v>3</v>
      </c>
      <c r="AG53" s="350"/>
      <c r="AH53" s="187">
        <f>SUM(AR53:AR54,AZ53:AZ54,BH53:BH54,BP53:BP54)</f>
        <v>0</v>
      </c>
      <c r="AK53" s="236">
        <f t="shared" ref="AK53:AQ53" si="294">SUM(IF(A53="v",1,0)+IF(A53="*v",0.5,0)+IF(A53="p",1,0)+IF(A53="*p",0.5,0)+IF(A53="c",1,0)+IF(A53="*c",0.5,0))</f>
        <v>0</v>
      </c>
      <c r="AL53" s="236">
        <f t="shared" si="294"/>
        <v>0</v>
      </c>
      <c r="AM53" s="236">
        <f t="shared" si="294"/>
        <v>0</v>
      </c>
      <c r="AN53" s="236">
        <f t="shared" si="294"/>
        <v>0</v>
      </c>
      <c r="AO53" s="236">
        <f t="shared" si="294"/>
        <v>0</v>
      </c>
      <c r="AP53" s="236">
        <f t="shared" si="294"/>
        <v>0</v>
      </c>
      <c r="AQ53" s="236">
        <f t="shared" si="294"/>
        <v>0</v>
      </c>
      <c r="AR53" s="236">
        <f>SUM(IF(A53="a",1,0)+IF(A53="*a",0.5,0)+IF(B53="a",1,0)+IF(B53="*a",0.5,0)+IF(C53="a",1,0)+IF(C53="*a",0.5,0)+IF(D53="a",1,0)+IF(D53="*a",0.5,0)+IF(E53="a",1,0)+IF(E53="*a",0.5,0)+IF(F53="a",1,0)+IF(F53="*a",0.5,0)+IF(G53="a",1,0)+IF(G53="*a",0.5,0)+IF(A53="s",1,0)+IF(A53="*s",0.5,0)+IF(B53="s",1,0)+IF(B53="*s",0.5,0)+IF(C53="s",1,0)+IF(C53="*s",0.5,0)+IF(D53="s",1,0)+IF(D53="*s",0.5,0)+IF(E53="s",1,0)+IF(E53="*s",0.5,0)+IF(F53="s",1,0)+IF(F53="*s",0.5,0)+IF(G53="s",1,0)+IF(G53="*s",0.5,0))</f>
        <v>0</v>
      </c>
      <c r="AS53" s="236">
        <f t="shared" ref="AS53:AY53" si="295">SUM(IF(I53="v",1,0)+IF(I53="*v",0.5,0)+IF(I53="p",1,0)+IF(I53="*p",0.5,0)+IF(I53="c",1,0)+IF(I53="*c",0.5,0))</f>
        <v>0</v>
      </c>
      <c r="AT53" s="236">
        <f t="shared" si="295"/>
        <v>0</v>
      </c>
      <c r="AU53" s="236">
        <f t="shared" si="295"/>
        <v>0</v>
      </c>
      <c r="AV53" s="236">
        <f t="shared" si="295"/>
        <v>0</v>
      </c>
      <c r="AW53" s="236">
        <f t="shared" si="295"/>
        <v>0</v>
      </c>
      <c r="AX53" s="236">
        <f t="shared" si="295"/>
        <v>0</v>
      </c>
      <c r="AY53" s="236">
        <f t="shared" si="295"/>
        <v>0</v>
      </c>
      <c r="AZ53" s="236">
        <f>SUM(IF(I53="a",1,0)+IF(I53="*a",0.5,0)+IF(J53="a",1,0)+IF(J53="*a",0.5,0)+IF(K53="a",1,0)+IF(K53="*a",0.5,0)+IF(L53="a",1,0)+IF(L53="*a",0.5,0)+IF(M53="a",1,0)+IF(M53="*a",0.5,0)+IF(N53="a",1,0)+IF(N53="*a",0.5,0)+IF(O53="a",1,0)+IF(O53="*a",0.5,0)+IF(I53="s",1,0)+IF(I53="*s",0.5,0)+IF(J53="s",1,0)+IF(J53="*s",0.5,0)+IF(K53="s",1,0)+IF(K53="*s",0.5,0)+IF(L53="s",1,0)+IF(L53="*s",0.5,0)+IF(M53="s",1,0)+IF(M53="*s",0.5,0)+IF(N53="s",1,0)+IF(N53="*s",0.5,0)+IF(O53="s",1,0)+IF(O53="*s",0.5,0))</f>
        <v>0</v>
      </c>
      <c r="BA53" s="236">
        <f t="shared" ref="BA53:BG53" si="296">SUM(IF(Q53="v",1,0)+IF(Q53="*v",0.5,0)+IF(Q53="p",1,0)+IF(Q53="*p",0.5,0)+IF(Q53="c",1,0)+IF(Q53="*c",0.5,0))</f>
        <v>0</v>
      </c>
      <c r="BB53" s="236">
        <f t="shared" si="296"/>
        <v>0</v>
      </c>
      <c r="BC53" s="236">
        <f>SUM(IF(S53="v",1,0)+IF(S53="*v",0.5,0)+IF(S53="p",1,0)+IF(S53="*p",0.5,0)+IF(S53="c",1,0)+IF(S53="*c",0.5,0))</f>
        <v>0</v>
      </c>
      <c r="BD53" s="236">
        <f t="shared" si="296"/>
        <v>0</v>
      </c>
      <c r="BE53" s="236">
        <f t="shared" si="296"/>
        <v>0</v>
      </c>
      <c r="BF53" s="236">
        <f t="shared" si="296"/>
        <v>0</v>
      </c>
      <c r="BG53" s="236">
        <f t="shared" si="296"/>
        <v>0</v>
      </c>
      <c r="BH53" s="236">
        <f>SUM(IF(Q53="a",1,0)+IF(Q53="*a",0.5,0)+IF(R53="a",1,0)+IF(R53="*a",0.5,0)+IF(S53="a",1,0)+IF(S53="*a",0.5,0)+IF(T53="a",1,0)+IF(T53="*a",0.5,0)+IF(U53="a",1,0)+IF(U53="*a",0.5,0)+IF(V53="a",1,0)+IF(V53="*a",0.5,0)+IF(W53="a",1,0)+IF(W53="*a",0.5,0)+IF(Q53="s",1,0)+IF(Q53="*s",0.5,0)+IF(R53="s",1,0)+IF(R53="*s",0.5,0)+IF(S53="s",1,0)+IF(S53="*s",0.5,0)+IF(T53="s",1,0)+IF(T53="*s",0.5,0)+IF(U53="s",1,0)+IF(U53="*s",0.5,0)+IF(V53="s",1,0)+IF(V53="*s",0.5,0)+IF(W53="s",1,0)+IF(W53="*s",0.5,0))</f>
        <v>0</v>
      </c>
      <c r="BI53" s="236">
        <f t="shared" ref="BI53:BO53" si="297">SUM(IF(Y53="v",1,0)+IF(Y53="*v",0.5,0)+IF(Y53="p",1,0)+IF(Y53="*p",0.5,0)+IF(Y53="c",1,0)+IF(Y53="*c",0.5,0))</f>
        <v>0</v>
      </c>
      <c r="BJ53" s="236">
        <f t="shared" si="297"/>
        <v>1</v>
      </c>
      <c r="BK53" s="236">
        <f t="shared" si="297"/>
        <v>1</v>
      </c>
      <c r="BL53" s="236">
        <f t="shared" si="297"/>
        <v>1</v>
      </c>
      <c r="BM53" s="236">
        <f t="shared" si="297"/>
        <v>0</v>
      </c>
      <c r="BN53" s="236">
        <f t="shared" si="297"/>
        <v>0</v>
      </c>
      <c r="BO53" s="236">
        <f t="shared" si="297"/>
        <v>0</v>
      </c>
      <c r="BP53" s="236">
        <f>SUM(IF(Y53="a",1,0)+IF(Y53="*a",0.5,0)+IF(Z53="a",1,0)+IF(Z53="*a",0.5,0)+IF(AA53="a",1,0)+IF(AA53="*a",0.5,0)+IF(AB53="a",1,0)+IF(AB53="*a",0.5,0)+IF(AC53="a",1,0)+IF(AC53="*a",0.5,0)+IF(AD53="a",1,0)+IF(AD53="*a",0.5,0)+IF(AE53="a",1,0)+IF(AE53="*a",0.5,0))</f>
        <v>0</v>
      </c>
    </row>
    <row r="54" spans="1:68" x14ac:dyDescent="0.2">
      <c r="A54" s="303"/>
      <c r="B54" s="219"/>
      <c r="C54" s="219"/>
      <c r="D54" s="219"/>
      <c r="E54" s="219"/>
      <c r="F54" s="219"/>
      <c r="G54" s="303"/>
      <c r="H54" s="303"/>
      <c r="I54" s="303"/>
      <c r="J54" s="219"/>
      <c r="K54" s="219"/>
      <c r="L54" s="219"/>
      <c r="M54" s="219"/>
      <c r="N54" s="219"/>
      <c r="O54" s="303"/>
      <c r="P54" s="303"/>
      <c r="Q54" s="303"/>
      <c r="R54" s="219"/>
      <c r="S54" s="219"/>
      <c r="T54" s="219"/>
      <c r="U54" s="219"/>
      <c r="V54" s="219"/>
      <c r="W54" s="303"/>
      <c r="X54" s="303"/>
      <c r="Y54" s="303"/>
      <c r="Z54" s="304"/>
      <c r="AA54" s="304"/>
      <c r="AB54" s="219"/>
      <c r="AC54" s="219"/>
      <c r="AD54" s="305"/>
      <c r="AE54" s="306"/>
      <c r="AF54" s="347">
        <f>SUM(AF17:AF53)</f>
        <v>19.5</v>
      </c>
      <c r="AG54" s="348"/>
      <c r="AH54" s="347">
        <f>SUM(AH17:AH53)</f>
        <v>0</v>
      </c>
      <c r="AK54" s="228"/>
      <c r="AR54" s="307">
        <f>SUM(IF(A53="d",1,0)+IF(A53="*d",0.5,0)+IF(B53="d",1,0)+IF(B53="*d",0.5,0)+IF(C53="d",1,0)+IF(C53="*d",0.5,0)+IF(D53="d",1,0)+IF(D53="*d",0.5,0)+IF(E53="d",1,0)+IF(E53="*d",0.5,0)+IF(F53="d",1,0)+IF(F53="*d",0.5,0)+IF(G53="d",1,0)+IF(G53="*d",0.5,0)+IF(A53="l",1,0)+IF(A53="*l",0.5,0)+IF(B53="l",1,0)+IF(B53="*l",0.5,0)+IF(C53="l",1,0)+IF(C53="*l",0.5,0)+IF(D53="l",1,0)+IF(D53="*l",0.5,0)+IF(E53="l",1,0)+IF(E53="*l",0.5,0)+IF(F53="l",1,0)+IF(F53="*l",0.5,0)+IF(G53="l",1,0)+IF(G53="*l",0.5,0))</f>
        <v>0</v>
      </c>
      <c r="AZ54" s="307">
        <f>SUM(IF(I53="d",1,0)+IF(I53="*d",0.5,0)+IF(J53="d",1,0)+IF(J53="*d",0.5,0)+IF(K53="d",1,0)+IF(K53="*d",0.5,0)+IF(L53="d",1,0)+IF(L53="*d",0.5,0)+IF(M53="d",1,0)+IF(M53="*d",0.5,0)+IF(N53="d",1,0)+IF(N53="*d",0.5,0)+IF(O53="d",1,0)+IF(O53="*d",0.5,0)+IF(I53="l",1,0)+IF(I53="*l",0.5,0)+IF(J53="l",1,0)+IF(J53="*l",0.5,0)+IF(K53="l",1,0)+IF(K53="*l",0.5,0)+IF(L53="l",1,0)+IF(L53="*l",0.5,0)+IF(M53="l",1,0)+IF(M53="*l",0.5,0)+IF(N53="l",1,0)+IF(N53="*l",0.5,0)+IF(O53="l",1,0)+IF(O53="*l",0.5,0))</f>
        <v>0</v>
      </c>
      <c r="BH54" s="307">
        <f>SUM(IF(Q53="d",1,0)+IF(Q53="*d",0.5,0)+IF(R53="d",1,0)+IF(R53="*d",0.5,0)+IF(S53="d",1,0)+IF(S53="*d",0.5,0)+IF(T53="d",1,0)+IF(T53="*d",0.5,0)+IF(U53="d",1,0)+IF(U53="*d",0.5,0)+IF(V53="d",1,0)+IF(V53="*d",0.5,0)+IF(W53="d",1,0)+IF(W53="*d",0.5,0)+IF(Q53="l",1,0)+IF(Q53="*l",0.5,0)+IF(R53="l",1,0)+IF(R53="*l",0.5,0)+IF(S53="l",1,0)+IF(S53="*l",0.5,0)+IF(T53="l",1,0)+IF(T53="*l",0.5,0)+IF(U53="l",1,0)+IF(U53="*l",0.5,0)+IF(V53="l",1,0)+IF(V53="*l",0.5,0)+IF(W53="l",1,0)+IF(W53="*l",0.5,0))</f>
        <v>0</v>
      </c>
      <c r="BI54" s="170"/>
      <c r="BJ54" s="170"/>
      <c r="BK54" s="170"/>
      <c r="BL54" s="170"/>
      <c r="BM54" s="170"/>
      <c r="BN54" s="170"/>
      <c r="BO54" s="170"/>
      <c r="BP54" s="307">
        <f>SUM(IF(Y53="d",1,0)+IF(Y53="*d",0.5,0)+IF(Z53="d",1,0)+IF(Z53="*d",0.5,0)+IF(AA53="d",1,0)+IF(AA53="*d",0.5,0)+IF(AB53="d",1,0)+IF(AB53="*d",0.5,0)+IF(AC53="d",1,0)+IF(AC53="*d",0.5,0)+IF(AD53="d",1,0)+IF(AD53="*d",0.5,0)+IF(AE53="d",1,0)+IF(AE53="*d",0.5,0)+IF(Y53="l",1,0)+IF(Y53="*l",0.5,0)+IF(Z53="l",1,0)+IF(Z53="*l",0.5,0)+IF(AA53="l",1,0)+IF(AA53="*l",0.5,0)+IF(AB53="l",1,0)+IF(AB53="*l",0.5,0)+IF(AC53="l",1,0)+IF(AC53="*l",0.5,0)+IF(AD53="l",1,0)+IF(AD53="*l",0.5,0)+IF(AE53="l",1,0)+IF(AE53="*l",0.5,0))</f>
        <v>0</v>
      </c>
    </row>
  </sheetData>
  <mergeCells count="6">
    <mergeCell ref="Y8:AB8"/>
    <mergeCell ref="Y3:AB3"/>
    <mergeCell ref="Y4:AB4"/>
    <mergeCell ref="Y5:AB5"/>
    <mergeCell ref="Y6:AB6"/>
    <mergeCell ref="Y7:AB7"/>
  </mergeCells>
  <printOptions gridLines="1"/>
  <pageMargins left="0.25" right="0.25" top="0.75" bottom="0.75" header="0.3" footer="0.3"/>
  <pageSetup orientation="portrait" r:id="rId1"/>
  <ignoredErrors>
    <ignoredError sqref="H1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7016FD44F084492B72A3E076AA27D" ma:contentTypeVersion="10" ma:contentTypeDescription="Create a new document." ma:contentTypeScope="" ma:versionID="d891a6ffbaa34309c2c299eba73d9517">
  <xsd:schema xmlns:xsd="http://www.w3.org/2001/XMLSchema" xmlns:xs="http://www.w3.org/2001/XMLSchema" xmlns:p="http://schemas.microsoft.com/office/2006/metadata/properties" xmlns:ns3="8f37440e-dbf6-4bfb-9a16-b8c28dc02639" targetNamespace="http://schemas.microsoft.com/office/2006/metadata/properties" ma:root="true" ma:fieldsID="f961a00dc431fc542bc67b1256f48579" ns3:_="">
    <xsd:import namespace="8f37440e-dbf6-4bfb-9a16-b8c28dc026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7440e-dbf6-4bfb-9a16-b8c28dc026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533005-FF04-46DD-80F6-6F487A6C6E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7440e-dbf6-4bfb-9a16-b8c28dc026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4053C0-910A-47C5-937F-452C03981019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8f37440e-dbf6-4bfb-9a16-b8c28dc02639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578B0FE-8624-4909-B7BB-41E02CE93E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version 1</vt:lpstr>
      <vt:lpstr>version 2</vt:lpstr>
      <vt:lpstr>'version 1'!Print_Area</vt:lpstr>
      <vt:lpstr>'version 2'!Print_Area</vt:lpstr>
    </vt:vector>
  </TitlesOfParts>
  <Company>Procter &amp; Gamble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SEWP 4 User</dc:creator>
  <cp:lastModifiedBy>Hu, Ping</cp:lastModifiedBy>
  <cp:lastPrinted>2020-09-28T18:07:23Z</cp:lastPrinted>
  <dcterms:created xsi:type="dcterms:W3CDTF">2003-04-24T10:50:15Z</dcterms:created>
  <dcterms:modified xsi:type="dcterms:W3CDTF">2020-09-28T18:09:34Z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0x0101005B07016FD44F084492B72A3E076AA27D</vt:lpwstr>
  </property>
</Properties>
</file>