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File Kuliah\Semester 4\Machine Learning\"/>
    </mc:Choice>
  </mc:AlternateContent>
  <xr:revisionPtr revIDLastSave="0" documentId="13_ncr:1_{EF9CF054-5434-4F03-88CF-AAEC84B0B95F}" xr6:coauthVersionLast="47" xr6:coauthVersionMax="47" xr10:uidLastSave="{00000000-0000-0000-0000-000000000000}"/>
  <bookViews>
    <workbookView xWindow="-110" yWindow="-110" windowWidth="19420" windowHeight="10300" activeTab="2" xr2:uid="{19322B9B-69EE-41E7-BDA2-70F3F4F42DB6}"/>
  </bookViews>
  <sheets>
    <sheet name="Problem 1" sheetId="1" r:id="rId1"/>
    <sheet name="Problem 2" sheetId="2" r:id="rId2"/>
    <sheet name="Problem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C25" i="3"/>
  <c r="B25" i="3"/>
  <c r="C10" i="3"/>
  <c r="D10" i="3"/>
  <c r="E10" i="3"/>
  <c r="B10" i="3"/>
  <c r="F19" i="3"/>
  <c r="F24" i="3"/>
  <c r="F23" i="3"/>
  <c r="F22" i="3"/>
  <c r="F21" i="3"/>
  <c r="F20" i="3"/>
  <c r="F18" i="3"/>
  <c r="F17" i="3"/>
  <c r="E24" i="3"/>
  <c r="E23" i="3"/>
  <c r="D23" i="3"/>
  <c r="D24" i="3"/>
  <c r="E22" i="3"/>
  <c r="D22" i="3"/>
  <c r="E21" i="3"/>
  <c r="D21" i="3"/>
  <c r="E20" i="3"/>
  <c r="D20" i="3"/>
  <c r="E19" i="3"/>
  <c r="D19" i="3"/>
  <c r="E18" i="3"/>
  <c r="D18" i="3"/>
  <c r="E17" i="3"/>
  <c r="D17" i="3"/>
  <c r="C14" i="3"/>
  <c r="B14" i="3"/>
  <c r="C13" i="3"/>
  <c r="B13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K10" i="3" l="1"/>
  <c r="J10" i="3"/>
  <c r="I10" i="3"/>
  <c r="H10" i="3"/>
  <c r="F7" i="2"/>
  <c r="F6" i="2"/>
  <c r="F5" i="2"/>
  <c r="F4" i="2"/>
  <c r="F3" i="2"/>
  <c r="F2" i="2"/>
  <c r="C38" i="2"/>
  <c r="B38" i="2"/>
  <c r="C37" i="2"/>
  <c r="B37" i="2"/>
  <c r="C11" i="2"/>
  <c r="B11" i="2"/>
  <c r="B12" i="1"/>
  <c r="C11" i="1"/>
  <c r="B11" i="1"/>
  <c r="F47" i="2"/>
  <c r="E47" i="2"/>
  <c r="D47" i="2"/>
  <c r="G47" i="2" s="1"/>
  <c r="F46" i="2"/>
  <c r="E46" i="2"/>
  <c r="G46" i="2" s="1"/>
  <c r="D46" i="2"/>
  <c r="F45" i="2"/>
  <c r="E45" i="2"/>
  <c r="G45" i="2" s="1"/>
  <c r="D45" i="2"/>
  <c r="F44" i="2"/>
  <c r="E44" i="2"/>
  <c r="G44" i="2" s="1"/>
  <c r="D44" i="2"/>
  <c r="F43" i="2"/>
  <c r="E43" i="2"/>
  <c r="D43" i="2"/>
  <c r="F42" i="2"/>
  <c r="E42" i="2"/>
  <c r="D42" i="2"/>
  <c r="D48" i="2" s="1"/>
  <c r="C39" i="2"/>
  <c r="B39" i="2"/>
  <c r="L34" i="2"/>
  <c r="K34" i="2"/>
  <c r="J34" i="2"/>
  <c r="I34" i="2"/>
  <c r="H34" i="2"/>
  <c r="G34" i="2"/>
  <c r="D22" i="2"/>
  <c r="O8" i="2"/>
  <c r="C13" i="2" s="1"/>
  <c r="F20" i="2" s="1"/>
  <c r="M8" i="2"/>
  <c r="C12" i="2" s="1"/>
  <c r="L8" i="2"/>
  <c r="B12" i="2" s="1"/>
  <c r="E3" i="2"/>
  <c r="E4" i="2"/>
  <c r="E5" i="2"/>
  <c r="E6" i="2"/>
  <c r="E7" i="2"/>
  <c r="E2" i="2"/>
  <c r="D3" i="2"/>
  <c r="D4" i="2"/>
  <c r="D5" i="2"/>
  <c r="D6" i="2"/>
  <c r="D7" i="2"/>
  <c r="D2" i="2"/>
  <c r="I33" i="1"/>
  <c r="H33" i="1"/>
  <c r="G33" i="1"/>
  <c r="F33" i="1"/>
  <c r="D2" i="1"/>
  <c r="D3" i="1"/>
  <c r="K8" i="2"/>
  <c r="N8" i="2"/>
  <c r="J8" i="2"/>
  <c r="I8" i="1"/>
  <c r="J8" i="1"/>
  <c r="K8" i="1"/>
  <c r="C12" i="1" s="1"/>
  <c r="H8" i="1"/>
  <c r="E3" i="1"/>
  <c r="E4" i="1"/>
  <c r="E5" i="1"/>
  <c r="E6" i="1"/>
  <c r="E7" i="1"/>
  <c r="E2" i="1"/>
  <c r="D4" i="1"/>
  <c r="D5" i="1"/>
  <c r="D6" i="1"/>
  <c r="D7" i="1"/>
  <c r="E18" i="2" l="1"/>
  <c r="E48" i="2"/>
  <c r="F17" i="2"/>
  <c r="F21" i="2"/>
  <c r="F19" i="2"/>
  <c r="F16" i="2"/>
  <c r="F18" i="2"/>
  <c r="E20" i="2"/>
  <c r="G20" i="2" s="1"/>
  <c r="E19" i="2"/>
  <c r="G19" i="2" s="1"/>
  <c r="E17" i="2"/>
  <c r="E21" i="2"/>
  <c r="E16" i="2"/>
  <c r="G42" i="2"/>
  <c r="G43" i="2"/>
  <c r="D21" i="2"/>
  <c r="G21" i="2" s="1"/>
  <c r="D19" i="2"/>
  <c r="D20" i="2"/>
  <c r="D18" i="2"/>
  <c r="D17" i="2"/>
  <c r="D16" i="2"/>
  <c r="G18" i="2"/>
  <c r="D20" i="1"/>
  <c r="F20" i="1" s="1"/>
  <c r="D19" i="1"/>
  <c r="D18" i="1"/>
  <c r="D17" i="1"/>
  <c r="D15" i="1"/>
  <c r="D16" i="1"/>
  <c r="E16" i="1"/>
  <c r="E15" i="1"/>
  <c r="E20" i="1"/>
  <c r="E19" i="1"/>
  <c r="F19" i="1" s="1"/>
  <c r="E18" i="1"/>
  <c r="F18" i="1" s="1"/>
  <c r="E17" i="1"/>
  <c r="F17" i="1" s="1"/>
  <c r="G17" i="2" l="1"/>
  <c r="E22" i="2"/>
  <c r="F15" i="1"/>
  <c r="D21" i="1"/>
  <c r="G16" i="2"/>
  <c r="E21" i="1"/>
  <c r="F16" i="1"/>
</calcChain>
</file>

<file path=xl/sharedStrings.xml><?xml version="1.0" encoding="utf-8"?>
<sst xmlns="http://schemas.openxmlformats.org/spreadsheetml/2006/main" count="209" uniqueCount="52">
  <si>
    <t>Data Point</t>
  </si>
  <si>
    <t>Fitur 1</t>
  </si>
  <si>
    <t>Fitur 2</t>
  </si>
  <si>
    <t>A</t>
  </si>
  <si>
    <t>B</t>
  </si>
  <si>
    <t>C</t>
  </si>
  <si>
    <t>E</t>
  </si>
  <si>
    <t>F</t>
  </si>
  <si>
    <t>D</t>
  </si>
  <si>
    <t>P</t>
  </si>
  <si>
    <t>Q</t>
  </si>
  <si>
    <t>R</t>
  </si>
  <si>
    <t>S</t>
  </si>
  <si>
    <t>T</t>
  </si>
  <si>
    <t>U</t>
  </si>
  <si>
    <t>K1F1</t>
  </si>
  <si>
    <t>K1F2</t>
  </si>
  <si>
    <t>K2F1</t>
  </si>
  <si>
    <t>K2F2</t>
  </si>
  <si>
    <t>Kelompok 1</t>
  </si>
  <si>
    <t>Kelompok 2</t>
  </si>
  <si>
    <t>*</t>
  </si>
  <si>
    <t>Total</t>
  </si>
  <si>
    <t>Centroid K1</t>
  </si>
  <si>
    <t>Centroid K2</t>
  </si>
  <si>
    <t>Kelompok</t>
  </si>
  <si>
    <t>Centroid F1</t>
  </si>
  <si>
    <t>Centroid F2</t>
  </si>
  <si>
    <t>Jarak Ke C1</t>
  </si>
  <si>
    <t>Min</t>
  </si>
  <si>
    <t xml:space="preserve">Jarak Ke C2 </t>
  </si>
  <si>
    <t xml:space="preserve">Kelompok Baru </t>
  </si>
  <si>
    <t>Kelompok Sebelumnya</t>
  </si>
  <si>
    <t>Sehingga, F baru = 4,37044272 + 10,47743949 = 14,84788221</t>
  </si>
  <si>
    <t>Delta = | F baru - F lama | = | 14,10252622 - 0 | = 14,84788221</t>
  </si>
  <si>
    <t>Centroid K3</t>
  </si>
  <si>
    <t>Kelompok 3</t>
  </si>
  <si>
    <t>K3F1</t>
  </si>
  <si>
    <t>K3F2</t>
  </si>
  <si>
    <t>Jarak Ke C3</t>
  </si>
  <si>
    <t>Sehingga, F baru = 1 + 9,841619253 + 0 = 10,841619253</t>
  </si>
  <si>
    <t>Delta = | F baru - F lama | = | 10,841619253 - 0 | = 10,841619253</t>
  </si>
  <si>
    <t>Sehingga, F baru = 2,288245611 + 10,705941551 + 0 = 12,99419113</t>
  </si>
  <si>
    <t>Delta = | F baru - F lama | = | 12,99419113 - 10,841619253 | = 2,152571872</t>
  </si>
  <si>
    <t>P1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</si>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</sst>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9D4-1CF1-4D5E-8793-21CB4F0B0DC6}">
  <dimension ref="A1:K33"/>
  <sheetViews>
    <sheetView topLeftCell="A7" zoomScaleNormal="70" workbookViewId="0">
      <selection activeCell="A21" sqref="A21:H21"/>
    </sheetView>
  </sheetViews>
  <sheetFormatPr defaultRowHeight="14.5" x14ac:dyDescent="0.35"/>
  <cols>
    <col min="1" max="1" width="9.26953125" bestFit="1" customWidth="1"/>
    <col min="2" max="3" width="10.26953125" bestFit="1" customWidth="1"/>
    <col min="4" max="6" width="11.81640625" bestFit="1" customWidth="1"/>
    <col min="7" max="7" width="13.6328125" bestFit="1" customWidth="1"/>
    <col min="8" max="8" width="19.5429687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19</v>
      </c>
      <c r="G1" s="2" t="s">
        <v>20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35">
      <c r="A2" s="1" t="s">
        <v>3</v>
      </c>
      <c r="B2" s="1">
        <v>2</v>
      </c>
      <c r="C2" s="1">
        <v>3</v>
      </c>
      <c r="D2" s="1">
        <f>SQRT((B2-3)^2+(C2-4)^2)</f>
        <v>1.4142135623730951</v>
      </c>
      <c r="E2" s="1">
        <f t="shared" ref="E2:E7" si="0">SQRT((B2-7)^2+(C2-6)^2)</f>
        <v>5.8309518948453007</v>
      </c>
      <c r="F2" s="1" t="s">
        <v>21</v>
      </c>
      <c r="G2" s="1"/>
      <c r="H2" s="1">
        <v>2</v>
      </c>
      <c r="I2" s="1">
        <v>3</v>
      </c>
      <c r="J2" s="1"/>
      <c r="K2" s="1"/>
    </row>
    <row r="3" spans="1:11" x14ac:dyDescent="0.35">
      <c r="A3" s="1" t="s">
        <v>4</v>
      </c>
      <c r="B3" s="1">
        <v>4</v>
      </c>
      <c r="C3" s="1">
        <v>5</v>
      </c>
      <c r="D3" s="1">
        <f t="shared" ref="D3:D7" si="1">SQRT((B3-3)^2+(C3-4)^2)</f>
        <v>1.4142135623730951</v>
      </c>
      <c r="E3" s="1">
        <f t="shared" si="0"/>
        <v>3.1622776601683795</v>
      </c>
      <c r="F3" s="1" t="s">
        <v>21</v>
      </c>
      <c r="G3" s="1"/>
      <c r="H3" s="1">
        <v>4</v>
      </c>
      <c r="I3" s="1">
        <v>5</v>
      </c>
      <c r="J3" s="1"/>
      <c r="K3" s="1"/>
    </row>
    <row r="4" spans="1:11" x14ac:dyDescent="0.35">
      <c r="A4" s="1" t="s">
        <v>5</v>
      </c>
      <c r="B4" s="1">
        <v>7</v>
      </c>
      <c r="C4" s="1">
        <v>6</v>
      </c>
      <c r="D4" s="1">
        <f t="shared" si="1"/>
        <v>4.4721359549995796</v>
      </c>
      <c r="E4" s="1">
        <f t="shared" si="0"/>
        <v>0</v>
      </c>
      <c r="F4" s="1"/>
      <c r="G4" s="1" t="s">
        <v>21</v>
      </c>
      <c r="H4" s="1"/>
      <c r="I4" s="1"/>
      <c r="J4" s="1">
        <v>7</v>
      </c>
      <c r="K4" s="1">
        <v>6</v>
      </c>
    </row>
    <row r="5" spans="1:11" x14ac:dyDescent="0.35">
      <c r="A5" s="1" t="s">
        <v>8</v>
      </c>
      <c r="B5" s="1">
        <v>8</v>
      </c>
      <c r="C5" s="1">
        <v>7</v>
      </c>
      <c r="D5" s="1">
        <f t="shared" si="1"/>
        <v>5.8309518948453007</v>
      </c>
      <c r="E5" s="1">
        <f t="shared" si="0"/>
        <v>1.4142135623730951</v>
      </c>
      <c r="F5" s="1"/>
      <c r="G5" s="1" t="s">
        <v>21</v>
      </c>
      <c r="H5" s="1"/>
      <c r="I5" s="1"/>
      <c r="J5" s="1">
        <v>8</v>
      </c>
      <c r="K5" s="1">
        <v>7</v>
      </c>
    </row>
    <row r="6" spans="1:11" x14ac:dyDescent="0.35">
      <c r="A6" s="1" t="s">
        <v>6</v>
      </c>
      <c r="B6" s="1">
        <v>5</v>
      </c>
      <c r="C6" s="1">
        <v>8</v>
      </c>
      <c r="D6" s="1">
        <f t="shared" si="1"/>
        <v>4.4721359549995796</v>
      </c>
      <c r="E6" s="1">
        <f t="shared" si="0"/>
        <v>2.8284271247461903</v>
      </c>
      <c r="F6" s="1"/>
      <c r="G6" s="1" t="s">
        <v>21</v>
      </c>
      <c r="H6" s="1"/>
      <c r="I6" s="1"/>
      <c r="J6" s="1">
        <v>5</v>
      </c>
      <c r="K6" s="1">
        <v>8</v>
      </c>
    </row>
    <row r="7" spans="1:11" x14ac:dyDescent="0.35">
      <c r="A7" s="1" t="s">
        <v>7</v>
      </c>
      <c r="B7" s="1">
        <v>2</v>
      </c>
      <c r="C7" s="1">
        <v>2</v>
      </c>
      <c r="D7" s="1">
        <f t="shared" si="1"/>
        <v>2.2360679774997898</v>
      </c>
      <c r="E7" s="1">
        <f t="shared" si="0"/>
        <v>6.4031242374328485</v>
      </c>
      <c r="F7" s="1" t="s">
        <v>21</v>
      </c>
      <c r="G7" s="1"/>
      <c r="H7" s="1">
        <v>2</v>
      </c>
      <c r="I7" s="1">
        <v>2</v>
      </c>
      <c r="J7" s="1"/>
      <c r="K7" s="1"/>
    </row>
    <row r="8" spans="1:11" x14ac:dyDescent="0.35">
      <c r="A8" s="6" t="s">
        <v>22</v>
      </c>
      <c r="B8" s="6"/>
      <c r="C8" s="6"/>
      <c r="D8" s="1"/>
      <c r="E8" s="1"/>
      <c r="F8" s="1">
        <v>3</v>
      </c>
      <c r="G8" s="1">
        <v>3</v>
      </c>
      <c r="H8" s="1">
        <f>SUM(H2:H7)</f>
        <v>8</v>
      </c>
      <c r="I8" s="1">
        <f t="shared" ref="I8:K8" si="2">SUM(I2:I7)</f>
        <v>10</v>
      </c>
      <c r="J8" s="1">
        <f t="shared" si="2"/>
        <v>20</v>
      </c>
      <c r="K8" s="1">
        <f t="shared" si="2"/>
        <v>21</v>
      </c>
    </row>
    <row r="10" spans="1:11" x14ac:dyDescent="0.35">
      <c r="A10" s="2" t="s">
        <v>25</v>
      </c>
      <c r="B10" s="2" t="s">
        <v>26</v>
      </c>
      <c r="C10" s="2" t="s">
        <v>27</v>
      </c>
    </row>
    <row r="11" spans="1:11" x14ac:dyDescent="0.35">
      <c r="A11" s="1">
        <v>1</v>
      </c>
      <c r="B11" s="1">
        <f>H8/F8</f>
        <v>2.6666666666666665</v>
      </c>
      <c r="C11" s="1">
        <f>I8/F8</f>
        <v>3.3333333333333335</v>
      </c>
    </row>
    <row r="12" spans="1:11" x14ac:dyDescent="0.35">
      <c r="A12" s="1">
        <v>2</v>
      </c>
      <c r="B12" s="1">
        <f>J8/G8</f>
        <v>6.666666666666667</v>
      </c>
      <c r="C12" s="1">
        <f>K8/G8</f>
        <v>7</v>
      </c>
    </row>
    <row r="14" spans="1:11" x14ac:dyDescent="0.35">
      <c r="A14" s="2" t="s">
        <v>0</v>
      </c>
      <c r="B14" s="2" t="s">
        <v>1</v>
      </c>
      <c r="C14" s="2" t="s">
        <v>2</v>
      </c>
      <c r="D14" s="2" t="s">
        <v>28</v>
      </c>
      <c r="E14" s="2" t="s">
        <v>30</v>
      </c>
      <c r="F14" s="2" t="s">
        <v>29</v>
      </c>
      <c r="G14" s="2" t="s">
        <v>31</v>
      </c>
      <c r="H14" s="2" t="s">
        <v>32</v>
      </c>
    </row>
    <row r="15" spans="1:11" x14ac:dyDescent="0.35">
      <c r="A15" s="1" t="s">
        <v>3</v>
      </c>
      <c r="B15" s="1">
        <v>2</v>
      </c>
      <c r="C15" s="1">
        <v>3</v>
      </c>
      <c r="D15" s="4">
        <f>SQRT((B15-B11)^2+(C15-C11)^2)</f>
        <v>0.74535599249992979</v>
      </c>
      <c r="E15" s="1">
        <f>SQRT((B15-B12)^2+(C15-C12)^2)</f>
        <v>6.1463629715285926</v>
      </c>
      <c r="F15" s="1">
        <f>D15</f>
        <v>0.74535599249992979</v>
      </c>
      <c r="G15" s="3">
        <v>1</v>
      </c>
      <c r="H15" s="1">
        <v>1</v>
      </c>
    </row>
    <row r="16" spans="1:11" x14ac:dyDescent="0.35">
      <c r="A16" s="1" t="s">
        <v>4</v>
      </c>
      <c r="B16" s="1">
        <v>4</v>
      </c>
      <c r="C16" s="1">
        <v>5</v>
      </c>
      <c r="D16" s="4">
        <f>SQRT((B16-B11)^2+(C16-C11)^2)</f>
        <v>2.1343747458109497</v>
      </c>
      <c r="E16" s="1">
        <f>SQRT((B16-B12)^2+(C16-C12)^2)</f>
        <v>3.3333333333333335</v>
      </c>
      <c r="F16" s="1">
        <f>D16</f>
        <v>2.1343747458109497</v>
      </c>
      <c r="G16" s="1">
        <v>1</v>
      </c>
      <c r="H16" s="1">
        <v>1</v>
      </c>
    </row>
    <row r="17" spans="1:9" x14ac:dyDescent="0.35">
      <c r="A17" s="1" t="s">
        <v>5</v>
      </c>
      <c r="B17" s="1">
        <v>7</v>
      </c>
      <c r="C17" s="1">
        <v>6</v>
      </c>
      <c r="D17" s="1">
        <f>SQRT((B17-B11)^2+(C17-C11)^2)</f>
        <v>5.0881125074912497</v>
      </c>
      <c r="E17" s="4">
        <f>SQRT((B17-B12)^2+(C17-C12)^2)</f>
        <v>1.0540925533894596</v>
      </c>
      <c r="F17" s="1">
        <f>E17</f>
        <v>1.0540925533894596</v>
      </c>
      <c r="G17" s="1">
        <v>2</v>
      </c>
      <c r="H17" s="1">
        <v>2</v>
      </c>
    </row>
    <row r="18" spans="1:9" x14ac:dyDescent="0.35">
      <c r="A18" s="1" t="s">
        <v>8</v>
      </c>
      <c r="B18" s="1">
        <v>8</v>
      </c>
      <c r="C18" s="1">
        <v>7</v>
      </c>
      <c r="D18" s="1">
        <f>SQRT((B18-B11)^2+(C18-C11)^2)</f>
        <v>6.4721626129825331</v>
      </c>
      <c r="E18" s="4">
        <f>SQRT((B18-B12)^2+(C18-C12)^2)</f>
        <v>1.333333333333333</v>
      </c>
      <c r="F18" s="1">
        <f>E18</f>
        <v>1.333333333333333</v>
      </c>
      <c r="G18" s="1">
        <v>2</v>
      </c>
      <c r="H18" s="1">
        <v>2</v>
      </c>
    </row>
    <row r="19" spans="1:9" x14ac:dyDescent="0.35">
      <c r="A19" s="1" t="s">
        <v>6</v>
      </c>
      <c r="B19" s="1">
        <v>5</v>
      </c>
      <c r="C19" s="1">
        <v>8</v>
      </c>
      <c r="D19" s="1">
        <f>SQRT((B19-B11)^2+(C19-C11)^2)</f>
        <v>5.217491947499509</v>
      </c>
      <c r="E19" s="4">
        <f>SQRT((B19-B12)^2+(C19-C12)^2)</f>
        <v>1.9436506316151003</v>
      </c>
      <c r="F19" s="1">
        <f>E19</f>
        <v>1.9436506316151003</v>
      </c>
      <c r="G19" s="1">
        <v>2</v>
      </c>
      <c r="H19" s="1">
        <v>2</v>
      </c>
    </row>
    <row r="20" spans="1:9" x14ac:dyDescent="0.35">
      <c r="A20" s="1" t="s">
        <v>7</v>
      </c>
      <c r="B20" s="1">
        <v>2</v>
      </c>
      <c r="C20" s="1">
        <v>2</v>
      </c>
      <c r="D20" s="4">
        <f>SQRT((B20-B11)^2+(C20-C11)^2)</f>
        <v>1.4907119849998598</v>
      </c>
      <c r="E20" s="1">
        <f>SQRT((B20-B12)^2+(C20-C12)^2)</f>
        <v>6.8394281762277309</v>
      </c>
      <c r="F20" s="1">
        <f>D20</f>
        <v>1.4907119849998598</v>
      </c>
      <c r="G20" s="1">
        <v>1</v>
      </c>
      <c r="H20" s="1">
        <v>1</v>
      </c>
    </row>
    <row r="21" spans="1:9" x14ac:dyDescent="0.35">
      <c r="A21" s="6" t="s">
        <v>22</v>
      </c>
      <c r="B21" s="6"/>
      <c r="C21" s="6"/>
      <c r="D21" s="4">
        <f>SUM(D15:D16,D20)</f>
        <v>4.370442723310739</v>
      </c>
      <c r="E21" s="4">
        <f>SUM(E15,E17:E19)</f>
        <v>10.477439489866484</v>
      </c>
      <c r="F21" s="7"/>
      <c r="G21" s="8"/>
      <c r="H21" s="9"/>
    </row>
    <row r="23" spans="1:9" x14ac:dyDescent="0.35">
      <c r="A23" s="10" t="s">
        <v>33</v>
      </c>
      <c r="B23" s="10"/>
      <c r="C23" s="10"/>
      <c r="D23" s="10"/>
      <c r="E23" s="10"/>
      <c r="F23" s="10"/>
    </row>
    <row r="24" spans="1:9" x14ac:dyDescent="0.35">
      <c r="A24" s="10" t="s">
        <v>34</v>
      </c>
      <c r="B24" s="10"/>
      <c r="C24" s="10"/>
      <c r="D24" s="10"/>
      <c r="E24" s="10"/>
      <c r="F24" s="10"/>
    </row>
    <row r="26" spans="1:9" x14ac:dyDescent="0.35">
      <c r="A26" s="2" t="s">
        <v>0</v>
      </c>
      <c r="B26" s="2" t="s">
        <v>1</v>
      </c>
      <c r="C26" s="2" t="s">
        <v>2</v>
      </c>
      <c r="D26" s="2" t="s">
        <v>19</v>
      </c>
      <c r="E26" s="2" t="s">
        <v>20</v>
      </c>
      <c r="F26" s="2" t="s">
        <v>15</v>
      </c>
      <c r="G26" s="2" t="s">
        <v>16</v>
      </c>
      <c r="H26" s="2" t="s">
        <v>17</v>
      </c>
      <c r="I26" s="2" t="s">
        <v>18</v>
      </c>
    </row>
    <row r="27" spans="1:9" x14ac:dyDescent="0.35">
      <c r="A27" s="1" t="s">
        <v>3</v>
      </c>
      <c r="B27" s="1">
        <v>2</v>
      </c>
      <c r="C27" s="1">
        <v>3</v>
      </c>
      <c r="D27" s="1" t="s">
        <v>21</v>
      </c>
      <c r="E27" s="1"/>
      <c r="F27" s="1">
        <v>2</v>
      </c>
      <c r="G27" s="1">
        <v>3</v>
      </c>
      <c r="H27" s="1"/>
      <c r="I27" s="1"/>
    </row>
    <row r="28" spans="1:9" x14ac:dyDescent="0.35">
      <c r="A28" s="1" t="s">
        <v>4</v>
      </c>
      <c r="B28" s="1">
        <v>4</v>
      </c>
      <c r="C28" s="1">
        <v>5</v>
      </c>
      <c r="D28" s="1" t="s">
        <v>21</v>
      </c>
      <c r="E28" s="1"/>
      <c r="F28" s="1">
        <v>4</v>
      </c>
      <c r="G28" s="1">
        <v>5</v>
      </c>
      <c r="H28" s="1"/>
      <c r="I28" s="1"/>
    </row>
    <row r="29" spans="1:9" x14ac:dyDescent="0.35">
      <c r="A29" s="1" t="s">
        <v>5</v>
      </c>
      <c r="B29" s="1">
        <v>7</v>
      </c>
      <c r="C29" s="1">
        <v>6</v>
      </c>
      <c r="D29" s="1"/>
      <c r="E29" s="1" t="s">
        <v>21</v>
      </c>
      <c r="F29" s="1"/>
      <c r="G29" s="1"/>
      <c r="H29" s="1">
        <v>7</v>
      </c>
      <c r="I29" s="1">
        <v>6</v>
      </c>
    </row>
    <row r="30" spans="1:9" x14ac:dyDescent="0.35">
      <c r="A30" s="1" t="s">
        <v>8</v>
      </c>
      <c r="B30" s="1">
        <v>8</v>
      </c>
      <c r="C30" s="1">
        <v>7</v>
      </c>
      <c r="D30" s="1"/>
      <c r="E30" s="1" t="s">
        <v>21</v>
      </c>
      <c r="F30" s="1"/>
      <c r="G30" s="1"/>
      <c r="H30" s="1">
        <v>8</v>
      </c>
      <c r="I30" s="1">
        <v>7</v>
      </c>
    </row>
    <row r="31" spans="1:9" x14ac:dyDescent="0.35">
      <c r="A31" s="1" t="s">
        <v>6</v>
      </c>
      <c r="B31" s="1">
        <v>5</v>
      </c>
      <c r="C31" s="1">
        <v>8</v>
      </c>
      <c r="D31" s="1"/>
      <c r="E31" s="1" t="s">
        <v>21</v>
      </c>
      <c r="F31" s="1"/>
      <c r="G31" s="1"/>
      <c r="H31" s="1">
        <v>5</v>
      </c>
      <c r="I31" s="1">
        <v>8</v>
      </c>
    </row>
    <row r="32" spans="1:9" x14ac:dyDescent="0.35">
      <c r="A32" s="1" t="s">
        <v>7</v>
      </c>
      <c r="B32" s="1">
        <v>2</v>
      </c>
      <c r="C32" s="1">
        <v>2</v>
      </c>
      <c r="D32" s="1" t="s">
        <v>21</v>
      </c>
      <c r="E32" s="1"/>
      <c r="F32" s="1">
        <v>2</v>
      </c>
      <c r="G32" s="1">
        <v>2</v>
      </c>
      <c r="H32" s="1"/>
      <c r="I32" s="1"/>
    </row>
    <row r="33" spans="1:9" x14ac:dyDescent="0.35">
      <c r="A33" s="6" t="s">
        <v>22</v>
      </c>
      <c r="B33" s="6"/>
      <c r="C33" s="6"/>
      <c r="D33" s="1">
        <v>3</v>
      </c>
      <c r="E33" s="1">
        <v>3</v>
      </c>
      <c r="F33" s="1">
        <f>SUM(F27:F32)</f>
        <v>8</v>
      </c>
      <c r="G33" s="1">
        <f t="shared" ref="G33" si="3">SUM(G27:G32)</f>
        <v>10</v>
      </c>
      <c r="H33" s="1">
        <f t="shared" ref="H33" si="4">SUM(H27:H32)</f>
        <v>20</v>
      </c>
      <c r="I33" s="1">
        <f t="shared" ref="I33" si="5">SUM(I27:I32)</f>
        <v>21</v>
      </c>
    </row>
  </sheetData>
  <mergeCells count="6">
    <mergeCell ref="A33:C33"/>
    <mergeCell ref="A8:C8"/>
    <mergeCell ref="A21:C21"/>
    <mergeCell ref="F21:H21"/>
    <mergeCell ref="A23:F23"/>
    <mergeCell ref="A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C17E-149C-4BEF-996B-C31DF6F35281}">
  <dimension ref="A1:O51"/>
  <sheetViews>
    <sheetView zoomScale="83" workbookViewId="0">
      <selection activeCell="F10" sqref="F10"/>
    </sheetView>
  </sheetViews>
  <sheetFormatPr defaultRowHeight="14.5" x14ac:dyDescent="0.35"/>
  <cols>
    <col min="1" max="1" width="9.26953125" bestFit="1" customWidth="1"/>
    <col min="2" max="3" width="10.1796875" bestFit="1" customWidth="1"/>
    <col min="4" max="4" width="11.81640625" bestFit="1" customWidth="1"/>
    <col min="5" max="5" width="11.81640625" customWidth="1"/>
    <col min="6" max="7" width="11.81640625" bestFit="1" customWidth="1"/>
    <col min="8" max="8" width="13.26953125" bestFit="1" customWidth="1"/>
    <col min="9" max="9" width="19.08984375" bestFit="1" customWidth="1"/>
    <col min="10" max="10" width="4.9062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35</v>
      </c>
      <c r="G1" s="2" t="s">
        <v>19</v>
      </c>
      <c r="H1" s="2" t="s">
        <v>20</v>
      </c>
      <c r="I1" s="2" t="s">
        <v>36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37</v>
      </c>
      <c r="O1" s="2" t="s">
        <v>38</v>
      </c>
    </row>
    <row r="2" spans="1:15" x14ac:dyDescent="0.35">
      <c r="A2" s="1" t="s">
        <v>9</v>
      </c>
      <c r="B2" s="1">
        <v>2</v>
      </c>
      <c r="C2" s="1">
        <v>1</v>
      </c>
      <c r="D2" s="4">
        <f>SQRT((B2-2)^2+(C2-2)^2)</f>
        <v>1</v>
      </c>
      <c r="E2" s="1">
        <f>SQRT((B2-6)^2+(C2-5)^2)</f>
        <v>5.6568542494923806</v>
      </c>
      <c r="F2" s="1">
        <f t="shared" ref="F2:F7" si="0">SQRT((B2-9)^2+(C2-6)^2)</f>
        <v>8.6023252670426267</v>
      </c>
      <c r="G2" s="1" t="s">
        <v>21</v>
      </c>
      <c r="H2" s="1"/>
      <c r="I2" s="1"/>
      <c r="J2" s="1">
        <v>2</v>
      </c>
      <c r="K2" s="1">
        <v>1</v>
      </c>
      <c r="L2" s="1"/>
      <c r="M2" s="1"/>
      <c r="N2" s="1"/>
      <c r="O2" s="1"/>
    </row>
    <row r="3" spans="1:15" x14ac:dyDescent="0.35">
      <c r="A3" s="1" t="s">
        <v>10</v>
      </c>
      <c r="B3" s="1">
        <v>5</v>
      </c>
      <c r="C3" s="1">
        <v>4</v>
      </c>
      <c r="D3" s="1">
        <f t="shared" ref="D3:D7" si="1">SQRT((B3-2)^2+(C3-2)^2)</f>
        <v>3.6055512754639891</v>
      </c>
      <c r="E3" s="4">
        <f t="shared" ref="E3:E7" si="2">SQRT((B3-6)^2+(C3-5)^2)</f>
        <v>1.4142135623730951</v>
      </c>
      <c r="F3" s="1">
        <f t="shared" si="0"/>
        <v>4.4721359549995796</v>
      </c>
      <c r="G3" s="1"/>
      <c r="H3" s="1" t="s">
        <v>21</v>
      </c>
      <c r="I3" s="1"/>
      <c r="J3" s="1"/>
      <c r="K3" s="1"/>
      <c r="L3" s="1">
        <v>5</v>
      </c>
      <c r="M3" s="1">
        <v>4</v>
      </c>
      <c r="N3" s="1"/>
      <c r="O3" s="1"/>
    </row>
    <row r="4" spans="1:15" x14ac:dyDescent="0.35">
      <c r="A4" s="1" t="s">
        <v>11</v>
      </c>
      <c r="B4" s="1">
        <v>9</v>
      </c>
      <c r="C4" s="1">
        <v>6</v>
      </c>
      <c r="D4" s="1">
        <f t="shared" si="1"/>
        <v>8.0622577482985491</v>
      </c>
      <c r="E4" s="5">
        <f t="shared" si="2"/>
        <v>3.1622776601683795</v>
      </c>
      <c r="F4" s="4">
        <f t="shared" si="0"/>
        <v>0</v>
      </c>
      <c r="G4" s="1"/>
      <c r="H4" s="1"/>
      <c r="I4" s="1" t="s">
        <v>21</v>
      </c>
      <c r="J4" s="1"/>
      <c r="K4" s="1"/>
      <c r="L4" s="1"/>
      <c r="M4" s="1"/>
      <c r="N4" s="1">
        <v>9</v>
      </c>
      <c r="O4" s="1">
        <v>6</v>
      </c>
    </row>
    <row r="5" spans="1:15" x14ac:dyDescent="0.35">
      <c r="A5" s="1" t="s">
        <v>12</v>
      </c>
      <c r="B5" s="1">
        <v>7</v>
      </c>
      <c r="C5" s="1">
        <v>5</v>
      </c>
      <c r="D5" s="1">
        <f t="shared" si="1"/>
        <v>5.8309518948453007</v>
      </c>
      <c r="E5" s="4">
        <f t="shared" si="2"/>
        <v>1</v>
      </c>
      <c r="F5" s="1">
        <f t="shared" si="0"/>
        <v>2.2360679774997898</v>
      </c>
      <c r="G5" s="1"/>
      <c r="H5" s="1" t="s">
        <v>21</v>
      </c>
      <c r="I5" s="1"/>
      <c r="J5" s="1"/>
      <c r="K5" s="1"/>
      <c r="L5" s="1">
        <v>7</v>
      </c>
      <c r="M5" s="1">
        <v>5</v>
      </c>
      <c r="N5" s="1"/>
      <c r="O5" s="1"/>
    </row>
    <row r="6" spans="1:15" x14ac:dyDescent="0.35">
      <c r="A6" s="1" t="s">
        <v>13</v>
      </c>
      <c r="B6" s="1">
        <v>3</v>
      </c>
      <c r="C6" s="1">
        <v>3</v>
      </c>
      <c r="D6" s="4">
        <f t="shared" si="1"/>
        <v>1.4142135623730951</v>
      </c>
      <c r="E6" s="1">
        <f t="shared" si="2"/>
        <v>3.6055512754639891</v>
      </c>
      <c r="F6" s="1">
        <f t="shared" si="0"/>
        <v>6.7082039324993694</v>
      </c>
      <c r="G6" s="1" t="s">
        <v>21</v>
      </c>
      <c r="H6" s="1"/>
      <c r="I6" s="1"/>
      <c r="J6" s="1">
        <v>3</v>
      </c>
      <c r="K6" s="1">
        <v>3</v>
      </c>
      <c r="L6" s="1"/>
      <c r="M6" s="1"/>
      <c r="N6" s="1"/>
      <c r="O6" s="1"/>
    </row>
    <row r="7" spans="1:15" x14ac:dyDescent="0.35">
      <c r="A7" s="1" t="s">
        <v>14</v>
      </c>
      <c r="B7" s="1">
        <v>1</v>
      </c>
      <c r="C7" s="1">
        <v>2</v>
      </c>
      <c r="D7" s="4">
        <f t="shared" si="1"/>
        <v>1</v>
      </c>
      <c r="E7" s="1">
        <f t="shared" si="2"/>
        <v>5.8309518948453007</v>
      </c>
      <c r="F7" s="1">
        <f t="shared" si="0"/>
        <v>8.9442719099991592</v>
      </c>
      <c r="G7" s="1" t="s">
        <v>21</v>
      </c>
      <c r="H7" s="1"/>
      <c r="I7" s="1"/>
      <c r="J7" s="1">
        <v>1</v>
      </c>
      <c r="K7" s="1">
        <v>2</v>
      </c>
      <c r="L7" s="1"/>
      <c r="M7" s="1"/>
      <c r="N7" s="1"/>
      <c r="O7" s="1"/>
    </row>
    <row r="8" spans="1:15" x14ac:dyDescent="0.35">
      <c r="A8" s="6" t="s">
        <v>22</v>
      </c>
      <c r="B8" s="6"/>
      <c r="C8" s="6"/>
      <c r="D8" s="1"/>
      <c r="E8" s="1"/>
      <c r="F8" s="1"/>
      <c r="G8" s="1">
        <v>3</v>
      </c>
      <c r="H8" s="1">
        <v>2</v>
      </c>
      <c r="I8" s="1">
        <v>1</v>
      </c>
      <c r="J8" s="1">
        <f>SUM(J2:J7)</f>
        <v>6</v>
      </c>
      <c r="K8" s="1">
        <f t="shared" ref="K8:O8" si="3">SUM(K2:K7)</f>
        <v>6</v>
      </c>
      <c r="L8" s="1">
        <f t="shared" si="3"/>
        <v>12</v>
      </c>
      <c r="M8" s="1">
        <f t="shared" si="3"/>
        <v>9</v>
      </c>
      <c r="N8" s="1">
        <f t="shared" si="3"/>
        <v>9</v>
      </c>
      <c r="O8" s="1">
        <f t="shared" si="3"/>
        <v>6</v>
      </c>
    </row>
    <row r="10" spans="1:15" x14ac:dyDescent="0.35">
      <c r="A10" s="2" t="s">
        <v>25</v>
      </c>
      <c r="B10" s="2" t="s">
        <v>26</v>
      </c>
      <c r="C10" s="2" t="s">
        <v>27</v>
      </c>
    </row>
    <row r="11" spans="1:15" x14ac:dyDescent="0.35">
      <c r="A11" s="1">
        <v>1</v>
      </c>
      <c r="B11" s="1">
        <f>J8/G8</f>
        <v>2</v>
      </c>
      <c r="C11" s="1">
        <f>K8/G8</f>
        <v>2</v>
      </c>
    </row>
    <row r="12" spans="1:15" x14ac:dyDescent="0.35">
      <c r="A12" s="1">
        <v>2</v>
      </c>
      <c r="B12" s="1">
        <f>L8/H8</f>
        <v>6</v>
      </c>
      <c r="C12" s="1">
        <f>M8/H8</f>
        <v>4.5</v>
      </c>
    </row>
    <row r="13" spans="1:15" x14ac:dyDescent="0.35">
      <c r="A13" s="1">
        <v>3</v>
      </c>
      <c r="B13" s="1">
        <v>0</v>
      </c>
      <c r="C13" s="1">
        <f>O8/H8</f>
        <v>3</v>
      </c>
    </row>
    <row r="15" spans="1:15" x14ac:dyDescent="0.35">
      <c r="A15" s="2" t="s">
        <v>0</v>
      </c>
      <c r="B15" s="2" t="s">
        <v>1</v>
      </c>
      <c r="C15" s="2" t="s">
        <v>2</v>
      </c>
      <c r="D15" s="2" t="s">
        <v>28</v>
      </c>
      <c r="E15" s="2" t="s">
        <v>30</v>
      </c>
      <c r="F15" s="2" t="s">
        <v>39</v>
      </c>
      <c r="G15" s="2" t="s">
        <v>29</v>
      </c>
      <c r="H15" s="2" t="s">
        <v>31</v>
      </c>
      <c r="I15" s="2" t="s">
        <v>32</v>
      </c>
    </row>
    <row r="16" spans="1:15" x14ac:dyDescent="0.35">
      <c r="A16" s="1" t="s">
        <v>3</v>
      </c>
      <c r="B16" s="1">
        <v>2</v>
      </c>
      <c r="C16" s="1">
        <v>3</v>
      </c>
      <c r="D16" s="4">
        <f>SQRT((B16-B11)^2+(C16-C11)^2)</f>
        <v>1</v>
      </c>
      <c r="E16" s="1">
        <f>SQRT((B16-B12)^2+(C16-C12)^2)</f>
        <v>4.2720018726587652</v>
      </c>
      <c r="F16" s="1">
        <f>SQRT((B16-B13)^2+(C16-C13)^2)</f>
        <v>2</v>
      </c>
      <c r="G16" s="1">
        <f>D16</f>
        <v>1</v>
      </c>
      <c r="H16" s="3">
        <v>1</v>
      </c>
      <c r="I16" s="1">
        <v>1</v>
      </c>
    </row>
    <row r="17" spans="1:12" x14ac:dyDescent="0.35">
      <c r="A17" s="1" t="s">
        <v>4</v>
      </c>
      <c r="B17" s="1">
        <v>4</v>
      </c>
      <c r="C17" s="1">
        <v>5</v>
      </c>
      <c r="D17" s="1">
        <f>SQRT((B17-B11)^2+(C17-C11)^2)</f>
        <v>3.6055512754639891</v>
      </c>
      <c r="E17" s="4">
        <f>SQRT((B17-B12)^2+(C17-C12)^2)</f>
        <v>2.0615528128088303</v>
      </c>
      <c r="F17" s="1">
        <f>SQRT((B17-B13)^2+(C17-C13)^2)</f>
        <v>4.4721359549995796</v>
      </c>
      <c r="G17" s="1">
        <f>E17</f>
        <v>2.0615528128088303</v>
      </c>
      <c r="H17" s="1">
        <v>2</v>
      </c>
      <c r="I17" s="1">
        <v>2</v>
      </c>
    </row>
    <row r="18" spans="1:12" x14ac:dyDescent="0.35">
      <c r="A18" s="1" t="s">
        <v>5</v>
      </c>
      <c r="B18" s="1">
        <v>7</v>
      </c>
      <c r="C18" s="1">
        <v>6</v>
      </c>
      <c r="D18" s="1">
        <f>SQRT((B18-B11)^2+(C18-C11)^2)</f>
        <v>6.4031242374328485</v>
      </c>
      <c r="E18" s="4">
        <f>SQRT((B18-B12)^2+(C18-C12)^2)</f>
        <v>1.8027756377319946</v>
      </c>
      <c r="F18" s="1">
        <f>SQRT((B18-B13)^2+(C18-C13)^2)</f>
        <v>7.6157731058639087</v>
      </c>
      <c r="G18" s="1">
        <f>E18</f>
        <v>1.8027756377319946</v>
      </c>
      <c r="H18" s="1">
        <v>2</v>
      </c>
      <c r="I18" s="1">
        <v>3</v>
      </c>
    </row>
    <row r="19" spans="1:12" x14ac:dyDescent="0.35">
      <c r="A19" s="1" t="s">
        <v>8</v>
      </c>
      <c r="B19" s="1">
        <v>8</v>
      </c>
      <c r="C19" s="1">
        <v>7</v>
      </c>
      <c r="D19" s="1">
        <f>SQRT((B19-B11)^2+(C19-C11)^2)</f>
        <v>7.810249675906654</v>
      </c>
      <c r="E19" s="4">
        <f>SQRT((B19-B12)^2+(C19-C12)^2)</f>
        <v>3.2015621187164243</v>
      </c>
      <c r="F19" s="1">
        <f>SQRT((B19-B13)^2+(C19-C13)^2)</f>
        <v>8.9442719099991592</v>
      </c>
      <c r="G19" s="1">
        <f>E19</f>
        <v>3.2015621187164243</v>
      </c>
      <c r="H19" s="1">
        <v>2</v>
      </c>
      <c r="I19" s="1">
        <v>2</v>
      </c>
    </row>
    <row r="20" spans="1:12" x14ac:dyDescent="0.35">
      <c r="A20" s="1" t="s">
        <v>6</v>
      </c>
      <c r="B20" s="1">
        <v>5</v>
      </c>
      <c r="C20" s="1">
        <v>8</v>
      </c>
      <c r="D20" s="1">
        <f>SQRT((B20-B11)^2+(C20-C11)^2)</f>
        <v>6.7082039324993694</v>
      </c>
      <c r="E20" s="4">
        <f>SQRT((B20-B12)^2+(C20-C12)^2)</f>
        <v>3.640054944640259</v>
      </c>
      <c r="F20" s="1">
        <f>SQRT((B20-B13)^2+(C20-C13)^2)</f>
        <v>7.0710678118654755</v>
      </c>
      <c r="G20" s="1">
        <f>E20</f>
        <v>3.640054944640259</v>
      </c>
      <c r="H20" s="1">
        <v>2</v>
      </c>
      <c r="I20" s="1">
        <v>1</v>
      </c>
    </row>
    <row r="21" spans="1:12" x14ac:dyDescent="0.35">
      <c r="A21" s="1" t="s">
        <v>7</v>
      </c>
      <c r="B21" s="1">
        <v>2</v>
      </c>
      <c r="C21" s="1">
        <v>2</v>
      </c>
      <c r="D21" s="4">
        <f>SQRT((B21-B11)^2+(C21-C11)^2)</f>
        <v>0</v>
      </c>
      <c r="E21" s="1">
        <f>SQRT((B21-B12)^2+(C21-C12)^2)</f>
        <v>4.7169905660283016</v>
      </c>
      <c r="F21" s="1">
        <f>SQRT((B21-B13)^2+(C21-C13)^2)</f>
        <v>2.2360679774997898</v>
      </c>
      <c r="G21" s="1">
        <f>D21</f>
        <v>0</v>
      </c>
      <c r="H21" s="1">
        <v>1</v>
      </c>
      <c r="I21" s="1">
        <v>1</v>
      </c>
    </row>
    <row r="22" spans="1:12" x14ac:dyDescent="0.35">
      <c r="A22" s="6" t="s">
        <v>22</v>
      </c>
      <c r="B22" s="6"/>
      <c r="C22" s="6"/>
      <c r="D22" s="4">
        <f>SUM(D16,D21)</f>
        <v>1</v>
      </c>
      <c r="E22" s="4">
        <f>SUM(E17:E20)</f>
        <v>10.705945513897507</v>
      </c>
      <c r="F22" s="4">
        <v>0</v>
      </c>
      <c r="G22" s="7"/>
      <c r="H22" s="8"/>
      <c r="I22" s="9"/>
    </row>
    <row r="24" spans="1:12" x14ac:dyDescent="0.35">
      <c r="A24" s="10" t="s">
        <v>40</v>
      </c>
      <c r="B24" s="10"/>
      <c r="C24" s="10"/>
      <c r="D24" s="10"/>
      <c r="E24" s="10"/>
      <c r="F24" s="10"/>
    </row>
    <row r="25" spans="1:12" x14ac:dyDescent="0.35">
      <c r="A25" s="10" t="s">
        <v>41</v>
      </c>
      <c r="B25" s="10"/>
      <c r="C25" s="10"/>
      <c r="D25" s="10"/>
      <c r="E25" s="10"/>
      <c r="F25" s="10"/>
    </row>
    <row r="27" spans="1:12" x14ac:dyDescent="0.35">
      <c r="A27" s="2" t="s">
        <v>0</v>
      </c>
      <c r="B27" s="2" t="s">
        <v>1</v>
      </c>
      <c r="C27" s="2" t="s">
        <v>2</v>
      </c>
      <c r="D27" s="2" t="s">
        <v>19</v>
      </c>
      <c r="E27" s="2" t="s">
        <v>20</v>
      </c>
      <c r="F27" s="2" t="s">
        <v>36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37</v>
      </c>
      <c r="L27" s="2" t="s">
        <v>38</v>
      </c>
    </row>
    <row r="28" spans="1:12" x14ac:dyDescent="0.35">
      <c r="A28" s="1" t="s">
        <v>9</v>
      </c>
      <c r="B28" s="1">
        <v>2</v>
      </c>
      <c r="C28" s="1">
        <v>1</v>
      </c>
      <c r="D28" s="1" t="s">
        <v>21</v>
      </c>
      <c r="E28" s="1"/>
      <c r="F28" s="1"/>
      <c r="G28" s="1">
        <v>2</v>
      </c>
      <c r="H28" s="1">
        <v>1</v>
      </c>
      <c r="I28" s="1"/>
      <c r="J28" s="1"/>
      <c r="K28" s="1"/>
      <c r="L28" s="1"/>
    </row>
    <row r="29" spans="1:12" x14ac:dyDescent="0.35">
      <c r="A29" s="1" t="s">
        <v>10</v>
      </c>
      <c r="B29" s="1">
        <v>5</v>
      </c>
      <c r="C29" s="1">
        <v>4</v>
      </c>
      <c r="D29" s="1"/>
      <c r="E29" s="1" t="s">
        <v>21</v>
      </c>
      <c r="F29" s="1"/>
      <c r="G29" s="1"/>
      <c r="H29" s="1"/>
      <c r="I29" s="1">
        <v>5</v>
      </c>
      <c r="J29" s="1">
        <v>4</v>
      </c>
      <c r="K29" s="1"/>
      <c r="L29" s="1"/>
    </row>
    <row r="30" spans="1:12" x14ac:dyDescent="0.35">
      <c r="A30" s="1" t="s">
        <v>11</v>
      </c>
      <c r="B30" s="1">
        <v>9</v>
      </c>
      <c r="C30" s="1">
        <v>6</v>
      </c>
      <c r="D30" s="1"/>
      <c r="E30" s="1" t="s">
        <v>21</v>
      </c>
      <c r="F30" s="1"/>
      <c r="G30" s="1"/>
      <c r="H30" s="1"/>
      <c r="I30" s="1">
        <v>9</v>
      </c>
      <c r="J30" s="1">
        <v>6</v>
      </c>
      <c r="K30" s="1"/>
      <c r="L30" s="1"/>
    </row>
    <row r="31" spans="1:12" x14ac:dyDescent="0.35">
      <c r="A31" s="1" t="s">
        <v>12</v>
      </c>
      <c r="B31" s="1">
        <v>7</v>
      </c>
      <c r="C31" s="1">
        <v>5</v>
      </c>
      <c r="D31" s="1"/>
      <c r="E31" s="1" t="s">
        <v>21</v>
      </c>
      <c r="F31" s="1"/>
      <c r="G31" s="1"/>
      <c r="H31" s="1"/>
      <c r="I31" s="1">
        <v>7</v>
      </c>
      <c r="J31" s="1">
        <v>5</v>
      </c>
      <c r="K31" s="1"/>
      <c r="L31" s="1"/>
    </row>
    <row r="32" spans="1:12" x14ac:dyDescent="0.35">
      <c r="A32" s="1" t="s">
        <v>13</v>
      </c>
      <c r="B32" s="1">
        <v>3</v>
      </c>
      <c r="C32" s="1">
        <v>3</v>
      </c>
      <c r="D32" s="1"/>
      <c r="E32" s="1" t="s">
        <v>21</v>
      </c>
      <c r="F32" s="1"/>
      <c r="G32" s="1"/>
      <c r="H32" s="1"/>
      <c r="I32" s="1">
        <v>3</v>
      </c>
      <c r="J32" s="1">
        <v>3</v>
      </c>
      <c r="K32" s="1"/>
      <c r="L32" s="1"/>
    </row>
    <row r="33" spans="1:12" x14ac:dyDescent="0.35">
      <c r="A33" s="1" t="s">
        <v>14</v>
      </c>
      <c r="B33" s="1">
        <v>1</v>
      </c>
      <c r="C33" s="1">
        <v>2</v>
      </c>
      <c r="D33" s="1" t="s">
        <v>21</v>
      </c>
      <c r="E33" s="1"/>
      <c r="F33" s="1"/>
      <c r="G33" s="1">
        <v>1</v>
      </c>
      <c r="H33" s="1">
        <v>2</v>
      </c>
      <c r="I33" s="1"/>
      <c r="J33" s="1"/>
      <c r="K33" s="1"/>
      <c r="L33" s="1"/>
    </row>
    <row r="34" spans="1:12" x14ac:dyDescent="0.35">
      <c r="A34" s="6" t="s">
        <v>22</v>
      </c>
      <c r="B34" s="6"/>
      <c r="C34" s="6"/>
      <c r="D34" s="1">
        <v>2</v>
      </c>
      <c r="E34" s="1">
        <v>4</v>
      </c>
      <c r="F34" s="1">
        <v>0</v>
      </c>
      <c r="G34" s="1">
        <f>SUM(G28:G33)</f>
        <v>3</v>
      </c>
      <c r="H34" s="1">
        <f t="shared" ref="H34:L34" si="4">SUM(H28:H33)</f>
        <v>3</v>
      </c>
      <c r="I34" s="1">
        <f t="shared" si="4"/>
        <v>24</v>
      </c>
      <c r="J34" s="1">
        <f t="shared" si="4"/>
        <v>18</v>
      </c>
      <c r="K34" s="1">
        <f t="shared" si="4"/>
        <v>0</v>
      </c>
      <c r="L34" s="1">
        <f t="shared" si="4"/>
        <v>0</v>
      </c>
    </row>
    <row r="36" spans="1:12" x14ac:dyDescent="0.35">
      <c r="A36" s="2" t="s">
        <v>25</v>
      </c>
      <c r="B36" s="2" t="s">
        <v>26</v>
      </c>
      <c r="C36" s="2" t="s">
        <v>27</v>
      </c>
    </row>
    <row r="37" spans="1:12" x14ac:dyDescent="0.35">
      <c r="A37" s="1">
        <v>1</v>
      </c>
      <c r="B37" s="1">
        <f>G34/D34</f>
        <v>1.5</v>
      </c>
      <c r="C37" s="1">
        <f>H34/D34</f>
        <v>1.5</v>
      </c>
    </row>
    <row r="38" spans="1:12" x14ac:dyDescent="0.35">
      <c r="A38" s="1">
        <v>2</v>
      </c>
      <c r="B38" s="1">
        <f>I34/E34</f>
        <v>6</v>
      </c>
      <c r="C38" s="1">
        <f>J34/E34</f>
        <v>4.5</v>
      </c>
    </row>
    <row r="39" spans="1:12" x14ac:dyDescent="0.35">
      <c r="A39" s="1">
        <v>3</v>
      </c>
      <c r="B39" s="1">
        <f>K34/D34</f>
        <v>0</v>
      </c>
      <c r="C39" s="1">
        <f>L34/E34</f>
        <v>0</v>
      </c>
    </row>
    <row r="41" spans="1:12" x14ac:dyDescent="0.35">
      <c r="A41" s="2" t="s">
        <v>0</v>
      </c>
      <c r="B41" s="2" t="s">
        <v>1</v>
      </c>
      <c r="C41" s="2" t="s">
        <v>2</v>
      </c>
      <c r="D41" s="2" t="s">
        <v>28</v>
      </c>
      <c r="E41" s="2" t="s">
        <v>30</v>
      </c>
      <c r="F41" s="2" t="s">
        <v>39</v>
      </c>
      <c r="G41" s="2" t="s">
        <v>29</v>
      </c>
      <c r="H41" s="2" t="s">
        <v>31</v>
      </c>
      <c r="I41" s="2" t="s">
        <v>32</v>
      </c>
    </row>
    <row r="42" spans="1:12" x14ac:dyDescent="0.35">
      <c r="A42" s="1" t="s">
        <v>3</v>
      </c>
      <c r="B42" s="1">
        <v>2</v>
      </c>
      <c r="C42" s="1">
        <v>3</v>
      </c>
      <c r="D42" s="4">
        <f>SQRT((B42-B37)^2+(C42-C37)^2)</f>
        <v>1.5811388300841898</v>
      </c>
      <c r="E42" s="1">
        <f>SQRT((B42-B38)^2+(C42-C38)^2)</f>
        <v>4.2720018726587652</v>
      </c>
      <c r="F42" s="1">
        <f>SQRT((B42-B39)^2+(C42-C39)^2)</f>
        <v>3.6055512754639891</v>
      </c>
      <c r="G42" s="1">
        <f>D42</f>
        <v>1.5811388300841898</v>
      </c>
      <c r="H42" s="3">
        <v>1</v>
      </c>
      <c r="I42" s="1">
        <v>1</v>
      </c>
    </row>
    <row r="43" spans="1:12" x14ac:dyDescent="0.35">
      <c r="A43" s="1" t="s">
        <v>4</v>
      </c>
      <c r="B43" s="1">
        <v>4</v>
      </c>
      <c r="C43" s="1">
        <v>5</v>
      </c>
      <c r="D43" s="1">
        <f>SQRT((B43-B37)^2+(C43-C37)^2)</f>
        <v>4.3011626335213133</v>
      </c>
      <c r="E43" s="4">
        <f>SQRT((B43-B38)^2+(C43-C38)^2)</f>
        <v>2.0615528128088303</v>
      </c>
      <c r="F43" s="1">
        <f>SQRT((B43-B39)^2+(C43-C39)^2)</f>
        <v>6.4031242374328485</v>
      </c>
      <c r="G43" s="1">
        <f>E43</f>
        <v>2.0615528128088303</v>
      </c>
      <c r="H43" s="1">
        <v>2</v>
      </c>
      <c r="I43" s="1">
        <v>2</v>
      </c>
    </row>
    <row r="44" spans="1:12" x14ac:dyDescent="0.35">
      <c r="A44" s="1" t="s">
        <v>5</v>
      </c>
      <c r="B44" s="1">
        <v>7</v>
      </c>
      <c r="C44" s="1">
        <v>6</v>
      </c>
      <c r="D44" s="1">
        <f>SQRT((B44-B37)^2+(C44-C37)^2)</f>
        <v>7.1063352017759476</v>
      </c>
      <c r="E44" s="4">
        <f>SQRT((B44-B38)^2+(C44-C38)^2)</f>
        <v>1.8027756377319946</v>
      </c>
      <c r="F44" s="1">
        <f>SQRT((B44-B39)^2+(C44-C39)^2)</f>
        <v>9.2195444572928871</v>
      </c>
      <c r="G44" s="1">
        <f>E44</f>
        <v>1.8027756377319946</v>
      </c>
      <c r="H44" s="1">
        <v>2</v>
      </c>
      <c r="I44" s="1">
        <v>2</v>
      </c>
    </row>
    <row r="45" spans="1:12" x14ac:dyDescent="0.35">
      <c r="A45" s="1" t="s">
        <v>8</v>
      </c>
      <c r="B45" s="1">
        <v>8</v>
      </c>
      <c r="C45" s="1">
        <v>7</v>
      </c>
      <c r="D45" s="1">
        <f>SQRT((B45-B37)^2+(C45-C37)^2)</f>
        <v>8.5146931829632013</v>
      </c>
      <c r="E45" s="4">
        <f>SQRT((B45-B38)^2+(C45-C38)^2)</f>
        <v>3.2015621187164243</v>
      </c>
      <c r="F45" s="1">
        <f>SQRT((B45-B39)^2+(C45-C39)^2)</f>
        <v>10.63014581273465</v>
      </c>
      <c r="G45" s="1">
        <f>E45</f>
        <v>3.2015621187164243</v>
      </c>
      <c r="H45" s="1">
        <v>2</v>
      </c>
      <c r="I45" s="1">
        <v>2</v>
      </c>
    </row>
    <row r="46" spans="1:12" x14ac:dyDescent="0.35">
      <c r="A46" s="1" t="s">
        <v>6</v>
      </c>
      <c r="B46" s="1">
        <v>5</v>
      </c>
      <c r="C46" s="1">
        <v>8</v>
      </c>
      <c r="D46" s="1">
        <f>SQRT((B46-B37)^2+(C46-C37)^2)</f>
        <v>7.3824115301167001</v>
      </c>
      <c r="E46" s="4">
        <f>SQRT((B46-B38)^2+(C46-C38)^2)</f>
        <v>3.640054944640259</v>
      </c>
      <c r="F46" s="1">
        <f>SQRT((B46-B39)^2+(C46-C39)^2)</f>
        <v>9.4339811320566032</v>
      </c>
      <c r="G46" s="1">
        <f>E46</f>
        <v>3.640054944640259</v>
      </c>
      <c r="H46" s="1">
        <v>2</v>
      </c>
      <c r="I46" s="1">
        <v>2</v>
      </c>
    </row>
    <row r="47" spans="1:12" x14ac:dyDescent="0.35">
      <c r="A47" s="1" t="s">
        <v>7</v>
      </c>
      <c r="B47" s="1">
        <v>2</v>
      </c>
      <c r="C47" s="1">
        <v>2</v>
      </c>
      <c r="D47" s="4">
        <f>SQRT((B47-B37)^2+(C47-C37)^2)</f>
        <v>0.70710678118654757</v>
      </c>
      <c r="E47" s="1">
        <f>SQRT((B47-B38)^2+(C47-C38)^2)</f>
        <v>4.7169905660283016</v>
      </c>
      <c r="F47" s="1">
        <f>SQRT((B47-B39)^2+(C47-C39)^2)</f>
        <v>2.8284271247461903</v>
      </c>
      <c r="G47" s="1">
        <f>D47</f>
        <v>0.70710678118654757</v>
      </c>
      <c r="H47" s="1">
        <v>1</v>
      </c>
      <c r="I47" s="1">
        <v>1</v>
      </c>
    </row>
    <row r="48" spans="1:12" x14ac:dyDescent="0.35">
      <c r="A48" s="6" t="s">
        <v>22</v>
      </c>
      <c r="B48" s="6"/>
      <c r="C48" s="6"/>
      <c r="D48" s="4">
        <f>SUM(D42,D47)</f>
        <v>2.2882456112707374</v>
      </c>
      <c r="E48" s="4">
        <f>SUM(E43:E46)</f>
        <v>10.705945513897507</v>
      </c>
      <c r="F48" s="4">
        <v>0</v>
      </c>
      <c r="G48" s="7"/>
      <c r="H48" s="8"/>
      <c r="I48" s="9"/>
    </row>
    <row r="50" spans="1:6" x14ac:dyDescent="0.35">
      <c r="A50" s="10" t="s">
        <v>42</v>
      </c>
      <c r="B50" s="10"/>
      <c r="C50" s="10"/>
      <c r="D50" s="10"/>
      <c r="E50" s="10"/>
      <c r="F50" s="10"/>
    </row>
    <row r="51" spans="1:6" x14ac:dyDescent="0.35">
      <c r="A51" s="10" t="s">
        <v>43</v>
      </c>
      <c r="B51" s="10"/>
      <c r="C51" s="10"/>
      <c r="D51" s="10"/>
      <c r="E51" s="10"/>
      <c r="F51" s="10"/>
    </row>
  </sheetData>
  <mergeCells count="10">
    <mergeCell ref="A8:C8"/>
    <mergeCell ref="A22:C22"/>
    <mergeCell ref="G22:I22"/>
    <mergeCell ref="A24:F24"/>
    <mergeCell ref="A51:F51"/>
    <mergeCell ref="A25:F25"/>
    <mergeCell ref="A34:C34"/>
    <mergeCell ref="A48:C48"/>
    <mergeCell ref="G48:I48"/>
    <mergeCell ref="A50:F5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EE7C-93EE-47C8-8DBC-A05156B3760F}">
  <dimension ref="A1:K25"/>
  <sheetViews>
    <sheetView tabSelected="1" topLeftCell="A16" workbookViewId="0">
      <selection activeCell="H32" sqref="H32"/>
    </sheetView>
  </sheetViews>
  <sheetFormatPr defaultRowHeight="14.5" x14ac:dyDescent="0.35"/>
  <cols>
    <col min="1" max="1" width="9.26953125" bestFit="1" customWidth="1"/>
    <col min="2" max="6" width="11.81640625" bestFit="1" customWidth="1"/>
    <col min="7" max="7" width="13.26953125" bestFit="1" customWidth="1"/>
    <col min="8" max="8" width="19.0898437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19</v>
      </c>
      <c r="G1" s="2" t="s">
        <v>20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35">
      <c r="A2" s="1" t="s">
        <v>44</v>
      </c>
      <c r="B2" s="1">
        <v>1</v>
      </c>
      <c r="C2" s="1">
        <v>1</v>
      </c>
      <c r="D2" s="1">
        <f>SQRT((B2-1)^2+(C2-2)^2)</f>
        <v>1</v>
      </c>
      <c r="E2" s="1">
        <f>SQRT((B2-2)^2+(C2-3)^2)</f>
        <v>2.2360679774997898</v>
      </c>
      <c r="F2" s="1" t="s">
        <v>21</v>
      </c>
      <c r="G2" s="1"/>
      <c r="H2" s="1">
        <v>1</v>
      </c>
      <c r="I2" s="1">
        <v>1</v>
      </c>
      <c r="J2" s="1"/>
      <c r="K2" s="1"/>
    </row>
    <row r="3" spans="1:11" x14ac:dyDescent="0.35">
      <c r="A3" s="1" t="s">
        <v>45</v>
      </c>
      <c r="B3" s="1">
        <v>2</v>
      </c>
      <c r="C3" s="1">
        <v>1</v>
      </c>
      <c r="D3" s="1">
        <f t="shared" ref="D3:D9" si="0">SQRT((B3-1)^2+(C3-2)^2)</f>
        <v>1.4142135623730951</v>
      </c>
      <c r="E3" s="1">
        <f t="shared" ref="E3:E9" si="1">SQRT((B3-2)^2+(C3-3)^2)</f>
        <v>2</v>
      </c>
      <c r="F3" s="1" t="s">
        <v>21</v>
      </c>
      <c r="G3" s="1"/>
      <c r="H3" s="1">
        <v>2</v>
      </c>
      <c r="I3" s="1">
        <v>1</v>
      </c>
      <c r="J3" s="1"/>
      <c r="K3" s="1"/>
    </row>
    <row r="4" spans="1:11" x14ac:dyDescent="0.35">
      <c r="A4" s="1" t="s">
        <v>46</v>
      </c>
      <c r="B4" s="1">
        <v>2</v>
      </c>
      <c r="C4" s="1">
        <v>3</v>
      </c>
      <c r="D4" s="1">
        <f t="shared" si="0"/>
        <v>1.4142135623730951</v>
      </c>
      <c r="E4" s="1">
        <f t="shared" si="1"/>
        <v>0</v>
      </c>
      <c r="F4" s="1"/>
      <c r="G4" s="1" t="s">
        <v>21</v>
      </c>
      <c r="H4" s="1"/>
      <c r="I4" s="1"/>
      <c r="J4" s="1">
        <v>2</v>
      </c>
      <c r="K4" s="1">
        <v>3</v>
      </c>
    </row>
    <row r="5" spans="1:11" x14ac:dyDescent="0.35">
      <c r="A5" s="1" t="s">
        <v>47</v>
      </c>
      <c r="B5" s="1">
        <v>3</v>
      </c>
      <c r="C5" s="1">
        <v>2</v>
      </c>
      <c r="D5" s="1">
        <f t="shared" si="0"/>
        <v>2</v>
      </c>
      <c r="E5" s="1">
        <f t="shared" si="1"/>
        <v>1.4142135623730951</v>
      </c>
      <c r="F5" s="1"/>
      <c r="G5" s="1" t="s">
        <v>21</v>
      </c>
      <c r="H5" s="1"/>
      <c r="I5" s="1"/>
      <c r="J5" s="1">
        <v>3</v>
      </c>
      <c r="K5" s="1">
        <v>2</v>
      </c>
    </row>
    <row r="6" spans="1:11" x14ac:dyDescent="0.35">
      <c r="A6" s="1" t="s">
        <v>48</v>
      </c>
      <c r="B6" s="1">
        <v>3</v>
      </c>
      <c r="C6" s="1">
        <v>3</v>
      </c>
      <c r="D6" s="1">
        <f t="shared" si="0"/>
        <v>2.2360679774997898</v>
      </c>
      <c r="E6" s="1">
        <f t="shared" si="1"/>
        <v>1</v>
      </c>
      <c r="F6" s="1"/>
      <c r="G6" s="1" t="s">
        <v>21</v>
      </c>
      <c r="H6" s="1"/>
      <c r="I6" s="1"/>
      <c r="J6" s="1">
        <v>3</v>
      </c>
      <c r="K6" s="1">
        <v>3</v>
      </c>
    </row>
    <row r="7" spans="1:11" x14ac:dyDescent="0.35">
      <c r="A7" s="1" t="s">
        <v>49</v>
      </c>
      <c r="B7" s="1">
        <v>2</v>
      </c>
      <c r="C7" s="1">
        <v>4</v>
      </c>
      <c r="D7" s="1">
        <f t="shared" si="0"/>
        <v>2.2360679774997898</v>
      </c>
      <c r="E7" s="1">
        <f t="shared" si="1"/>
        <v>1</v>
      </c>
      <c r="F7" s="1"/>
      <c r="G7" s="1" t="s">
        <v>21</v>
      </c>
      <c r="H7" s="1"/>
      <c r="I7" s="1"/>
      <c r="J7" s="1">
        <v>2</v>
      </c>
      <c r="K7" s="1">
        <v>4</v>
      </c>
    </row>
    <row r="8" spans="1:11" x14ac:dyDescent="0.35">
      <c r="A8" s="1" t="s">
        <v>50</v>
      </c>
      <c r="B8" s="1">
        <v>3</v>
      </c>
      <c r="C8" s="1">
        <v>5</v>
      </c>
      <c r="D8" s="1">
        <f t="shared" si="0"/>
        <v>3.6055512754639891</v>
      </c>
      <c r="E8" s="1">
        <f t="shared" si="1"/>
        <v>2.2360679774997898</v>
      </c>
      <c r="F8" s="1"/>
      <c r="G8" s="1" t="s">
        <v>21</v>
      </c>
      <c r="H8" s="1"/>
      <c r="I8" s="1"/>
      <c r="J8" s="1">
        <v>3</v>
      </c>
      <c r="K8" s="1">
        <v>5</v>
      </c>
    </row>
    <row r="9" spans="1:11" x14ac:dyDescent="0.35">
      <c r="A9" s="1" t="s">
        <v>51</v>
      </c>
      <c r="B9" s="1">
        <v>1</v>
      </c>
      <c r="C9" s="1">
        <v>6</v>
      </c>
      <c r="D9" s="1">
        <f t="shared" si="0"/>
        <v>4</v>
      </c>
      <c r="E9" s="1">
        <f t="shared" si="1"/>
        <v>3.1622776601683795</v>
      </c>
      <c r="F9" s="1"/>
      <c r="G9" s="1" t="s">
        <v>21</v>
      </c>
      <c r="H9" s="1"/>
      <c r="I9" s="1"/>
      <c r="J9" s="1">
        <v>1</v>
      </c>
      <c r="K9" s="1">
        <v>6</v>
      </c>
    </row>
    <row r="10" spans="1:11" x14ac:dyDescent="0.35">
      <c r="A10" s="1" t="s">
        <v>22</v>
      </c>
      <c r="B10" s="1">
        <f>SUM(B2:B9)</f>
        <v>17</v>
      </c>
      <c r="C10" s="1">
        <f t="shared" ref="C10:E10" si="2">SUM(C2:C9)</f>
        <v>25</v>
      </c>
      <c r="D10" s="1">
        <f t="shared" si="2"/>
        <v>17.906114355209759</v>
      </c>
      <c r="E10" s="1">
        <f t="shared" si="2"/>
        <v>13.048627177541055</v>
      </c>
      <c r="F10" s="1">
        <v>2</v>
      </c>
      <c r="G10" s="1">
        <v>6</v>
      </c>
      <c r="H10" s="1">
        <f>SUM(H2:H9)</f>
        <v>3</v>
      </c>
      <c r="I10" s="1">
        <f>SUM(I2:I9)</f>
        <v>2</v>
      </c>
      <c r="J10" s="1">
        <f>SUM(J2:J9)</f>
        <v>14</v>
      </c>
      <c r="K10" s="1">
        <f>SUM(K2:K9)</f>
        <v>23</v>
      </c>
    </row>
    <row r="12" spans="1:11" x14ac:dyDescent="0.35">
      <c r="A12" s="2" t="s">
        <v>25</v>
      </c>
      <c r="B12" s="2" t="s">
        <v>26</v>
      </c>
      <c r="C12" s="2" t="s">
        <v>27</v>
      </c>
    </row>
    <row r="13" spans="1:11" x14ac:dyDescent="0.35">
      <c r="A13" s="1">
        <v>1</v>
      </c>
      <c r="B13" s="1">
        <f>H10/F10</f>
        <v>1.5</v>
      </c>
      <c r="C13" s="1">
        <f>I10/F10</f>
        <v>1</v>
      </c>
    </row>
    <row r="14" spans="1:11" x14ac:dyDescent="0.35">
      <c r="A14" s="1">
        <v>2</v>
      </c>
      <c r="B14" s="1">
        <f>J10/G10</f>
        <v>2.3333333333333335</v>
      </c>
      <c r="C14" s="1">
        <f>K10/G10</f>
        <v>3.8333333333333335</v>
      </c>
    </row>
    <row r="16" spans="1:11" x14ac:dyDescent="0.35">
      <c r="A16" s="2" t="s">
        <v>0</v>
      </c>
      <c r="B16" s="2" t="s">
        <v>1</v>
      </c>
      <c r="C16" s="2" t="s">
        <v>2</v>
      </c>
      <c r="D16" s="2" t="s">
        <v>28</v>
      </c>
      <c r="E16" s="2" t="s">
        <v>30</v>
      </c>
      <c r="F16" s="2" t="s">
        <v>29</v>
      </c>
      <c r="G16" s="2" t="s">
        <v>31</v>
      </c>
      <c r="H16" s="2" t="s">
        <v>32</v>
      </c>
    </row>
    <row r="17" spans="1:8" x14ac:dyDescent="0.35">
      <c r="A17" s="1" t="s">
        <v>44</v>
      </c>
      <c r="B17" s="1">
        <v>1</v>
      </c>
      <c r="C17" s="1">
        <v>1</v>
      </c>
      <c r="D17" s="4">
        <f>SQRT((B17-B13)^2+(C17-C13)^2)</f>
        <v>0.5</v>
      </c>
      <c r="E17" s="1">
        <f>SQRT((B17-B14)^2+(C17-C14)^2)</f>
        <v>3.1313823713426561</v>
      </c>
      <c r="F17" s="1">
        <f>D17</f>
        <v>0.5</v>
      </c>
      <c r="G17" s="3">
        <v>1</v>
      </c>
      <c r="H17" s="1">
        <v>1</v>
      </c>
    </row>
    <row r="18" spans="1:8" x14ac:dyDescent="0.35">
      <c r="A18" s="1" t="s">
        <v>45</v>
      </c>
      <c r="B18" s="1">
        <v>2</v>
      </c>
      <c r="C18" s="1">
        <v>1</v>
      </c>
      <c r="D18" s="4">
        <f>SQRT((B18-B13)^2+(C18-C13)^2)</f>
        <v>0.5</v>
      </c>
      <c r="E18" s="1">
        <f>SQRT((B18-B14)^2+(C18-C14)^2)</f>
        <v>2.8528737947706149</v>
      </c>
      <c r="F18" s="1">
        <f>D18</f>
        <v>0.5</v>
      </c>
      <c r="G18" s="1">
        <v>1</v>
      </c>
      <c r="H18" s="1">
        <v>1</v>
      </c>
    </row>
    <row r="19" spans="1:8" x14ac:dyDescent="0.35">
      <c r="A19" s="1" t="s">
        <v>46</v>
      </c>
      <c r="B19" s="1">
        <v>2</v>
      </c>
      <c r="C19" s="1">
        <v>3</v>
      </c>
      <c r="D19" s="1">
        <f>SQRT((B19-B13)^2+(C19-C13)^2)</f>
        <v>2.0615528128088303</v>
      </c>
      <c r="E19" s="4">
        <f>SQRT((B19-B14)^2+(C19-C14)^2)</f>
        <v>0.89752746785575077</v>
      </c>
      <c r="F19" s="1">
        <f>E19</f>
        <v>0.89752746785575077</v>
      </c>
      <c r="G19" s="1">
        <v>2</v>
      </c>
      <c r="H19" s="1">
        <v>2</v>
      </c>
    </row>
    <row r="20" spans="1:8" x14ac:dyDescent="0.35">
      <c r="A20" s="1" t="s">
        <v>47</v>
      </c>
      <c r="B20" s="1">
        <v>3</v>
      </c>
      <c r="C20" s="1">
        <v>2</v>
      </c>
      <c r="D20" s="4">
        <f>SQRT((B20-B13)^2+(C20-C13)^2)</f>
        <v>1.8027756377319946</v>
      </c>
      <c r="E20" s="5">
        <f>SQRT((B20-B14)^2+(C20-C14)^2)</f>
        <v>1.950783318453271</v>
      </c>
      <c r="F20" s="1">
        <f>D20</f>
        <v>1.8027756377319946</v>
      </c>
      <c r="G20" s="1">
        <v>1</v>
      </c>
      <c r="H20" s="1">
        <v>2</v>
      </c>
    </row>
    <row r="21" spans="1:8" x14ac:dyDescent="0.35">
      <c r="A21" s="1" t="s">
        <v>48</v>
      </c>
      <c r="B21" s="1">
        <v>3</v>
      </c>
      <c r="C21" s="1">
        <v>3</v>
      </c>
      <c r="D21" s="1">
        <f>SQRT((B21-B13)^2+(C21-C13)^2)</f>
        <v>2.5</v>
      </c>
      <c r="E21" s="4">
        <f>SQRT((B21-B14)^2+(C21-C14)^2)</f>
        <v>1.0671873729054748</v>
      </c>
      <c r="F21" s="1">
        <f>E21</f>
        <v>1.0671873729054748</v>
      </c>
      <c r="G21" s="1">
        <v>2</v>
      </c>
      <c r="H21" s="1">
        <v>2</v>
      </c>
    </row>
    <row r="22" spans="1:8" x14ac:dyDescent="0.35">
      <c r="A22" s="1" t="s">
        <v>49</v>
      </c>
      <c r="B22" s="1">
        <v>2</v>
      </c>
      <c r="C22" s="1">
        <v>4</v>
      </c>
      <c r="D22" s="5">
        <f>SQRT((B22-B13)^2+(C22-C13)^2)</f>
        <v>3.0413812651491097</v>
      </c>
      <c r="E22" s="4">
        <f>SQRT((B22-B14)^2+(C22-C14)^2)</f>
        <v>0.372677996249965</v>
      </c>
      <c r="F22" s="1">
        <f>E22</f>
        <v>0.372677996249965</v>
      </c>
      <c r="G22" s="1">
        <v>2</v>
      </c>
      <c r="H22" s="1">
        <v>2</v>
      </c>
    </row>
    <row r="23" spans="1:8" x14ac:dyDescent="0.35">
      <c r="A23" s="1" t="s">
        <v>50</v>
      </c>
      <c r="B23" s="1">
        <v>3</v>
      </c>
      <c r="C23" s="1">
        <v>5</v>
      </c>
      <c r="D23" s="5">
        <f>SQRT((B23-B13)^2+(C23-C13)^2)</f>
        <v>4.2720018726587652</v>
      </c>
      <c r="E23" s="4">
        <f>SQRT((B23-B14)^2+(C23-C14)^2)</f>
        <v>1.3437096247164246</v>
      </c>
      <c r="F23" s="1">
        <f>E23</f>
        <v>1.3437096247164246</v>
      </c>
      <c r="G23" s="1">
        <v>2</v>
      </c>
      <c r="H23" s="1">
        <v>2</v>
      </c>
    </row>
    <row r="24" spans="1:8" x14ac:dyDescent="0.35">
      <c r="A24" s="1" t="s">
        <v>51</v>
      </c>
      <c r="B24" s="1">
        <v>1</v>
      </c>
      <c r="C24" s="1">
        <v>6</v>
      </c>
      <c r="D24" s="5">
        <f>SQRT((B24-B13)^2+(C24-C13)^2)</f>
        <v>5.024937810560445</v>
      </c>
      <c r="E24" s="4">
        <f>SQRT((B24-B14)^2+(C24-C14)^2)</f>
        <v>2.5440562537456244</v>
      </c>
      <c r="F24" s="1">
        <f>E24</f>
        <v>2.5440562537456244</v>
      </c>
      <c r="G24" s="1">
        <v>2</v>
      </c>
      <c r="H24" s="1">
        <v>2</v>
      </c>
    </row>
    <row r="25" spans="1:8" x14ac:dyDescent="0.35">
      <c r="A25" s="1" t="s">
        <v>22</v>
      </c>
      <c r="B25" s="1">
        <f>SUM(B17:B24)</f>
        <v>17</v>
      </c>
      <c r="C25" s="1">
        <f t="shared" ref="C25:E25" si="3">SUM(C17:C24)</f>
        <v>25</v>
      </c>
      <c r="D25" s="1">
        <f>SUM(D17:D18,D20)</f>
        <v>2.8027756377319948</v>
      </c>
      <c r="E25" s="1">
        <f>SUM(E19,E21:E24)</f>
        <v>6.2251587154732402</v>
      </c>
      <c r="F25" s="7"/>
      <c r="G25" s="8"/>
      <c r="H25" s="9"/>
    </row>
  </sheetData>
  <mergeCells count="1">
    <mergeCell ref="F25:H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2447E43F25AA41B19213A9D0084E04" ma:contentTypeVersion="4" ma:contentTypeDescription="Create a new document." ma:contentTypeScope="" ma:versionID="c6008e753a63772a4ac205a3a36b9255">
  <xsd:schema xmlns:xsd="http://www.w3.org/2001/XMLSchema" xmlns:xs="http://www.w3.org/2001/XMLSchema" xmlns:p="http://schemas.microsoft.com/office/2006/metadata/properties" xmlns:ns3="f1b47eb2-a554-44d9-a965-c221f8059354" targetNamespace="http://schemas.microsoft.com/office/2006/metadata/properties" ma:root="true" ma:fieldsID="630088bdbd4c0df30b96a6c650b3042c" ns3:_="">
    <xsd:import namespace="f1b47eb2-a554-44d9-a965-c221f80593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47eb2-a554-44d9-a965-c221f8059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7FA28B-787B-485C-B843-16DC923E567E}">
  <ds:schemaRefs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f1b47eb2-a554-44d9-a965-c221f8059354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349CB6-258F-474A-9862-5F6ADD20D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147D72-6380-43EA-8348-68481D495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b47eb2-a554-44d9-a965-c221f80593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PINGKAN PUTRI NAZARINA</dc:creator>
  <cp:lastModifiedBy>PINGKAN PUTRI NAZARINA</cp:lastModifiedBy>
  <dcterms:created xsi:type="dcterms:W3CDTF">2024-03-08T08:44:59Z</dcterms:created>
  <dcterms:modified xsi:type="dcterms:W3CDTF">2024-03-12T16:32:53Z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0x010100702447E43F25AA41B19213A9D0084E04</vt:lpwstr>
  </property>
</Properties>
</file>