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G Force (Z) 4" sheetId="1" state="visible" r:id="rId3"/>
    <sheet name="GG Force (Y) 3" sheetId="2" state="visible" r:id="rId4"/>
    <sheet name="GG Force (X) 2" sheetId="3" state="visible" r:id="rId5"/>
    <sheet name="GG Force 1" sheetId="4" state="visible" r:id="rId6"/>
    <sheet name="Parametric Study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<sst xmlns="http://schemas.openxmlformats.org/spreadsheetml/2006/main" count="31" uniqueCount="18">
  <si>
    <t xml:space="preserve">Design Point 1</t>
  </si>
  <si>
    <t xml:space="preserve">Design Point 2</t>
  </si>
  <si>
    <t xml:space="preserve">Design Point 3</t>
  </si>
  <si>
    <t xml:space="preserve">High Mach 1.0</t>
  </si>
  <si>
    <t xml:space="preserve">Design Point 4</t>
  </si>
  <si>
    <t xml:space="preserve">High Mach 1.0 40k bigger Mesh</t>
  </si>
  <si>
    <t xml:space="preserve">High Mach 1.0 120k bigger Mesh, but only 5min</t>
  </si>
  <si>
    <t xml:space="preserve">Design Point 5</t>
  </si>
  <si>
    <t xml:space="preserve">LOW MACH EVERYTHING</t>
  </si>
  <si>
    <t xml:space="preserve">Velocity in Y direction (Initial and Ambient Conditions) [m/s]</t>
  </si>
  <si>
    <t xml:space="preserve">GG Force 1 [N]</t>
  </si>
  <si>
    <t xml:space="preserve">GG Force (X) 2 [N]</t>
  </si>
  <si>
    <t xml:space="preserve">GG Force (Y) 3 [N]</t>
  </si>
  <si>
    <t xml:space="preserve">GG Force (Z) 4 [N]</t>
  </si>
  <si>
    <t xml:space="preserve">Cd</t>
  </si>
  <si>
    <t xml:space="preserve">Area</t>
  </si>
  <si>
    <t xml:space="preserve">density</t>
  </si>
  <si>
    <t xml:space="preserve">ps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</si>
</sst>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CDCDC"/>
        <bgColor rgb="FFD9D9D9"/>
      </patternFill>
    </fill>
    <fill>
      <patternFill patternType="solid">
        <fgColor rgb="FFDEEFEF"/>
        <bgColor rgb="FFF4F5DE"/>
      </patternFill>
    </fill>
    <fill>
      <patternFill patternType="solid">
        <fgColor rgb="FFF4F5DE"/>
        <bgColor rgb="FFDEEFEF"/>
      </patternFill>
    </fill>
    <fill>
      <patternFill patternType="solid">
        <fgColor rgb="FFFFFFFF"/>
        <bgColor rgb="FFF4F5D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4F5DE"/>
      <rgbColor rgb="FFDE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D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(Z)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Study'!$C$7:$E$7</c:f>
              <c:numCache>
                <c:formatCode>General</c:formatCode>
                <c:ptCount val="3"/>
                <c:pt idx="0">
                  <c:v>-0.319758694178207</c:v>
                </c:pt>
                <c:pt idx="1">
                  <c:v>-0.333424732197104</c:v>
                </c:pt>
                <c:pt idx="2">
                  <c:v>-0.221220739636837</c:v>
                </c:pt>
              </c:numCache>
            </c:numRef>
          </c:val>
        </c:ser>
        <c:gapWidth val="150"/>
        <c:overlap val="100"/>
        <c:axId val="83906539"/>
        <c:axId val="30847323"/>
      </c:barChart>
      <c:catAx>
        <c:axId val="839065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847323"/>
        <c:crosses val="autoZero"/>
        <c:auto val="1"/>
        <c:lblAlgn val="ctr"/>
        <c:lblOffset val="100"/>
        <c:noMultiLvlLbl val="0"/>
      </c:catAx>
      <c:valAx>
        <c:axId val="3084732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(Z) 4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90653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(Y)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Study'!$C$6:$E$6</c:f>
              <c:numCache>
                <c:formatCode>General</c:formatCode>
                <c:ptCount val="3"/>
                <c:pt idx="0">
                  <c:v>-184.177095136536</c:v>
                </c:pt>
                <c:pt idx="1">
                  <c:v>-83.4932571889976</c:v>
                </c:pt>
                <c:pt idx="2">
                  <c:v>-21.6701955772463</c:v>
                </c:pt>
              </c:numCache>
            </c:numRef>
          </c:val>
        </c:ser>
        <c:gapWidth val="150"/>
        <c:overlap val="100"/>
        <c:axId val="68928693"/>
        <c:axId val="70367047"/>
      </c:barChart>
      <c:catAx>
        <c:axId val="689286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367047"/>
        <c:crosses val="autoZero"/>
        <c:auto val="1"/>
        <c:lblAlgn val="ctr"/>
        <c:lblOffset val="100"/>
        <c:noMultiLvlLbl val="0"/>
      </c:catAx>
      <c:valAx>
        <c:axId val="7036704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(Y) 3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9286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(X)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Study'!$C$5:$E$5</c:f>
              <c:numCache>
                <c:formatCode>General</c:formatCode>
                <c:ptCount val="3"/>
                <c:pt idx="0">
                  <c:v>-0.498759677315656</c:v>
                </c:pt>
                <c:pt idx="1">
                  <c:v>-0.560925000597872</c:v>
                </c:pt>
                <c:pt idx="2">
                  <c:v>-0.214883662978011</c:v>
                </c:pt>
              </c:numCache>
            </c:numRef>
          </c:val>
        </c:ser>
        <c:gapWidth val="150"/>
        <c:overlap val="100"/>
        <c:axId val="42328765"/>
        <c:axId val="87788455"/>
      </c:barChart>
      <c:catAx>
        <c:axId val="423287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788455"/>
        <c:crosses val="autoZero"/>
        <c:auto val="1"/>
        <c:lblAlgn val="ctr"/>
        <c:lblOffset val="100"/>
        <c:noMultiLvlLbl val="0"/>
      </c:catAx>
      <c:valAx>
        <c:axId val="8778845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(X) 2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32876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Study'!$C$4:$E$4</c:f>
              <c:numCache>
                <c:formatCode>General</c:formatCode>
                <c:ptCount val="3"/>
                <c:pt idx="0">
                  <c:v>184.178355445518</c:v>
                </c:pt>
                <c:pt idx="1">
                  <c:v>83.4960701949462</c:v>
                </c:pt>
                <c:pt idx="2">
                  <c:v>21.6724167024741</c:v>
                </c:pt>
              </c:numCache>
            </c:numRef>
          </c:val>
        </c:ser>
        <c:gapWidth val="150"/>
        <c:overlap val="100"/>
        <c:axId val="95664474"/>
        <c:axId val="47229430"/>
      </c:barChart>
      <c:catAx>
        <c:axId val="956644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229430"/>
        <c:crosses val="autoZero"/>
        <c:auto val="1"/>
        <c:lblAlgn val="ctr"/>
        <c:lblOffset val="100"/>
        <c:noMultiLvlLbl val="0"/>
      </c:catAx>
      <c:valAx>
        <c:axId val="4722943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1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6644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Drag coefficient vs Mach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8607911867802"/>
          <c:y val="0.163757643135075"/>
          <c:w val="0.752816725087631"/>
          <c:h val="0.743746525847693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'Parametric Study'!$C$23:$J$23</c:f>
              <c:strCache>
                <c:ptCount val="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</c:strCache>
            </c:strRef>
          </c:cat>
          <c:val>
            <c:numRef>
              <c:f>'Parametric Study'!$C$29:$J$29</c:f>
              <c:numCache>
                <c:formatCode>General</c:formatCode>
                <c:ptCount val="8"/>
                <c:pt idx="0">
                  <c:v>0.337138622870417</c:v>
                </c:pt>
                <c:pt idx="1">
                  <c:v>0.324718633217797</c:v>
                </c:pt>
                <c:pt idx="2">
                  <c:v>0.318344424055914</c:v>
                </c:pt>
                <c:pt idx="3">
                  <c:v>0.425483764044545</c:v>
                </c:pt>
                <c:pt idx="4">
                  <c:v>0.503920588084592</c:v>
                </c:pt>
                <c:pt idx="5">
                  <c:v>0.597264085571199</c:v>
                </c:pt>
                <c:pt idx="6">
                  <c:v>0.553975745402245</c:v>
                </c:pt>
                <c:pt idx="7">
                  <c:v>0.521951619736479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cat>
            <c:strRef>
              <c:f>'Parametric Study'!$C$23:$J$23</c:f>
              <c:strCache>
                <c:ptCount val="8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</c:strCache>
            </c:strRef>
          </c:cat>
          <c:smooth val="0"/>
        </c:ser>
        <c:hiLowLines>
          <c:spPr>
            <a:ln w="0">
              <a:noFill/>
            </a:ln>
          </c:spPr>
        </c:hiLowLines>
        <c:marker val="1"/>
        <c:axId val="25789320"/>
        <c:axId val="1859727"/>
      </c:lineChart>
      <c:catAx>
        <c:axId val="2578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59727"/>
        <c:crosses val="autoZero"/>
        <c:auto val="1"/>
        <c:lblAlgn val="ctr"/>
        <c:lblOffset val="100"/>
        <c:noMultiLvlLbl val="0"/>
      </c:catAx>
      <c:valAx>
        <c:axId val="18597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7893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Drag coefficient vs Mach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8607911867802"/>
          <c:y val="0.163757643135075"/>
          <c:w val="0.752816725087631"/>
          <c:h val="0.743746525847693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'Parametric Study'!$T$2:$AH$2</c:f>
              <c:strCache>
                <c:ptCount val="1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</c:strCache>
            </c:strRef>
          </c:cat>
          <c:val>
            <c:numRef>
              <c:f>'Parametric Study'!$T$8:$AH$8</c:f>
              <c:numCache>
                <c:formatCode>General</c:formatCode>
                <c:ptCount val="15"/>
                <c:pt idx="0">
                  <c:v>0.447889093531261</c:v>
                </c:pt>
                <c:pt idx="1">
                  <c:v>0.43508330771307</c:v>
                </c:pt>
                <c:pt idx="2">
                  <c:v>0.418422575637132</c:v>
                </c:pt>
                <c:pt idx="3">
                  <c:v>0.403145784618692</c:v>
                </c:pt>
                <c:pt idx="4">
                  <c:v>0.387201182709936</c:v>
                </c:pt>
                <c:pt idx="5">
                  <c:v>0.371474186641257</c:v>
                </c:pt>
                <c:pt idx="6">
                  <c:v>0.355947097580624</c:v>
                </c:pt>
                <c:pt idx="7">
                  <c:v>0.346610805860357</c:v>
                </c:pt>
                <c:pt idx="8">
                  <c:v>0.354476187721792</c:v>
                </c:pt>
                <c:pt idx="9">
                  <c:v>0.392213381863603</c:v>
                </c:pt>
                <c:pt idx="10">
                  <c:v>0.409612626606537</c:v>
                </c:pt>
                <c:pt idx="11">
                  <c:v>0.38068981894506</c:v>
                </c:pt>
                <c:pt idx="12">
                  <c:v>0.37448281672717</c:v>
                </c:pt>
                <c:pt idx="13">
                  <c:v>0.346175338599536</c:v>
                </c:pt>
                <c:pt idx="14">
                  <c:v>0.30747492663854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cat>
            <c:strRef>
              <c:f>'Parametric Study'!$T$2:$AH$2</c:f>
              <c:strCache>
                <c:ptCount val="1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</c:strCache>
            </c:strRef>
          </c:cat>
          <c:smooth val="0"/>
        </c:ser>
        <c:hiLowLines>
          <c:spPr>
            <a:ln w="0">
              <a:noFill/>
            </a:ln>
          </c:spPr>
        </c:hiLowLines>
        <c:marker val="1"/>
        <c:axId val="22496178"/>
        <c:axId val="60460068"/>
      </c:lineChart>
      <c:catAx>
        <c:axId val="224961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460068"/>
        <c:crosses val="autoZero"/>
        <c:auto val="1"/>
        <c:lblAlgn val="ctr"/>
        <c:lblOffset val="100"/>
        <c:noMultiLvlLbl val="0"/>
      </c:catAx>
      <c:valAx>
        <c:axId val="604600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4961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304560</xdr:colOff>
      <xdr:row>39</xdr:row>
      <xdr:rowOff>156600</xdr:rowOff>
    </xdr:to>
    <xdr:graphicFrame>
      <xdr:nvGraphicFramePr>
        <xdr:cNvPr id="0" name="Chart 1"/>
        <xdr:cNvGraphicFramePr/>
      </xdr:nvGraphicFramePr>
      <xdr:xfrm>
        <a:off x="0" y="0"/>
        <a:ext cx="9296280" cy="649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304560</xdr:colOff>
      <xdr:row>39</xdr:row>
      <xdr:rowOff>156600</xdr:rowOff>
    </xdr:to>
    <xdr:graphicFrame>
      <xdr:nvGraphicFramePr>
        <xdr:cNvPr id="1" name="Chart 1"/>
        <xdr:cNvGraphicFramePr/>
      </xdr:nvGraphicFramePr>
      <xdr:xfrm>
        <a:off x="0" y="0"/>
        <a:ext cx="9296280" cy="649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304560</xdr:colOff>
      <xdr:row>39</xdr:row>
      <xdr:rowOff>156600</xdr:rowOff>
    </xdr:to>
    <xdr:graphicFrame>
      <xdr:nvGraphicFramePr>
        <xdr:cNvPr id="2" name="Chart 1"/>
        <xdr:cNvGraphicFramePr/>
      </xdr:nvGraphicFramePr>
      <xdr:xfrm>
        <a:off x="0" y="0"/>
        <a:ext cx="9296280" cy="649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304560</xdr:colOff>
      <xdr:row>39</xdr:row>
      <xdr:rowOff>156600</xdr:rowOff>
    </xdr:to>
    <xdr:graphicFrame>
      <xdr:nvGraphicFramePr>
        <xdr:cNvPr id="3" name="Chart 1"/>
        <xdr:cNvGraphicFramePr/>
      </xdr:nvGraphicFramePr>
      <xdr:xfrm>
        <a:off x="0" y="0"/>
        <a:ext cx="9296280" cy="649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900000</xdr:colOff>
      <xdr:row>15</xdr:row>
      <xdr:rowOff>67680</xdr:rowOff>
    </xdr:from>
    <xdr:to>
      <xdr:col>12</xdr:col>
      <xdr:colOff>21600</xdr:colOff>
      <xdr:row>33</xdr:row>
      <xdr:rowOff>110880</xdr:rowOff>
    </xdr:to>
    <xdr:graphicFrame>
      <xdr:nvGraphicFramePr>
        <xdr:cNvPr id="4" name=""/>
        <xdr:cNvGraphicFramePr/>
      </xdr:nvGraphicFramePr>
      <xdr:xfrm>
        <a:off x="13012560" y="2736720"/>
        <a:ext cx="57510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745200</xdr:colOff>
      <xdr:row>11</xdr:row>
      <xdr:rowOff>32040</xdr:rowOff>
    </xdr:from>
    <xdr:to>
      <xdr:col>18</xdr:col>
      <xdr:colOff>1375560</xdr:colOff>
      <xdr:row>29</xdr:row>
      <xdr:rowOff>75240</xdr:rowOff>
    </xdr:to>
    <xdr:graphicFrame>
      <xdr:nvGraphicFramePr>
        <xdr:cNvPr id="5" name=""/>
        <xdr:cNvGraphicFramePr/>
      </xdr:nvGraphicFramePr>
      <xdr:xfrm>
        <a:off x="22536360" y="1982880"/>
        <a:ext cx="57510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6" activeCellId="0" sqref="C6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O30"/>
  <sheetViews>
    <sheetView showFormulas="false" showGridLines="true" showRowColHeaders="true" showZeros="true" rightToLeft="false" tabSelected="true" showOutlineSymbols="true" defaultGridColor="true" view="normal" topLeftCell="P1" colorId="64" zoomScale="80" zoomScaleNormal="80" zoomScalePageLayoutView="100" workbookViewId="0">
      <selection pane="topLeft" activeCell="AI20" activeCellId="0" sqref="AI20"/>
    </sheetView>
  </sheetViews>
  <sheetFormatPr defaultColWidth="8.6796875" defaultRowHeight="14.25" zeroHeight="false" outlineLevelRow="0" outlineLevelCol="0"/>
  <cols>
    <col collapsed="false" customWidth="true" hidden="false" outlineLevel="0" max="2" min="2" style="1" width="41"/>
    <col collapsed="false" customWidth="true" hidden="false" outlineLevel="0" max="5" min="3" style="1" width="15"/>
    <col collapsed="false" customWidth="true" hidden="false" outlineLevel="0" max="6" min="6" style="1" width="13.21"/>
    <col collapsed="false" customWidth="true" hidden="false" outlineLevel="0" max="7" min="7" style="1" width="17.11"/>
    <col collapsed="false" customWidth="true" hidden="false" outlineLevel="0" max="8" min="8" style="1" width="16.55"/>
    <col collapsed="false" customWidth="true" hidden="false" outlineLevel="0" max="9" min="9" style="1" width="12.65"/>
    <col collapsed="false" customWidth="true" hidden="false" outlineLevel="0" max="10" min="10" style="1" width="17.66"/>
    <col collapsed="false" customWidth="true" hidden="false" outlineLevel="0" max="11" min="11" style="1" width="36.86"/>
    <col collapsed="false" customWidth="true" hidden="false" outlineLevel="0" max="12" min="12" style="1" width="57.2"/>
    <col collapsed="false" customWidth="true" hidden="false" outlineLevel="0" max="13" min="13" style="1" width="25.34"/>
    <col collapsed="false" customWidth="true" hidden="false" outlineLevel="0" max="14" min="14" style="1" width="17.92"/>
    <col collapsed="false" customWidth="true" hidden="false" outlineLevel="0" max="15" min="15" style="1" width="18.23"/>
    <col collapsed="false" customWidth="true" hidden="false" outlineLevel="0" max="16" min="16" style="1" width="19.47"/>
    <col collapsed="false" customWidth="true" hidden="false" outlineLevel="0" max="17" min="17" style="1" width="26.27"/>
    <col collapsed="false" customWidth="true" hidden="false" outlineLevel="0" max="19" min="19" style="1" width="22.56"/>
    <col collapsed="false" customWidth="false" hidden="false" outlineLevel="0" max="37" min="37" style="1" width="8.68"/>
  </cols>
  <sheetData>
    <row r="2" customFormat="false" ht="13.8" hidden="false" customHeight="false" outlineLevel="0" collapsed="false">
      <c r="B2" s="2"/>
      <c r="C2" s="2" t="s">
        <v>0</v>
      </c>
      <c r="D2" s="2" t="s">
        <v>1</v>
      </c>
      <c r="E2" s="2" t="s">
        <v>2</v>
      </c>
      <c r="F2" s="2" t="s">
        <v>3</v>
      </c>
      <c r="G2" s="3" t="s">
        <v>0</v>
      </c>
      <c r="H2" s="3" t="s">
        <v>1</v>
      </c>
      <c r="I2" s="3" t="s">
        <v>2</v>
      </c>
      <c r="J2" s="3" t="s">
        <v>4</v>
      </c>
      <c r="K2" s="1" t="s">
        <v>5</v>
      </c>
      <c r="L2" s="1" t="s">
        <v>6</v>
      </c>
      <c r="M2" s="1" t="s">
        <v>0</v>
      </c>
      <c r="N2" s="1" t="s">
        <v>1</v>
      </c>
      <c r="O2" s="1" t="s">
        <v>2</v>
      </c>
      <c r="P2" s="1" t="s">
        <v>4</v>
      </c>
      <c r="Q2" s="1" t="s">
        <v>7</v>
      </c>
      <c r="S2" s="1" t="s">
        <v>8</v>
      </c>
      <c r="T2" s="1" t="n">
        <v>0.2</v>
      </c>
      <c r="U2" s="1" t="n">
        <v>0.3</v>
      </c>
      <c r="V2" s="1" t="n">
        <v>0.4</v>
      </c>
      <c r="W2" s="1" t="n">
        <v>0.5</v>
      </c>
      <c r="X2" s="1" t="n">
        <v>0.6</v>
      </c>
      <c r="Y2" s="1" t="n">
        <v>0.7</v>
      </c>
      <c r="Z2" s="1" t="n">
        <v>0.8</v>
      </c>
      <c r="AA2" s="1" t="n">
        <v>0.9</v>
      </c>
      <c r="AB2" s="1" t="n">
        <v>1</v>
      </c>
      <c r="AC2" s="1" t="n">
        <v>1.1</v>
      </c>
      <c r="AD2" s="1" t="n">
        <v>1.2</v>
      </c>
      <c r="AE2" s="1" t="n">
        <v>1.3</v>
      </c>
      <c r="AF2" s="1" t="n">
        <v>1.4</v>
      </c>
      <c r="AG2" s="1" t="n">
        <v>1.5</v>
      </c>
      <c r="AH2" s="1" t="n">
        <v>1.6</v>
      </c>
      <c r="AI2" s="1" t="n">
        <v>2</v>
      </c>
      <c r="AJ2" s="1" t="n">
        <v>2.5</v>
      </c>
      <c r="AK2" s="1" t="n">
        <v>3</v>
      </c>
      <c r="AL2" s="1" t="n">
        <v>3.5</v>
      </c>
      <c r="AM2" s="1" t="n">
        <v>4</v>
      </c>
      <c r="AN2" s="1" t="n">
        <v>4.5</v>
      </c>
      <c r="AO2" s="1" t="n">
        <v>5</v>
      </c>
    </row>
    <row r="3" customFormat="false" ht="13.8" hidden="false" customHeight="false" outlineLevel="0" collapsed="false">
      <c r="B3" s="4" t="s">
        <v>9</v>
      </c>
      <c r="C3" s="4" t="n">
        <v>-204</v>
      </c>
      <c r="D3" s="4" t="n">
        <v>-136</v>
      </c>
      <c r="E3" s="4" t="n">
        <v>-68</v>
      </c>
      <c r="F3" s="1" t="n">
        <v>-340</v>
      </c>
      <c r="G3" s="5" t="n">
        <v>-544</v>
      </c>
      <c r="H3" s="5" t="n">
        <v>-476</v>
      </c>
      <c r="I3" s="5" t="n">
        <v>-408</v>
      </c>
      <c r="J3" s="5" t="n">
        <v>-272</v>
      </c>
      <c r="K3" s="1" t="n">
        <v>-340</v>
      </c>
      <c r="L3" s="1" t="n">
        <v>-340</v>
      </c>
      <c r="M3" s="1" t="n">
        <v>-544</v>
      </c>
      <c r="N3" s="1" t="n">
        <v>-476</v>
      </c>
      <c r="O3" s="1" t="n">
        <v>-408</v>
      </c>
      <c r="P3" s="1" t="n">
        <v>-272</v>
      </c>
      <c r="Q3" s="1" t="n">
        <v>-340</v>
      </c>
      <c r="R3" s="1" t="n">
        <v>-544</v>
      </c>
      <c r="T3" s="1" t="n">
        <v>-68</v>
      </c>
      <c r="U3" s="1" t="n">
        <v>-102</v>
      </c>
      <c r="V3" s="1" t="n">
        <v>-136</v>
      </c>
      <c r="W3" s="1" t="n">
        <v>-170</v>
      </c>
      <c r="X3" s="1" t="n">
        <v>-204</v>
      </c>
      <c r="Y3" s="1" t="n">
        <v>-238</v>
      </c>
      <c r="Z3" s="1" t="n">
        <v>-272</v>
      </c>
      <c r="AA3" s="1" t="n">
        <v>-306</v>
      </c>
      <c r="AB3" s="1" t="n">
        <v>-340</v>
      </c>
      <c r="AC3" s="1" t="n">
        <v>-374</v>
      </c>
      <c r="AD3" s="1" t="n">
        <v>-408</v>
      </c>
      <c r="AE3" s="1" t="n">
        <v>-442</v>
      </c>
      <c r="AF3" s="1" t="n">
        <v>-476</v>
      </c>
      <c r="AG3" s="1" t="n">
        <v>-510</v>
      </c>
      <c r="AH3" s="1" t="n">
        <v>-544</v>
      </c>
      <c r="AI3" s="1" t="n">
        <v>-680</v>
      </c>
      <c r="AJ3" s="1" t="n">
        <v>-850</v>
      </c>
      <c r="AK3" s="1" t="n">
        <v>-1020</v>
      </c>
      <c r="AL3" s="1" t="n">
        <v>-1190</v>
      </c>
      <c r="AM3" s="1" t="n">
        <v>-1360</v>
      </c>
      <c r="AN3" s="1" t="n">
        <v>-1530</v>
      </c>
      <c r="AO3" s="1" t="n">
        <v>-1700</v>
      </c>
    </row>
    <row r="4" customFormat="false" ht="13.8" hidden="false" customHeight="false" outlineLevel="0" collapsed="false">
      <c r="B4" s="6" t="s">
        <v>10</v>
      </c>
      <c r="C4" s="6" t="n">
        <v>184.178355445518</v>
      </c>
      <c r="D4" s="6" t="n">
        <v>83.4960701949462</v>
      </c>
      <c r="E4" s="6" t="n">
        <v>21.6724167024741</v>
      </c>
      <c r="F4" s="7" t="n">
        <v>770.16435619715</v>
      </c>
      <c r="G4" s="8" t="n">
        <v>1982.24807724194</v>
      </c>
      <c r="H4" s="8" t="n">
        <v>1601.11501820177</v>
      </c>
      <c r="I4" s="8" t="n">
        <v>1218.87352066703</v>
      </c>
      <c r="J4" s="8" t="n">
        <v>443.381201352932</v>
      </c>
      <c r="K4" s="7" t="n">
        <v>690.490029047216</v>
      </c>
      <c r="L4" s="1" t="n">
        <v>842.358</v>
      </c>
      <c r="M4" s="1" t="n">
        <v>2147.38075966966</v>
      </c>
      <c r="N4" s="1" t="n">
        <v>1744.96075728397</v>
      </c>
      <c r="O4" s="1" t="n">
        <v>1382.18996451282</v>
      </c>
      <c r="P4" s="1" t="n">
        <v>437.624682974628</v>
      </c>
      <c r="Q4" s="1" t="n">
        <v>809.843209073881</v>
      </c>
      <c r="R4" s="7" t="n">
        <v>2178.90967115584</v>
      </c>
      <c r="T4" s="1" t="n">
        <v>29.12403</v>
      </c>
      <c r="U4" s="1" t="n">
        <v>64.45355</v>
      </c>
      <c r="V4" s="1" t="n">
        <v>112.12929</v>
      </c>
      <c r="W4" s="1" t="n">
        <v>172.6059</v>
      </c>
      <c r="X4" s="1" t="n">
        <v>245.27235</v>
      </c>
      <c r="Y4" s="1" t="n">
        <v>330.62651</v>
      </c>
      <c r="Z4" s="1" t="n">
        <v>429.12401</v>
      </c>
      <c r="AA4" s="1" t="n">
        <v>550.92816</v>
      </c>
      <c r="AB4" s="1" t="n">
        <v>727.76042</v>
      </c>
      <c r="AC4" s="1" t="n">
        <v>1023.65767</v>
      </c>
      <c r="AD4" s="1" t="n">
        <v>1342.02922</v>
      </c>
      <c r="AE4" s="1" t="n">
        <v>1549.92754</v>
      </c>
      <c r="AF4" s="1" t="n">
        <v>1878.99305</v>
      </c>
      <c r="AG4" s="1" t="n">
        <v>2125.98088</v>
      </c>
      <c r="AH4" s="1" t="n">
        <v>2297.90883</v>
      </c>
      <c r="AI4" s="1" t="n">
        <v>2953.88827</v>
      </c>
      <c r="AJ4" s="1" t="n">
        <v>4092.66416</v>
      </c>
      <c r="AK4" s="1" t="n">
        <v>4666.04161283505</v>
      </c>
      <c r="AL4" s="1" t="n">
        <v>5598.559932175</v>
      </c>
      <c r="AM4" s="1" t="n">
        <v>6430.02667280849</v>
      </c>
      <c r="AN4" s="1" t="n">
        <v>7303.45712084723</v>
      </c>
      <c r="AO4" s="1" t="n">
        <v>8215.89826682446</v>
      </c>
    </row>
    <row r="5" customFormat="false" ht="13.8" hidden="false" customHeight="false" outlineLevel="0" collapsed="false">
      <c r="B5" s="6" t="s">
        <v>11</v>
      </c>
      <c r="C5" s="6" t="n">
        <v>-0.498759677315656</v>
      </c>
      <c r="D5" s="6" t="n">
        <v>-0.560925000597872</v>
      </c>
      <c r="E5" s="6" t="n">
        <v>-0.214883662978011</v>
      </c>
      <c r="F5" s="7" t="n">
        <v>1.29116186465361</v>
      </c>
      <c r="G5" s="8" t="n">
        <v>-1.81731469588144</v>
      </c>
      <c r="H5" s="8" t="n">
        <v>-1.86047002309346</v>
      </c>
      <c r="I5" s="8" t="n">
        <v>-0.983271353219798</v>
      </c>
      <c r="J5" s="8" t="n">
        <v>33.4905604496624</v>
      </c>
      <c r="K5" s="7" t="n">
        <v>1.54165466493832</v>
      </c>
      <c r="L5" s="1" t="n">
        <v>2.519</v>
      </c>
      <c r="M5" s="1" t="n">
        <v>3.54664288855238</v>
      </c>
      <c r="N5" s="1" t="n">
        <v>2.68897447677967</v>
      </c>
      <c r="O5" s="1" t="n">
        <v>1.65283556356563</v>
      </c>
      <c r="P5" s="1" t="n">
        <v>3.46310793907458</v>
      </c>
      <c r="Q5" s="1" t="n">
        <v>2.33587972005547</v>
      </c>
      <c r="R5" s="7" t="n">
        <v>7.79702183275213</v>
      </c>
      <c r="T5" s="1" t="n">
        <v>-0.17301</v>
      </c>
      <c r="U5" s="1" t="n">
        <v>-0.51111</v>
      </c>
      <c r="V5" s="1" t="n">
        <v>-1.14231</v>
      </c>
      <c r="W5" s="1" t="n">
        <v>-1.06536</v>
      </c>
      <c r="X5" s="1" t="n">
        <v>-1.07546</v>
      </c>
      <c r="Y5" s="1" t="n">
        <v>-0.04524</v>
      </c>
      <c r="Z5" s="1" t="n">
        <v>-1.17324</v>
      </c>
      <c r="AA5" s="1" t="n">
        <v>-0.61263</v>
      </c>
      <c r="AB5" s="1" t="n">
        <v>-2.3485</v>
      </c>
      <c r="AC5" s="1" t="n">
        <v>-7.54159</v>
      </c>
      <c r="AD5" s="1" t="n">
        <v>-3.96718</v>
      </c>
      <c r="AE5" s="1" t="n">
        <v>-6.35443</v>
      </c>
      <c r="AF5" s="1" t="n">
        <v>-6.70841</v>
      </c>
      <c r="AG5" s="1" t="n">
        <v>47.1909</v>
      </c>
      <c r="AH5" s="1" t="n">
        <v>1.293</v>
      </c>
      <c r="AI5" s="1" t="n">
        <v>8.68018</v>
      </c>
      <c r="AJ5" s="1" t="n">
        <v>54.56948</v>
      </c>
      <c r="AK5" s="1" t="n">
        <v>-1.03062788204749</v>
      </c>
      <c r="AL5" s="1" t="n">
        <v>-3.23763101550021</v>
      </c>
      <c r="AM5" s="1" t="n">
        <v>-2.58536224613653</v>
      </c>
      <c r="AN5" s="1" t="n">
        <v>-5.58467937755121</v>
      </c>
      <c r="AO5" s="1" t="n">
        <v>-4.91008845769634</v>
      </c>
    </row>
    <row r="6" customFormat="false" ht="13.8" hidden="false" customHeight="false" outlineLevel="0" collapsed="false">
      <c r="B6" s="6" t="s">
        <v>12</v>
      </c>
      <c r="C6" s="6" t="n">
        <v>-184.177095136536</v>
      </c>
      <c r="D6" s="6" t="n">
        <v>-83.4932571889976</v>
      </c>
      <c r="E6" s="6" t="n">
        <v>-21.6701955772463</v>
      </c>
      <c r="F6" s="7" t="n">
        <v>-770.047361774148</v>
      </c>
      <c r="G6" s="8" t="n">
        <v>-1982.24670065251</v>
      </c>
      <c r="H6" s="8" t="n">
        <v>-1601.11339311777</v>
      </c>
      <c r="I6" s="8" t="n">
        <v>-1218.8729949011</v>
      </c>
      <c r="J6" s="8" t="n">
        <v>-427.935478922455</v>
      </c>
      <c r="K6" s="7" t="n">
        <v>-690.126102136044</v>
      </c>
      <c r="L6" s="1" t="n">
        <v>-842.348</v>
      </c>
      <c r="M6" s="1" t="n">
        <v>-2147.37433350182</v>
      </c>
      <c r="N6" s="1" t="n">
        <v>-1744.9561450211</v>
      </c>
      <c r="O6" s="1" t="n">
        <v>-1382.18776470599</v>
      </c>
      <c r="P6" s="1" t="n">
        <v>-437.385980576519</v>
      </c>
      <c r="Q6" s="1" t="n">
        <v>-809.373102665004</v>
      </c>
      <c r="R6" s="7" t="n">
        <v>-2178.83249333657</v>
      </c>
      <c r="T6" s="1" t="n">
        <v>-29.12028</v>
      </c>
      <c r="U6" s="1" t="n">
        <v>-64.44346</v>
      </c>
      <c r="V6" s="1" t="n">
        <v>-112.11368</v>
      </c>
      <c r="W6" s="1" t="n">
        <v>-172.59009</v>
      </c>
      <c r="X6" s="1" t="n">
        <v>-245.26012</v>
      </c>
      <c r="Y6" s="1" t="n">
        <v>-330.61231</v>
      </c>
      <c r="Z6" s="1" t="n">
        <v>-429.10748</v>
      </c>
      <c r="AA6" s="1" t="n">
        <v>-550.91444</v>
      </c>
      <c r="AB6" s="1" t="n">
        <v>-727.74632</v>
      </c>
      <c r="AC6" s="1" t="n">
        <v>-1023.61346</v>
      </c>
      <c r="AD6" s="1" t="n">
        <v>-1341.99277</v>
      </c>
      <c r="AE6" s="1" t="n">
        <v>-1549.87184</v>
      </c>
      <c r="AF6" s="1" t="n">
        <v>-1878.97099</v>
      </c>
      <c r="AG6" s="1" t="n">
        <v>-2125.43086</v>
      </c>
      <c r="AH6" s="1" t="n">
        <v>-2297.90643</v>
      </c>
      <c r="AI6" s="1" t="n">
        <v>-2953.83466</v>
      </c>
      <c r="AJ6" s="1" t="n">
        <v>-4092.18669</v>
      </c>
      <c r="AK6" s="1" t="n">
        <v>-4666.04147159847</v>
      </c>
      <c r="AL6" s="1" t="n">
        <v>-5598.55845453804</v>
      </c>
      <c r="AM6" s="1" t="n">
        <v>-6430.02574000684</v>
      </c>
      <c r="AN6" s="1" t="n">
        <v>-7303.4529520946</v>
      </c>
      <c r="AO6" s="1" t="n">
        <v>-8215.89462718629</v>
      </c>
    </row>
    <row r="7" customFormat="false" ht="13.8" hidden="false" customHeight="false" outlineLevel="0" collapsed="false">
      <c r="B7" s="6" t="s">
        <v>13</v>
      </c>
      <c r="C7" s="6" t="n">
        <v>-0.319758694178207</v>
      </c>
      <c r="D7" s="6" t="n">
        <v>-0.333424732197104</v>
      </c>
      <c r="E7" s="6" t="n">
        <v>-0.221220739636837</v>
      </c>
      <c r="F7" s="7" t="n">
        <v>4.7807423124545</v>
      </c>
      <c r="G7" s="8" t="n">
        <v>-1.35048489859238</v>
      </c>
      <c r="H7" s="8" t="n">
        <v>-1.30997938422471</v>
      </c>
      <c r="I7" s="8" t="n">
        <v>-0.549508291828926</v>
      </c>
      <c r="J7" s="8" t="n">
        <v>-33.1168343805422</v>
      </c>
      <c r="K7" s="7" t="n">
        <v>-4.34135709794155</v>
      </c>
      <c r="L7" s="1" t="n">
        <v>2.789</v>
      </c>
      <c r="M7" s="1" t="n">
        <v>3.8700035770916</v>
      </c>
      <c r="N7" s="1" t="n">
        <v>2.96948322501002</v>
      </c>
      <c r="O7" s="1" t="n">
        <v>1.82586376504178</v>
      </c>
      <c r="P7" s="1" t="n">
        <v>3.41027586463826</v>
      </c>
      <c r="Q7" s="1" t="n">
        <v>1.56417910031377</v>
      </c>
      <c r="R7" s="7" t="n">
        <v>-16.3320058668894</v>
      </c>
      <c r="T7" s="1" t="n">
        <v>-0.43375</v>
      </c>
      <c r="U7" s="1" t="n">
        <v>-1.01908</v>
      </c>
      <c r="V7" s="1" t="n">
        <v>-1.46861</v>
      </c>
      <c r="W7" s="1" t="n">
        <v>-2.07003</v>
      </c>
      <c r="X7" s="1" t="n">
        <v>-2.1812</v>
      </c>
      <c r="Y7" s="1" t="n">
        <v>-3.05358</v>
      </c>
      <c r="Z7" s="1" t="n">
        <v>-3.55794</v>
      </c>
      <c r="AA7" s="1" t="n">
        <v>-3.81304</v>
      </c>
      <c r="AB7" s="1" t="n">
        <v>-3.79678</v>
      </c>
      <c r="AC7" s="1" t="n">
        <v>-5.58183</v>
      </c>
      <c r="AD7" s="1" t="n">
        <v>-8.70555</v>
      </c>
      <c r="AE7" s="1" t="n">
        <v>-11.3743</v>
      </c>
      <c r="AF7" s="1" t="n">
        <v>-6.00194</v>
      </c>
      <c r="AG7" s="1" t="n">
        <v>-10.34527</v>
      </c>
      <c r="AH7" s="1" t="n">
        <v>1.9983</v>
      </c>
      <c r="AI7" s="1" t="n">
        <v>-4.56444</v>
      </c>
      <c r="AJ7" s="1" t="n">
        <v>16.27025</v>
      </c>
      <c r="AK7" s="1" t="n">
        <v>0.126982356722921</v>
      </c>
      <c r="AL7" s="1" t="n">
        <v>-2.10889155569398</v>
      </c>
      <c r="AM7" s="1" t="n">
        <v>-1.67942946480593</v>
      </c>
      <c r="AN7" s="1" t="n">
        <v>-5.11435400781123</v>
      </c>
      <c r="AO7" s="1" t="n">
        <v>-2.53822345414269</v>
      </c>
    </row>
    <row r="8" customFormat="false" ht="13.8" hidden="false" customHeight="false" outlineLevel="0" collapsed="false">
      <c r="B8" s="1" t="s">
        <v>14</v>
      </c>
      <c r="C8" s="1" t="n">
        <f aca="false">2*C4/($D$15*$D$16*C3*C3)</f>
        <v>0.318344424055914</v>
      </c>
      <c r="D8" s="1" t="n">
        <f aca="false">2*D4/($D$15*$D$16*D3*D3)</f>
        <v>0.324718633217797</v>
      </c>
      <c r="E8" s="1" t="n">
        <f aca="false">2*E4/($D$15*$D$16*E3*E3)</f>
        <v>0.337138622870417</v>
      </c>
      <c r="F8" s="1" t="n">
        <f aca="false">2*F4/($D$15*$D$16*F3*F3)</f>
        <v>0.479230634952763</v>
      </c>
      <c r="G8" s="1" t="n">
        <f aca="false">2*G4/($D$15*$D$16*G3*G3)</f>
        <v>0.481813758448276</v>
      </c>
      <c r="H8" s="1" t="n">
        <f aca="false">2*H4/($D$15*$D$16*H3*H3)</f>
        <v>0.50830878687704</v>
      </c>
      <c r="I8" s="1" t="n">
        <f aca="false">2*I4/($D$15*$D$16*I3*I3)</f>
        <v>0.526692710437046</v>
      </c>
      <c r="J8" s="1" t="n">
        <f aca="false">2*J4/($D$15*$D$16*J3*J3)</f>
        <v>0.431080580683734</v>
      </c>
      <c r="K8" s="1" t="n">
        <f aca="false">2*K4/($D$15*$D$16*K3*K3)</f>
        <v>0.429653712725369</v>
      </c>
      <c r="L8" s="1" t="n">
        <f aca="false">2*L4/($D$15*$D$16*L3*L3)</f>
        <v>0.524152742137813</v>
      </c>
      <c r="M8" s="1" t="n">
        <f aca="false">2*M4/($D$15*$D$16*M3*M3)</f>
        <v>0.521951619736479</v>
      </c>
      <c r="N8" s="1" t="n">
        <f aca="false">2*N4/($D$15*$D$16*N3*N3)</f>
        <v>0.553975745402245</v>
      </c>
      <c r="O8" s="1" t="n">
        <f aca="false">2*O4/($D$15*$D$16*O3*O3)</f>
        <v>0.597264085571199</v>
      </c>
      <c r="P8" s="1" t="n">
        <f aca="false">2*P4/($D$15*$D$16*P3*P3)</f>
        <v>0.425483764044545</v>
      </c>
      <c r="Q8" s="1" t="n">
        <f aca="false">2*Q4/($D$15*$D$16*Q3*Q3)</f>
        <v>0.503920588084592</v>
      </c>
      <c r="R8" s="1" t="n">
        <f aca="false">2*R4/($D$15*$D$16*R3*R3)</f>
        <v>0.529615172809047</v>
      </c>
      <c r="S8" s="1" t="e">
        <f aca="false">2*S4/($D$15*$D$16*S3*S3)</f>
        <v>#DIV/0!</v>
      </c>
      <c r="T8" s="1" t="n">
        <f aca="false">T4/($D$15*($D$17*(1+0.2*T2*T2)^(1.4/0.4)-$D$17))</f>
        <v>0.447889093531261</v>
      </c>
      <c r="U8" s="1" t="n">
        <f aca="false">U4/($D$15*($D$17*(1+0.2*U2*U2)^(1.4/0.4)-$D$17))</f>
        <v>0.43508330771307</v>
      </c>
      <c r="V8" s="1" t="n">
        <f aca="false">V4/($D$15*($D$17*(1+0.2*V2*V2)^(1.4/0.4)-$D$17))</f>
        <v>0.418422575637132</v>
      </c>
      <c r="W8" s="1" t="n">
        <f aca="false">W4/($D$15*($D$17*(1+0.2*W2*W2)^(1.4/0.4)-$D$17))</f>
        <v>0.403145784618692</v>
      </c>
      <c r="X8" s="1" t="n">
        <f aca="false">X4/($D$15*($D$17*(1+0.2*X2*X2)^(1.4/0.4)-$D$17))</f>
        <v>0.387201182709936</v>
      </c>
      <c r="Y8" s="1" t="n">
        <f aca="false">Y4/($D$15*($D$17*(1+0.2*Y2*Y2)^(1.4/0.4)-$D$17))</f>
        <v>0.371474186641257</v>
      </c>
      <c r="Z8" s="1" t="n">
        <f aca="false">Z4/($D$15*($D$17*(1+0.2*Z2*Z2)^(1.4/0.4)-$D$17))</f>
        <v>0.355947097580624</v>
      </c>
      <c r="AA8" s="1" t="n">
        <f aca="false">AA4/($D$15*($D$17*(1+0.2*AA2*AA2)^(1.4/0.4)-$D$17))</f>
        <v>0.346610805860357</v>
      </c>
      <c r="AB8" s="1" t="n">
        <f aca="false">AB4/($D$15*($D$17*(1+0.2*AB2*AB2)^(1.4/0.4)-$D$17))</f>
        <v>0.354476187721792</v>
      </c>
      <c r="AC8" s="1" t="n">
        <f aca="false">AC4/($D$15*($D$17*(1+0.2*AC2*AC2)^(1.4/0.4)-$D$17))</f>
        <v>0.392213381863603</v>
      </c>
      <c r="AD8" s="1" t="n">
        <f aca="false">AD4/($D$15*($D$17*(1+0.2*AD2*AD2)^(1.4/0.4)-$D$17))</f>
        <v>0.409612626606537</v>
      </c>
      <c r="AE8" s="1" t="n">
        <f aca="false">AE4/($D$15*($D$17*(1+0.2*AE2*AE2)^(1.4/0.4)-$D$17))</f>
        <v>0.38068981894506</v>
      </c>
      <c r="AF8" s="1" t="n">
        <f aca="false">AF4/($D$15*($D$17*(1+0.2*AF2*AF2)^(1.4/0.4)-$D$17))</f>
        <v>0.37448281672717</v>
      </c>
      <c r="AG8" s="1" t="n">
        <f aca="false">AG4/($D$15*($D$17*(1+0.2*AG2*AG2)^(1.4/0.4)-$D$17))</f>
        <v>0.346175338599536</v>
      </c>
      <c r="AH8" s="1" t="n">
        <f aca="false">AH4/($D$15*($D$17*(1+0.2*AH2*AH2)^(1.4/0.4)-$D$17))</f>
        <v>0.30747492663854</v>
      </c>
      <c r="AI8" s="1" t="n">
        <f aca="false">AI4/($D$15*($D$17*(1+0.2*AI2*AI2)^(1.4/0.4)-$D$17))</f>
        <v>0.188253086998557</v>
      </c>
      <c r="AJ8" s="1" t="n">
        <f aca="false">AJ4/($D$15*($D$17*(1+0.2*AJ2*AJ2)^(1.4/0.4)-$D$17))</f>
        <v>0.110656102748646</v>
      </c>
      <c r="AK8" s="1" t="n">
        <f aca="false">AK4/($D$15*($D$17*(1+0.2*AK2*AK2)^(1.4/0.4)-$D$17))</f>
        <v>0.0567934365620418</v>
      </c>
      <c r="AL8" s="1" t="n">
        <f aca="false">AL4/($D$15*($D$17*(1+0.2*AL2*AL2)^(1.4/0.4)-$D$17))</f>
        <v>0.0323486971870797</v>
      </c>
      <c r="AM8" s="1" t="n">
        <f aca="false">AM4/($D$15*($D$17*(1+0.2*AM2*AM2)^(1.4/0.4)-$D$17))</f>
        <v>0.0185406800393461</v>
      </c>
      <c r="AN8" s="1" t="n">
        <f aca="false">AN4/($D$15*($D$17*(1+0.2*AN2*AN2)^(1.4/0.4)-$D$17))</f>
        <v>0.011013554278088</v>
      </c>
      <c r="AO8" s="1" t="n">
        <f aca="false">AO4/($D$15*($D$17*(1+0.2*AO2*AO2)^(1.4/0.4)-$D$17))</f>
        <v>0.00676648191994388</v>
      </c>
    </row>
    <row r="13" customFormat="false" ht="13.8" hidden="false" customHeight="false" outlineLevel="0" collapsed="false"/>
    <row r="15" customFormat="false" ht="14.25" hidden="false" customHeight="false" outlineLevel="0" collapsed="false">
      <c r="C15" s="1" t="s">
        <v>15</v>
      </c>
      <c r="D15" s="1" t="n">
        <f aca="false">3.1415*0.085*0.085</f>
        <v>0.0226973375</v>
      </c>
    </row>
    <row r="16" customFormat="false" ht="14.25" hidden="false" customHeight="false" outlineLevel="0" collapsed="false">
      <c r="C16" s="1" t="s">
        <v>16</v>
      </c>
      <c r="D16" s="1" t="n">
        <v>1.225</v>
      </c>
    </row>
    <row r="17" customFormat="false" ht="14.25" hidden="false" customHeight="false" outlineLevel="0" collapsed="false">
      <c r="C17" s="1" t="s">
        <v>17</v>
      </c>
      <c r="D17" s="1" t="n">
        <v>101300</v>
      </c>
    </row>
    <row r="19" customFormat="false" ht="14.25" hidden="false" customHeight="false" outlineLevel="0" collapsed="false">
      <c r="N19" s="1" t="n">
        <v>2</v>
      </c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>
      <c r="B23" s="2"/>
      <c r="C23" s="2" t="n">
        <v>0.2</v>
      </c>
      <c r="D23" s="2" t="n">
        <v>0.4</v>
      </c>
      <c r="E23" s="2" t="n">
        <v>0.6</v>
      </c>
      <c r="F23" s="3" t="n">
        <v>0.8</v>
      </c>
      <c r="G23" s="2" t="n">
        <v>1</v>
      </c>
      <c r="H23" s="3" t="n">
        <v>1.2</v>
      </c>
      <c r="I23" s="3" t="n">
        <v>1.4</v>
      </c>
      <c r="J23" s="3" t="n">
        <v>1.6</v>
      </c>
    </row>
    <row r="24" customFormat="false" ht="13.8" hidden="false" customHeight="false" outlineLevel="0" collapsed="false">
      <c r="B24" s="4" t="s">
        <v>9</v>
      </c>
      <c r="C24" s="4" t="n">
        <v>-68</v>
      </c>
      <c r="D24" s="4" t="n">
        <v>-136</v>
      </c>
      <c r="E24" s="4" t="n">
        <v>-204</v>
      </c>
      <c r="F24" s="1" t="n">
        <v>-272</v>
      </c>
      <c r="G24" s="1" t="n">
        <v>-340</v>
      </c>
      <c r="H24" s="1" t="n">
        <v>-408</v>
      </c>
      <c r="I24" s="1" t="n">
        <v>-476</v>
      </c>
      <c r="J24" s="1" t="n">
        <v>-544</v>
      </c>
      <c r="N24" s="1" t="n">
        <f aca="false">N19^3</f>
        <v>8</v>
      </c>
    </row>
    <row r="25" customFormat="false" ht="13.8" hidden="false" customHeight="false" outlineLevel="0" collapsed="false">
      <c r="B25" s="6" t="s">
        <v>10</v>
      </c>
      <c r="C25" s="6" t="n">
        <v>21.6724167024741</v>
      </c>
      <c r="D25" s="6" t="n">
        <v>83.4960701949462</v>
      </c>
      <c r="E25" s="6" t="n">
        <v>184.178355445518</v>
      </c>
      <c r="F25" s="1" t="n">
        <v>437.624682974628</v>
      </c>
      <c r="G25" s="1" t="n">
        <v>809.843209073881</v>
      </c>
      <c r="H25" s="1" t="n">
        <v>1382.18996451282</v>
      </c>
      <c r="I25" s="1" t="n">
        <v>1744.96075728397</v>
      </c>
      <c r="J25" s="1" t="n">
        <v>2147.38075966966</v>
      </c>
    </row>
    <row r="26" customFormat="false" ht="13.8" hidden="false" customHeight="false" outlineLevel="0" collapsed="false">
      <c r="B26" s="6" t="s">
        <v>11</v>
      </c>
      <c r="C26" s="6" t="n">
        <v>-0.214883662978011</v>
      </c>
      <c r="D26" s="6" t="n">
        <v>-0.560925000597872</v>
      </c>
      <c r="E26" s="6" t="n">
        <v>-0.498759677315656</v>
      </c>
      <c r="F26" s="1" t="n">
        <v>3.46310793907458</v>
      </c>
      <c r="G26" s="1" t="n">
        <v>2.33587972005547</v>
      </c>
      <c r="H26" s="1" t="n">
        <v>1.65283556356563</v>
      </c>
      <c r="I26" s="1" t="n">
        <v>2.68897447677967</v>
      </c>
      <c r="J26" s="1" t="n">
        <v>3.54664288855238</v>
      </c>
    </row>
    <row r="27" customFormat="false" ht="13.8" hidden="false" customHeight="false" outlineLevel="0" collapsed="false">
      <c r="B27" s="6" t="s">
        <v>12</v>
      </c>
      <c r="C27" s="6" t="n">
        <v>-21.6701955772463</v>
      </c>
      <c r="D27" s="6" t="n">
        <v>-83.4932571889976</v>
      </c>
      <c r="E27" s="6" t="n">
        <v>-184.177095136536</v>
      </c>
      <c r="F27" s="1" t="n">
        <v>-437.385980576519</v>
      </c>
      <c r="G27" s="1" t="n">
        <v>-809.373102665004</v>
      </c>
      <c r="H27" s="1" t="n">
        <v>-1382.18776470599</v>
      </c>
      <c r="I27" s="1" t="n">
        <v>-1744.9561450211</v>
      </c>
      <c r="J27" s="1" t="n">
        <v>-2147.37433350182</v>
      </c>
    </row>
    <row r="28" customFormat="false" ht="13.8" hidden="false" customHeight="false" outlineLevel="0" collapsed="false">
      <c r="B28" s="6" t="s">
        <v>13</v>
      </c>
      <c r="C28" s="6" t="n">
        <v>-0.221220739636837</v>
      </c>
      <c r="D28" s="6" t="n">
        <v>-0.333424732197104</v>
      </c>
      <c r="E28" s="6" t="n">
        <v>-0.319758694178207</v>
      </c>
      <c r="F28" s="1" t="n">
        <v>3.41027586463826</v>
      </c>
      <c r="G28" s="1" t="n">
        <v>1.56417910031377</v>
      </c>
      <c r="H28" s="1" t="n">
        <v>1.82586376504178</v>
      </c>
      <c r="I28" s="1" t="n">
        <v>2.96948322501002</v>
      </c>
      <c r="J28" s="1" t="n">
        <v>3.8700035770916</v>
      </c>
    </row>
    <row r="29" customFormat="false" ht="13.8" hidden="false" customHeight="false" outlineLevel="0" collapsed="false">
      <c r="B29" s="1" t="s">
        <v>14</v>
      </c>
      <c r="C29" s="1" t="n">
        <f aca="false">2*C25/($D$15*$D$16*C24*C24)</f>
        <v>0.337138622870417</v>
      </c>
      <c r="D29" s="1" t="n">
        <f aca="false">2*D25/($D$15*$D$16*D24*D24)</f>
        <v>0.324718633217797</v>
      </c>
      <c r="E29" s="1" t="n">
        <f aca="false">2*E25/($D$15*$D$16*E24*E24)</f>
        <v>0.318344424055914</v>
      </c>
      <c r="F29" s="1" t="n">
        <f aca="false">2*F25/($D$15*$D$16*F24*F24)</f>
        <v>0.425483764044545</v>
      </c>
      <c r="G29" s="1" t="n">
        <f aca="false">2*G25/($D$15*$D$16*G24*G24)</f>
        <v>0.503920588084592</v>
      </c>
      <c r="H29" s="1" t="n">
        <f aca="false">2*H25/($D$15*$D$16*H24*H24)</f>
        <v>0.597264085571199</v>
      </c>
      <c r="I29" s="1" t="n">
        <f aca="false">2*I25/($D$15*$D$16*I24*I24)</f>
        <v>0.553975745402245</v>
      </c>
      <c r="J29" s="1" t="n">
        <f aca="false">2*J25/($D$15*$D$16*J24*J24)</f>
        <v>0.521951619736479</v>
      </c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2012-01-01T00:00:00Z</dcterms:created>
  <dc:creator>author</dc:creator>
  <dc:description/>
  <dc:language>en-GB</dc:language>
  <cp:lastModifiedBy/>
  <dcterms:modified xsi:type="dcterms:W3CDTF">2024-03-03T20:40:06Z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