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ras\OneDrive\Escritorio\Array\Muelles\"/>
    </mc:Choice>
  </mc:AlternateContent>
  <xr:revisionPtr revIDLastSave="0" documentId="13_ncr:1_{5944D13D-421B-4946-9B8C-0BA507F9FC55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BASE" sheetId="4" r:id="rId1"/>
    <sheet name="PRE-MU-01" sheetId="6" r:id="rId2"/>
    <sheet name="PRE-MU-02" sheetId="7" r:id="rId3"/>
    <sheet name="EXC-MU" sheetId="8" r:id="rId4"/>
    <sheet name="EST-MU-01" sheetId="9" r:id="rId5"/>
    <sheet name="BASE (5)" sheetId="10" r:id="rId6"/>
  </sheets>
  <definedNames>
    <definedName name="_xlnm.Print_Area" localSheetId="0">BASE!$A$3:$H$68</definedName>
    <definedName name="_xlnm.Print_Area" localSheetId="5">'BASE (5)'!$A$3:$H$68</definedName>
    <definedName name="_xlnm.Print_Area" localSheetId="4">'EST-MU-01'!$A$3:$H$68</definedName>
    <definedName name="_xlnm.Print_Area" localSheetId="3">'EXC-MU'!$A$3:$H$68</definedName>
    <definedName name="_xlnm.Print_Area" localSheetId="1">'PRE-MU-01'!$A$3:$H$68</definedName>
    <definedName name="_xlnm.Print_Area" localSheetId="2">'PRE-MU-02'!$A$3:$H$68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" i="9" l="1"/>
  <c r="G44" i="9"/>
  <c r="G43" i="9"/>
  <c r="D44" i="9"/>
  <c r="D43" i="9"/>
  <c r="G35" i="9"/>
  <c r="G40" i="9" s="1"/>
  <c r="G25" i="9"/>
  <c r="G24" i="9"/>
  <c r="G23" i="9"/>
  <c r="G22" i="9"/>
  <c r="G21" i="9"/>
  <c r="G20" i="9"/>
  <c r="G19" i="9"/>
  <c r="G18" i="9"/>
  <c r="G17" i="9"/>
  <c r="G56" i="10"/>
  <c r="G40" i="10"/>
  <c r="G17" i="10"/>
  <c r="G32" i="10" s="1"/>
  <c r="D19" i="4"/>
  <c r="G19" i="4" s="1"/>
  <c r="G44" i="8"/>
  <c r="G43" i="8"/>
  <c r="G56" i="8" s="1"/>
  <c r="D44" i="8"/>
  <c r="D43" i="8"/>
  <c r="G35" i="8"/>
  <c r="D18" i="4"/>
  <c r="G18" i="4" s="1"/>
  <c r="G45" i="7"/>
  <c r="G44" i="7"/>
  <c r="G43" i="7"/>
  <c r="D44" i="7"/>
  <c r="D43" i="7"/>
  <c r="G35" i="7"/>
  <c r="G40" i="7" s="1"/>
  <c r="G40" i="8"/>
  <c r="D17" i="4"/>
  <c r="G17" i="4" s="1"/>
  <c r="G45" i="6"/>
  <c r="G44" i="6"/>
  <c r="G43" i="6"/>
  <c r="D44" i="6"/>
  <c r="D43" i="6"/>
  <c r="G35" i="6"/>
  <c r="G40" i="6" s="1"/>
  <c r="G17" i="6"/>
  <c r="G40" i="4"/>
  <c r="G56" i="4"/>
  <c r="G56" i="9" l="1"/>
  <c r="D61" i="10"/>
  <c r="G61" i="10" s="1"/>
  <c r="D60" i="10"/>
  <c r="G60" i="10" s="1"/>
  <c r="D59" i="10"/>
  <c r="G59" i="10" s="1"/>
  <c r="G32" i="9"/>
  <c r="G56" i="7"/>
  <c r="G32" i="8"/>
  <c r="G32" i="4"/>
  <c r="D61" i="4" s="1"/>
  <c r="G61" i="4" s="1"/>
  <c r="G56" i="6"/>
  <c r="G32" i="7"/>
  <c r="G32" i="6"/>
  <c r="G62" i="10" l="1"/>
  <c r="D61" i="9"/>
  <c r="G61" i="9" s="1"/>
  <c r="D59" i="9"/>
  <c r="G59" i="9" s="1"/>
  <c r="D60" i="9"/>
  <c r="G60" i="9" s="1"/>
  <c r="D59" i="8"/>
  <c r="G59" i="8" s="1"/>
  <c r="D61" i="8"/>
  <c r="G61" i="8" s="1"/>
  <c r="D60" i="8"/>
  <c r="G60" i="8" s="1"/>
  <c r="D59" i="4"/>
  <c r="G59" i="4" s="1"/>
  <c r="D60" i="4"/>
  <c r="G60" i="4" s="1"/>
  <c r="G62" i="4" s="1"/>
  <c r="D61" i="7"/>
  <c r="G61" i="7" s="1"/>
  <c r="D59" i="7"/>
  <c r="G59" i="7" s="1"/>
  <c r="D60" i="7"/>
  <c r="G60" i="7" s="1"/>
  <c r="D61" i="6"/>
  <c r="G61" i="6" s="1"/>
  <c r="D60" i="6"/>
  <c r="G60" i="6" s="1"/>
  <c r="D59" i="6"/>
  <c r="G59" i="6" s="1"/>
  <c r="G64" i="10" l="1"/>
  <c r="G66" i="10" s="1"/>
  <c r="G62" i="9"/>
  <c r="G62" i="8"/>
  <c r="G62" i="7"/>
  <c r="G62" i="6"/>
  <c r="G64" i="4"/>
  <c r="H48" i="10" l="1"/>
  <c r="H38" i="10"/>
  <c r="H29" i="10"/>
  <c r="H21" i="10"/>
  <c r="H49" i="10"/>
  <c r="G67" i="10"/>
  <c r="G68" i="10" s="1"/>
  <c r="H55" i="10"/>
  <c r="H47" i="10"/>
  <c r="H37" i="10"/>
  <c r="H28" i="10"/>
  <c r="H20" i="10"/>
  <c r="H52" i="10"/>
  <c r="H44" i="10"/>
  <c r="H51" i="10"/>
  <c r="H54" i="10"/>
  <c r="H46" i="10"/>
  <c r="H36" i="10"/>
  <c r="H27" i="10"/>
  <c r="H19" i="10"/>
  <c r="H34" i="10"/>
  <c r="H24" i="10"/>
  <c r="H39" i="10"/>
  <c r="H53" i="10"/>
  <c r="H45" i="10"/>
  <c r="H35" i="10"/>
  <c r="H26" i="10"/>
  <c r="H18" i="10"/>
  <c r="H43" i="10"/>
  <c r="H22" i="10"/>
  <c r="H25" i="10"/>
  <c r="H50" i="10"/>
  <c r="H31" i="10"/>
  <c r="H23" i="10"/>
  <c r="H30" i="10"/>
  <c r="H17" i="10"/>
  <c r="H66" i="10" s="1"/>
  <c r="H60" i="10"/>
  <c r="H59" i="10"/>
  <c r="H61" i="10"/>
  <c r="H64" i="10"/>
  <c r="G64" i="9"/>
  <c r="G66" i="9" s="1"/>
  <c r="G64" i="8"/>
  <c r="G66" i="8" s="1"/>
  <c r="G64" i="7"/>
  <c r="G66" i="7" s="1"/>
  <c r="G64" i="6"/>
  <c r="G66" i="6"/>
  <c r="G66" i="4"/>
  <c r="H48" i="9" l="1"/>
  <c r="H38" i="9"/>
  <c r="H29" i="9"/>
  <c r="H21" i="9"/>
  <c r="H31" i="9"/>
  <c r="H49" i="9"/>
  <c r="G67" i="9"/>
  <c r="G68" i="9" s="1"/>
  <c r="H55" i="9"/>
  <c r="H47" i="9"/>
  <c r="H37" i="9"/>
  <c r="H28" i="9"/>
  <c r="H20" i="9"/>
  <c r="H24" i="9"/>
  <c r="H50" i="9"/>
  <c r="H22" i="9"/>
  <c r="H54" i="9"/>
  <c r="H46" i="9"/>
  <c r="H36" i="9"/>
  <c r="H27" i="9"/>
  <c r="H19" i="9"/>
  <c r="H39" i="9"/>
  <c r="H53" i="9"/>
  <c r="H45" i="9"/>
  <c r="H35" i="9"/>
  <c r="H26" i="9"/>
  <c r="H18" i="9"/>
  <c r="H52" i="9"/>
  <c r="H44" i="9"/>
  <c r="H34" i="9"/>
  <c r="H25" i="9"/>
  <c r="H43" i="9"/>
  <c r="H51" i="9"/>
  <c r="H23" i="9"/>
  <c r="H30" i="9"/>
  <c r="H17" i="9"/>
  <c r="H60" i="9"/>
  <c r="H59" i="9"/>
  <c r="H61" i="9"/>
  <c r="H64" i="9"/>
  <c r="H48" i="8"/>
  <c r="H38" i="8"/>
  <c r="H29" i="8"/>
  <c r="H21" i="8"/>
  <c r="H30" i="8"/>
  <c r="G67" i="8"/>
  <c r="G68" i="8" s="1"/>
  <c r="H55" i="8"/>
  <c r="H47" i="8"/>
  <c r="H37" i="8"/>
  <c r="H28" i="8"/>
  <c r="H20" i="8"/>
  <c r="H51" i="8"/>
  <c r="H39" i="8"/>
  <c r="H54" i="8"/>
  <c r="H46" i="8"/>
  <c r="H36" i="8"/>
  <c r="H27" i="8"/>
  <c r="H19" i="8"/>
  <c r="H43" i="8"/>
  <c r="H31" i="8"/>
  <c r="H49" i="8"/>
  <c r="H53" i="8"/>
  <c r="H45" i="8"/>
  <c r="H35" i="8"/>
  <c r="H26" i="8"/>
  <c r="H18" i="8"/>
  <c r="H24" i="8"/>
  <c r="H50" i="8"/>
  <c r="H23" i="8"/>
  <c r="H52" i="8"/>
  <c r="H44" i="8"/>
  <c r="H34" i="8"/>
  <c r="H25" i="8"/>
  <c r="H22" i="8"/>
  <c r="H17" i="8"/>
  <c r="H60" i="8"/>
  <c r="H59" i="8"/>
  <c r="H61" i="8"/>
  <c r="H64" i="8"/>
  <c r="H48" i="7"/>
  <c r="H38" i="7"/>
  <c r="H29" i="7"/>
  <c r="H21" i="7"/>
  <c r="H22" i="7"/>
  <c r="G67" i="7"/>
  <c r="G68" i="7" s="1"/>
  <c r="H55" i="7"/>
  <c r="H47" i="7"/>
  <c r="H37" i="7"/>
  <c r="H28" i="7"/>
  <c r="H20" i="7"/>
  <c r="H19" i="7"/>
  <c r="H54" i="7"/>
  <c r="H46" i="7"/>
  <c r="H36" i="7"/>
  <c r="H27" i="7"/>
  <c r="H51" i="7"/>
  <c r="H53" i="7"/>
  <c r="H45" i="7"/>
  <c r="H35" i="7"/>
  <c r="H26" i="7"/>
  <c r="H18" i="7"/>
  <c r="H43" i="7"/>
  <c r="H24" i="7"/>
  <c r="H39" i="7"/>
  <c r="H52" i="7"/>
  <c r="H44" i="7"/>
  <c r="H34" i="7"/>
  <c r="H25" i="7"/>
  <c r="H30" i="7"/>
  <c r="H50" i="7"/>
  <c r="H31" i="7"/>
  <c r="H23" i="7"/>
  <c r="H49" i="7"/>
  <c r="H17" i="7"/>
  <c r="H60" i="7"/>
  <c r="H59" i="7"/>
  <c r="H61" i="7"/>
  <c r="H64" i="7"/>
  <c r="H48" i="6"/>
  <c r="H38" i="6"/>
  <c r="H29" i="6"/>
  <c r="H21" i="6"/>
  <c r="H39" i="6"/>
  <c r="G67" i="6"/>
  <c r="G68" i="6" s="1"/>
  <c r="H55" i="6"/>
  <c r="H47" i="6"/>
  <c r="H37" i="6"/>
  <c r="H28" i="6"/>
  <c r="H20" i="6"/>
  <c r="H54" i="6"/>
  <c r="H46" i="6"/>
  <c r="H36" i="6"/>
  <c r="H27" i="6"/>
  <c r="H19" i="6"/>
  <c r="H44" i="6"/>
  <c r="H25" i="6"/>
  <c r="H51" i="6"/>
  <c r="H53" i="6"/>
  <c r="H45" i="6"/>
  <c r="H35" i="6"/>
  <c r="H26" i="6"/>
  <c r="H18" i="6"/>
  <c r="H34" i="6"/>
  <c r="H24" i="6"/>
  <c r="H22" i="6"/>
  <c r="H52" i="6"/>
  <c r="H43" i="6"/>
  <c r="H50" i="6"/>
  <c r="H31" i="6"/>
  <c r="H23" i="6"/>
  <c r="H49" i="6"/>
  <c r="H30" i="6"/>
  <c r="H17" i="6"/>
  <c r="H59" i="6"/>
  <c r="H60" i="6"/>
  <c r="H61" i="6"/>
  <c r="H64" i="6"/>
  <c r="H30" i="4"/>
  <c r="H34" i="4"/>
  <c r="H19" i="4"/>
  <c r="H46" i="4"/>
  <c r="H52" i="4"/>
  <c r="H49" i="4"/>
  <c r="H39" i="4"/>
  <c r="H38" i="4"/>
  <c r="H51" i="4"/>
  <c r="H22" i="4"/>
  <c r="H45" i="4"/>
  <c r="G67" i="4"/>
  <c r="G68" i="4" s="1"/>
  <c r="H18" i="4"/>
  <c r="H21" i="4"/>
  <c r="H26" i="4"/>
  <c r="H29" i="4"/>
  <c r="H54" i="4"/>
  <c r="H24" i="4"/>
  <c r="H50" i="4"/>
  <c r="H35" i="4"/>
  <c r="H44" i="4"/>
  <c r="H20" i="4"/>
  <c r="H27" i="4"/>
  <c r="H37" i="4"/>
  <c r="H47" i="4"/>
  <c r="H31" i="4"/>
  <c r="H28" i="4"/>
  <c r="H36" i="4"/>
  <c r="H53" i="4"/>
  <c r="H25" i="4"/>
  <c r="H43" i="4"/>
  <c r="H48" i="4"/>
  <c r="H55" i="4"/>
  <c r="H23" i="4"/>
  <c r="H17" i="4"/>
  <c r="H60" i="4"/>
  <c r="H61" i="4"/>
  <c r="H59" i="4"/>
  <c r="H64" i="4"/>
  <c r="H66" i="9" l="1"/>
  <c r="H66" i="8"/>
  <c r="H66" i="7"/>
  <c r="H66" i="4"/>
  <c r="H66" i="6"/>
</calcChain>
</file>

<file path=xl/sharedStrings.xml><?xml version="1.0" encoding="utf-8"?>
<sst xmlns="http://schemas.openxmlformats.org/spreadsheetml/2006/main" count="324" uniqueCount="81">
  <si>
    <t>POLMHERD TECHNOLOGIES, S.A. DE C.V.</t>
  </si>
  <si>
    <r>
      <t xml:space="preserve">Cliente :  </t>
    </r>
    <r>
      <rPr>
        <sz val="8"/>
        <color indexed="62"/>
        <rFont val="Arial"/>
        <family val="2"/>
      </rPr>
      <t xml:space="preserve"> </t>
    </r>
  </si>
  <si>
    <t>Días de Trabajo:</t>
  </si>
  <si>
    <t xml:space="preserve">Proyecto:       </t>
  </si>
  <si>
    <t>Plaza:</t>
  </si>
  <si>
    <t>Ubicación :</t>
  </si>
  <si>
    <t xml:space="preserve">Responsable de Obra: </t>
  </si>
  <si>
    <t xml:space="preserve">Lugar: </t>
  </si>
  <si>
    <t>Revision:</t>
  </si>
  <si>
    <t xml:space="preserve">Análisis: </t>
  </si>
  <si>
    <t>CLAVE</t>
  </si>
  <si>
    <t>unidad</t>
  </si>
  <si>
    <t>Código</t>
  </si>
  <si>
    <t>Concepto</t>
  </si>
  <si>
    <t>Unidad</t>
  </si>
  <si>
    <t>Costo</t>
  </si>
  <si>
    <t>cantidad</t>
  </si>
  <si>
    <t>Importe</t>
  </si>
  <si>
    <t>%</t>
  </si>
  <si>
    <t>Subtotal: MATERIALES</t>
  </si>
  <si>
    <t>MANO DE OBRA</t>
  </si>
  <si>
    <t>Subtotal: MANO DE OBRA</t>
  </si>
  <si>
    <t>EQUIPO Y HERRAMIENTA</t>
  </si>
  <si>
    <t>Subtotal: EQUIPO Y HERRAMIENTA</t>
  </si>
  <si>
    <t>GASTOS ADMINISTRATIVOS</t>
  </si>
  <si>
    <t>transporte</t>
  </si>
  <si>
    <t>indirectos de oficina</t>
  </si>
  <si>
    <t>UTILIDAD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</si>
  <si>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</si>
  <si>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SIN IVA</t>
  </si>
  <si>
    <t>IVA</t>
  </si>
  <si>
    <t>TOTAL A FACTURAR</t>
  </si>
  <si>
    <t>TOTAL</t>
  </si>
  <si>
    <t>indirectos de obra</t>
  </si>
  <si>
    <t>Construccion de muelles de carga y descarga con cortina metalica color blanco de  3.05m x 3.05m (10ft x 10ft), con sistema de apertura motorizado; con rampas de nivelacion de sistema mecanico tamaño estandar 2.44m x 1.83m (8ft x 10ft) Incluye: Suministro de materiales, instalacion por parte del proverdor, mano de obra, equipo de seguridad, herramienta, andamios y todo lo necesario para su correcta ejecucion.</t>
  </si>
  <si>
    <t>PRE-MU-01</t>
  </si>
  <si>
    <r>
      <t>m</t>
    </r>
    <r>
      <rPr>
        <sz val="11"/>
        <color theme="1"/>
        <rFont val="Calibri"/>
        <family val="2"/>
      </rPr>
      <t>²</t>
    </r>
  </si>
  <si>
    <t>*</t>
  </si>
  <si>
    <t>Trazo y demolicion de muro de block de 15cm de espesor en el interior de la nave 8 y 9 para la creacion de muelles de acuerdo a las medidas espesificadas por el fabricante de las cortinas (3.05m x 3.05m) y considerando el ancho necesario para la colocacion de castillos en los extremos del muro. Inclye: demolicion de trabes y castillos, mano de obra, equipo de seguridad, herramienta y todo lo necesario para su correcta ejecucion.</t>
  </si>
  <si>
    <t>2 Peones</t>
  </si>
  <si>
    <t>JOR</t>
  </si>
  <si>
    <t>/</t>
  </si>
  <si>
    <t>Herramienta</t>
  </si>
  <si>
    <t>Equipo de seguridad</t>
  </si>
  <si>
    <t>Renta de andamios</t>
  </si>
  <si>
    <t>%M.O.</t>
  </si>
  <si>
    <t>Hr</t>
  </si>
  <si>
    <t>PRE-MU-02</t>
  </si>
  <si>
    <t>Trazo y demolicion de muro de block de 15cm de espesor en el interior de la nave 8 y 9 para la creacion de muelles de acuerdo a las medidas espesificadas por el fabricante de las cortinas (3.05m x 3.05m) y considerando el ancho necesario para la colocacion de castillos en los extremos del muro. Inclye: demolicion de trabes y castillos, mano de obra, equipo de seguridad, herramienta, renta de andamios y todo lo necesario para su correcta ejecucion.</t>
  </si>
  <si>
    <t>Trazo y demolicion de losa de concreto reforzado a mano en el interior de las naves 8 y 9 para creacion de foso necesario para la instalacion de la rampa niveladora en los muelles de acuerdo a las dimenciones espesificadas por el fabricante (2.17m x 1.87m x 0.49m) y para la colocacion de castillosen muros. Incluye: mano de obra, equipo de seguridad, herramienta y todo lo necesario para sucorrecta ejecucion.</t>
  </si>
  <si>
    <t>2 peones</t>
  </si>
  <si>
    <t>Equipo de corte oxi-acetileno</t>
  </si>
  <si>
    <t>EXC-MU</t>
  </si>
  <si>
    <r>
      <t>m</t>
    </r>
    <r>
      <rPr>
        <sz val="11"/>
        <color theme="1"/>
        <rFont val="Calibri"/>
        <family val="2"/>
      </rPr>
      <t>³</t>
    </r>
  </si>
  <si>
    <t>Excavacion por medios manuales en zona de muelles de las nave 8 y 9 para la creacion de fosos necesarios para la instalacion de las rampas niveladoras, con las dimenciones indicadas por el fabricante (2.17m x 1.87m x 0.49m). Inclye: mano de obra, equipo de seguridad, herramienta y todo lo necesario para su correcta ejecucion.</t>
  </si>
  <si>
    <t>Construccion de muelles de carga y descarga con cortina metalica color blanco de  3.05m x 3.05m (10ft x 10ft), con sistema de apertura motorizado; con rampas de nivelacion de sistema mecanico tamaño estandar 2.44m x 1.83m (8ft x 10ft). Asi como castillos y cadenas necesarias para la estabilidad de los muros a trabajar. Incluye: Suministro de materiales, instalacion por parte del proverdor, mano de obra, equipo de seguridad, herramienta, andamios y todo lo necesario para su correcta ejecucion.</t>
  </si>
  <si>
    <t>Herrmienta</t>
  </si>
  <si>
    <t>EST-MU01</t>
  </si>
  <si>
    <t>Almbron del #2 (1/4) 0.248kg/m</t>
  </si>
  <si>
    <t>VARILLA DEL #3 (3/8) 0.557kg/m</t>
  </si>
  <si>
    <t>kg</t>
  </si>
  <si>
    <t>alambre recocido cal 16</t>
  </si>
  <si>
    <t>duela de pino de 3a de 3/4 x 4 x 8 pulgadas</t>
  </si>
  <si>
    <t>Barrote de pino de 3a de 1 1/2 x 3 1/2 x 8 pulgadas</t>
  </si>
  <si>
    <t>pza</t>
  </si>
  <si>
    <t>clavos para madera de 2 1/2 pulgadas</t>
  </si>
  <si>
    <t>Agua de toma</t>
  </si>
  <si>
    <t>Aceite quemado</t>
  </si>
  <si>
    <t xml:space="preserve">Concreto F'c=200kg/cm2 echo en obra </t>
  </si>
  <si>
    <t>m3</t>
  </si>
  <si>
    <t>lt</t>
  </si>
  <si>
    <t>1 albañil + 2 ayudantes</t>
  </si>
  <si>
    <t xml:space="preserve">Herramienta </t>
  </si>
  <si>
    <t>Renta de andamio</t>
  </si>
  <si>
    <t>Colado de castillos y cadenas de 0.10m x 0.15m con cocreto F'c=250kg/cm2 necesarios para la estabilidad de los muros a trabajar, reforzada con 4 varillas del #3 y estribos del #2 @ 20 cm. Incluye: acero derefuerzo, concreto echo en obra, herramienta, equipo de seguridad, mano de obra, renta de andamios, cimbra y todo lo necesario para su correcta ejecucion.</t>
  </si>
  <si>
    <t>m</t>
  </si>
  <si>
    <t>EST-MU02</t>
  </si>
  <si>
    <t>Creacion de foso necesario para la instalacion de rampas niveladora en muelle de carga y descarga e</t>
  </si>
  <si>
    <t>Inatalalcion de cortina</t>
  </si>
  <si>
    <t>instalacion de rampa</t>
  </si>
  <si>
    <t>acabados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</si>
</sst>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\-mmm\-yyyy"/>
    <numFmt numFmtId="165" formatCode="&quot;$&quot;#,##0.00"/>
    <numFmt numFmtId="166" formatCode="_-[$€-2]* #,##0.00_-;\-[$€-2]* #,##0.00_-;_-[$€-2]* &quot;-&quot;??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62"/>
      <name val="Arial"/>
      <family val="2"/>
    </font>
    <font>
      <b/>
      <i/>
      <sz val="8"/>
      <color theme="4"/>
      <name val="Arial"/>
      <family val="2"/>
    </font>
    <font>
      <b/>
      <i/>
      <sz val="10"/>
      <name val="Arial"/>
      <family val="2"/>
    </font>
    <font>
      <b/>
      <sz val="8"/>
      <color theme="4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theme="3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1"/>
    <xf numFmtId="2" fontId="1" fillId="0" borderId="0" xfId="1" applyNumberFormat="1"/>
    <xf numFmtId="164" fontId="2" fillId="0" borderId="0" xfId="1" applyNumberFormat="1" applyFont="1" applyAlignment="1">
      <alignment horizontal="left" vertical="center"/>
    </xf>
    <xf numFmtId="0" fontId="2" fillId="0" borderId="0" xfId="1" applyFont="1"/>
    <xf numFmtId="2" fontId="2" fillId="0" borderId="0" xfId="1" applyNumberFormat="1" applyFont="1"/>
    <xf numFmtId="0" fontId="2" fillId="0" borderId="4" xfId="1" applyFont="1" applyBorder="1"/>
    <xf numFmtId="0" fontId="4" fillId="0" borderId="0" xfId="1" applyFont="1"/>
    <xf numFmtId="0" fontId="2" fillId="0" borderId="0" xfId="1" applyFont="1" applyAlignment="1">
      <alignment horizontal="center"/>
    </xf>
    <xf numFmtId="12" fontId="4" fillId="0" borderId="0" xfId="1" applyNumberFormat="1" applyFont="1"/>
    <xf numFmtId="2" fontId="1" fillId="0" borderId="5" xfId="1" applyNumberFormat="1" applyBorder="1"/>
    <xf numFmtId="0" fontId="5" fillId="0" borderId="0" xfId="1" applyFont="1"/>
    <xf numFmtId="0" fontId="2" fillId="0" borderId="6" xfId="1" applyFont="1" applyBorder="1"/>
    <xf numFmtId="164" fontId="2" fillId="0" borderId="0" xfId="1" applyNumberFormat="1" applyFont="1" applyAlignment="1">
      <alignment horizontal="center"/>
    </xf>
    <xf numFmtId="0" fontId="2" fillId="0" borderId="7" xfId="1" applyFont="1" applyBorder="1"/>
    <xf numFmtId="0" fontId="6" fillId="0" borderId="6" xfId="1" applyFont="1" applyBorder="1"/>
    <xf numFmtId="0" fontId="2" fillId="0" borderId="6" xfId="1" applyFont="1" applyBorder="1" applyAlignment="1">
      <alignment horizontal="center"/>
    </xf>
    <xf numFmtId="2" fontId="1" fillId="0" borderId="8" xfId="1" applyNumberFormat="1" applyBorder="1"/>
    <xf numFmtId="0" fontId="1" fillId="0" borderId="2" xfId="1" applyBorder="1" applyAlignment="1">
      <alignment vertical="center" wrapText="1"/>
    </xf>
    <xf numFmtId="0" fontId="7" fillId="0" borderId="0" xfId="1" applyFont="1"/>
    <xf numFmtId="0" fontId="1" fillId="0" borderId="0" xfId="1" applyAlignment="1">
      <alignment vertical="center" wrapText="1"/>
    </xf>
    <xf numFmtId="49" fontId="1" fillId="0" borderId="0" xfId="1" applyNumberFormat="1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1" applyFont="1" applyAlignment="1">
      <alignment horizontal="left"/>
    </xf>
    <xf numFmtId="0" fontId="1" fillId="0" borderId="9" xfId="1" applyBorder="1" applyAlignment="1">
      <alignment vertical="center" wrapText="1"/>
    </xf>
    <xf numFmtId="0" fontId="7" fillId="1" borderId="10" xfId="1" applyFont="1" applyFill="1" applyBorder="1" applyAlignment="1">
      <alignment horizontal="center"/>
    </xf>
    <xf numFmtId="2" fontId="7" fillId="1" borderId="10" xfId="1" applyNumberFormat="1" applyFont="1" applyFill="1" applyBorder="1" applyAlignment="1">
      <alignment horizontal="center"/>
    </xf>
    <xf numFmtId="165" fontId="8" fillId="0" borderId="0" xfId="1" applyNumberFormat="1" applyFont="1"/>
    <xf numFmtId="0" fontId="8" fillId="0" borderId="0" xfId="1" applyFont="1"/>
    <xf numFmtId="165" fontId="2" fillId="0" borderId="0" xfId="1" applyNumberFormat="1" applyFont="1" applyAlignment="1">
      <alignment horizontal="right" vertical="top"/>
    </xf>
    <xf numFmtId="2" fontId="2" fillId="0" borderId="0" xfId="2" applyNumberFormat="1" applyFont="1" applyFill="1" applyAlignment="1">
      <alignment horizontal="right" vertical="top"/>
    </xf>
    <xf numFmtId="165" fontId="1" fillId="0" borderId="0" xfId="1" applyNumberFormat="1"/>
    <xf numFmtId="0" fontId="1" fillId="0" borderId="0" xfId="1" applyAlignment="1">
      <alignment wrapText="1"/>
    </xf>
    <xf numFmtId="165" fontId="7" fillId="0" borderId="11" xfId="1" applyNumberFormat="1" applyFont="1" applyBorder="1"/>
    <xf numFmtId="165" fontId="7" fillId="0" borderId="0" xfId="1" applyNumberFormat="1" applyFont="1"/>
    <xf numFmtId="165" fontId="2" fillId="0" borderId="0" xfId="1" applyNumberFormat="1" applyFont="1"/>
    <xf numFmtId="10" fontId="2" fillId="0" borderId="0" xfId="1" applyNumberFormat="1" applyFont="1"/>
    <xf numFmtId="2" fontId="8" fillId="0" borderId="0" xfId="1" applyNumberFormat="1" applyFont="1"/>
    <xf numFmtId="165" fontId="9" fillId="0" borderId="0" xfId="1" applyNumberFormat="1" applyFont="1"/>
    <xf numFmtId="0" fontId="7" fillId="2" borderId="0" xfId="1" applyFont="1" applyFill="1"/>
    <xf numFmtId="0" fontId="2" fillId="2" borderId="0" xfId="1" applyFont="1" applyFill="1"/>
    <xf numFmtId="0" fontId="1" fillId="2" borderId="0" xfId="1" applyFill="1"/>
    <xf numFmtId="165" fontId="8" fillId="2" borderId="0" xfId="1" applyNumberFormat="1" applyFont="1" applyFill="1"/>
    <xf numFmtId="0" fontId="8" fillId="2" borderId="0" xfId="1" applyFont="1" applyFill="1"/>
    <xf numFmtId="165" fontId="7" fillId="2" borderId="0" xfId="1" applyNumberFormat="1" applyFont="1" applyFill="1"/>
    <xf numFmtId="2" fontId="7" fillId="2" borderId="12" xfId="1" applyNumberFormat="1" applyFont="1" applyFill="1" applyBorder="1"/>
    <xf numFmtId="0" fontId="1" fillId="3" borderId="0" xfId="1" applyFill="1"/>
    <xf numFmtId="0" fontId="7" fillId="3" borderId="0" xfId="1" applyFont="1" applyFill="1"/>
    <xf numFmtId="10" fontId="2" fillId="3" borderId="0" xfId="1" applyNumberFormat="1" applyFont="1" applyFill="1"/>
    <xf numFmtId="165" fontId="8" fillId="3" borderId="0" xfId="1" applyNumberFormat="1" applyFont="1" applyFill="1"/>
    <xf numFmtId="0" fontId="9" fillId="3" borderId="0" xfId="1" applyFont="1" applyFill="1"/>
    <xf numFmtId="165" fontId="7" fillId="3" borderId="12" xfId="1" applyNumberFormat="1" applyFont="1" applyFill="1" applyBorder="1"/>
    <xf numFmtId="2" fontId="7" fillId="3" borderId="12" xfId="1" applyNumberFormat="1" applyFont="1" applyFill="1" applyBorder="1"/>
    <xf numFmtId="44" fontId="0" fillId="0" borderId="0" xfId="3" applyFont="1"/>
    <xf numFmtId="44" fontId="1" fillId="0" borderId="0" xfId="1" applyNumberFormat="1"/>
    <xf numFmtId="2" fontId="0" fillId="0" borderId="0" xfId="2" applyNumberFormat="1" applyFont="1"/>
    <xf numFmtId="9" fontId="0" fillId="0" borderId="0" xfId="2" applyFont="1"/>
    <xf numFmtId="0" fontId="0" fillId="0" borderId="0" xfId="1" applyFont="1"/>
    <xf numFmtId="0" fontId="12" fillId="0" borderId="1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2" fillId="0" borderId="0" xfId="1" applyFont="1" applyAlignment="1">
      <alignment horizontal="right"/>
    </xf>
    <xf numFmtId="0" fontId="1" fillId="0" borderId="0" xfId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0" fontId="0" fillId="0" borderId="0" xfId="1" applyFont="1" applyAlignment="1">
      <alignment horizontal="left" wrapText="1"/>
    </xf>
    <xf numFmtId="0" fontId="7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center" vertical="center"/>
    </xf>
    <xf numFmtId="165" fontId="8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right" vertical="center"/>
    </xf>
    <xf numFmtId="0" fontId="0" fillId="0" borderId="0" xfId="1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0" borderId="0" xfId="1" applyFont="1" applyAlignment="1">
      <alignment wrapText="1"/>
    </xf>
  </cellXfs>
  <cellStyles count="42">
    <cellStyle name="Euro" xfId="4" xr:uid="{00000000-0005-0000-0000-000000000000}"/>
    <cellStyle name="Millares 2" xfId="5" xr:uid="{00000000-0005-0000-0000-000001000000}"/>
    <cellStyle name="Millares 2 2" xfId="6" xr:uid="{00000000-0005-0000-0000-000002000000}"/>
    <cellStyle name="Millares 2 2 2" xfId="7" xr:uid="{00000000-0005-0000-0000-000003000000}"/>
    <cellStyle name="Millares 2 2 3" xfId="8" xr:uid="{00000000-0005-0000-0000-000004000000}"/>
    <cellStyle name="Millares 2 3" xfId="9" xr:uid="{00000000-0005-0000-0000-000005000000}"/>
    <cellStyle name="Millares 3" xfId="10" xr:uid="{00000000-0005-0000-0000-000006000000}"/>
    <cellStyle name="Millares 3 2" xfId="11" xr:uid="{00000000-0005-0000-0000-000007000000}"/>
    <cellStyle name="Millares 3 3" xfId="12" xr:uid="{00000000-0005-0000-0000-000008000000}"/>
    <cellStyle name="Millares 4" xfId="13" xr:uid="{00000000-0005-0000-0000-000009000000}"/>
    <cellStyle name="Millares 4 2" xfId="14" xr:uid="{00000000-0005-0000-0000-00000A000000}"/>
    <cellStyle name="Millares 4 3" xfId="15" xr:uid="{00000000-0005-0000-0000-00000B000000}"/>
    <cellStyle name="Millares 4 3 2" xfId="16" xr:uid="{00000000-0005-0000-0000-00000C000000}"/>
    <cellStyle name="Millares 5" xfId="17" xr:uid="{00000000-0005-0000-0000-00000D000000}"/>
    <cellStyle name="Millares 5 2" xfId="18" xr:uid="{00000000-0005-0000-0000-00000E000000}"/>
    <cellStyle name="Millares 6" xfId="19" xr:uid="{00000000-0005-0000-0000-00000F000000}"/>
    <cellStyle name="Millares 7" xfId="20" xr:uid="{00000000-0005-0000-0000-000010000000}"/>
    <cellStyle name="Millares 7 2" xfId="21" xr:uid="{00000000-0005-0000-0000-000011000000}"/>
    <cellStyle name="Moneda 2" xfId="22" xr:uid="{00000000-0005-0000-0000-000012000000}"/>
    <cellStyle name="Moneda 2 2" xfId="23" xr:uid="{00000000-0005-0000-0000-000013000000}"/>
    <cellStyle name="Moneda 2 3" xfId="24" xr:uid="{00000000-0005-0000-0000-000014000000}"/>
    <cellStyle name="Moneda 3" xfId="25" xr:uid="{00000000-0005-0000-0000-000015000000}"/>
    <cellStyle name="Moneda 3 2" xfId="26" xr:uid="{00000000-0005-0000-0000-000016000000}"/>
    <cellStyle name="Moneda 3 3" xfId="27" xr:uid="{00000000-0005-0000-0000-000017000000}"/>
    <cellStyle name="Moneda 3 3 2" xfId="28" xr:uid="{00000000-0005-0000-0000-000018000000}"/>
    <cellStyle name="Moneda 4" xfId="29" xr:uid="{00000000-0005-0000-0000-000019000000}"/>
    <cellStyle name="Moneda 4 2" xfId="30" xr:uid="{00000000-0005-0000-0000-00001A000000}"/>
    <cellStyle name="Moneda 5" xfId="31" xr:uid="{00000000-0005-0000-0000-00001B000000}"/>
    <cellStyle name="Moneda 6" xfId="32" xr:uid="{00000000-0005-0000-0000-00001C000000}"/>
    <cellStyle name="Moneda 6 2" xfId="33" xr:uid="{00000000-0005-0000-0000-00001D000000}"/>
    <cellStyle name="Moneda 7" xfId="3" xr:uid="{00000000-0005-0000-0000-00001E000000}"/>
    <cellStyle name="Moneda 7 2" xfId="34" xr:uid="{00000000-0005-0000-0000-00001F000000}"/>
    <cellStyle name="Normal" xfId="0" builtinId="0"/>
    <cellStyle name="Normal 2" xfId="35" xr:uid="{00000000-0005-0000-0000-000021000000}"/>
    <cellStyle name="Normal 2 2" xfId="36" xr:uid="{00000000-0005-0000-0000-000022000000}"/>
    <cellStyle name="Normal 3" xfId="37" xr:uid="{00000000-0005-0000-0000-000023000000}"/>
    <cellStyle name="Normal 4" xfId="38" xr:uid="{00000000-0005-0000-0000-000024000000}"/>
    <cellStyle name="Normal 5" xfId="1" xr:uid="{00000000-0005-0000-0000-000025000000}"/>
    <cellStyle name="Normal 5 2" xfId="39" xr:uid="{00000000-0005-0000-0000-000026000000}"/>
    <cellStyle name="Porcentaje 2" xfId="40" xr:uid="{00000000-0005-0000-0000-000027000000}"/>
    <cellStyle name="Porcentaje 3" xfId="2" xr:uid="{00000000-0005-0000-0000-000028000000}"/>
    <cellStyle name="Porcentaje 3 2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7"/>
  <sheetViews>
    <sheetView tabSelected="1" view="pageBreakPreview" topLeftCell="A15" zoomScale="85" zoomScaleNormal="115" zoomScaleSheetLayoutView="85" workbookViewId="0">
      <selection activeCell="B25" sqref="B25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58" t="s">
        <v>0</v>
      </c>
      <c r="B3" s="59"/>
      <c r="C3" s="59"/>
      <c r="D3" s="59"/>
      <c r="E3" s="59"/>
      <c r="F3" s="59"/>
      <c r="G3" s="59"/>
      <c r="H3" s="60"/>
    </row>
    <row r="4" spans="1:8" x14ac:dyDescent="0.25">
      <c r="A4" s="6" t="s">
        <v>1</v>
      </c>
      <c r="B4" s="7"/>
      <c r="C4" s="8"/>
      <c r="D4" s="8"/>
      <c r="E4" s="61" t="s">
        <v>2</v>
      </c>
      <c r="F4" s="61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63" t="s">
        <v>55</v>
      </c>
      <c r="C10" s="62"/>
      <c r="D10" s="62"/>
      <c r="E10" s="62"/>
      <c r="F10" s="62"/>
      <c r="G10" s="62"/>
      <c r="H10" s="20"/>
    </row>
    <row r="11" spans="1:8" ht="14.25" customHeight="1" x14ac:dyDescent="0.25">
      <c r="B11" s="62"/>
      <c r="C11" s="62"/>
      <c r="D11" s="62"/>
      <c r="E11" s="62"/>
      <c r="F11" s="62"/>
      <c r="G11" s="62"/>
      <c r="H11" s="20"/>
    </row>
    <row r="12" spans="1:8" ht="14.25" customHeight="1" x14ac:dyDescent="0.25">
      <c r="B12" s="62"/>
      <c r="C12" s="62"/>
      <c r="D12" s="62"/>
      <c r="E12" s="62"/>
      <c r="F12" s="62"/>
      <c r="G12" s="62"/>
      <c r="H12" s="20"/>
    </row>
    <row r="13" spans="1:8" ht="30" customHeight="1" x14ac:dyDescent="0.25">
      <c r="B13" s="62"/>
      <c r="C13" s="62"/>
      <c r="D13" s="62"/>
      <c r="E13" s="62"/>
      <c r="F13" s="62"/>
      <c r="G13" s="62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ht="178.5" customHeight="1" x14ac:dyDescent="0.25">
      <c r="A17" s="65" t="s">
        <v>35</v>
      </c>
      <c r="B17" s="64" t="s">
        <v>48</v>
      </c>
      <c r="C17" s="67" t="s">
        <v>36</v>
      </c>
      <c r="D17" s="68">
        <f>'PRE-MU-01'!G66</f>
        <v>242.56082468749997</v>
      </c>
      <c r="E17" s="67" t="s">
        <v>37</v>
      </c>
      <c r="F17" s="69">
        <v>80</v>
      </c>
      <c r="G17" s="70">
        <f>D17*F17</f>
        <v>19404.865974999997</v>
      </c>
      <c r="H17" s="30">
        <f>(G17*100)/G66</f>
        <v>48.371036080799264</v>
      </c>
      <c r="J17" s="31"/>
      <c r="K17" s="31"/>
    </row>
    <row r="18" spans="1:11" ht="168.75" customHeight="1" x14ac:dyDescent="0.25">
      <c r="A18" s="65" t="s">
        <v>47</v>
      </c>
      <c r="B18" s="71" t="s">
        <v>49</v>
      </c>
      <c r="C18" s="67" t="s">
        <v>36</v>
      </c>
      <c r="D18" s="68">
        <f>'PRE-MU-02'!G66</f>
        <v>249.61078037499999</v>
      </c>
      <c r="E18" s="67" t="s">
        <v>37</v>
      </c>
      <c r="F18" s="69">
        <v>33.5</v>
      </c>
      <c r="G18" s="70">
        <f>D18*F18</f>
        <v>8361.9611425624989</v>
      </c>
      <c r="H18" s="30">
        <f>(G18*100)/G66</f>
        <v>20.844087490953779</v>
      </c>
      <c r="J18" s="31"/>
      <c r="K18" s="31"/>
    </row>
    <row r="19" spans="1:11" ht="135.75" customHeight="1" x14ac:dyDescent="0.25">
      <c r="A19" s="65" t="s">
        <v>52</v>
      </c>
      <c r="B19" s="73" t="s">
        <v>54</v>
      </c>
      <c r="C19" s="67" t="s">
        <v>53</v>
      </c>
      <c r="D19" s="68">
        <f>'EXC-MU'!G66</f>
        <v>232.11666843749998</v>
      </c>
      <c r="E19" s="67" t="s">
        <v>37</v>
      </c>
      <c r="F19" s="69">
        <v>17</v>
      </c>
      <c r="G19" s="70">
        <f>D19*F19</f>
        <v>3945.9833634374995</v>
      </c>
      <c r="H19" s="30">
        <f>(G19*100)/G66</f>
        <v>9.8362598274564448</v>
      </c>
      <c r="J19" s="31"/>
      <c r="K19" s="31"/>
    </row>
    <row r="20" spans="1:11" ht="135" x14ac:dyDescent="0.25">
      <c r="A20" s="65" t="s">
        <v>57</v>
      </c>
      <c r="B20" s="73" t="s">
        <v>74</v>
      </c>
      <c r="C20" s="67" t="s">
        <v>75</v>
      </c>
      <c r="D20" s="68"/>
      <c r="E20" s="72"/>
      <c r="F20" s="69">
        <v>73.2</v>
      </c>
      <c r="G20" s="70"/>
      <c r="H20" s="30">
        <f>(G20*100)/G66</f>
        <v>0</v>
      </c>
      <c r="J20" s="31"/>
      <c r="K20" s="31"/>
    </row>
    <row r="21" spans="1:11" ht="45" x14ac:dyDescent="0.25">
      <c r="A21" s="65" t="s">
        <v>76</v>
      </c>
      <c r="B21" s="73" t="s">
        <v>77</v>
      </c>
      <c r="D21" s="68"/>
      <c r="E21" s="72"/>
      <c r="F21" s="69"/>
      <c r="G21" s="70"/>
      <c r="H21" s="30">
        <f>(G21*100)/G66</f>
        <v>0</v>
      </c>
      <c r="J21" s="31"/>
      <c r="K21" s="31"/>
    </row>
    <row r="22" spans="1:11" x14ac:dyDescent="0.25">
      <c r="A22" s="65"/>
      <c r="B22" s="57" t="s">
        <v>78</v>
      </c>
      <c r="D22" s="68"/>
      <c r="E22" s="72"/>
      <c r="F22" s="69"/>
      <c r="G22" s="70"/>
      <c r="H22" s="30">
        <f>(G22*100)/G66</f>
        <v>0</v>
      </c>
      <c r="J22" s="31"/>
      <c r="K22" s="31"/>
    </row>
    <row r="23" spans="1:11" x14ac:dyDescent="0.25">
      <c r="A23" s="65"/>
      <c r="B23" s="57" t="s">
        <v>79</v>
      </c>
      <c r="D23" s="68"/>
      <c r="E23" s="72"/>
      <c r="F23" s="69"/>
      <c r="G23" s="70"/>
      <c r="H23" s="30">
        <f>(G23*100)/G66</f>
        <v>0</v>
      </c>
      <c r="J23" s="31"/>
      <c r="K23" s="31"/>
    </row>
    <row r="24" spans="1:11" x14ac:dyDescent="0.25">
      <c r="A24" s="65"/>
      <c r="B24" s="57" t="s">
        <v>80</v>
      </c>
      <c r="D24" s="68"/>
      <c r="E24" s="72"/>
      <c r="F24" s="69"/>
      <c r="G24" s="70"/>
      <c r="H24" s="30">
        <f>(G24*100)/G66</f>
        <v>0</v>
      </c>
      <c r="J24" s="31"/>
      <c r="K24" s="31"/>
    </row>
    <row r="25" spans="1:11" x14ac:dyDescent="0.25">
      <c r="A25" s="65"/>
      <c r="D25" s="68"/>
      <c r="E25" s="72"/>
      <c r="F25" s="69"/>
      <c r="G25" s="70"/>
      <c r="H25" s="30">
        <f>(G25*100)/G66</f>
        <v>0</v>
      </c>
      <c r="J25" s="31"/>
      <c r="K25" s="31"/>
    </row>
    <row r="26" spans="1:11" x14ac:dyDescent="0.25">
      <c r="A26" s="65"/>
      <c r="D26" s="68"/>
      <c r="E26" s="72"/>
      <c r="F26" s="69"/>
      <c r="G26" s="70"/>
      <c r="H26" s="30">
        <f>(G26*100)/G66</f>
        <v>0</v>
      </c>
      <c r="J26" s="31"/>
      <c r="K26" s="31"/>
    </row>
    <row r="27" spans="1:11" x14ac:dyDescent="0.25">
      <c r="A27" s="65"/>
      <c r="B27" s="57"/>
      <c r="D27" s="68"/>
      <c r="E27" s="72"/>
      <c r="F27" s="69"/>
      <c r="G27" s="70"/>
      <c r="H27" s="30">
        <f>(G27*100)/G66</f>
        <v>0</v>
      </c>
      <c r="J27" s="31"/>
      <c r="K27" s="31"/>
    </row>
    <row r="28" spans="1:11" x14ac:dyDescent="0.25">
      <c r="A28" s="65"/>
      <c r="D28" s="68"/>
      <c r="E28" s="72"/>
      <c r="F28" s="69"/>
      <c r="G28" s="70"/>
      <c r="H28" s="30">
        <f>(G28*100)/G66</f>
        <v>0</v>
      </c>
      <c r="J28" s="31"/>
      <c r="K28" s="31"/>
    </row>
    <row r="29" spans="1:11" x14ac:dyDescent="0.25">
      <c r="A29" s="65"/>
      <c r="D29" s="68"/>
      <c r="E29" s="72"/>
      <c r="F29" s="69"/>
      <c r="G29" s="70"/>
      <c r="H29" s="30">
        <f>(G29*100)/G66</f>
        <v>0</v>
      </c>
      <c r="J29" s="31"/>
      <c r="K29" s="31"/>
    </row>
    <row r="30" spans="1:11" x14ac:dyDescent="0.25">
      <c r="A30" s="65"/>
      <c r="D30" s="68"/>
      <c r="E30" s="72"/>
      <c r="F30" s="69"/>
      <c r="G30" s="70"/>
      <c r="H30" s="30">
        <f>(G30*100)/G66</f>
        <v>0</v>
      </c>
      <c r="J30" s="31"/>
      <c r="K30" s="31"/>
    </row>
    <row r="31" spans="1:11" x14ac:dyDescent="0.25">
      <c r="A31" s="65"/>
      <c r="D31" s="27"/>
      <c r="E31" s="72"/>
      <c r="F31" s="28"/>
      <c r="G31" s="29"/>
      <c r="H31" s="30">
        <f>(G31*100)/G66</f>
        <v>0</v>
      </c>
      <c r="J31" s="31"/>
      <c r="K31" s="31"/>
    </row>
    <row r="32" spans="1:11" x14ac:dyDescent="0.25">
      <c r="B32" s="19" t="s">
        <v>19</v>
      </c>
      <c r="D32" s="27"/>
      <c r="F32" s="28"/>
      <c r="G32" s="33">
        <f>SUM(G17:G31)</f>
        <v>31712.810480999997</v>
      </c>
      <c r="H32" s="30"/>
    </row>
    <row r="33" spans="1:12" x14ac:dyDescent="0.25">
      <c r="B33" s="19"/>
      <c r="D33" s="27"/>
      <c r="F33" s="28"/>
      <c r="G33" s="34"/>
      <c r="H33" s="30"/>
      <c r="I33" s="31"/>
      <c r="L33" s="31"/>
    </row>
    <row r="34" spans="1:12" x14ac:dyDescent="0.25">
      <c r="A34" s="19" t="s">
        <v>20</v>
      </c>
      <c r="B34" s="4"/>
      <c r="D34" s="27"/>
      <c r="F34" s="28"/>
      <c r="G34" s="34"/>
      <c r="H34" s="30">
        <f>(G34*100)/G66</f>
        <v>0</v>
      </c>
    </row>
    <row r="35" spans="1:12" x14ac:dyDescent="0.25">
      <c r="A35" s="19"/>
      <c r="B35" s="4"/>
      <c r="D35" s="27"/>
      <c r="F35" s="28"/>
      <c r="G35" s="35"/>
      <c r="H35" s="30">
        <f>(G35*100)/G66</f>
        <v>0</v>
      </c>
    </row>
    <row r="36" spans="1:12" x14ac:dyDescent="0.25">
      <c r="A36" s="19"/>
      <c r="B36" s="4"/>
      <c r="D36" s="27"/>
      <c r="F36" s="28"/>
      <c r="G36" s="35"/>
      <c r="H36" s="30">
        <f>(G36*100)/G66</f>
        <v>0</v>
      </c>
    </row>
    <row r="37" spans="1:12" x14ac:dyDescent="0.25">
      <c r="A37" s="19"/>
      <c r="B37" s="4"/>
      <c r="D37" s="27"/>
      <c r="F37" s="28"/>
      <c r="G37" s="35"/>
      <c r="H37" s="30">
        <f>(G37*100)/G66</f>
        <v>0</v>
      </c>
    </row>
    <row r="38" spans="1:12" x14ac:dyDescent="0.25">
      <c r="A38" s="19"/>
      <c r="B38" s="4"/>
      <c r="D38" s="27"/>
      <c r="F38" s="28"/>
      <c r="G38" s="35"/>
      <c r="H38" s="30">
        <f>(G38*100)/G66</f>
        <v>0</v>
      </c>
    </row>
    <row r="39" spans="1:12" x14ac:dyDescent="0.25">
      <c r="A39" s="19"/>
      <c r="B39" s="4"/>
      <c r="D39" s="27"/>
      <c r="F39" s="28"/>
      <c r="G39" s="35"/>
      <c r="H39" s="30">
        <f>(G39*100)/G66</f>
        <v>0</v>
      </c>
    </row>
    <row r="40" spans="1:12" x14ac:dyDescent="0.25">
      <c r="B40" s="19" t="s">
        <v>21</v>
      </c>
      <c r="D40" s="27"/>
      <c r="F40" s="28"/>
      <c r="G40" s="33">
        <f>SUM(G35:G39)</f>
        <v>0</v>
      </c>
      <c r="H40" s="30"/>
    </row>
    <row r="41" spans="1:12" x14ac:dyDescent="0.25">
      <c r="B41" s="19"/>
      <c r="D41" s="27"/>
      <c r="F41" s="28"/>
      <c r="G41" s="34"/>
      <c r="H41" s="30"/>
    </row>
    <row r="42" spans="1:12" x14ac:dyDescent="0.25">
      <c r="A42" s="19" t="s">
        <v>22</v>
      </c>
      <c r="D42" s="27"/>
      <c r="F42" s="28"/>
      <c r="H42" s="30"/>
    </row>
    <row r="43" spans="1:12" x14ac:dyDescent="0.25">
      <c r="A43" s="19"/>
      <c r="D43" s="27"/>
      <c r="F43" s="28"/>
      <c r="G43" s="31"/>
      <c r="H43" s="30">
        <f>(G43*100)/G66</f>
        <v>0</v>
      </c>
    </row>
    <row r="44" spans="1:12" x14ac:dyDescent="0.25">
      <c r="A44" s="19"/>
      <c r="D44" s="27"/>
      <c r="F44" s="28"/>
      <c r="G44" s="31"/>
      <c r="H44" s="30">
        <f>(G44*100)/G66</f>
        <v>0</v>
      </c>
    </row>
    <row r="45" spans="1:12" x14ac:dyDescent="0.25">
      <c r="A45" s="19"/>
      <c r="D45" s="27"/>
      <c r="F45" s="28"/>
      <c r="G45" s="31"/>
      <c r="H45" s="30">
        <f>(G45*100)/G66</f>
        <v>0</v>
      </c>
    </row>
    <row r="46" spans="1:12" x14ac:dyDescent="0.25">
      <c r="A46" s="19"/>
      <c r="D46" s="27"/>
      <c r="F46" s="28"/>
      <c r="G46" s="31"/>
      <c r="H46" s="30">
        <f>(G46*100)/G66</f>
        <v>0</v>
      </c>
    </row>
    <row r="47" spans="1:12" x14ac:dyDescent="0.25">
      <c r="A47" s="19"/>
      <c r="D47" s="27"/>
      <c r="F47" s="28"/>
      <c r="G47" s="31"/>
      <c r="H47" s="30">
        <f>(G47*100)/G66</f>
        <v>0</v>
      </c>
    </row>
    <row r="48" spans="1:12" x14ac:dyDescent="0.25">
      <c r="A48" s="19"/>
      <c r="D48" s="27"/>
      <c r="F48" s="28"/>
      <c r="G48" s="31"/>
      <c r="H48" s="30">
        <f>(G48*100)/G66</f>
        <v>0</v>
      </c>
    </row>
    <row r="49" spans="1:8" x14ac:dyDescent="0.25">
      <c r="A49" s="19"/>
      <c r="D49" s="27"/>
      <c r="F49" s="28"/>
      <c r="G49" s="31"/>
      <c r="H49" s="30">
        <f>(G49*100)/G66</f>
        <v>0</v>
      </c>
    </row>
    <row r="50" spans="1:8" x14ac:dyDescent="0.25">
      <c r="A50" s="19"/>
      <c r="D50" s="27"/>
      <c r="F50" s="28"/>
      <c r="G50" s="31"/>
      <c r="H50" s="30">
        <f>(G50*100)/G66</f>
        <v>0</v>
      </c>
    </row>
    <row r="51" spans="1:8" x14ac:dyDescent="0.25">
      <c r="A51" s="19"/>
      <c r="D51" s="27"/>
      <c r="F51" s="28"/>
      <c r="G51" s="31"/>
      <c r="H51" s="30">
        <f>(G51*100)/G66</f>
        <v>0</v>
      </c>
    </row>
    <row r="52" spans="1:8" x14ac:dyDescent="0.25">
      <c r="A52" s="19"/>
      <c r="D52" s="27"/>
      <c r="F52" s="28"/>
      <c r="G52" s="31"/>
      <c r="H52" s="30">
        <f>(G52*100)/G66</f>
        <v>0</v>
      </c>
    </row>
    <row r="53" spans="1:8" x14ac:dyDescent="0.25">
      <c r="A53" s="19"/>
      <c r="D53" s="27"/>
      <c r="F53" s="28"/>
      <c r="G53" s="31"/>
      <c r="H53" s="30">
        <f>(G53*100)/G66</f>
        <v>0</v>
      </c>
    </row>
    <row r="54" spans="1:8" x14ac:dyDescent="0.25">
      <c r="A54" s="19"/>
      <c r="D54" s="27"/>
      <c r="F54" s="28"/>
      <c r="G54" s="31"/>
      <c r="H54" s="30">
        <f>(G54*100)/G66</f>
        <v>0</v>
      </c>
    </row>
    <row r="55" spans="1:8" x14ac:dyDescent="0.25">
      <c r="A55" s="19"/>
      <c r="D55" s="27"/>
      <c r="F55" s="28"/>
      <c r="G55" s="31"/>
      <c r="H55" s="30">
        <f>(G55*100)/G66</f>
        <v>0</v>
      </c>
    </row>
    <row r="56" spans="1:8" x14ac:dyDescent="0.25">
      <c r="B56" s="19" t="s">
        <v>23</v>
      </c>
      <c r="D56" s="27"/>
      <c r="F56" s="28"/>
      <c r="G56" s="33">
        <f>SUM(G43:G55)</f>
        <v>0</v>
      </c>
      <c r="H56" s="30"/>
    </row>
    <row r="57" spans="1:8" x14ac:dyDescent="0.25">
      <c r="B57" s="19"/>
      <c r="D57" s="27"/>
      <c r="F57" s="28"/>
      <c r="G57" s="34"/>
      <c r="H57" s="30"/>
    </row>
    <row r="58" spans="1:8" x14ac:dyDescent="0.25">
      <c r="A58" s="19" t="s">
        <v>24</v>
      </c>
      <c r="B58" s="4"/>
      <c r="D58" s="27"/>
      <c r="F58" s="28"/>
      <c r="G58" s="34"/>
      <c r="H58" s="30"/>
    </row>
    <row r="59" spans="1:8" x14ac:dyDescent="0.25">
      <c r="A59" s="19"/>
      <c r="B59" s="4" t="s">
        <v>33</v>
      </c>
      <c r="C59" s="1" t="s">
        <v>18</v>
      </c>
      <c r="D59" s="27">
        <f>G32+G40+G56</f>
        <v>31712.810480999997</v>
      </c>
      <c r="F59" s="28">
        <v>0.05</v>
      </c>
      <c r="G59" s="34">
        <f t="shared" ref="G59:G60" si="0">D59*F59</f>
        <v>1585.6405240499998</v>
      </c>
      <c r="H59" s="30">
        <f>(G59*100)/G66</f>
        <v>3.952569169960475</v>
      </c>
    </row>
    <row r="60" spans="1:8" x14ac:dyDescent="0.25">
      <c r="A60" s="19"/>
      <c r="B60" s="4" t="s">
        <v>25</v>
      </c>
      <c r="C60" s="1" t="s">
        <v>18</v>
      </c>
      <c r="D60" s="27">
        <f>G32+G40+G56</f>
        <v>31712.810480999997</v>
      </c>
      <c r="F60" s="28">
        <v>0.05</v>
      </c>
      <c r="G60" s="34">
        <f t="shared" si="0"/>
        <v>1585.6405240499998</v>
      </c>
      <c r="H60" s="30">
        <f>(G60*100)/G66</f>
        <v>3.952569169960475</v>
      </c>
    </row>
    <row r="61" spans="1:8" x14ac:dyDescent="0.25">
      <c r="A61" s="19"/>
      <c r="B61" s="4" t="s">
        <v>26</v>
      </c>
      <c r="C61" s="1" t="s">
        <v>18</v>
      </c>
      <c r="D61" s="27">
        <f>G32+G40+G56</f>
        <v>31712.810480999997</v>
      </c>
      <c r="F61" s="28">
        <v>0.05</v>
      </c>
      <c r="G61" s="34">
        <f>D61*F61</f>
        <v>1585.6405240499998</v>
      </c>
      <c r="H61" s="30">
        <f>(G61*100)/G66</f>
        <v>3.952569169960475</v>
      </c>
    </row>
    <row r="62" spans="1:8" x14ac:dyDescent="0.25">
      <c r="C62" s="36"/>
      <c r="D62" s="27"/>
      <c r="F62" s="28"/>
      <c r="G62" s="33">
        <f>SUM(G59:G61)</f>
        <v>4756.9215721499995</v>
      </c>
      <c r="H62" s="30"/>
    </row>
    <row r="63" spans="1:8" x14ac:dyDescent="0.25">
      <c r="C63" s="36"/>
      <c r="D63" s="27"/>
      <c r="F63" s="28"/>
      <c r="G63" s="34"/>
      <c r="H63" s="30"/>
    </row>
    <row r="64" spans="1:8" x14ac:dyDescent="0.25">
      <c r="A64" s="19" t="s">
        <v>27</v>
      </c>
      <c r="C64" s="36">
        <v>0.1</v>
      </c>
      <c r="D64" s="27"/>
      <c r="F64" s="37"/>
      <c r="G64" s="38">
        <f>(G62+G56+G40+G32)*C64</f>
        <v>3646.9732053149996</v>
      </c>
      <c r="H64" s="30">
        <f>(G64*100)/G66</f>
        <v>9.0909090909090917</v>
      </c>
    </row>
    <row r="65" spans="1:11" x14ac:dyDescent="0.25">
      <c r="A65" s="19"/>
      <c r="D65" s="27"/>
      <c r="E65" s="1" t="s">
        <v>28</v>
      </c>
      <c r="F65" s="28"/>
    </row>
    <row r="66" spans="1:11" ht="15.75" thickBot="1" x14ac:dyDescent="0.3">
      <c r="A66" s="39"/>
      <c r="B66" s="40" t="s">
        <v>29</v>
      </c>
      <c r="C66" s="41"/>
      <c r="D66" s="42"/>
      <c r="E66" s="41"/>
      <c r="F66" s="43"/>
      <c r="G66" s="44">
        <f>SUM(G32+G40+G56+G62+G64)</f>
        <v>40116.705258464994</v>
      </c>
      <c r="H66" s="45">
        <f>SUM(H17:H64)</f>
        <v>99.999999999999986</v>
      </c>
    </row>
    <row r="67" spans="1:11" ht="15.75" thickTop="1" x14ac:dyDescent="0.25">
      <c r="B67" s="19" t="s">
        <v>30</v>
      </c>
      <c r="C67" s="36">
        <v>0.16</v>
      </c>
      <c r="D67" s="27"/>
      <c r="F67" s="28"/>
      <c r="G67" s="34">
        <f>G66*C67</f>
        <v>6418.6728413543988</v>
      </c>
      <c r="H67" s="30"/>
    </row>
    <row r="68" spans="1:11" ht="15.75" thickBot="1" x14ac:dyDescent="0.3">
      <c r="A68" s="46"/>
      <c r="B68" s="47" t="s">
        <v>31</v>
      </c>
      <c r="C68" s="48"/>
      <c r="D68" s="49"/>
      <c r="E68" s="46"/>
      <c r="F68" s="50" t="s">
        <v>32</v>
      </c>
      <c r="G68" s="51">
        <f>SUM(G66:G67)</f>
        <v>46535.378099819391</v>
      </c>
      <c r="H68" s="52"/>
      <c r="I68" s="31"/>
    </row>
    <row r="69" spans="1:11" ht="15.75" thickTop="1" x14ac:dyDescent="0.25"/>
    <row r="71" spans="1:11" x14ac:dyDescent="0.25">
      <c r="C71" s="53"/>
      <c r="H71" s="54"/>
      <c r="J71" s="31"/>
    </row>
    <row r="72" spans="1:11" x14ac:dyDescent="0.25">
      <c r="K72" s="31"/>
    </row>
    <row r="73" spans="1:11" x14ac:dyDescent="0.25">
      <c r="C73" s="2"/>
      <c r="H73" s="54"/>
    </row>
    <row r="75" spans="1:11" x14ac:dyDescent="0.25">
      <c r="C75" s="31"/>
      <c r="D75" s="55"/>
    </row>
    <row r="76" spans="1:11" x14ac:dyDescent="0.25">
      <c r="D76" s="56"/>
    </row>
    <row r="77" spans="1:11" x14ac:dyDescent="0.25">
      <c r="C77" s="31"/>
      <c r="D77" s="55"/>
    </row>
  </sheetData>
  <mergeCells count="3">
    <mergeCell ref="A3:H3"/>
    <mergeCell ref="E4:F4"/>
    <mergeCell ref="B10:G13"/>
  </mergeCells>
  <pageMargins left="0.7" right="0.7" top="0.75" bottom="0.75" header="0.3" footer="0.3"/>
  <pageSetup scale="4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7266-67D3-4F78-B830-05D4854523D6}">
  <sheetPr>
    <pageSetUpPr fitToPage="1"/>
  </sheetPr>
  <dimension ref="A1:L77"/>
  <sheetViews>
    <sheetView view="pageBreakPreview" topLeftCell="A28" zoomScale="85" zoomScaleNormal="115" zoomScaleSheetLayoutView="85" workbookViewId="0">
      <selection activeCell="F52" sqref="F52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58" t="s">
        <v>0</v>
      </c>
      <c r="B3" s="59"/>
      <c r="C3" s="59"/>
      <c r="D3" s="59"/>
      <c r="E3" s="59"/>
      <c r="F3" s="59"/>
      <c r="G3" s="59"/>
      <c r="H3" s="60"/>
    </row>
    <row r="4" spans="1:8" x14ac:dyDescent="0.25">
      <c r="A4" s="6" t="s">
        <v>1</v>
      </c>
      <c r="B4" s="7"/>
      <c r="C4" s="8"/>
      <c r="D4" s="8"/>
      <c r="E4" s="61" t="s">
        <v>2</v>
      </c>
      <c r="F4" s="61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63" t="s">
        <v>38</v>
      </c>
      <c r="C10" s="62"/>
      <c r="D10" s="62"/>
      <c r="E10" s="62"/>
      <c r="F10" s="62"/>
      <c r="G10" s="62"/>
      <c r="H10" s="20"/>
    </row>
    <row r="11" spans="1:8" ht="14.25" customHeight="1" x14ac:dyDescent="0.25">
      <c r="B11" s="62"/>
      <c r="C11" s="62"/>
      <c r="D11" s="62"/>
      <c r="E11" s="62"/>
      <c r="F11" s="62"/>
      <c r="G11" s="62"/>
      <c r="H11" s="20"/>
    </row>
    <row r="12" spans="1:8" ht="14.25" customHeight="1" x14ac:dyDescent="0.25">
      <c r="B12" s="62"/>
      <c r="C12" s="62"/>
      <c r="D12" s="62"/>
      <c r="E12" s="62"/>
      <c r="F12" s="62"/>
      <c r="G12" s="62"/>
      <c r="H12" s="20"/>
    </row>
    <row r="13" spans="1:8" ht="30" customHeight="1" x14ac:dyDescent="0.25">
      <c r="B13" s="62"/>
      <c r="C13" s="62"/>
      <c r="D13" s="62"/>
      <c r="E13" s="62"/>
      <c r="F13" s="62"/>
      <c r="G13" s="62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ht="16.5" customHeight="1" x14ac:dyDescent="0.25">
      <c r="A17" s="65"/>
      <c r="B17" s="64"/>
      <c r="C17" s="57"/>
      <c r="D17" s="27"/>
      <c r="E17" s="57"/>
      <c r="F17" s="28"/>
      <c r="G17" s="29">
        <f>D17*F17</f>
        <v>0</v>
      </c>
      <c r="H17" s="30">
        <f>(G17*100)/G66</f>
        <v>0</v>
      </c>
      <c r="J17" s="31"/>
      <c r="K17" s="31"/>
    </row>
    <row r="18" spans="1:11" x14ac:dyDescent="0.25">
      <c r="A18" s="19"/>
      <c r="C18" s="57"/>
      <c r="D18" s="27"/>
      <c r="F18" s="28"/>
      <c r="G18" s="29"/>
      <c r="H18" s="30">
        <f>(G18*100)/G66</f>
        <v>0</v>
      </c>
      <c r="J18" s="31"/>
      <c r="K18" s="31"/>
    </row>
    <row r="19" spans="1:11" x14ac:dyDescent="0.25">
      <c r="A19" s="19"/>
      <c r="D19" s="27"/>
      <c r="F19" s="28"/>
      <c r="G19" s="29"/>
      <c r="H19" s="30">
        <f>(G19*100)/G66</f>
        <v>0</v>
      </c>
      <c r="J19" s="31"/>
      <c r="K19" s="31"/>
    </row>
    <row r="20" spans="1:11" x14ac:dyDescent="0.25">
      <c r="A20" s="19"/>
      <c r="D20" s="27"/>
      <c r="F20" s="28"/>
      <c r="G20" s="29"/>
      <c r="H20" s="30">
        <f>(G20*100)/G66</f>
        <v>0</v>
      </c>
      <c r="J20" s="31"/>
      <c r="K20" s="31"/>
    </row>
    <row r="21" spans="1:11" x14ac:dyDescent="0.25">
      <c r="A21" s="19"/>
      <c r="B21" s="32"/>
      <c r="D21" s="27"/>
      <c r="F21" s="28"/>
      <c r="G21" s="29"/>
      <c r="H21" s="30">
        <f>(G21*100)/G66</f>
        <v>0</v>
      </c>
      <c r="J21" s="31"/>
      <c r="K21" s="31"/>
    </row>
    <row r="22" spans="1:11" x14ac:dyDescent="0.25">
      <c r="A22" s="19"/>
      <c r="D22" s="27"/>
      <c r="F22" s="28"/>
      <c r="G22" s="29"/>
      <c r="H22" s="30">
        <f>(G22*100)/G66</f>
        <v>0</v>
      </c>
      <c r="J22" s="31"/>
      <c r="K22" s="31"/>
    </row>
    <row r="23" spans="1:11" x14ac:dyDescent="0.25">
      <c r="A23" s="19"/>
      <c r="D23" s="27"/>
      <c r="F23" s="28"/>
      <c r="G23" s="29"/>
      <c r="H23" s="30">
        <f>(G23*100)/G66</f>
        <v>0</v>
      </c>
      <c r="J23" s="31"/>
      <c r="K23" s="31"/>
    </row>
    <row r="24" spans="1:11" x14ac:dyDescent="0.25">
      <c r="A24" s="19"/>
      <c r="D24" s="27"/>
      <c r="F24" s="28"/>
      <c r="G24" s="29"/>
      <c r="H24" s="30">
        <f>(G24*100)/G66</f>
        <v>0</v>
      </c>
      <c r="J24" s="31"/>
      <c r="K24" s="31"/>
    </row>
    <row r="25" spans="1:11" x14ac:dyDescent="0.25">
      <c r="A25" s="19"/>
      <c r="D25" s="27"/>
      <c r="F25" s="28"/>
      <c r="G25" s="29"/>
      <c r="H25" s="30">
        <f>(G25*100)/G66</f>
        <v>0</v>
      </c>
      <c r="J25" s="31"/>
      <c r="K25" s="31"/>
    </row>
    <row r="26" spans="1:11" x14ac:dyDescent="0.25">
      <c r="A26" s="19"/>
      <c r="D26" s="27"/>
      <c r="F26" s="28"/>
      <c r="G26" s="29"/>
      <c r="H26" s="30">
        <f>(G26*100)/G66</f>
        <v>0</v>
      </c>
      <c r="J26" s="31"/>
      <c r="K26" s="31"/>
    </row>
    <row r="27" spans="1:11" x14ac:dyDescent="0.25">
      <c r="A27" s="19"/>
      <c r="B27" s="57"/>
      <c r="D27" s="27"/>
      <c r="F27" s="28"/>
      <c r="G27" s="29"/>
      <c r="H27" s="30">
        <f>(G27*100)/G66</f>
        <v>0</v>
      </c>
      <c r="J27" s="31"/>
      <c r="K27" s="31"/>
    </row>
    <row r="28" spans="1:11" x14ac:dyDescent="0.25">
      <c r="A28" s="19"/>
      <c r="D28" s="27"/>
      <c r="F28" s="28"/>
      <c r="G28" s="29"/>
      <c r="H28" s="30">
        <f>(G28*100)/G66</f>
        <v>0</v>
      </c>
      <c r="J28" s="31"/>
      <c r="K28" s="31"/>
    </row>
    <row r="29" spans="1:11" x14ac:dyDescent="0.25">
      <c r="A29" s="19"/>
      <c r="D29" s="27"/>
      <c r="F29" s="28"/>
      <c r="G29" s="29"/>
      <c r="H29" s="30">
        <f>(G29*100)/G66</f>
        <v>0</v>
      </c>
      <c r="J29" s="31"/>
      <c r="K29" s="31"/>
    </row>
    <row r="30" spans="1:11" x14ac:dyDescent="0.25">
      <c r="A30" s="19"/>
      <c r="D30" s="27"/>
      <c r="F30" s="28"/>
      <c r="G30" s="29"/>
      <c r="H30" s="30">
        <f>(G30*100)/G66</f>
        <v>0</v>
      </c>
      <c r="J30" s="31"/>
      <c r="K30" s="31"/>
    </row>
    <row r="31" spans="1:11" x14ac:dyDescent="0.25">
      <c r="A31" s="19"/>
      <c r="D31" s="27"/>
      <c r="F31" s="28"/>
      <c r="G31" s="29"/>
      <c r="H31" s="30">
        <f>(G31*100)/G66</f>
        <v>0</v>
      </c>
      <c r="J31" s="31"/>
      <c r="K31" s="31"/>
    </row>
    <row r="32" spans="1:11" x14ac:dyDescent="0.25">
      <c r="B32" s="19" t="s">
        <v>19</v>
      </c>
      <c r="D32" s="27"/>
      <c r="F32" s="28"/>
      <c r="G32" s="33">
        <f>SUM(G17:G31)</f>
        <v>0</v>
      </c>
      <c r="H32" s="30"/>
    </row>
    <row r="33" spans="1:12" x14ac:dyDescent="0.25">
      <c r="B33" s="19"/>
      <c r="D33" s="27"/>
      <c r="F33" s="28"/>
      <c r="G33" s="34"/>
      <c r="H33" s="30"/>
      <c r="I33" s="31"/>
      <c r="L33" s="31"/>
    </row>
    <row r="34" spans="1:12" x14ac:dyDescent="0.25">
      <c r="A34" s="19" t="s">
        <v>20</v>
      </c>
      <c r="B34" s="4"/>
      <c r="D34" s="27"/>
      <c r="F34" s="28"/>
      <c r="G34" s="34"/>
      <c r="H34" s="30">
        <f>(G34*100)/G66</f>
        <v>0</v>
      </c>
    </row>
    <row r="35" spans="1:12" x14ac:dyDescent="0.25">
      <c r="A35" s="19"/>
      <c r="B35" s="4" t="s">
        <v>39</v>
      </c>
      <c r="C35" s="57" t="s">
        <v>40</v>
      </c>
      <c r="D35" s="27">
        <v>1398.06</v>
      </c>
      <c r="E35" s="67" t="s">
        <v>41</v>
      </c>
      <c r="F35" s="28">
        <v>16</v>
      </c>
      <c r="G35" s="35">
        <f>D35/F35</f>
        <v>87.378749999999997</v>
      </c>
      <c r="H35" s="30">
        <f>(G35*100)/G66</f>
        <v>36.023438703497675</v>
      </c>
    </row>
    <row r="36" spans="1:12" x14ac:dyDescent="0.25">
      <c r="A36" s="19"/>
      <c r="B36" s="4"/>
      <c r="D36" s="27"/>
      <c r="F36" s="28"/>
      <c r="G36" s="35"/>
      <c r="H36" s="30">
        <f>(G36*100)/G66</f>
        <v>0</v>
      </c>
    </row>
    <row r="37" spans="1:12" x14ac:dyDescent="0.25">
      <c r="A37" s="19"/>
      <c r="B37" s="4"/>
      <c r="D37" s="27"/>
      <c r="F37" s="28"/>
      <c r="G37" s="35"/>
      <c r="H37" s="30">
        <f>(G37*100)/G66</f>
        <v>0</v>
      </c>
    </row>
    <row r="38" spans="1:12" x14ac:dyDescent="0.25">
      <c r="A38" s="19"/>
      <c r="B38" s="4"/>
      <c r="D38" s="27"/>
      <c r="F38" s="28"/>
      <c r="G38" s="35"/>
      <c r="H38" s="30">
        <f>(G38*100)/G66</f>
        <v>0</v>
      </c>
    </row>
    <row r="39" spans="1:12" x14ac:dyDescent="0.25">
      <c r="A39" s="19"/>
      <c r="B39" s="4"/>
      <c r="D39" s="27"/>
      <c r="F39" s="28"/>
      <c r="G39" s="35"/>
      <c r="H39" s="30">
        <f>(G39*100)/G66</f>
        <v>0</v>
      </c>
    </row>
    <row r="40" spans="1:12" x14ac:dyDescent="0.25">
      <c r="B40" s="19" t="s">
        <v>21</v>
      </c>
      <c r="D40" s="27"/>
      <c r="F40" s="28"/>
      <c r="G40" s="33">
        <f>SUM(G35:G39)</f>
        <v>87.378749999999997</v>
      </c>
      <c r="H40" s="30"/>
    </row>
    <row r="41" spans="1:12" x14ac:dyDescent="0.25">
      <c r="B41" s="19"/>
      <c r="D41" s="27"/>
      <c r="F41" s="28"/>
      <c r="G41" s="34"/>
      <c r="H41" s="30"/>
    </row>
    <row r="42" spans="1:12" x14ac:dyDescent="0.25">
      <c r="A42" s="19" t="s">
        <v>22</v>
      </c>
      <c r="D42" s="27"/>
      <c r="F42" s="28"/>
      <c r="H42" s="30"/>
    </row>
    <row r="43" spans="1:12" x14ac:dyDescent="0.25">
      <c r="A43" s="19"/>
      <c r="B43" s="57" t="s">
        <v>42</v>
      </c>
      <c r="C43" s="57" t="s">
        <v>45</v>
      </c>
      <c r="D43" s="27">
        <f>G40</f>
        <v>87.378749999999997</v>
      </c>
      <c r="E43" s="67" t="s">
        <v>37</v>
      </c>
      <c r="F43" s="28">
        <v>0.03</v>
      </c>
      <c r="G43" s="31">
        <f>D43*F43</f>
        <v>2.6213624999999996</v>
      </c>
      <c r="H43" s="30">
        <f>(G43*100)/G66</f>
        <v>1.08070316110493</v>
      </c>
    </row>
    <row r="44" spans="1:12" x14ac:dyDescent="0.25">
      <c r="A44" s="19"/>
      <c r="B44" s="57" t="s">
        <v>43</v>
      </c>
      <c r="C44" s="57" t="s">
        <v>45</v>
      </c>
      <c r="D44" s="27">
        <f>G40</f>
        <v>87.378749999999997</v>
      </c>
      <c r="E44" s="67" t="s">
        <v>37</v>
      </c>
      <c r="F44" s="28">
        <v>0.02</v>
      </c>
      <c r="G44" s="31">
        <f>D44*F44</f>
        <v>1.7475749999999999</v>
      </c>
      <c r="H44" s="30">
        <f>(G44*100)/G66</f>
        <v>0.72046877406995335</v>
      </c>
    </row>
    <row r="45" spans="1:12" x14ac:dyDescent="0.25">
      <c r="A45" s="19"/>
      <c r="B45" s="57" t="s">
        <v>44</v>
      </c>
      <c r="C45" s="57" t="s">
        <v>46</v>
      </c>
      <c r="D45" s="27">
        <v>50</v>
      </c>
      <c r="E45" s="67" t="s">
        <v>37</v>
      </c>
      <c r="F45" s="28">
        <v>2</v>
      </c>
      <c r="G45" s="31">
        <f>D45*F45</f>
        <v>100</v>
      </c>
      <c r="H45" s="30">
        <f>(G45*100)/G66</f>
        <v>41.226772760536939</v>
      </c>
    </row>
    <row r="46" spans="1:12" x14ac:dyDescent="0.25">
      <c r="A46" s="19"/>
      <c r="D46" s="27"/>
      <c r="F46" s="28"/>
      <c r="G46" s="31"/>
      <c r="H46" s="30">
        <f>(G46*100)/G66</f>
        <v>0</v>
      </c>
    </row>
    <row r="47" spans="1:12" x14ac:dyDescent="0.25">
      <c r="A47" s="19"/>
      <c r="D47" s="27"/>
      <c r="F47" s="28"/>
      <c r="G47" s="31"/>
      <c r="H47" s="30">
        <f>(G47*100)/G66</f>
        <v>0</v>
      </c>
    </row>
    <row r="48" spans="1:12" x14ac:dyDescent="0.25">
      <c r="A48" s="19"/>
      <c r="D48" s="27"/>
      <c r="F48" s="28"/>
      <c r="G48" s="31"/>
      <c r="H48" s="30">
        <f>(G48*100)/G66</f>
        <v>0</v>
      </c>
    </row>
    <row r="49" spans="1:8" x14ac:dyDescent="0.25">
      <c r="A49" s="19"/>
      <c r="D49" s="27"/>
      <c r="F49" s="28"/>
      <c r="G49" s="31"/>
      <c r="H49" s="30">
        <f>(G49*100)/G66</f>
        <v>0</v>
      </c>
    </row>
    <row r="50" spans="1:8" x14ac:dyDescent="0.25">
      <c r="A50" s="19"/>
      <c r="D50" s="27"/>
      <c r="F50" s="28"/>
      <c r="G50" s="31"/>
      <c r="H50" s="30">
        <f>(G50*100)/G66</f>
        <v>0</v>
      </c>
    </row>
    <row r="51" spans="1:8" x14ac:dyDescent="0.25">
      <c r="A51" s="19"/>
      <c r="D51" s="27"/>
      <c r="F51" s="28"/>
      <c r="G51" s="31"/>
      <c r="H51" s="30">
        <f>(G51*100)/G66</f>
        <v>0</v>
      </c>
    </row>
    <row r="52" spans="1:8" x14ac:dyDescent="0.25">
      <c r="A52" s="19"/>
      <c r="D52" s="27"/>
      <c r="F52" s="28"/>
      <c r="G52" s="31"/>
      <c r="H52" s="30">
        <f>(G52*100)/G66</f>
        <v>0</v>
      </c>
    </row>
    <row r="53" spans="1:8" x14ac:dyDescent="0.25">
      <c r="A53" s="19"/>
      <c r="D53" s="27"/>
      <c r="F53" s="28"/>
      <c r="G53" s="31"/>
      <c r="H53" s="30">
        <f>(G53*100)/G66</f>
        <v>0</v>
      </c>
    </row>
    <row r="54" spans="1:8" x14ac:dyDescent="0.25">
      <c r="A54" s="19"/>
      <c r="D54" s="27"/>
      <c r="F54" s="28"/>
      <c r="G54" s="31"/>
      <c r="H54" s="30">
        <f>(G54*100)/G66</f>
        <v>0</v>
      </c>
    </row>
    <row r="55" spans="1:8" x14ac:dyDescent="0.25">
      <c r="A55" s="19"/>
      <c r="D55" s="27"/>
      <c r="F55" s="28"/>
      <c r="G55" s="31"/>
      <c r="H55" s="30">
        <f>(G55*100)/G66</f>
        <v>0</v>
      </c>
    </row>
    <row r="56" spans="1:8" x14ac:dyDescent="0.25">
      <c r="B56" s="19" t="s">
        <v>23</v>
      </c>
      <c r="D56" s="27"/>
      <c r="F56" s="28"/>
      <c r="G56" s="33">
        <f>SUM(G43:G55)</f>
        <v>104.3689375</v>
      </c>
      <c r="H56" s="30"/>
    </row>
    <row r="57" spans="1:8" x14ac:dyDescent="0.25">
      <c r="B57" s="19"/>
      <c r="D57" s="27"/>
      <c r="F57" s="28"/>
      <c r="G57" s="34"/>
      <c r="H57" s="30"/>
    </row>
    <row r="58" spans="1:8" x14ac:dyDescent="0.25">
      <c r="A58" s="19" t="s">
        <v>24</v>
      </c>
      <c r="B58" s="4"/>
      <c r="D58" s="27"/>
      <c r="F58" s="28"/>
      <c r="G58" s="34"/>
      <c r="H58" s="30"/>
    </row>
    <row r="59" spans="1:8" x14ac:dyDescent="0.25">
      <c r="A59" s="19"/>
      <c r="B59" s="4" t="s">
        <v>33</v>
      </c>
      <c r="C59" s="1" t="s">
        <v>18</v>
      </c>
      <c r="D59" s="27">
        <f>G32+G40+G56</f>
        <v>191.74768749999998</v>
      </c>
      <c r="F59" s="28">
        <v>0.05</v>
      </c>
      <c r="G59" s="34">
        <f t="shared" ref="G59:G60" si="0">D59*F59</f>
        <v>9.5873843749999992</v>
      </c>
      <c r="H59" s="30">
        <f>(G59*100)/G66</f>
        <v>3.9525691699604746</v>
      </c>
    </row>
    <row r="60" spans="1:8" x14ac:dyDescent="0.25">
      <c r="A60" s="19"/>
      <c r="B60" s="4" t="s">
        <v>25</v>
      </c>
      <c r="C60" s="1" t="s">
        <v>18</v>
      </c>
      <c r="D60" s="27">
        <f>G32+G40+G56</f>
        <v>191.74768749999998</v>
      </c>
      <c r="F60" s="28">
        <v>0.05</v>
      </c>
      <c r="G60" s="34">
        <f t="shared" si="0"/>
        <v>9.5873843749999992</v>
      </c>
      <c r="H60" s="30">
        <f>(G60*100)/G66</f>
        <v>3.9525691699604746</v>
      </c>
    </row>
    <row r="61" spans="1:8" x14ac:dyDescent="0.25">
      <c r="A61" s="19"/>
      <c r="B61" s="4" t="s">
        <v>26</v>
      </c>
      <c r="C61" s="1" t="s">
        <v>18</v>
      </c>
      <c r="D61" s="27">
        <f>G32+G40+G56</f>
        <v>191.74768749999998</v>
      </c>
      <c r="F61" s="28">
        <v>0.05</v>
      </c>
      <c r="G61" s="34">
        <f>D61*F61</f>
        <v>9.5873843749999992</v>
      </c>
      <c r="H61" s="30">
        <f>(G61*100)/G66</f>
        <v>3.9525691699604746</v>
      </c>
    </row>
    <row r="62" spans="1:8" x14ac:dyDescent="0.25">
      <c r="C62" s="36"/>
      <c r="D62" s="27"/>
      <c r="F62" s="28"/>
      <c r="G62" s="33">
        <f>SUM(G59:G61)</f>
        <v>28.762153124999998</v>
      </c>
      <c r="H62" s="30"/>
    </row>
    <row r="63" spans="1:8" x14ac:dyDescent="0.25">
      <c r="C63" s="36"/>
      <c r="D63" s="27"/>
      <c r="F63" s="28"/>
      <c r="G63" s="34"/>
      <c r="H63" s="30"/>
    </row>
    <row r="64" spans="1:8" x14ac:dyDescent="0.25">
      <c r="A64" s="19" t="s">
        <v>27</v>
      </c>
      <c r="C64" s="36">
        <v>0.1</v>
      </c>
      <c r="D64" s="27"/>
      <c r="F64" s="37"/>
      <c r="G64" s="38">
        <f>(G62+G56+G40+G32)*C64</f>
        <v>22.050984062500003</v>
      </c>
      <c r="H64" s="30">
        <f>(G64*100)/G66</f>
        <v>9.0909090909090917</v>
      </c>
    </row>
    <row r="65" spans="1:11" x14ac:dyDescent="0.25">
      <c r="A65" s="19"/>
      <c r="D65" s="27"/>
      <c r="E65" s="1" t="s">
        <v>28</v>
      </c>
      <c r="F65" s="28"/>
    </row>
    <row r="66" spans="1:11" ht="15.75" thickBot="1" x14ac:dyDescent="0.3">
      <c r="A66" s="39"/>
      <c r="B66" s="40" t="s">
        <v>29</v>
      </c>
      <c r="C66" s="41"/>
      <c r="D66" s="42"/>
      <c r="E66" s="41"/>
      <c r="F66" s="43"/>
      <c r="G66" s="44">
        <f>SUM(G32+G40+G56+G62+G64)</f>
        <v>242.56082468749997</v>
      </c>
      <c r="H66" s="45">
        <f>SUM(H17:H64)</f>
        <v>100</v>
      </c>
    </row>
    <row r="67" spans="1:11" ht="15.75" thickTop="1" x14ac:dyDescent="0.25">
      <c r="B67" s="19" t="s">
        <v>30</v>
      </c>
      <c r="C67" s="36">
        <v>0.16</v>
      </c>
      <c r="D67" s="27"/>
      <c r="F67" s="28"/>
      <c r="G67" s="34">
        <f>G66*C67</f>
        <v>38.80973195</v>
      </c>
      <c r="H67" s="30"/>
    </row>
    <row r="68" spans="1:11" ht="15.75" thickBot="1" x14ac:dyDescent="0.3">
      <c r="A68" s="46"/>
      <c r="B68" s="47" t="s">
        <v>31</v>
      </c>
      <c r="C68" s="48"/>
      <c r="D68" s="49"/>
      <c r="E68" s="46"/>
      <c r="F68" s="50" t="s">
        <v>32</v>
      </c>
      <c r="G68" s="51">
        <f>SUM(G66:G67)</f>
        <v>281.37055663749999</v>
      </c>
      <c r="H68" s="52"/>
      <c r="I68" s="31"/>
    </row>
    <row r="69" spans="1:11" ht="15.75" thickTop="1" x14ac:dyDescent="0.25"/>
    <row r="71" spans="1:11" x14ac:dyDescent="0.25">
      <c r="C71" s="53"/>
      <c r="H71" s="54"/>
      <c r="J71" s="31"/>
    </row>
    <row r="72" spans="1:11" x14ac:dyDescent="0.25">
      <c r="K72" s="31"/>
    </row>
    <row r="73" spans="1:11" x14ac:dyDescent="0.25">
      <c r="C73" s="2"/>
      <c r="H73" s="54"/>
    </row>
    <row r="75" spans="1:11" x14ac:dyDescent="0.25">
      <c r="C75" s="31"/>
      <c r="D75" s="55"/>
    </row>
    <row r="76" spans="1:11" x14ac:dyDescent="0.25">
      <c r="D76" s="56"/>
    </row>
    <row r="77" spans="1:11" x14ac:dyDescent="0.25">
      <c r="C77" s="31"/>
      <c r="D77" s="55"/>
    </row>
  </sheetData>
  <mergeCells count="3">
    <mergeCell ref="A3:H3"/>
    <mergeCell ref="E4:F4"/>
    <mergeCell ref="B10:G13"/>
  </mergeCells>
  <pageMargins left="0.7" right="0.7" top="0.75" bottom="0.75" header="0.3" footer="0.3"/>
  <pageSetup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E011-A381-4556-ABF5-101EDC611459}">
  <sheetPr>
    <pageSetUpPr fitToPage="1"/>
  </sheetPr>
  <dimension ref="A1:L77"/>
  <sheetViews>
    <sheetView view="pageBreakPreview" topLeftCell="A27" zoomScale="85" zoomScaleNormal="115" zoomScaleSheetLayoutView="85" workbookViewId="0">
      <selection activeCell="E50" sqref="E50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58" t="s">
        <v>0</v>
      </c>
      <c r="B3" s="59"/>
      <c r="C3" s="59"/>
      <c r="D3" s="59"/>
      <c r="E3" s="59"/>
      <c r="F3" s="59"/>
      <c r="G3" s="59"/>
      <c r="H3" s="60"/>
    </row>
    <row r="4" spans="1:8" x14ac:dyDescent="0.25">
      <c r="A4" s="6" t="s">
        <v>1</v>
      </c>
      <c r="B4" s="7"/>
      <c r="C4" s="8"/>
      <c r="D4" s="8"/>
      <c r="E4" s="61" t="s">
        <v>2</v>
      </c>
      <c r="F4" s="61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63" t="s">
        <v>49</v>
      </c>
      <c r="C10" s="62"/>
      <c r="D10" s="62"/>
      <c r="E10" s="62"/>
      <c r="F10" s="62"/>
      <c r="G10" s="62"/>
      <c r="H10" s="20"/>
    </row>
    <row r="11" spans="1:8" ht="14.25" customHeight="1" x14ac:dyDescent="0.25">
      <c r="B11" s="62"/>
      <c r="C11" s="62"/>
      <c r="D11" s="62"/>
      <c r="E11" s="62"/>
      <c r="F11" s="62"/>
      <c r="G11" s="62"/>
      <c r="H11" s="20"/>
    </row>
    <row r="12" spans="1:8" ht="14.25" customHeight="1" x14ac:dyDescent="0.25">
      <c r="B12" s="62"/>
      <c r="C12" s="62"/>
      <c r="D12" s="62"/>
      <c r="E12" s="62"/>
      <c r="F12" s="62"/>
      <c r="G12" s="62"/>
      <c r="H12" s="20"/>
    </row>
    <row r="13" spans="1:8" ht="30" customHeight="1" x14ac:dyDescent="0.25">
      <c r="B13" s="62"/>
      <c r="C13" s="62"/>
      <c r="D13" s="62"/>
      <c r="E13" s="62"/>
      <c r="F13" s="62"/>
      <c r="G13" s="62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ht="15.75" customHeight="1" x14ac:dyDescent="0.25">
      <c r="A17" s="65"/>
      <c r="B17" s="64"/>
      <c r="C17" s="57"/>
      <c r="D17" s="27"/>
      <c r="E17" s="57"/>
      <c r="F17" s="28"/>
      <c r="G17" s="29"/>
      <c r="H17" s="30">
        <f>(G17*100)/G66</f>
        <v>0</v>
      </c>
      <c r="J17" s="31"/>
      <c r="K17" s="31"/>
    </row>
    <row r="18" spans="1:11" x14ac:dyDescent="0.25">
      <c r="A18" s="19"/>
      <c r="C18" s="57"/>
      <c r="D18" s="27"/>
      <c r="F18" s="28"/>
      <c r="G18" s="29"/>
      <c r="H18" s="30">
        <f>(G18*100)/G66</f>
        <v>0</v>
      </c>
      <c r="J18" s="31"/>
      <c r="K18" s="31"/>
    </row>
    <row r="19" spans="1:11" x14ac:dyDescent="0.25">
      <c r="A19" s="19"/>
      <c r="D19" s="27"/>
      <c r="F19" s="28"/>
      <c r="G19" s="29"/>
      <c r="H19" s="30">
        <f>(G19*100)/G66</f>
        <v>0</v>
      </c>
      <c r="J19" s="31"/>
      <c r="K19" s="31"/>
    </row>
    <row r="20" spans="1:11" x14ac:dyDescent="0.25">
      <c r="A20" s="19"/>
      <c r="D20" s="27"/>
      <c r="F20" s="28"/>
      <c r="G20" s="29"/>
      <c r="H20" s="30">
        <f>(G20*100)/G66</f>
        <v>0</v>
      </c>
      <c r="J20" s="31"/>
      <c r="K20" s="31"/>
    </row>
    <row r="21" spans="1:11" x14ac:dyDescent="0.25">
      <c r="A21" s="19"/>
      <c r="B21" s="32"/>
      <c r="D21" s="27"/>
      <c r="F21" s="28"/>
      <c r="G21" s="29"/>
      <c r="H21" s="30">
        <f>(G21*100)/G66</f>
        <v>0</v>
      </c>
      <c r="J21" s="31"/>
      <c r="K21" s="31"/>
    </row>
    <row r="22" spans="1:11" x14ac:dyDescent="0.25">
      <c r="A22" s="19"/>
      <c r="D22" s="27"/>
      <c r="F22" s="28"/>
      <c r="G22" s="29"/>
      <c r="H22" s="30">
        <f>(G22*100)/G66</f>
        <v>0</v>
      </c>
      <c r="J22" s="31"/>
      <c r="K22" s="31"/>
    </row>
    <row r="23" spans="1:11" x14ac:dyDescent="0.25">
      <c r="A23" s="19"/>
      <c r="D23" s="27"/>
      <c r="F23" s="28"/>
      <c r="G23" s="29"/>
      <c r="H23" s="30">
        <f>(G23*100)/G66</f>
        <v>0</v>
      </c>
      <c r="J23" s="31"/>
      <c r="K23" s="31"/>
    </row>
    <row r="24" spans="1:11" x14ac:dyDescent="0.25">
      <c r="A24" s="19"/>
      <c r="D24" s="27"/>
      <c r="F24" s="28"/>
      <c r="G24" s="29"/>
      <c r="H24" s="30">
        <f>(G24*100)/G66</f>
        <v>0</v>
      </c>
      <c r="J24" s="31"/>
      <c r="K24" s="31"/>
    </row>
    <row r="25" spans="1:11" x14ac:dyDescent="0.25">
      <c r="A25" s="19"/>
      <c r="D25" s="27"/>
      <c r="F25" s="28"/>
      <c r="G25" s="29"/>
      <c r="H25" s="30">
        <f>(G25*100)/G66</f>
        <v>0</v>
      </c>
      <c r="J25" s="31"/>
      <c r="K25" s="31"/>
    </row>
    <row r="26" spans="1:11" x14ac:dyDescent="0.25">
      <c r="A26" s="19"/>
      <c r="D26" s="27"/>
      <c r="F26" s="28"/>
      <c r="G26" s="29"/>
      <c r="H26" s="30">
        <f>(G26*100)/G66</f>
        <v>0</v>
      </c>
      <c r="J26" s="31"/>
      <c r="K26" s="31"/>
    </row>
    <row r="27" spans="1:11" x14ac:dyDescent="0.25">
      <c r="A27" s="19"/>
      <c r="B27" s="57"/>
      <c r="D27" s="27"/>
      <c r="F27" s="28"/>
      <c r="G27" s="29"/>
      <c r="H27" s="30">
        <f>(G27*100)/G66</f>
        <v>0</v>
      </c>
      <c r="J27" s="31"/>
      <c r="K27" s="31"/>
    </row>
    <row r="28" spans="1:11" x14ac:dyDescent="0.25">
      <c r="A28" s="19"/>
      <c r="D28" s="27"/>
      <c r="F28" s="28"/>
      <c r="G28" s="29"/>
      <c r="H28" s="30">
        <f>(G28*100)/G66</f>
        <v>0</v>
      </c>
      <c r="J28" s="31"/>
      <c r="K28" s="31"/>
    </row>
    <row r="29" spans="1:11" x14ac:dyDescent="0.25">
      <c r="A29" s="19"/>
      <c r="D29" s="27"/>
      <c r="F29" s="28"/>
      <c r="G29" s="29"/>
      <c r="H29" s="30">
        <f>(G29*100)/G66</f>
        <v>0</v>
      </c>
      <c r="J29" s="31"/>
      <c r="K29" s="31"/>
    </row>
    <row r="30" spans="1:11" x14ac:dyDescent="0.25">
      <c r="A30" s="19"/>
      <c r="D30" s="27"/>
      <c r="F30" s="28"/>
      <c r="G30" s="29"/>
      <c r="H30" s="30">
        <f>(G30*100)/G66</f>
        <v>0</v>
      </c>
      <c r="J30" s="31"/>
      <c r="K30" s="31"/>
    </row>
    <row r="31" spans="1:11" x14ac:dyDescent="0.25">
      <c r="A31" s="19"/>
      <c r="D31" s="27"/>
      <c r="F31" s="28"/>
      <c r="G31" s="29"/>
      <c r="H31" s="30">
        <f>(G31*100)/G66</f>
        <v>0</v>
      </c>
      <c r="J31" s="31"/>
      <c r="K31" s="31"/>
    </row>
    <row r="32" spans="1:11" x14ac:dyDescent="0.25">
      <c r="B32" s="19" t="s">
        <v>19</v>
      </c>
      <c r="D32" s="27"/>
      <c r="F32" s="28"/>
      <c r="G32" s="33">
        <f>SUM(G17:G31)</f>
        <v>0</v>
      </c>
      <c r="H32" s="30"/>
    </row>
    <row r="33" spans="1:12" x14ac:dyDescent="0.25">
      <c r="B33" s="19"/>
      <c r="D33" s="27"/>
      <c r="F33" s="28"/>
      <c r="G33" s="34"/>
      <c r="H33" s="30"/>
      <c r="I33" s="31"/>
      <c r="L33" s="31"/>
    </row>
    <row r="34" spans="1:12" x14ac:dyDescent="0.25">
      <c r="A34" s="19" t="s">
        <v>20</v>
      </c>
      <c r="B34" s="4"/>
      <c r="D34" s="27"/>
      <c r="F34" s="28"/>
      <c r="G34" s="34"/>
      <c r="H34" s="30">
        <f>(G34*100)/G66</f>
        <v>0</v>
      </c>
    </row>
    <row r="35" spans="1:12" x14ac:dyDescent="0.25">
      <c r="A35" s="19"/>
      <c r="B35" s="4" t="s">
        <v>50</v>
      </c>
      <c r="C35" s="66" t="s">
        <v>40</v>
      </c>
      <c r="D35" s="27">
        <v>1398.06</v>
      </c>
      <c r="E35" s="67" t="s">
        <v>41</v>
      </c>
      <c r="F35" s="28">
        <v>8</v>
      </c>
      <c r="G35" s="35">
        <f>D35/F35</f>
        <v>174.75749999999999</v>
      </c>
      <c r="H35" s="30">
        <f>(G35*100)/G66</f>
        <v>70.012000177818848</v>
      </c>
    </row>
    <row r="36" spans="1:12" x14ac:dyDescent="0.25">
      <c r="A36" s="19"/>
      <c r="B36" s="4"/>
      <c r="D36" s="27"/>
      <c r="F36" s="28"/>
      <c r="G36" s="35"/>
      <c r="H36" s="30">
        <f>(G36*100)/G66</f>
        <v>0</v>
      </c>
    </row>
    <row r="37" spans="1:12" x14ac:dyDescent="0.25">
      <c r="A37" s="19"/>
      <c r="B37" s="4"/>
      <c r="D37" s="27"/>
      <c r="F37" s="28"/>
      <c r="G37" s="35"/>
      <c r="H37" s="30">
        <f>(G37*100)/G66</f>
        <v>0</v>
      </c>
    </row>
    <row r="38" spans="1:12" x14ac:dyDescent="0.25">
      <c r="A38" s="19"/>
      <c r="B38" s="4"/>
      <c r="D38" s="27"/>
      <c r="F38" s="28"/>
      <c r="G38" s="35"/>
      <c r="H38" s="30">
        <f>(G38*100)/G66</f>
        <v>0</v>
      </c>
    </row>
    <row r="39" spans="1:12" x14ac:dyDescent="0.25">
      <c r="A39" s="19"/>
      <c r="B39" s="4"/>
      <c r="D39" s="27"/>
      <c r="F39" s="28"/>
      <c r="G39" s="35"/>
      <c r="H39" s="30">
        <f>(G39*100)/G66</f>
        <v>0</v>
      </c>
    </row>
    <row r="40" spans="1:12" x14ac:dyDescent="0.25">
      <c r="B40" s="19" t="s">
        <v>21</v>
      </c>
      <c r="D40" s="27"/>
      <c r="F40" s="28"/>
      <c r="G40" s="33">
        <f>SUM(G35:G39)</f>
        <v>174.75749999999999</v>
      </c>
      <c r="H40" s="30"/>
    </row>
    <row r="41" spans="1:12" x14ac:dyDescent="0.25">
      <c r="B41" s="19"/>
      <c r="D41" s="27"/>
      <c r="F41" s="28"/>
      <c r="G41" s="34"/>
      <c r="H41" s="30"/>
    </row>
    <row r="42" spans="1:12" x14ac:dyDescent="0.25">
      <c r="A42" s="19" t="s">
        <v>22</v>
      </c>
      <c r="D42" s="27"/>
      <c r="F42" s="28"/>
      <c r="H42" s="30"/>
    </row>
    <row r="43" spans="1:12" x14ac:dyDescent="0.25">
      <c r="A43" s="19"/>
      <c r="B43" s="57" t="s">
        <v>43</v>
      </c>
      <c r="C43" s="57" t="s">
        <v>45</v>
      </c>
      <c r="D43" s="27">
        <f>G40</f>
        <v>174.75749999999999</v>
      </c>
      <c r="E43" s="67" t="s">
        <v>37</v>
      </c>
      <c r="F43" s="28">
        <v>0.02</v>
      </c>
      <c r="G43" s="31">
        <f>D43*F43</f>
        <v>3.4951499999999998</v>
      </c>
      <c r="H43" s="30">
        <f>(G43*100)/G66</f>
        <v>1.4002400035563769</v>
      </c>
    </row>
    <row r="44" spans="1:12" x14ac:dyDescent="0.25">
      <c r="A44" s="19"/>
      <c r="B44" s="57" t="s">
        <v>42</v>
      </c>
      <c r="C44" s="57" t="s">
        <v>45</v>
      </c>
      <c r="D44" s="27">
        <f>G40</f>
        <v>174.75749999999999</v>
      </c>
      <c r="E44" s="67" t="s">
        <v>37</v>
      </c>
      <c r="F44" s="28">
        <v>0.03</v>
      </c>
      <c r="G44" s="31">
        <f>D44*F44</f>
        <v>5.2427249999999992</v>
      </c>
      <c r="H44" s="30">
        <f>(G44*100)/G66</f>
        <v>2.100360005334565</v>
      </c>
    </row>
    <row r="45" spans="1:12" x14ac:dyDescent="0.25">
      <c r="A45" s="19"/>
      <c r="B45" s="57" t="s">
        <v>51</v>
      </c>
      <c r="C45" s="57" t="s">
        <v>46</v>
      </c>
      <c r="D45" s="27">
        <v>691.27</v>
      </c>
      <c r="E45" s="67" t="s">
        <v>41</v>
      </c>
      <c r="F45" s="28">
        <v>50</v>
      </c>
      <c r="G45" s="31">
        <f>D45/F45</f>
        <v>13.8254</v>
      </c>
      <c r="H45" s="30">
        <f>(G45*100)/G66</f>
        <v>5.5387832124997018</v>
      </c>
    </row>
    <row r="46" spans="1:12" x14ac:dyDescent="0.25">
      <c r="A46" s="19"/>
      <c r="D46" s="27"/>
      <c r="F46" s="28"/>
      <c r="G46" s="31"/>
      <c r="H46" s="30">
        <f>(G46*100)/G66</f>
        <v>0</v>
      </c>
    </row>
    <row r="47" spans="1:12" x14ac:dyDescent="0.25">
      <c r="A47" s="19"/>
      <c r="D47" s="27"/>
      <c r="F47" s="28"/>
      <c r="G47" s="31"/>
      <c r="H47" s="30">
        <f>(G47*100)/G66</f>
        <v>0</v>
      </c>
    </row>
    <row r="48" spans="1:12" x14ac:dyDescent="0.25">
      <c r="A48" s="19"/>
      <c r="D48" s="27"/>
      <c r="F48" s="28"/>
      <c r="G48" s="31"/>
      <c r="H48" s="30">
        <f>(G48*100)/G66</f>
        <v>0</v>
      </c>
    </row>
    <row r="49" spans="1:8" x14ac:dyDescent="0.25">
      <c r="A49" s="19"/>
      <c r="D49" s="27"/>
      <c r="F49" s="28"/>
      <c r="G49" s="31"/>
      <c r="H49" s="30">
        <f>(G49*100)/G66</f>
        <v>0</v>
      </c>
    </row>
    <row r="50" spans="1:8" x14ac:dyDescent="0.25">
      <c r="A50" s="19"/>
      <c r="D50" s="27"/>
      <c r="F50" s="28"/>
      <c r="G50" s="31"/>
      <c r="H50" s="30">
        <f>(G50*100)/G66</f>
        <v>0</v>
      </c>
    </row>
    <row r="51" spans="1:8" x14ac:dyDescent="0.25">
      <c r="A51" s="19"/>
      <c r="D51" s="27"/>
      <c r="F51" s="28"/>
      <c r="G51" s="31"/>
      <c r="H51" s="30">
        <f>(G51*100)/G66</f>
        <v>0</v>
      </c>
    </row>
    <row r="52" spans="1:8" x14ac:dyDescent="0.25">
      <c r="A52" s="19"/>
      <c r="D52" s="27"/>
      <c r="F52" s="28"/>
      <c r="G52" s="31"/>
      <c r="H52" s="30">
        <f>(G52*100)/G66</f>
        <v>0</v>
      </c>
    </row>
    <row r="53" spans="1:8" x14ac:dyDescent="0.25">
      <c r="A53" s="19"/>
      <c r="D53" s="27"/>
      <c r="F53" s="28"/>
      <c r="G53" s="31"/>
      <c r="H53" s="30">
        <f>(G53*100)/G66</f>
        <v>0</v>
      </c>
    </row>
    <row r="54" spans="1:8" x14ac:dyDescent="0.25">
      <c r="A54" s="19"/>
      <c r="D54" s="27"/>
      <c r="F54" s="28"/>
      <c r="G54" s="31"/>
      <c r="H54" s="30">
        <f>(G54*100)/G66</f>
        <v>0</v>
      </c>
    </row>
    <row r="55" spans="1:8" x14ac:dyDescent="0.25">
      <c r="A55" s="19"/>
      <c r="D55" s="27"/>
      <c r="F55" s="28"/>
      <c r="G55" s="31"/>
      <c r="H55" s="30">
        <f>(G55*100)/G66</f>
        <v>0</v>
      </c>
    </row>
    <row r="56" spans="1:8" x14ac:dyDescent="0.25">
      <c r="B56" s="19" t="s">
        <v>23</v>
      </c>
      <c r="D56" s="27"/>
      <c r="F56" s="28"/>
      <c r="G56" s="33">
        <f>SUM(G43:G55)</f>
        <v>22.563274999999997</v>
      </c>
      <c r="H56" s="30"/>
    </row>
    <row r="57" spans="1:8" x14ac:dyDescent="0.25">
      <c r="B57" s="19"/>
      <c r="D57" s="27"/>
      <c r="F57" s="28"/>
      <c r="G57" s="34"/>
      <c r="H57" s="30"/>
    </row>
    <row r="58" spans="1:8" x14ac:dyDescent="0.25">
      <c r="A58" s="19" t="s">
        <v>24</v>
      </c>
      <c r="B58" s="4"/>
      <c r="D58" s="27"/>
      <c r="F58" s="28"/>
      <c r="G58" s="34"/>
      <c r="H58" s="30"/>
    </row>
    <row r="59" spans="1:8" x14ac:dyDescent="0.25">
      <c r="A59" s="19"/>
      <c r="B59" s="4" t="s">
        <v>33</v>
      </c>
      <c r="C59" s="1" t="s">
        <v>18</v>
      </c>
      <c r="D59" s="27">
        <f>G32+G40+G56</f>
        <v>197.320775</v>
      </c>
      <c r="F59" s="28">
        <v>0.05</v>
      </c>
      <c r="G59" s="34">
        <f t="shared" ref="G59:G60" si="0">D59*F59</f>
        <v>9.8660387500000013</v>
      </c>
      <c r="H59" s="30">
        <f>(G59*100)/G66</f>
        <v>3.952569169960475</v>
      </c>
    </row>
    <row r="60" spans="1:8" x14ac:dyDescent="0.25">
      <c r="A60" s="19"/>
      <c r="B60" s="4" t="s">
        <v>25</v>
      </c>
      <c r="C60" s="1" t="s">
        <v>18</v>
      </c>
      <c r="D60" s="27">
        <f>G32+G40+G56</f>
        <v>197.320775</v>
      </c>
      <c r="F60" s="28">
        <v>0.05</v>
      </c>
      <c r="G60" s="34">
        <f t="shared" si="0"/>
        <v>9.8660387500000013</v>
      </c>
      <c r="H60" s="30">
        <f>(G60*100)/G66</f>
        <v>3.952569169960475</v>
      </c>
    </row>
    <row r="61" spans="1:8" x14ac:dyDescent="0.25">
      <c r="A61" s="19"/>
      <c r="B61" s="4" t="s">
        <v>26</v>
      </c>
      <c r="C61" s="1" t="s">
        <v>18</v>
      </c>
      <c r="D61" s="27">
        <f>G32+G40+G56</f>
        <v>197.320775</v>
      </c>
      <c r="F61" s="28">
        <v>0.05</v>
      </c>
      <c r="G61" s="34">
        <f>D61*F61</f>
        <v>9.8660387500000013</v>
      </c>
      <c r="H61" s="30">
        <f>(G61*100)/G66</f>
        <v>3.952569169960475</v>
      </c>
    </row>
    <row r="62" spans="1:8" x14ac:dyDescent="0.25">
      <c r="C62" s="36"/>
      <c r="D62" s="27"/>
      <c r="F62" s="28"/>
      <c r="G62" s="33">
        <f>SUM(G59:G61)</f>
        <v>29.598116250000004</v>
      </c>
      <c r="H62" s="30"/>
    </row>
    <row r="63" spans="1:8" x14ac:dyDescent="0.25">
      <c r="C63" s="36"/>
      <c r="D63" s="27"/>
      <c r="F63" s="28"/>
      <c r="G63" s="34"/>
      <c r="H63" s="30"/>
    </row>
    <row r="64" spans="1:8" x14ac:dyDescent="0.25">
      <c r="A64" s="19" t="s">
        <v>27</v>
      </c>
      <c r="C64" s="36">
        <v>0.1</v>
      </c>
      <c r="D64" s="27"/>
      <c r="F64" s="37"/>
      <c r="G64" s="38">
        <f>(G62+G56+G40+G32)*C64</f>
        <v>22.691889125000003</v>
      </c>
      <c r="H64" s="30">
        <f>(G64*100)/G66</f>
        <v>9.0909090909090917</v>
      </c>
    </row>
    <row r="65" spans="1:11" x14ac:dyDescent="0.25">
      <c r="A65" s="19"/>
      <c r="D65" s="27"/>
      <c r="E65" s="1" t="s">
        <v>28</v>
      </c>
      <c r="F65" s="28"/>
    </row>
    <row r="66" spans="1:11" ht="15.75" thickBot="1" x14ac:dyDescent="0.3">
      <c r="A66" s="39"/>
      <c r="B66" s="40" t="s">
        <v>29</v>
      </c>
      <c r="C66" s="41"/>
      <c r="D66" s="42"/>
      <c r="E66" s="41"/>
      <c r="F66" s="43"/>
      <c r="G66" s="44">
        <f>SUM(G32+G40+G56+G62+G64)</f>
        <v>249.61078037499999</v>
      </c>
      <c r="H66" s="45">
        <f>SUM(H17:H64)</f>
        <v>100</v>
      </c>
    </row>
    <row r="67" spans="1:11" ht="15.75" thickTop="1" x14ac:dyDescent="0.25">
      <c r="B67" s="19" t="s">
        <v>30</v>
      </c>
      <c r="C67" s="36">
        <v>0.16</v>
      </c>
      <c r="D67" s="27"/>
      <c r="F67" s="28"/>
      <c r="G67" s="34">
        <f>G66*C67</f>
        <v>39.937724859999996</v>
      </c>
      <c r="H67" s="30"/>
    </row>
    <row r="68" spans="1:11" ht="15.75" thickBot="1" x14ac:dyDescent="0.3">
      <c r="A68" s="46"/>
      <c r="B68" s="47" t="s">
        <v>31</v>
      </c>
      <c r="C68" s="48"/>
      <c r="D68" s="49"/>
      <c r="E68" s="46"/>
      <c r="F68" s="50" t="s">
        <v>32</v>
      </c>
      <c r="G68" s="51">
        <f>SUM(G66:G67)</f>
        <v>289.54850523499999</v>
      </c>
      <c r="H68" s="52"/>
      <c r="I68" s="31"/>
    </row>
    <row r="69" spans="1:11" ht="15.75" thickTop="1" x14ac:dyDescent="0.25"/>
    <row r="71" spans="1:11" x14ac:dyDescent="0.25">
      <c r="C71" s="53"/>
      <c r="H71" s="54"/>
      <c r="J71" s="31"/>
    </row>
    <row r="72" spans="1:11" x14ac:dyDescent="0.25">
      <c r="K72" s="31"/>
    </row>
    <row r="73" spans="1:11" x14ac:dyDescent="0.25">
      <c r="C73" s="2"/>
      <c r="H73" s="54"/>
    </row>
    <row r="75" spans="1:11" x14ac:dyDescent="0.25">
      <c r="C75" s="31"/>
      <c r="D75" s="55"/>
    </row>
    <row r="76" spans="1:11" x14ac:dyDescent="0.25">
      <c r="D76" s="56"/>
    </row>
    <row r="77" spans="1:11" x14ac:dyDescent="0.25">
      <c r="C77" s="31"/>
      <c r="D77" s="55"/>
    </row>
  </sheetData>
  <mergeCells count="3">
    <mergeCell ref="A3:H3"/>
    <mergeCell ref="E4:F4"/>
    <mergeCell ref="B10:G13"/>
  </mergeCells>
  <pageMargins left="0.7" right="0.7" top="0.75" bottom="0.75" header="0.3" footer="0.3"/>
  <pageSetup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40DB-AD9B-483D-9F3D-68BE5F4B8955}">
  <sheetPr>
    <pageSetUpPr fitToPage="1"/>
  </sheetPr>
  <dimension ref="A1:L77"/>
  <sheetViews>
    <sheetView view="pageBreakPreview" topLeftCell="A31" zoomScale="85" zoomScaleNormal="115" zoomScaleSheetLayoutView="85" workbookViewId="0">
      <selection activeCell="F45" sqref="F45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58" t="s">
        <v>0</v>
      </c>
      <c r="B3" s="59"/>
      <c r="C3" s="59"/>
      <c r="D3" s="59"/>
      <c r="E3" s="59"/>
      <c r="F3" s="59"/>
      <c r="G3" s="59"/>
      <c r="H3" s="60"/>
    </row>
    <row r="4" spans="1:8" x14ac:dyDescent="0.25">
      <c r="A4" s="6" t="s">
        <v>1</v>
      </c>
      <c r="B4" s="7"/>
      <c r="C4" s="8"/>
      <c r="D4" s="8"/>
      <c r="E4" s="61" t="s">
        <v>2</v>
      </c>
      <c r="F4" s="61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63" t="s">
        <v>34</v>
      </c>
      <c r="C10" s="62"/>
      <c r="D10" s="62"/>
      <c r="E10" s="62"/>
      <c r="F10" s="62"/>
      <c r="G10" s="62"/>
      <c r="H10" s="20"/>
    </row>
    <row r="11" spans="1:8" ht="14.25" customHeight="1" x14ac:dyDescent="0.25">
      <c r="B11" s="62"/>
      <c r="C11" s="62"/>
      <c r="D11" s="62"/>
      <c r="E11" s="62"/>
      <c r="F11" s="62"/>
      <c r="G11" s="62"/>
      <c r="H11" s="20"/>
    </row>
    <row r="12" spans="1:8" ht="14.25" customHeight="1" x14ac:dyDescent="0.25">
      <c r="B12" s="62"/>
      <c r="C12" s="62"/>
      <c r="D12" s="62"/>
      <c r="E12" s="62"/>
      <c r="F12" s="62"/>
      <c r="G12" s="62"/>
      <c r="H12" s="20"/>
    </row>
    <row r="13" spans="1:8" ht="30" customHeight="1" x14ac:dyDescent="0.25">
      <c r="B13" s="62"/>
      <c r="C13" s="62"/>
      <c r="D13" s="62"/>
      <c r="E13" s="62"/>
      <c r="F13" s="62"/>
      <c r="G13" s="62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ht="15" customHeight="1" x14ac:dyDescent="0.25">
      <c r="A17" s="65"/>
      <c r="B17" s="64"/>
      <c r="C17" s="57"/>
      <c r="D17" s="27"/>
      <c r="E17" s="57"/>
      <c r="F17" s="28"/>
      <c r="G17" s="29"/>
      <c r="H17" s="30">
        <f>(G17*100)/G66</f>
        <v>0</v>
      </c>
      <c r="J17" s="31"/>
      <c r="K17" s="31"/>
    </row>
    <row r="18" spans="1:11" x14ac:dyDescent="0.25">
      <c r="A18" s="19"/>
      <c r="C18" s="57"/>
      <c r="D18" s="27"/>
      <c r="F18" s="28"/>
      <c r="G18" s="29"/>
      <c r="H18" s="30">
        <f>(G18*100)/G66</f>
        <v>0</v>
      </c>
      <c r="J18" s="31"/>
      <c r="K18" s="31"/>
    </row>
    <row r="19" spans="1:11" x14ac:dyDescent="0.25">
      <c r="A19" s="19"/>
      <c r="D19" s="27"/>
      <c r="F19" s="28"/>
      <c r="G19" s="29"/>
      <c r="H19" s="30">
        <f>(G19*100)/G66</f>
        <v>0</v>
      </c>
      <c r="J19" s="31"/>
      <c r="K19" s="31"/>
    </row>
    <row r="20" spans="1:11" x14ac:dyDescent="0.25">
      <c r="A20" s="19"/>
      <c r="D20" s="27"/>
      <c r="F20" s="28"/>
      <c r="G20" s="29"/>
      <c r="H20" s="30">
        <f>(G20*100)/G66</f>
        <v>0</v>
      </c>
      <c r="J20" s="31"/>
      <c r="K20" s="31"/>
    </row>
    <row r="21" spans="1:11" x14ac:dyDescent="0.25">
      <c r="A21" s="19"/>
      <c r="B21" s="32"/>
      <c r="D21" s="27"/>
      <c r="F21" s="28"/>
      <c r="G21" s="29"/>
      <c r="H21" s="30">
        <f>(G21*100)/G66</f>
        <v>0</v>
      </c>
      <c r="J21" s="31"/>
      <c r="K21" s="31"/>
    </row>
    <row r="22" spans="1:11" x14ac:dyDescent="0.25">
      <c r="A22" s="19"/>
      <c r="D22" s="27"/>
      <c r="F22" s="28"/>
      <c r="G22" s="29"/>
      <c r="H22" s="30">
        <f>(G22*100)/G66</f>
        <v>0</v>
      </c>
      <c r="J22" s="31"/>
      <c r="K22" s="31"/>
    </row>
    <row r="23" spans="1:11" x14ac:dyDescent="0.25">
      <c r="A23" s="19"/>
      <c r="D23" s="27"/>
      <c r="F23" s="28"/>
      <c r="G23" s="29"/>
      <c r="H23" s="30">
        <f>(G23*100)/G66</f>
        <v>0</v>
      </c>
      <c r="J23" s="31"/>
      <c r="K23" s="31"/>
    </row>
    <row r="24" spans="1:11" x14ac:dyDescent="0.25">
      <c r="A24" s="19"/>
      <c r="D24" s="27"/>
      <c r="F24" s="28"/>
      <c r="G24" s="29"/>
      <c r="H24" s="30">
        <f>(G24*100)/G66</f>
        <v>0</v>
      </c>
      <c r="J24" s="31"/>
      <c r="K24" s="31"/>
    </row>
    <row r="25" spans="1:11" x14ac:dyDescent="0.25">
      <c r="A25" s="19"/>
      <c r="D25" s="27"/>
      <c r="F25" s="28"/>
      <c r="G25" s="29"/>
      <c r="H25" s="30">
        <f>(G25*100)/G66</f>
        <v>0</v>
      </c>
      <c r="J25" s="31"/>
      <c r="K25" s="31"/>
    </row>
    <row r="26" spans="1:11" x14ac:dyDescent="0.25">
      <c r="A26" s="19"/>
      <c r="D26" s="27"/>
      <c r="F26" s="28"/>
      <c r="G26" s="29"/>
      <c r="H26" s="30">
        <f>(G26*100)/G66</f>
        <v>0</v>
      </c>
      <c r="J26" s="31"/>
      <c r="K26" s="31"/>
    </row>
    <row r="27" spans="1:11" x14ac:dyDescent="0.25">
      <c r="A27" s="19"/>
      <c r="B27" s="57"/>
      <c r="D27" s="27"/>
      <c r="F27" s="28"/>
      <c r="G27" s="29"/>
      <c r="H27" s="30">
        <f>(G27*100)/G66</f>
        <v>0</v>
      </c>
      <c r="J27" s="31"/>
      <c r="K27" s="31"/>
    </row>
    <row r="28" spans="1:11" x14ac:dyDescent="0.25">
      <c r="A28" s="19"/>
      <c r="D28" s="27"/>
      <c r="F28" s="28"/>
      <c r="G28" s="29"/>
      <c r="H28" s="30">
        <f>(G28*100)/G66</f>
        <v>0</v>
      </c>
      <c r="J28" s="31"/>
      <c r="K28" s="31"/>
    </row>
    <row r="29" spans="1:11" x14ac:dyDescent="0.25">
      <c r="A29" s="19"/>
      <c r="D29" s="27"/>
      <c r="F29" s="28"/>
      <c r="G29" s="29"/>
      <c r="H29" s="30">
        <f>(G29*100)/G66</f>
        <v>0</v>
      </c>
      <c r="J29" s="31"/>
      <c r="K29" s="31"/>
    </row>
    <row r="30" spans="1:11" x14ac:dyDescent="0.25">
      <c r="A30" s="19"/>
      <c r="D30" s="27"/>
      <c r="F30" s="28"/>
      <c r="G30" s="29"/>
      <c r="H30" s="30">
        <f>(G30*100)/G66</f>
        <v>0</v>
      </c>
      <c r="J30" s="31"/>
      <c r="K30" s="31"/>
    </row>
    <row r="31" spans="1:11" x14ac:dyDescent="0.25">
      <c r="A31" s="19"/>
      <c r="D31" s="27"/>
      <c r="F31" s="28"/>
      <c r="G31" s="29"/>
      <c r="H31" s="30">
        <f>(G31*100)/G66</f>
        <v>0</v>
      </c>
      <c r="J31" s="31"/>
      <c r="K31" s="31"/>
    </row>
    <row r="32" spans="1:11" x14ac:dyDescent="0.25">
      <c r="B32" s="19" t="s">
        <v>19</v>
      </c>
      <c r="D32" s="27"/>
      <c r="F32" s="28"/>
      <c r="G32" s="33">
        <f>SUM(G17:G31)</f>
        <v>0</v>
      </c>
      <c r="H32" s="30"/>
    </row>
    <row r="33" spans="1:12" x14ac:dyDescent="0.25">
      <c r="B33" s="19"/>
      <c r="D33" s="27"/>
      <c r="F33" s="28"/>
      <c r="G33" s="34"/>
      <c r="H33" s="30"/>
      <c r="I33" s="31"/>
      <c r="L33" s="31"/>
    </row>
    <row r="34" spans="1:12" x14ac:dyDescent="0.25">
      <c r="A34" s="19" t="s">
        <v>20</v>
      </c>
      <c r="B34" s="4"/>
      <c r="D34" s="27"/>
      <c r="F34" s="28"/>
      <c r="G34" s="34"/>
      <c r="H34" s="30">
        <f>(G34*100)/G66</f>
        <v>0</v>
      </c>
    </row>
    <row r="35" spans="1:12" x14ac:dyDescent="0.25">
      <c r="A35" s="19"/>
      <c r="B35" s="4" t="s">
        <v>50</v>
      </c>
      <c r="C35" s="57" t="s">
        <v>40</v>
      </c>
      <c r="D35" s="27">
        <v>1398.03</v>
      </c>
      <c r="E35" s="67" t="s">
        <v>41</v>
      </c>
      <c r="F35" s="28">
        <v>8</v>
      </c>
      <c r="G35" s="35">
        <f>D35/F35</f>
        <v>174.75375</v>
      </c>
      <c r="H35" s="30">
        <f>(G35*100)/G66</f>
        <v>75.287031808770948</v>
      </c>
    </row>
    <row r="36" spans="1:12" x14ac:dyDescent="0.25">
      <c r="A36" s="19"/>
      <c r="B36" s="4"/>
      <c r="D36" s="27"/>
      <c r="F36" s="28"/>
      <c r="G36" s="35"/>
      <c r="H36" s="30">
        <f>(G36*100)/G66</f>
        <v>0</v>
      </c>
    </row>
    <row r="37" spans="1:12" x14ac:dyDescent="0.25">
      <c r="A37" s="19"/>
      <c r="B37" s="4"/>
      <c r="D37" s="27"/>
      <c r="F37" s="28"/>
      <c r="G37" s="35"/>
      <c r="H37" s="30">
        <f>(G37*100)/G66</f>
        <v>0</v>
      </c>
    </row>
    <row r="38" spans="1:12" x14ac:dyDescent="0.25">
      <c r="A38" s="19"/>
      <c r="B38" s="4"/>
      <c r="D38" s="27"/>
      <c r="F38" s="28"/>
      <c r="G38" s="35"/>
      <c r="H38" s="30">
        <f>(G38*100)/G66</f>
        <v>0</v>
      </c>
    </row>
    <row r="39" spans="1:12" x14ac:dyDescent="0.25">
      <c r="A39" s="19"/>
      <c r="B39" s="4"/>
      <c r="D39" s="27"/>
      <c r="F39" s="28"/>
      <c r="G39" s="35"/>
      <c r="H39" s="30">
        <f>(G39*100)/G66</f>
        <v>0</v>
      </c>
    </row>
    <row r="40" spans="1:12" x14ac:dyDescent="0.25">
      <c r="B40" s="19" t="s">
        <v>21</v>
      </c>
      <c r="D40" s="27"/>
      <c r="F40" s="28"/>
      <c r="G40" s="33">
        <f>SUM(G35:G39)</f>
        <v>174.75375</v>
      </c>
      <c r="H40" s="30"/>
    </row>
    <row r="41" spans="1:12" x14ac:dyDescent="0.25">
      <c r="B41" s="19"/>
      <c r="D41" s="27"/>
      <c r="F41" s="28"/>
      <c r="G41" s="34"/>
      <c r="H41" s="30"/>
    </row>
    <row r="42" spans="1:12" x14ac:dyDescent="0.25">
      <c r="A42" s="19" t="s">
        <v>22</v>
      </c>
      <c r="D42" s="27"/>
      <c r="F42" s="28"/>
      <c r="H42" s="30"/>
    </row>
    <row r="43" spans="1:12" x14ac:dyDescent="0.25">
      <c r="A43" s="19"/>
      <c r="B43" s="57" t="s">
        <v>43</v>
      </c>
      <c r="C43" s="57" t="s">
        <v>45</v>
      </c>
      <c r="D43" s="27">
        <f>G40</f>
        <v>174.75375</v>
      </c>
      <c r="E43" s="66" t="s">
        <v>37</v>
      </c>
      <c r="F43" s="28">
        <v>0.02</v>
      </c>
      <c r="G43" s="31">
        <f>D43*F43</f>
        <v>3.4950749999999999</v>
      </c>
      <c r="H43" s="30">
        <f>(G43*100)/G66</f>
        <v>1.5057406361754189</v>
      </c>
    </row>
    <row r="44" spans="1:12" x14ac:dyDescent="0.25">
      <c r="A44" s="19"/>
      <c r="B44" s="57" t="s">
        <v>56</v>
      </c>
      <c r="C44" s="57" t="s">
        <v>45</v>
      </c>
      <c r="D44" s="27">
        <f>G40</f>
        <v>174.75375</v>
      </c>
      <c r="E44" s="66" t="s">
        <v>37</v>
      </c>
      <c r="F44" s="28">
        <v>0.03</v>
      </c>
      <c r="G44" s="31">
        <f>D44*F44</f>
        <v>5.2426124999999999</v>
      </c>
      <c r="H44" s="30">
        <f>(G44*100)/G66</f>
        <v>2.2586109542631285</v>
      </c>
    </row>
    <row r="45" spans="1:12" x14ac:dyDescent="0.25">
      <c r="A45" s="19"/>
      <c r="D45" s="27"/>
      <c r="F45" s="28"/>
      <c r="G45" s="31"/>
      <c r="H45" s="30">
        <f>(G45*100)/G66</f>
        <v>0</v>
      </c>
    </row>
    <row r="46" spans="1:12" x14ac:dyDescent="0.25">
      <c r="A46" s="19"/>
      <c r="D46" s="27"/>
      <c r="F46" s="28"/>
      <c r="G46" s="31"/>
      <c r="H46" s="30">
        <f>(G46*100)/G66</f>
        <v>0</v>
      </c>
    </row>
    <row r="47" spans="1:12" x14ac:dyDescent="0.25">
      <c r="A47" s="19"/>
      <c r="D47" s="27"/>
      <c r="F47" s="28"/>
      <c r="G47" s="31"/>
      <c r="H47" s="30">
        <f>(G47*100)/G66</f>
        <v>0</v>
      </c>
    </row>
    <row r="48" spans="1:12" x14ac:dyDescent="0.25">
      <c r="A48" s="19"/>
      <c r="D48" s="27"/>
      <c r="F48" s="28"/>
      <c r="G48" s="31"/>
      <c r="H48" s="30">
        <f>(G48*100)/G66</f>
        <v>0</v>
      </c>
    </row>
    <row r="49" spans="1:8" x14ac:dyDescent="0.25">
      <c r="A49" s="19"/>
      <c r="D49" s="27"/>
      <c r="F49" s="28"/>
      <c r="G49" s="31"/>
      <c r="H49" s="30">
        <f>(G49*100)/G66</f>
        <v>0</v>
      </c>
    </row>
    <row r="50" spans="1:8" x14ac:dyDescent="0.25">
      <c r="A50" s="19"/>
      <c r="D50" s="27"/>
      <c r="F50" s="28"/>
      <c r="G50" s="31"/>
      <c r="H50" s="30">
        <f>(G50*100)/G66</f>
        <v>0</v>
      </c>
    </row>
    <row r="51" spans="1:8" x14ac:dyDescent="0.25">
      <c r="A51" s="19"/>
      <c r="D51" s="27"/>
      <c r="F51" s="28"/>
      <c r="G51" s="31"/>
      <c r="H51" s="30">
        <f>(G51*100)/G66</f>
        <v>0</v>
      </c>
    </row>
    <row r="52" spans="1:8" x14ac:dyDescent="0.25">
      <c r="A52" s="19"/>
      <c r="D52" s="27"/>
      <c r="F52" s="28"/>
      <c r="G52" s="31"/>
      <c r="H52" s="30">
        <f>(G52*100)/G66</f>
        <v>0</v>
      </c>
    </row>
    <row r="53" spans="1:8" x14ac:dyDescent="0.25">
      <c r="A53" s="19"/>
      <c r="D53" s="27"/>
      <c r="F53" s="28"/>
      <c r="G53" s="31"/>
      <c r="H53" s="30">
        <f>(G53*100)/G66</f>
        <v>0</v>
      </c>
    </row>
    <row r="54" spans="1:8" x14ac:dyDescent="0.25">
      <c r="A54" s="19"/>
      <c r="D54" s="27"/>
      <c r="F54" s="28"/>
      <c r="G54" s="31"/>
      <c r="H54" s="30">
        <f>(G54*100)/G66</f>
        <v>0</v>
      </c>
    </row>
    <row r="55" spans="1:8" x14ac:dyDescent="0.25">
      <c r="A55" s="19"/>
      <c r="D55" s="27"/>
      <c r="F55" s="28"/>
      <c r="G55" s="31"/>
      <c r="H55" s="30">
        <f>(G55*100)/G66</f>
        <v>0</v>
      </c>
    </row>
    <row r="56" spans="1:8" x14ac:dyDescent="0.25">
      <c r="B56" s="19" t="s">
        <v>23</v>
      </c>
      <c r="D56" s="27"/>
      <c r="F56" s="28"/>
      <c r="G56" s="33">
        <f>SUM(G43:G55)</f>
        <v>8.7376874999999998</v>
      </c>
      <c r="H56" s="30"/>
    </row>
    <row r="57" spans="1:8" x14ac:dyDescent="0.25">
      <c r="B57" s="19"/>
      <c r="D57" s="27"/>
      <c r="F57" s="28"/>
      <c r="G57" s="34"/>
      <c r="H57" s="30"/>
    </row>
    <row r="58" spans="1:8" x14ac:dyDescent="0.25">
      <c r="A58" s="19" t="s">
        <v>24</v>
      </c>
      <c r="B58" s="4"/>
      <c r="D58" s="27"/>
      <c r="F58" s="28"/>
      <c r="G58" s="34"/>
      <c r="H58" s="30"/>
    </row>
    <row r="59" spans="1:8" x14ac:dyDescent="0.25">
      <c r="A59" s="19"/>
      <c r="B59" s="4" t="s">
        <v>33</v>
      </c>
      <c r="C59" s="1" t="s">
        <v>18</v>
      </c>
      <c r="D59" s="27">
        <f>G32+G40+G56</f>
        <v>183.49143749999999</v>
      </c>
      <c r="F59" s="28">
        <v>0.05</v>
      </c>
      <c r="G59" s="34">
        <f t="shared" ref="G59:G60" si="0">D59*F59</f>
        <v>9.1745718749999998</v>
      </c>
      <c r="H59" s="30">
        <f>(G59*100)/G66</f>
        <v>3.9525691699604746</v>
      </c>
    </row>
    <row r="60" spans="1:8" x14ac:dyDescent="0.25">
      <c r="A60" s="19"/>
      <c r="B60" s="4" t="s">
        <v>25</v>
      </c>
      <c r="C60" s="1" t="s">
        <v>18</v>
      </c>
      <c r="D60" s="27">
        <f>G32+G40+G56</f>
        <v>183.49143749999999</v>
      </c>
      <c r="F60" s="28">
        <v>0.05</v>
      </c>
      <c r="G60" s="34">
        <f t="shared" si="0"/>
        <v>9.1745718749999998</v>
      </c>
      <c r="H60" s="30">
        <f>(G60*100)/G66</f>
        <v>3.9525691699604746</v>
      </c>
    </row>
    <row r="61" spans="1:8" x14ac:dyDescent="0.25">
      <c r="A61" s="19"/>
      <c r="B61" s="4" t="s">
        <v>26</v>
      </c>
      <c r="C61" s="1" t="s">
        <v>18</v>
      </c>
      <c r="D61" s="27">
        <f>G32+G40+G56</f>
        <v>183.49143749999999</v>
      </c>
      <c r="F61" s="28">
        <v>0.05</v>
      </c>
      <c r="G61" s="34">
        <f>D61*F61</f>
        <v>9.1745718749999998</v>
      </c>
      <c r="H61" s="30">
        <f>(G61*100)/G66</f>
        <v>3.9525691699604746</v>
      </c>
    </row>
    <row r="62" spans="1:8" x14ac:dyDescent="0.25">
      <c r="C62" s="36"/>
      <c r="D62" s="27"/>
      <c r="F62" s="28"/>
      <c r="G62" s="33">
        <f>SUM(G59:G61)</f>
        <v>27.523715625000001</v>
      </c>
      <c r="H62" s="30"/>
    </row>
    <row r="63" spans="1:8" x14ac:dyDescent="0.25">
      <c r="C63" s="36"/>
      <c r="D63" s="27"/>
      <c r="F63" s="28"/>
      <c r="G63" s="34"/>
      <c r="H63" s="30"/>
    </row>
    <row r="64" spans="1:8" x14ac:dyDescent="0.25">
      <c r="A64" s="19" t="s">
        <v>27</v>
      </c>
      <c r="C64" s="36">
        <v>0.1</v>
      </c>
      <c r="D64" s="27"/>
      <c r="F64" s="37"/>
      <c r="G64" s="38">
        <f>(G62+G56+G40+G32)*C64</f>
        <v>21.101515312499998</v>
      </c>
      <c r="H64" s="30">
        <f>(G64*100)/G66</f>
        <v>9.0909090909090899</v>
      </c>
    </row>
    <row r="65" spans="1:11" x14ac:dyDescent="0.25">
      <c r="A65" s="19"/>
      <c r="D65" s="27"/>
      <c r="E65" s="1" t="s">
        <v>28</v>
      </c>
      <c r="F65" s="28"/>
    </row>
    <row r="66" spans="1:11" ht="15.75" thickBot="1" x14ac:dyDescent="0.3">
      <c r="A66" s="39"/>
      <c r="B66" s="40" t="s">
        <v>29</v>
      </c>
      <c r="C66" s="41"/>
      <c r="D66" s="42"/>
      <c r="E66" s="41"/>
      <c r="F66" s="43"/>
      <c r="G66" s="44">
        <f>SUM(G32+G40+G56+G62+G64)</f>
        <v>232.11666843749998</v>
      </c>
      <c r="H66" s="45">
        <f>SUM(H17:H64)</f>
        <v>100</v>
      </c>
    </row>
    <row r="67" spans="1:11" ht="15.75" thickTop="1" x14ac:dyDescent="0.25">
      <c r="B67" s="19" t="s">
        <v>30</v>
      </c>
      <c r="C67" s="36">
        <v>0.16</v>
      </c>
      <c r="D67" s="27"/>
      <c r="F67" s="28"/>
      <c r="G67" s="34">
        <f>G66*C67</f>
        <v>37.138666950000001</v>
      </c>
      <c r="H67" s="30"/>
    </row>
    <row r="68" spans="1:11" ht="15.75" thickBot="1" x14ac:dyDescent="0.3">
      <c r="A68" s="46"/>
      <c r="B68" s="47" t="s">
        <v>31</v>
      </c>
      <c r="C68" s="48"/>
      <c r="D68" s="49"/>
      <c r="E68" s="46"/>
      <c r="F68" s="50" t="s">
        <v>32</v>
      </c>
      <c r="G68" s="51">
        <f>SUM(G66:G67)</f>
        <v>269.2553353875</v>
      </c>
      <c r="H68" s="52"/>
      <c r="I68" s="31"/>
    </row>
    <row r="69" spans="1:11" ht="15.75" thickTop="1" x14ac:dyDescent="0.25"/>
    <row r="71" spans="1:11" x14ac:dyDescent="0.25">
      <c r="C71" s="53"/>
      <c r="H71" s="54"/>
      <c r="J71" s="31"/>
    </row>
    <row r="72" spans="1:11" x14ac:dyDescent="0.25">
      <c r="K72" s="31"/>
    </row>
    <row r="73" spans="1:11" x14ac:dyDescent="0.25">
      <c r="C73" s="2"/>
      <c r="H73" s="54"/>
    </row>
    <row r="75" spans="1:11" x14ac:dyDescent="0.25">
      <c r="C75" s="31"/>
      <c r="D75" s="55"/>
    </row>
    <row r="76" spans="1:11" x14ac:dyDescent="0.25">
      <c r="D76" s="56"/>
    </row>
    <row r="77" spans="1:11" x14ac:dyDescent="0.25">
      <c r="C77" s="31"/>
      <c r="D77" s="55"/>
    </row>
  </sheetData>
  <mergeCells count="3">
    <mergeCell ref="A3:H3"/>
    <mergeCell ref="E4:F4"/>
    <mergeCell ref="B10:G13"/>
  </mergeCells>
  <pageMargins left="0.7" right="0.7" top="0.75" bottom="0.75" header="0.3" footer="0.3"/>
  <pageSetup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5C11-9EA5-4F94-9A9C-DF43303754D6}">
  <sheetPr>
    <pageSetUpPr fitToPage="1"/>
  </sheetPr>
  <dimension ref="A1:L77"/>
  <sheetViews>
    <sheetView view="pageBreakPreview" topLeftCell="A2" zoomScale="85" zoomScaleNormal="115" zoomScaleSheetLayoutView="85" workbookViewId="0">
      <selection activeCell="B10" sqref="B10:G13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58" t="s">
        <v>0</v>
      </c>
      <c r="B3" s="59"/>
      <c r="C3" s="59"/>
      <c r="D3" s="59"/>
      <c r="E3" s="59"/>
      <c r="F3" s="59"/>
      <c r="G3" s="59"/>
      <c r="H3" s="60"/>
    </row>
    <row r="4" spans="1:8" x14ac:dyDescent="0.25">
      <c r="A4" s="6" t="s">
        <v>1</v>
      </c>
      <c r="B4" s="7"/>
      <c r="C4" s="8"/>
      <c r="D4" s="8"/>
      <c r="E4" s="61" t="s">
        <v>2</v>
      </c>
      <c r="F4" s="61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63" t="s">
        <v>74</v>
      </c>
      <c r="C10" s="62"/>
      <c r="D10" s="62"/>
      <c r="E10" s="62"/>
      <c r="F10" s="62"/>
      <c r="G10" s="62"/>
      <c r="H10" s="20"/>
    </row>
    <row r="11" spans="1:8" ht="14.25" customHeight="1" x14ac:dyDescent="0.25">
      <c r="B11" s="62"/>
      <c r="C11" s="62"/>
      <c r="D11" s="62"/>
      <c r="E11" s="62"/>
      <c r="F11" s="62"/>
      <c r="G11" s="62"/>
      <c r="H11" s="20"/>
    </row>
    <row r="12" spans="1:8" ht="14.25" customHeight="1" x14ac:dyDescent="0.25">
      <c r="B12" s="62"/>
      <c r="C12" s="62"/>
      <c r="D12" s="62"/>
      <c r="E12" s="62"/>
      <c r="F12" s="62"/>
      <c r="G12" s="62"/>
      <c r="H12" s="20"/>
    </row>
    <row r="13" spans="1:8" ht="30" customHeight="1" x14ac:dyDescent="0.25">
      <c r="B13" s="62"/>
      <c r="C13" s="62"/>
      <c r="D13" s="62"/>
      <c r="E13" s="62"/>
      <c r="F13" s="62"/>
      <c r="G13" s="62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ht="17.25" customHeight="1" x14ac:dyDescent="0.25">
      <c r="A17" s="65"/>
      <c r="B17" s="64" t="s">
        <v>59</v>
      </c>
      <c r="C17" s="57" t="s">
        <v>60</v>
      </c>
      <c r="D17" s="27">
        <v>32.17</v>
      </c>
      <c r="E17" s="57" t="s">
        <v>37</v>
      </c>
      <c r="F17" s="28">
        <v>2.7290000000000001</v>
      </c>
      <c r="G17" s="29">
        <f>D17*F17</f>
        <v>87.791930000000008</v>
      </c>
      <c r="H17" s="30">
        <f>(G17*100)/G66</f>
        <v>8.2648168088213225</v>
      </c>
      <c r="J17" s="31"/>
      <c r="K17" s="31"/>
    </row>
    <row r="18" spans="1:11" x14ac:dyDescent="0.25">
      <c r="A18" s="19"/>
      <c r="B18" s="57" t="s">
        <v>58</v>
      </c>
      <c r="C18" s="57" t="s">
        <v>60</v>
      </c>
      <c r="D18" s="27">
        <v>32.17</v>
      </c>
      <c r="E18" s="57" t="s">
        <v>37</v>
      </c>
      <c r="F18" s="28">
        <v>1.018</v>
      </c>
      <c r="G18" s="29">
        <f>D18*F18</f>
        <v>32.74906</v>
      </c>
      <c r="H18" s="30">
        <f>(G18*100)/G66</f>
        <v>3.0830280364163083</v>
      </c>
      <c r="J18" s="31"/>
      <c r="K18" s="31"/>
    </row>
    <row r="19" spans="1:11" x14ac:dyDescent="0.25">
      <c r="A19" s="19"/>
      <c r="B19" s="57" t="s">
        <v>61</v>
      </c>
      <c r="C19" s="57" t="s">
        <v>60</v>
      </c>
      <c r="D19" s="27">
        <v>54</v>
      </c>
      <c r="E19" s="57" t="s">
        <v>37</v>
      </c>
      <c r="F19" s="28">
        <v>0.193</v>
      </c>
      <c r="G19" s="29">
        <f>D19*F19</f>
        <v>10.422000000000001</v>
      </c>
      <c r="H19" s="30">
        <f>(G19*100)/G66</f>
        <v>0.98113711341732457</v>
      </c>
      <c r="J19" s="31"/>
      <c r="K19" s="31"/>
    </row>
    <row r="20" spans="1:11" x14ac:dyDescent="0.25">
      <c r="A20" s="19"/>
      <c r="B20" s="57" t="s">
        <v>62</v>
      </c>
      <c r="C20" s="57" t="s">
        <v>64</v>
      </c>
      <c r="D20" s="27"/>
      <c r="E20" s="57" t="s">
        <v>37</v>
      </c>
      <c r="F20" s="28">
        <v>0.53</v>
      </c>
      <c r="G20" s="29">
        <f>D20*F20</f>
        <v>0</v>
      </c>
      <c r="H20" s="30">
        <f>(G20*100)/G66</f>
        <v>0</v>
      </c>
      <c r="J20" s="31"/>
      <c r="K20" s="31"/>
    </row>
    <row r="21" spans="1:11" ht="30" x14ac:dyDescent="0.25">
      <c r="A21" s="19"/>
      <c r="B21" s="73" t="s">
        <v>63</v>
      </c>
      <c r="C21" s="57" t="s">
        <v>64</v>
      </c>
      <c r="D21" s="27"/>
      <c r="E21" s="57" t="s">
        <v>37</v>
      </c>
      <c r="F21" s="28">
        <v>0.21199999999999999</v>
      </c>
      <c r="G21" s="29">
        <f>D21*F21</f>
        <v>0</v>
      </c>
      <c r="H21" s="30">
        <f>(G21*100)/G66</f>
        <v>0</v>
      </c>
      <c r="J21" s="31"/>
      <c r="K21" s="31"/>
    </row>
    <row r="22" spans="1:11" x14ac:dyDescent="0.25">
      <c r="A22" s="19"/>
      <c r="B22" s="57" t="s">
        <v>65</v>
      </c>
      <c r="C22" s="57" t="s">
        <v>60</v>
      </c>
      <c r="D22" s="27"/>
      <c r="E22" s="57" t="s">
        <v>37</v>
      </c>
      <c r="F22" s="28">
        <v>9.4E-2</v>
      </c>
      <c r="G22" s="29">
        <f>D22*F22</f>
        <v>0</v>
      </c>
      <c r="H22" s="30">
        <f>(G22*100)/G66</f>
        <v>0</v>
      </c>
      <c r="J22" s="31"/>
      <c r="K22" s="31"/>
    </row>
    <row r="23" spans="1:11" x14ac:dyDescent="0.25">
      <c r="A23" s="19"/>
      <c r="B23" s="57" t="s">
        <v>66</v>
      </c>
      <c r="C23" s="57" t="s">
        <v>69</v>
      </c>
      <c r="D23" s="27">
        <v>28</v>
      </c>
      <c r="E23" s="57" t="s">
        <v>37</v>
      </c>
      <c r="F23" s="28">
        <v>3.0000000000000001E-3</v>
      </c>
      <c r="G23" s="29">
        <f>D23*F23</f>
        <v>8.4000000000000005E-2</v>
      </c>
      <c r="H23" s="30">
        <f>(G23*100)/G66</f>
        <v>7.9078408680728525E-3</v>
      </c>
      <c r="J23" s="31"/>
      <c r="K23" s="31"/>
    </row>
    <row r="24" spans="1:11" x14ac:dyDescent="0.25">
      <c r="A24" s="19"/>
      <c r="B24" s="57" t="s">
        <v>67</v>
      </c>
      <c r="C24" s="57" t="s">
        <v>70</v>
      </c>
      <c r="D24" s="27"/>
      <c r="E24" s="57" t="s">
        <v>37</v>
      </c>
      <c r="F24" s="28">
        <v>0.5</v>
      </c>
      <c r="G24" s="29">
        <f>D24*F24</f>
        <v>0</v>
      </c>
      <c r="H24" s="30">
        <f>(G24*100)/G66</f>
        <v>0</v>
      </c>
      <c r="J24" s="31"/>
      <c r="K24" s="31"/>
    </row>
    <row r="25" spans="1:11" x14ac:dyDescent="0.25">
      <c r="A25" s="19"/>
      <c r="B25" s="57" t="s">
        <v>68</v>
      </c>
      <c r="C25" s="57" t="s">
        <v>69</v>
      </c>
      <c r="D25" s="27"/>
      <c r="E25" s="57" t="s">
        <v>37</v>
      </c>
      <c r="F25" s="28">
        <v>0.28000000000000003</v>
      </c>
      <c r="G25" s="29">
        <f>D25*F25</f>
        <v>0</v>
      </c>
      <c r="H25" s="30">
        <f>(G25*100)/G66</f>
        <v>0</v>
      </c>
      <c r="J25" s="31"/>
      <c r="K25" s="31"/>
    </row>
    <row r="26" spans="1:11" x14ac:dyDescent="0.25">
      <c r="A26" s="19"/>
      <c r="D26" s="27"/>
      <c r="F26" s="28"/>
      <c r="G26" s="29"/>
      <c r="H26" s="30">
        <f>(G26*100)/G66</f>
        <v>0</v>
      </c>
      <c r="J26" s="31"/>
      <c r="K26" s="31"/>
    </row>
    <row r="27" spans="1:11" x14ac:dyDescent="0.25">
      <c r="A27" s="19"/>
      <c r="B27" s="57"/>
      <c r="D27" s="27"/>
      <c r="F27" s="28"/>
      <c r="G27" s="29"/>
      <c r="H27" s="30">
        <f>(G27*100)/G66</f>
        <v>0</v>
      </c>
      <c r="J27" s="31"/>
      <c r="K27" s="31"/>
    </row>
    <row r="28" spans="1:11" x14ac:dyDescent="0.25">
      <c r="A28" s="19"/>
      <c r="D28" s="27"/>
      <c r="F28" s="28"/>
      <c r="G28" s="29"/>
      <c r="H28" s="30">
        <f>(G28*100)/G66</f>
        <v>0</v>
      </c>
      <c r="J28" s="31"/>
      <c r="K28" s="31"/>
    </row>
    <row r="29" spans="1:11" x14ac:dyDescent="0.25">
      <c r="A29" s="19"/>
      <c r="D29" s="27"/>
      <c r="F29" s="28"/>
      <c r="G29" s="29"/>
      <c r="H29" s="30">
        <f>(G29*100)/G66</f>
        <v>0</v>
      </c>
      <c r="J29" s="31"/>
      <c r="K29" s="31"/>
    </row>
    <row r="30" spans="1:11" x14ac:dyDescent="0.25">
      <c r="A30" s="19"/>
      <c r="D30" s="27"/>
      <c r="F30" s="28"/>
      <c r="G30" s="29"/>
      <c r="H30" s="30">
        <f>(G30*100)/G66</f>
        <v>0</v>
      </c>
      <c r="J30" s="31"/>
      <c r="K30" s="31"/>
    </row>
    <row r="31" spans="1:11" x14ac:dyDescent="0.25">
      <c r="A31" s="19"/>
      <c r="D31" s="27"/>
      <c r="F31" s="28"/>
      <c r="G31" s="29"/>
      <c r="H31" s="30">
        <f>(G31*100)/G66</f>
        <v>0</v>
      </c>
      <c r="J31" s="31"/>
      <c r="K31" s="31"/>
    </row>
    <row r="32" spans="1:11" x14ac:dyDescent="0.25">
      <c r="B32" s="19" t="s">
        <v>19</v>
      </c>
      <c r="D32" s="27"/>
      <c r="F32" s="28"/>
      <c r="G32" s="33">
        <f>SUM(G17:G31)</f>
        <v>131.04699000000002</v>
      </c>
      <c r="H32" s="30"/>
    </row>
    <row r="33" spans="1:12" x14ac:dyDescent="0.25">
      <c r="B33" s="19"/>
      <c r="D33" s="27"/>
      <c r="F33" s="28"/>
      <c r="G33" s="34"/>
      <c r="H33" s="30"/>
      <c r="I33" s="31"/>
      <c r="L33" s="31"/>
    </row>
    <row r="34" spans="1:12" x14ac:dyDescent="0.25">
      <c r="A34" s="19" t="s">
        <v>20</v>
      </c>
      <c r="B34" s="4"/>
      <c r="D34" s="27"/>
      <c r="F34" s="28"/>
      <c r="G34" s="34"/>
      <c r="H34" s="30">
        <f>(G34*100)/G66</f>
        <v>0</v>
      </c>
    </row>
    <row r="35" spans="1:12" x14ac:dyDescent="0.25">
      <c r="A35" s="19"/>
      <c r="B35" s="4" t="s">
        <v>71</v>
      </c>
      <c r="C35" s="57" t="s">
        <v>40</v>
      </c>
      <c r="D35" s="27">
        <v>2325.33</v>
      </c>
      <c r="E35" s="66" t="s">
        <v>41</v>
      </c>
      <c r="F35" s="28">
        <v>4.8</v>
      </c>
      <c r="G35" s="35">
        <f>D35/F35</f>
        <v>484.44375000000002</v>
      </c>
      <c r="H35" s="30">
        <f>(G35*100)/G66</f>
        <v>45.6060010063389</v>
      </c>
    </row>
    <row r="36" spans="1:12" x14ac:dyDescent="0.25">
      <c r="A36" s="19"/>
      <c r="B36" s="4"/>
      <c r="D36" s="27"/>
      <c r="F36" s="28"/>
      <c r="G36" s="35"/>
      <c r="H36" s="30">
        <f>(G36*100)/G66</f>
        <v>0</v>
      </c>
    </row>
    <row r="37" spans="1:12" x14ac:dyDescent="0.25">
      <c r="A37" s="19"/>
      <c r="B37" s="4"/>
      <c r="D37" s="27"/>
      <c r="F37" s="28"/>
      <c r="G37" s="35"/>
      <c r="H37" s="30">
        <f>(G37*100)/G66</f>
        <v>0</v>
      </c>
    </row>
    <row r="38" spans="1:12" x14ac:dyDescent="0.25">
      <c r="A38" s="19"/>
      <c r="B38" s="4"/>
      <c r="D38" s="27"/>
      <c r="F38" s="28"/>
      <c r="G38" s="35"/>
      <c r="H38" s="30">
        <f>(G38*100)/G66</f>
        <v>0</v>
      </c>
    </row>
    <row r="39" spans="1:12" x14ac:dyDescent="0.25">
      <c r="A39" s="19"/>
      <c r="B39" s="4"/>
      <c r="D39" s="27"/>
      <c r="F39" s="28"/>
      <c r="G39" s="35"/>
      <c r="H39" s="30">
        <f>(G39*100)/G66</f>
        <v>0</v>
      </c>
    </row>
    <row r="40" spans="1:12" x14ac:dyDescent="0.25">
      <c r="B40" s="19" t="s">
        <v>21</v>
      </c>
      <c r="D40" s="27"/>
      <c r="F40" s="28"/>
      <c r="G40" s="33">
        <f>SUM(G35:G39)</f>
        <v>484.44375000000002</v>
      </c>
      <c r="H40" s="30"/>
    </row>
    <row r="41" spans="1:12" x14ac:dyDescent="0.25">
      <c r="B41" s="19"/>
      <c r="D41" s="27"/>
      <c r="F41" s="28"/>
      <c r="G41" s="34"/>
      <c r="H41" s="30"/>
    </row>
    <row r="42" spans="1:12" x14ac:dyDescent="0.25">
      <c r="A42" s="19" t="s">
        <v>22</v>
      </c>
      <c r="D42" s="27"/>
      <c r="F42" s="28"/>
      <c r="H42" s="30"/>
    </row>
    <row r="43" spans="1:12" x14ac:dyDescent="0.25">
      <c r="A43" s="19"/>
      <c r="B43" s="57" t="s">
        <v>43</v>
      </c>
      <c r="C43" s="57" t="s">
        <v>45</v>
      </c>
      <c r="D43" s="27">
        <f>G40</f>
        <v>484.44375000000002</v>
      </c>
      <c r="E43" s="67" t="s">
        <v>37</v>
      </c>
      <c r="F43" s="28">
        <v>0.02</v>
      </c>
      <c r="G43" s="31">
        <f>D43*F43</f>
        <v>9.6888750000000012</v>
      </c>
      <c r="H43" s="30">
        <f>(G43*100)/G66</f>
        <v>0.91212002012677806</v>
      </c>
    </row>
    <row r="44" spans="1:12" x14ac:dyDescent="0.25">
      <c r="A44" s="19"/>
      <c r="B44" s="57" t="s">
        <v>72</v>
      </c>
      <c r="C44" s="57" t="s">
        <v>45</v>
      </c>
      <c r="D44" s="27">
        <f>G40</f>
        <v>484.44375000000002</v>
      </c>
      <c r="E44" s="67" t="s">
        <v>37</v>
      </c>
      <c r="F44" s="28">
        <v>0.03</v>
      </c>
      <c r="G44" s="31">
        <f>D44*F44</f>
        <v>14.533312500000001</v>
      </c>
      <c r="H44" s="30">
        <f>(G44*100)/G66</f>
        <v>1.368180030190167</v>
      </c>
    </row>
    <row r="45" spans="1:12" x14ac:dyDescent="0.25">
      <c r="A45" s="19"/>
      <c r="B45" s="57" t="s">
        <v>73</v>
      </c>
      <c r="C45" s="57" t="s">
        <v>46</v>
      </c>
      <c r="D45" s="27">
        <v>50</v>
      </c>
      <c r="E45" s="67" t="s">
        <v>37</v>
      </c>
      <c r="F45" s="28">
        <v>4</v>
      </c>
      <c r="G45" s="31">
        <f>D45*F45</f>
        <v>200</v>
      </c>
      <c r="H45" s="30">
        <f>(G45*100)/G66</f>
        <v>18.8281925430306</v>
      </c>
    </row>
    <row r="46" spans="1:12" x14ac:dyDescent="0.25">
      <c r="A46" s="19"/>
      <c r="D46" s="27"/>
      <c r="F46" s="28"/>
      <c r="G46" s="31"/>
      <c r="H46" s="30">
        <f>(G46*100)/G66</f>
        <v>0</v>
      </c>
    </row>
    <row r="47" spans="1:12" x14ac:dyDescent="0.25">
      <c r="A47" s="19"/>
      <c r="D47" s="27"/>
      <c r="F47" s="28"/>
      <c r="G47" s="31"/>
      <c r="H47" s="30">
        <f>(G47*100)/G66</f>
        <v>0</v>
      </c>
    </row>
    <row r="48" spans="1:12" x14ac:dyDescent="0.25">
      <c r="A48" s="19"/>
      <c r="D48" s="27"/>
      <c r="F48" s="28"/>
      <c r="G48" s="31"/>
      <c r="H48" s="30">
        <f>(G48*100)/G66</f>
        <v>0</v>
      </c>
    </row>
    <row r="49" spans="1:8" x14ac:dyDescent="0.25">
      <c r="A49" s="19"/>
      <c r="D49" s="27"/>
      <c r="F49" s="28"/>
      <c r="G49" s="31"/>
      <c r="H49" s="30">
        <f>(G49*100)/G66</f>
        <v>0</v>
      </c>
    </row>
    <row r="50" spans="1:8" x14ac:dyDescent="0.25">
      <c r="A50" s="19"/>
      <c r="D50" s="27"/>
      <c r="F50" s="28"/>
      <c r="G50" s="31"/>
      <c r="H50" s="30">
        <f>(G50*100)/G66</f>
        <v>0</v>
      </c>
    </row>
    <row r="51" spans="1:8" x14ac:dyDescent="0.25">
      <c r="A51" s="19"/>
      <c r="D51" s="27"/>
      <c r="F51" s="28"/>
      <c r="G51" s="31"/>
      <c r="H51" s="30">
        <f>(G51*100)/G66</f>
        <v>0</v>
      </c>
    </row>
    <row r="52" spans="1:8" x14ac:dyDescent="0.25">
      <c r="A52" s="19"/>
      <c r="D52" s="27"/>
      <c r="F52" s="28"/>
      <c r="G52" s="31"/>
      <c r="H52" s="30">
        <f>(G52*100)/G66</f>
        <v>0</v>
      </c>
    </row>
    <row r="53" spans="1:8" x14ac:dyDescent="0.25">
      <c r="A53" s="19"/>
      <c r="D53" s="27"/>
      <c r="F53" s="28"/>
      <c r="G53" s="31"/>
      <c r="H53" s="30">
        <f>(G53*100)/G66</f>
        <v>0</v>
      </c>
    </row>
    <row r="54" spans="1:8" x14ac:dyDescent="0.25">
      <c r="A54" s="19"/>
      <c r="D54" s="27"/>
      <c r="F54" s="28"/>
      <c r="G54" s="31"/>
      <c r="H54" s="30">
        <f>(G54*100)/G66</f>
        <v>0</v>
      </c>
    </row>
    <row r="55" spans="1:8" x14ac:dyDescent="0.25">
      <c r="A55" s="19"/>
      <c r="D55" s="27"/>
      <c r="F55" s="28"/>
      <c r="G55" s="31"/>
      <c r="H55" s="30">
        <f>(G55*100)/G66</f>
        <v>0</v>
      </c>
    </row>
    <row r="56" spans="1:8" x14ac:dyDescent="0.25">
      <c r="B56" s="19" t="s">
        <v>23</v>
      </c>
      <c r="D56" s="27"/>
      <c r="F56" s="28"/>
      <c r="G56" s="33">
        <f>SUM(G43:G55)</f>
        <v>224.22218750000002</v>
      </c>
      <c r="H56" s="30"/>
    </row>
    <row r="57" spans="1:8" x14ac:dyDescent="0.25">
      <c r="B57" s="19"/>
      <c r="D57" s="27"/>
      <c r="F57" s="28"/>
      <c r="G57" s="34"/>
      <c r="H57" s="30"/>
    </row>
    <row r="58" spans="1:8" x14ac:dyDescent="0.25">
      <c r="A58" s="19" t="s">
        <v>24</v>
      </c>
      <c r="B58" s="4"/>
      <c r="D58" s="27"/>
      <c r="F58" s="28"/>
      <c r="G58" s="34"/>
      <c r="H58" s="30"/>
    </row>
    <row r="59" spans="1:8" x14ac:dyDescent="0.25">
      <c r="A59" s="19"/>
      <c r="B59" s="4" t="s">
        <v>33</v>
      </c>
      <c r="C59" s="1" t="s">
        <v>18</v>
      </c>
      <c r="D59" s="27">
        <f>G32+G40+G56</f>
        <v>839.71292750000009</v>
      </c>
      <c r="F59" s="28">
        <v>0.05</v>
      </c>
      <c r="G59" s="34">
        <f t="shared" ref="G59:G60" si="0">D59*F59</f>
        <v>41.985646375000009</v>
      </c>
      <c r="H59" s="30">
        <f>(G59*100)/G66</f>
        <v>3.9525691699604737</v>
      </c>
    </row>
    <row r="60" spans="1:8" x14ac:dyDescent="0.25">
      <c r="A60" s="19"/>
      <c r="B60" s="4" t="s">
        <v>25</v>
      </c>
      <c r="C60" s="1" t="s">
        <v>18</v>
      </c>
      <c r="D60" s="27">
        <f>G32+G40+G56</f>
        <v>839.71292750000009</v>
      </c>
      <c r="F60" s="28">
        <v>0.05</v>
      </c>
      <c r="G60" s="34">
        <f t="shared" si="0"/>
        <v>41.985646375000009</v>
      </c>
      <c r="H60" s="30">
        <f>(G60*100)/G66</f>
        <v>3.9525691699604737</v>
      </c>
    </row>
    <row r="61" spans="1:8" x14ac:dyDescent="0.25">
      <c r="A61" s="19"/>
      <c r="B61" s="4" t="s">
        <v>26</v>
      </c>
      <c r="C61" s="1" t="s">
        <v>18</v>
      </c>
      <c r="D61" s="27">
        <f>G32+G40+G56</f>
        <v>839.71292750000009</v>
      </c>
      <c r="F61" s="28">
        <v>0.05</v>
      </c>
      <c r="G61" s="34">
        <f>D61*F61</f>
        <v>41.985646375000009</v>
      </c>
      <c r="H61" s="30">
        <f>(G61*100)/G66</f>
        <v>3.9525691699604737</v>
      </c>
    </row>
    <row r="62" spans="1:8" x14ac:dyDescent="0.25">
      <c r="C62" s="36"/>
      <c r="D62" s="27"/>
      <c r="F62" s="28"/>
      <c r="G62" s="33">
        <f>SUM(G59:G61)</f>
        <v>125.95693912500002</v>
      </c>
      <c r="H62" s="30"/>
    </row>
    <row r="63" spans="1:8" x14ac:dyDescent="0.25">
      <c r="C63" s="36"/>
      <c r="D63" s="27"/>
      <c r="F63" s="28"/>
      <c r="G63" s="34"/>
      <c r="H63" s="30"/>
    </row>
    <row r="64" spans="1:8" x14ac:dyDescent="0.25">
      <c r="A64" s="19" t="s">
        <v>27</v>
      </c>
      <c r="C64" s="36">
        <v>0.1</v>
      </c>
      <c r="D64" s="27"/>
      <c r="F64" s="37"/>
      <c r="G64" s="38">
        <f>(G62+G56+G40+G32)*C64</f>
        <v>96.566986662500028</v>
      </c>
      <c r="H64" s="30">
        <f>(G64*100)/G66</f>
        <v>9.0909090909090899</v>
      </c>
    </row>
    <row r="65" spans="1:11" x14ac:dyDescent="0.25">
      <c r="A65" s="19"/>
      <c r="D65" s="27"/>
      <c r="E65" s="1" t="s">
        <v>28</v>
      </c>
      <c r="F65" s="28"/>
    </row>
    <row r="66" spans="1:11" ht="15.75" thickBot="1" x14ac:dyDescent="0.3">
      <c r="A66" s="39"/>
      <c r="B66" s="40" t="s">
        <v>29</v>
      </c>
      <c r="C66" s="41"/>
      <c r="D66" s="42"/>
      <c r="E66" s="41"/>
      <c r="F66" s="43"/>
      <c r="G66" s="44">
        <f>SUM(G32+G40+G56+G62+G64)</f>
        <v>1062.2368532875003</v>
      </c>
      <c r="H66" s="45">
        <f>SUM(H17:H64)</f>
        <v>99.999999999999972</v>
      </c>
    </row>
    <row r="67" spans="1:11" ht="15.75" thickTop="1" x14ac:dyDescent="0.25">
      <c r="B67" s="19" t="s">
        <v>30</v>
      </c>
      <c r="C67" s="36">
        <v>0.16</v>
      </c>
      <c r="D67" s="27"/>
      <c r="F67" s="28"/>
      <c r="G67" s="34">
        <f>G66*C67</f>
        <v>169.95789652600004</v>
      </c>
      <c r="H67" s="30"/>
    </row>
    <row r="68" spans="1:11" ht="15.75" thickBot="1" x14ac:dyDescent="0.3">
      <c r="A68" s="46"/>
      <c r="B68" s="47" t="s">
        <v>31</v>
      </c>
      <c r="C68" s="48"/>
      <c r="D68" s="49"/>
      <c r="E68" s="46"/>
      <c r="F68" s="50" t="s">
        <v>32</v>
      </c>
      <c r="G68" s="51">
        <f>SUM(G66:G67)</f>
        <v>1232.1947498135003</v>
      </c>
      <c r="H68" s="52"/>
      <c r="I68" s="31"/>
    </row>
    <row r="69" spans="1:11" ht="15.75" thickTop="1" x14ac:dyDescent="0.25"/>
    <row r="71" spans="1:11" x14ac:dyDescent="0.25">
      <c r="C71" s="53"/>
      <c r="H71" s="54"/>
      <c r="J71" s="31"/>
    </row>
    <row r="72" spans="1:11" x14ac:dyDescent="0.25">
      <c r="K72" s="31"/>
    </row>
    <row r="73" spans="1:11" x14ac:dyDescent="0.25">
      <c r="C73" s="2"/>
      <c r="H73" s="54"/>
    </row>
    <row r="75" spans="1:11" x14ac:dyDescent="0.25">
      <c r="C75" s="31"/>
      <c r="D75" s="55"/>
    </row>
    <row r="76" spans="1:11" x14ac:dyDescent="0.25">
      <c r="D76" s="56"/>
    </row>
    <row r="77" spans="1:11" x14ac:dyDescent="0.25">
      <c r="C77" s="31"/>
      <c r="D77" s="55"/>
    </row>
  </sheetData>
  <mergeCells count="3">
    <mergeCell ref="A3:H3"/>
    <mergeCell ref="E4:F4"/>
    <mergeCell ref="B10:G13"/>
  </mergeCells>
  <pageMargins left="0.7" right="0.7" top="0.75" bottom="0.75" header="0.3" footer="0.3"/>
  <pageSetup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8748-7E6C-4B0F-BDFD-7DF8D24415C7}">
  <sheetPr>
    <pageSetUpPr fitToPage="1"/>
  </sheetPr>
  <dimension ref="A1:L77"/>
  <sheetViews>
    <sheetView view="pageBreakPreview" topLeftCell="A12" zoomScale="85" zoomScaleNormal="115" zoomScaleSheetLayoutView="85" workbookViewId="0">
      <selection activeCell="D17" sqref="D17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58" t="s">
        <v>0</v>
      </c>
      <c r="B3" s="59"/>
      <c r="C3" s="59"/>
      <c r="D3" s="59"/>
      <c r="E3" s="59"/>
      <c r="F3" s="59"/>
      <c r="G3" s="59"/>
      <c r="H3" s="60"/>
    </row>
    <row r="4" spans="1:8" x14ac:dyDescent="0.25">
      <c r="A4" s="6" t="s">
        <v>1</v>
      </c>
      <c r="B4" s="7"/>
      <c r="C4" s="8"/>
      <c r="D4" s="8"/>
      <c r="E4" s="61" t="s">
        <v>2</v>
      </c>
      <c r="F4" s="61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63" t="s">
        <v>34</v>
      </c>
      <c r="C10" s="62"/>
      <c r="D10" s="62"/>
      <c r="E10" s="62"/>
      <c r="F10" s="62"/>
      <c r="G10" s="62"/>
      <c r="H10" s="20"/>
    </row>
    <row r="11" spans="1:8" ht="14.25" customHeight="1" x14ac:dyDescent="0.25">
      <c r="B11" s="62"/>
      <c r="C11" s="62"/>
      <c r="D11" s="62"/>
      <c r="E11" s="62"/>
      <c r="F11" s="62"/>
      <c r="G11" s="62"/>
      <c r="H11" s="20"/>
    </row>
    <row r="12" spans="1:8" ht="14.25" customHeight="1" x14ac:dyDescent="0.25">
      <c r="B12" s="62"/>
      <c r="C12" s="62"/>
      <c r="D12" s="62"/>
      <c r="E12" s="62"/>
      <c r="F12" s="62"/>
      <c r="G12" s="62"/>
      <c r="H12" s="20"/>
    </row>
    <row r="13" spans="1:8" ht="30" customHeight="1" x14ac:dyDescent="0.25">
      <c r="B13" s="62"/>
      <c r="C13" s="62"/>
      <c r="D13" s="62"/>
      <c r="E13" s="62"/>
      <c r="F13" s="62"/>
      <c r="G13" s="62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ht="166.5" customHeight="1" x14ac:dyDescent="0.25">
      <c r="A17" s="65" t="s">
        <v>35</v>
      </c>
      <c r="B17" s="64" t="s">
        <v>38</v>
      </c>
      <c r="C17" s="57" t="s">
        <v>36</v>
      </c>
      <c r="D17" s="27"/>
      <c r="E17" s="57" t="s">
        <v>37</v>
      </c>
      <c r="F17" s="28">
        <v>80</v>
      </c>
      <c r="G17" s="29">
        <f>D17*F17</f>
        <v>0</v>
      </c>
      <c r="H17" s="30" t="e">
        <f>(G17*100)/G66</f>
        <v>#DIV/0!</v>
      </c>
      <c r="J17" s="31"/>
      <c r="K17" s="31"/>
    </row>
    <row r="18" spans="1:11" x14ac:dyDescent="0.25">
      <c r="A18" s="19"/>
      <c r="C18" s="57"/>
      <c r="D18" s="27"/>
      <c r="F18" s="28"/>
      <c r="G18" s="29"/>
      <c r="H18" s="30" t="e">
        <f>(G18*100)/G66</f>
        <v>#DIV/0!</v>
      </c>
      <c r="J18" s="31"/>
      <c r="K18" s="31"/>
    </row>
    <row r="19" spans="1:11" x14ac:dyDescent="0.25">
      <c r="A19" s="19"/>
      <c r="D19" s="27"/>
      <c r="F19" s="28"/>
      <c r="G19" s="29"/>
      <c r="H19" s="30" t="e">
        <f>(G19*100)/G66</f>
        <v>#DIV/0!</v>
      </c>
      <c r="J19" s="31"/>
      <c r="K19" s="31"/>
    </row>
    <row r="20" spans="1:11" x14ac:dyDescent="0.25">
      <c r="A20" s="19"/>
      <c r="D20" s="27"/>
      <c r="F20" s="28"/>
      <c r="G20" s="29"/>
      <c r="H20" s="30" t="e">
        <f>(G20*100)/G66</f>
        <v>#DIV/0!</v>
      </c>
      <c r="J20" s="31"/>
      <c r="K20" s="31"/>
    </row>
    <row r="21" spans="1:11" x14ac:dyDescent="0.25">
      <c r="A21" s="19"/>
      <c r="B21" s="32"/>
      <c r="D21" s="27"/>
      <c r="F21" s="28"/>
      <c r="G21" s="29"/>
      <c r="H21" s="30" t="e">
        <f>(G21*100)/G66</f>
        <v>#DIV/0!</v>
      </c>
      <c r="J21" s="31"/>
      <c r="K21" s="31"/>
    </row>
    <row r="22" spans="1:11" x14ac:dyDescent="0.25">
      <c r="A22" s="19"/>
      <c r="D22" s="27"/>
      <c r="F22" s="28"/>
      <c r="G22" s="29"/>
      <c r="H22" s="30" t="e">
        <f>(G22*100)/G66</f>
        <v>#DIV/0!</v>
      </c>
      <c r="J22" s="31"/>
      <c r="K22" s="31"/>
    </row>
    <row r="23" spans="1:11" x14ac:dyDescent="0.25">
      <c r="A23" s="19"/>
      <c r="D23" s="27"/>
      <c r="F23" s="28"/>
      <c r="G23" s="29"/>
      <c r="H23" s="30" t="e">
        <f>(G23*100)/G66</f>
        <v>#DIV/0!</v>
      </c>
      <c r="J23" s="31"/>
      <c r="K23" s="31"/>
    </row>
    <row r="24" spans="1:11" x14ac:dyDescent="0.25">
      <c r="A24" s="19"/>
      <c r="D24" s="27"/>
      <c r="F24" s="28"/>
      <c r="G24" s="29"/>
      <c r="H24" s="30" t="e">
        <f>(G24*100)/G66</f>
        <v>#DIV/0!</v>
      </c>
      <c r="J24" s="31"/>
      <c r="K24" s="31"/>
    </row>
    <row r="25" spans="1:11" x14ac:dyDescent="0.25">
      <c r="A25" s="19"/>
      <c r="D25" s="27"/>
      <c r="F25" s="28"/>
      <c r="G25" s="29"/>
      <c r="H25" s="30" t="e">
        <f>(G25*100)/G66</f>
        <v>#DIV/0!</v>
      </c>
      <c r="J25" s="31"/>
      <c r="K25" s="31"/>
    </row>
    <row r="26" spans="1:11" x14ac:dyDescent="0.25">
      <c r="A26" s="19"/>
      <c r="D26" s="27"/>
      <c r="F26" s="28"/>
      <c r="G26" s="29"/>
      <c r="H26" s="30" t="e">
        <f>(G26*100)/G66</f>
        <v>#DIV/0!</v>
      </c>
      <c r="J26" s="31"/>
      <c r="K26" s="31"/>
    </row>
    <row r="27" spans="1:11" x14ac:dyDescent="0.25">
      <c r="A27" s="19"/>
      <c r="B27" s="57"/>
      <c r="D27" s="27"/>
      <c r="F27" s="28"/>
      <c r="G27" s="29"/>
      <c r="H27" s="30" t="e">
        <f>(G27*100)/G66</f>
        <v>#DIV/0!</v>
      </c>
      <c r="J27" s="31"/>
      <c r="K27" s="31"/>
    </row>
    <row r="28" spans="1:11" x14ac:dyDescent="0.25">
      <c r="A28" s="19"/>
      <c r="D28" s="27"/>
      <c r="F28" s="28"/>
      <c r="G28" s="29"/>
      <c r="H28" s="30" t="e">
        <f>(G28*100)/G66</f>
        <v>#DIV/0!</v>
      </c>
      <c r="J28" s="31"/>
      <c r="K28" s="31"/>
    </row>
    <row r="29" spans="1:11" x14ac:dyDescent="0.25">
      <c r="A29" s="19"/>
      <c r="D29" s="27"/>
      <c r="F29" s="28"/>
      <c r="G29" s="29"/>
      <c r="H29" s="30" t="e">
        <f>(G29*100)/G66</f>
        <v>#DIV/0!</v>
      </c>
      <c r="J29" s="31"/>
      <c r="K29" s="31"/>
    </row>
    <row r="30" spans="1:11" x14ac:dyDescent="0.25">
      <c r="A30" s="19"/>
      <c r="D30" s="27"/>
      <c r="F30" s="28"/>
      <c r="G30" s="29"/>
      <c r="H30" s="30" t="e">
        <f>(G30*100)/G66</f>
        <v>#DIV/0!</v>
      </c>
      <c r="J30" s="31"/>
      <c r="K30" s="31"/>
    </row>
    <row r="31" spans="1:11" x14ac:dyDescent="0.25">
      <c r="A31" s="19"/>
      <c r="D31" s="27"/>
      <c r="F31" s="28"/>
      <c r="G31" s="29"/>
      <c r="H31" s="30" t="e">
        <f>(G31*100)/G66</f>
        <v>#DIV/0!</v>
      </c>
      <c r="J31" s="31"/>
      <c r="K31" s="31"/>
    </row>
    <row r="32" spans="1:11" x14ac:dyDescent="0.25">
      <c r="B32" s="19" t="s">
        <v>19</v>
      </c>
      <c r="D32" s="27"/>
      <c r="F32" s="28"/>
      <c r="G32" s="33">
        <f>SUM(G17:G31)</f>
        <v>0</v>
      </c>
      <c r="H32" s="30"/>
    </row>
    <row r="33" spans="1:12" x14ac:dyDescent="0.25">
      <c r="B33" s="19"/>
      <c r="D33" s="27"/>
      <c r="F33" s="28"/>
      <c r="G33" s="34"/>
      <c r="H33" s="30"/>
      <c r="I33" s="31"/>
      <c r="L33" s="31"/>
    </row>
    <row r="34" spans="1:12" x14ac:dyDescent="0.25">
      <c r="A34" s="19" t="s">
        <v>20</v>
      </c>
      <c r="B34" s="4"/>
      <c r="D34" s="27"/>
      <c r="F34" s="28"/>
      <c r="G34" s="34"/>
      <c r="H34" s="30" t="e">
        <f>(G34*100)/G66</f>
        <v>#DIV/0!</v>
      </c>
    </row>
    <row r="35" spans="1:12" x14ac:dyDescent="0.25">
      <c r="A35" s="19"/>
      <c r="B35" s="4"/>
      <c r="D35" s="27"/>
      <c r="F35" s="28"/>
      <c r="G35" s="35"/>
      <c r="H35" s="30" t="e">
        <f>(G35*100)/G66</f>
        <v>#DIV/0!</v>
      </c>
    </row>
    <row r="36" spans="1:12" x14ac:dyDescent="0.25">
      <c r="A36" s="19"/>
      <c r="B36" s="4"/>
      <c r="D36" s="27"/>
      <c r="F36" s="28"/>
      <c r="G36" s="35"/>
      <c r="H36" s="30" t="e">
        <f>(G36*100)/G66</f>
        <v>#DIV/0!</v>
      </c>
    </row>
    <row r="37" spans="1:12" x14ac:dyDescent="0.25">
      <c r="A37" s="19"/>
      <c r="B37" s="4"/>
      <c r="D37" s="27"/>
      <c r="F37" s="28"/>
      <c r="G37" s="35"/>
      <c r="H37" s="30" t="e">
        <f>(G37*100)/G66</f>
        <v>#DIV/0!</v>
      </c>
    </row>
    <row r="38" spans="1:12" x14ac:dyDescent="0.25">
      <c r="A38" s="19"/>
      <c r="B38" s="4"/>
      <c r="D38" s="27"/>
      <c r="F38" s="28"/>
      <c r="G38" s="35"/>
      <c r="H38" s="30" t="e">
        <f>(G38*100)/G66</f>
        <v>#DIV/0!</v>
      </c>
    </row>
    <row r="39" spans="1:12" x14ac:dyDescent="0.25">
      <c r="A39" s="19"/>
      <c r="B39" s="4"/>
      <c r="D39" s="27"/>
      <c r="F39" s="28"/>
      <c r="G39" s="35"/>
      <c r="H39" s="30" t="e">
        <f>(G39*100)/G66</f>
        <v>#DIV/0!</v>
      </c>
    </row>
    <row r="40" spans="1:12" x14ac:dyDescent="0.25">
      <c r="B40" s="19" t="s">
        <v>21</v>
      </c>
      <c r="D40" s="27"/>
      <c r="F40" s="28"/>
      <c r="G40" s="33">
        <f>SUM(G35:G39)</f>
        <v>0</v>
      </c>
      <c r="H40" s="30"/>
    </row>
    <row r="41" spans="1:12" x14ac:dyDescent="0.25">
      <c r="B41" s="19"/>
      <c r="D41" s="27"/>
      <c r="F41" s="28"/>
      <c r="G41" s="34"/>
      <c r="H41" s="30"/>
    </row>
    <row r="42" spans="1:12" x14ac:dyDescent="0.25">
      <c r="A42" s="19" t="s">
        <v>22</v>
      </c>
      <c r="D42" s="27"/>
      <c r="F42" s="28"/>
      <c r="H42" s="30"/>
    </row>
    <row r="43" spans="1:12" x14ac:dyDescent="0.25">
      <c r="A43" s="19"/>
      <c r="D43" s="27"/>
      <c r="F43" s="28"/>
      <c r="G43" s="31"/>
      <c r="H43" s="30" t="e">
        <f>(G43*100)/G66</f>
        <v>#DIV/0!</v>
      </c>
    </row>
    <row r="44" spans="1:12" x14ac:dyDescent="0.25">
      <c r="A44" s="19"/>
      <c r="D44" s="27"/>
      <c r="F44" s="28"/>
      <c r="G44" s="31"/>
      <c r="H44" s="30" t="e">
        <f>(G44*100)/G66</f>
        <v>#DIV/0!</v>
      </c>
    </row>
    <row r="45" spans="1:12" x14ac:dyDescent="0.25">
      <c r="A45" s="19"/>
      <c r="D45" s="27"/>
      <c r="F45" s="28"/>
      <c r="G45" s="31"/>
      <c r="H45" s="30" t="e">
        <f>(G45*100)/G66</f>
        <v>#DIV/0!</v>
      </c>
    </row>
    <row r="46" spans="1:12" x14ac:dyDescent="0.25">
      <c r="A46" s="19"/>
      <c r="D46" s="27"/>
      <c r="F46" s="28"/>
      <c r="G46" s="31"/>
      <c r="H46" s="30" t="e">
        <f>(G46*100)/G66</f>
        <v>#DIV/0!</v>
      </c>
    </row>
    <row r="47" spans="1:12" x14ac:dyDescent="0.25">
      <c r="A47" s="19"/>
      <c r="D47" s="27"/>
      <c r="F47" s="28"/>
      <c r="G47" s="31"/>
      <c r="H47" s="30" t="e">
        <f>(G47*100)/G66</f>
        <v>#DIV/0!</v>
      </c>
    </row>
    <row r="48" spans="1:12" x14ac:dyDescent="0.25">
      <c r="A48" s="19"/>
      <c r="D48" s="27"/>
      <c r="F48" s="28"/>
      <c r="G48" s="31"/>
      <c r="H48" s="30" t="e">
        <f>(G48*100)/G66</f>
        <v>#DIV/0!</v>
      </c>
    </row>
    <row r="49" spans="1:8" x14ac:dyDescent="0.25">
      <c r="A49" s="19"/>
      <c r="D49" s="27"/>
      <c r="F49" s="28"/>
      <c r="G49" s="31"/>
      <c r="H49" s="30" t="e">
        <f>(G49*100)/G66</f>
        <v>#DIV/0!</v>
      </c>
    </row>
    <row r="50" spans="1:8" x14ac:dyDescent="0.25">
      <c r="A50" s="19"/>
      <c r="D50" s="27"/>
      <c r="F50" s="28"/>
      <c r="G50" s="31"/>
      <c r="H50" s="30" t="e">
        <f>(G50*100)/G66</f>
        <v>#DIV/0!</v>
      </c>
    </row>
    <row r="51" spans="1:8" x14ac:dyDescent="0.25">
      <c r="A51" s="19"/>
      <c r="D51" s="27"/>
      <c r="F51" s="28"/>
      <c r="G51" s="31"/>
      <c r="H51" s="30" t="e">
        <f>(G51*100)/G66</f>
        <v>#DIV/0!</v>
      </c>
    </row>
    <row r="52" spans="1:8" x14ac:dyDescent="0.25">
      <c r="A52" s="19"/>
      <c r="D52" s="27"/>
      <c r="F52" s="28"/>
      <c r="G52" s="31"/>
      <c r="H52" s="30" t="e">
        <f>(G52*100)/G66</f>
        <v>#DIV/0!</v>
      </c>
    </row>
    <row r="53" spans="1:8" x14ac:dyDescent="0.25">
      <c r="A53" s="19"/>
      <c r="D53" s="27"/>
      <c r="F53" s="28"/>
      <c r="G53" s="31"/>
      <c r="H53" s="30" t="e">
        <f>(G53*100)/G66</f>
        <v>#DIV/0!</v>
      </c>
    </row>
    <row r="54" spans="1:8" x14ac:dyDescent="0.25">
      <c r="A54" s="19"/>
      <c r="D54" s="27"/>
      <c r="F54" s="28"/>
      <c r="G54" s="31"/>
      <c r="H54" s="30" t="e">
        <f>(G54*100)/G66</f>
        <v>#DIV/0!</v>
      </c>
    </row>
    <row r="55" spans="1:8" x14ac:dyDescent="0.25">
      <c r="A55" s="19"/>
      <c r="D55" s="27"/>
      <c r="F55" s="28"/>
      <c r="G55" s="31"/>
      <c r="H55" s="30" t="e">
        <f>(G55*100)/G66</f>
        <v>#DIV/0!</v>
      </c>
    </row>
    <row r="56" spans="1:8" x14ac:dyDescent="0.25">
      <c r="B56" s="19" t="s">
        <v>23</v>
      </c>
      <c r="D56" s="27"/>
      <c r="F56" s="28"/>
      <c r="G56" s="33">
        <f>SUM(G43:G55)</f>
        <v>0</v>
      </c>
      <c r="H56" s="30"/>
    </row>
    <row r="57" spans="1:8" x14ac:dyDescent="0.25">
      <c r="B57" s="19"/>
      <c r="D57" s="27"/>
      <c r="F57" s="28"/>
      <c r="G57" s="34"/>
      <c r="H57" s="30"/>
    </row>
    <row r="58" spans="1:8" x14ac:dyDescent="0.25">
      <c r="A58" s="19" t="s">
        <v>24</v>
      </c>
      <c r="B58" s="4"/>
      <c r="D58" s="27"/>
      <c r="F58" s="28"/>
      <c r="G58" s="34"/>
      <c r="H58" s="30"/>
    </row>
    <row r="59" spans="1:8" x14ac:dyDescent="0.25">
      <c r="A59" s="19"/>
      <c r="B59" s="4" t="s">
        <v>33</v>
      </c>
      <c r="C59" s="1" t="s">
        <v>18</v>
      </c>
      <c r="D59" s="27">
        <f>G32+G40+G56</f>
        <v>0</v>
      </c>
      <c r="F59" s="28">
        <v>0.05</v>
      </c>
      <c r="G59" s="34">
        <f t="shared" ref="G59:G60" si="0">D59*F59</f>
        <v>0</v>
      </c>
      <c r="H59" s="30" t="e">
        <f>(G59*100)/G66</f>
        <v>#DIV/0!</v>
      </c>
    </row>
    <row r="60" spans="1:8" x14ac:dyDescent="0.25">
      <c r="A60" s="19"/>
      <c r="B60" s="4" t="s">
        <v>25</v>
      </c>
      <c r="C60" s="1" t="s">
        <v>18</v>
      </c>
      <c r="D60" s="27">
        <f>G32+G40+G56</f>
        <v>0</v>
      </c>
      <c r="F60" s="28">
        <v>0.05</v>
      </c>
      <c r="G60" s="34">
        <f t="shared" si="0"/>
        <v>0</v>
      </c>
      <c r="H60" s="30" t="e">
        <f>(G60*100)/G66</f>
        <v>#DIV/0!</v>
      </c>
    </row>
    <row r="61" spans="1:8" x14ac:dyDescent="0.25">
      <c r="A61" s="19"/>
      <c r="B61" s="4" t="s">
        <v>26</v>
      </c>
      <c r="C61" s="1" t="s">
        <v>18</v>
      </c>
      <c r="D61" s="27">
        <f>G32+G40+G56</f>
        <v>0</v>
      </c>
      <c r="F61" s="28">
        <v>0.05</v>
      </c>
      <c r="G61" s="34">
        <f>D61*F61</f>
        <v>0</v>
      </c>
      <c r="H61" s="30" t="e">
        <f>(G61*100)/G66</f>
        <v>#DIV/0!</v>
      </c>
    </row>
    <row r="62" spans="1:8" x14ac:dyDescent="0.25">
      <c r="C62" s="36"/>
      <c r="D62" s="27"/>
      <c r="F62" s="28"/>
      <c r="G62" s="33">
        <f>SUM(G59:G61)</f>
        <v>0</v>
      </c>
      <c r="H62" s="30"/>
    </row>
    <row r="63" spans="1:8" x14ac:dyDescent="0.25">
      <c r="C63" s="36"/>
      <c r="D63" s="27"/>
      <c r="F63" s="28"/>
      <c r="G63" s="34"/>
      <c r="H63" s="30"/>
    </row>
    <row r="64" spans="1:8" x14ac:dyDescent="0.25">
      <c r="A64" s="19" t="s">
        <v>27</v>
      </c>
      <c r="C64" s="36">
        <v>0.1</v>
      </c>
      <c r="D64" s="27"/>
      <c r="F64" s="37"/>
      <c r="G64" s="38">
        <f>(G62+G56+G40+G32)*C64</f>
        <v>0</v>
      </c>
      <c r="H64" s="30" t="e">
        <f>(G64*100)/G66</f>
        <v>#DIV/0!</v>
      </c>
    </row>
    <row r="65" spans="1:11" x14ac:dyDescent="0.25">
      <c r="A65" s="19"/>
      <c r="D65" s="27"/>
      <c r="E65" s="1" t="s">
        <v>28</v>
      </c>
      <c r="F65" s="28"/>
    </row>
    <row r="66" spans="1:11" ht="15.75" thickBot="1" x14ac:dyDescent="0.3">
      <c r="A66" s="39"/>
      <c r="B66" s="40" t="s">
        <v>29</v>
      </c>
      <c r="C66" s="41"/>
      <c r="D66" s="42"/>
      <c r="E66" s="41"/>
      <c r="F66" s="43"/>
      <c r="G66" s="44">
        <f>SUM(G32+G40+G56+G62+G64)</f>
        <v>0</v>
      </c>
      <c r="H66" s="45" t="e">
        <f>SUM(H17:H64)</f>
        <v>#DIV/0!</v>
      </c>
    </row>
    <row r="67" spans="1:11" ht="15.75" thickTop="1" x14ac:dyDescent="0.25">
      <c r="B67" s="19" t="s">
        <v>30</v>
      </c>
      <c r="C67" s="36">
        <v>0.16</v>
      </c>
      <c r="D67" s="27"/>
      <c r="F67" s="28"/>
      <c r="G67" s="34">
        <f>G66*C67</f>
        <v>0</v>
      </c>
      <c r="H67" s="30"/>
    </row>
    <row r="68" spans="1:11" ht="15.75" thickBot="1" x14ac:dyDescent="0.3">
      <c r="A68" s="46"/>
      <c r="B68" s="47" t="s">
        <v>31</v>
      </c>
      <c r="C68" s="48"/>
      <c r="D68" s="49"/>
      <c r="E68" s="46"/>
      <c r="F68" s="50" t="s">
        <v>32</v>
      </c>
      <c r="G68" s="51">
        <f>SUM(G66:G67)</f>
        <v>0</v>
      </c>
      <c r="H68" s="52"/>
      <c r="I68" s="31"/>
    </row>
    <row r="69" spans="1:11" ht="15.75" thickTop="1" x14ac:dyDescent="0.25"/>
    <row r="71" spans="1:11" x14ac:dyDescent="0.25">
      <c r="C71" s="53"/>
      <c r="H71" s="54"/>
      <c r="J71" s="31"/>
    </row>
    <row r="72" spans="1:11" x14ac:dyDescent="0.25">
      <c r="K72" s="31"/>
    </row>
    <row r="73" spans="1:11" x14ac:dyDescent="0.25">
      <c r="C73" s="2"/>
      <c r="H73" s="54"/>
    </row>
    <row r="75" spans="1:11" x14ac:dyDescent="0.25">
      <c r="C75" s="31"/>
      <c r="D75" s="55"/>
    </row>
    <row r="76" spans="1:11" x14ac:dyDescent="0.25">
      <c r="D76" s="56"/>
    </row>
    <row r="77" spans="1:11" x14ac:dyDescent="0.25">
      <c r="C77" s="31"/>
      <c r="D77" s="55"/>
    </row>
  </sheetData>
  <mergeCells count="3">
    <mergeCell ref="A3:H3"/>
    <mergeCell ref="E4:F4"/>
    <mergeCell ref="B10:G13"/>
  </mergeCells>
  <pageMargins left="0.7" right="0.7" top="0.75" bottom="0.75" header="0.3" footer="0.3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BASE</vt:lpstr>
      <vt:lpstr>PRE-MU-01</vt:lpstr>
      <vt:lpstr>PRE-MU-02</vt:lpstr>
      <vt:lpstr>EXC-MU</vt:lpstr>
      <vt:lpstr>EST-MU-01</vt:lpstr>
      <vt:lpstr>BASE (5)</vt:lpstr>
      <vt:lpstr>BASE!Área_de_impresión</vt:lpstr>
      <vt:lpstr>'BASE (5)'!Área_de_impresión</vt:lpstr>
      <vt:lpstr>'EST-MU-01'!Área_de_impresión</vt:lpstr>
      <vt:lpstr>'EXC-MU'!Área_de_impresión</vt:lpstr>
      <vt:lpstr>'PRE-MU-01'!Área_de_impresión</vt:lpstr>
      <vt:lpstr>'PRE-MU-02'!Área_de_impresión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ALBERTO HERNANDEZ</cp:lastModifiedBy>
  <cp:lastPrinted>2018-05-29T21:39:32Z</cp:lastPrinted>
  <dcterms:created xsi:type="dcterms:W3CDTF">2018-05-23T18:39:42Z</dcterms:created>
  <dcterms:modified xsi:type="dcterms:W3CDTF">2022-09-07T23:18:44Z</dcterms:modified>
</cp:coreProperties>
</file>