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dad\Organizacion\"/>
    </mc:Choice>
  </mc:AlternateContent>
  <xr:revisionPtr revIDLastSave="0" documentId="13_ncr:1_{141ECC75-9472-4A32-9D49-53F0B8C6180F}" xr6:coauthVersionLast="46" xr6:coauthVersionMax="46" xr10:uidLastSave="{00000000-0000-0000-0000-000000000000}"/>
  <bookViews>
    <workbookView xWindow="-120" yWindow="-120" windowWidth="29040" windowHeight="15840" activeTab="2" xr2:uid="{2B631370-CC37-4DC9-9B91-EED4622213BA}"/>
  </bookViews>
  <sheets>
    <sheet name="December 2020" sheetId="1" r:id="rId1"/>
    <sheet name="January 2021" sheetId="2" r:id="rId2"/>
    <sheet name="Frebrary 20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20" i="3"/>
  <c r="B25" i="3"/>
  <c r="B10" i="2"/>
  <c r="C19" i="2"/>
  <c r="C11" i="2"/>
  <c r="C7" i="2"/>
  <c r="L19" i="2"/>
  <c r="L14" i="2"/>
  <c r="I11" i="2"/>
  <c r="J15" i="2"/>
  <c r="C5" i="2"/>
  <c r="C4" i="2"/>
  <c r="B2" i="2"/>
  <c r="C17" i="2"/>
  <c r="B17" i="2"/>
  <c r="B18" i="2"/>
  <c r="I21" i="2"/>
  <c r="B2" i="1"/>
  <c r="C23" i="1"/>
  <c r="B23" i="1"/>
  <c r="C25" i="3" l="1"/>
  <c r="B29" i="3" s="1"/>
  <c r="B25" i="2"/>
  <c r="C25" i="2"/>
  <c r="D23" i="1"/>
  <c r="D23" i="2" l="1"/>
</calcChain>
</file>

<file path=xl/sharedStrings.xml><?xml version="1.0" encoding="utf-8"?>
<sst xmlns="http://schemas.openxmlformats.org/spreadsheetml/2006/main" count="83" uniqueCount="43">
  <si>
    <t xml:space="preserve">Gasto </t>
  </si>
  <si>
    <t>Comidas</t>
  </si>
  <si>
    <t>Salidas</t>
  </si>
  <si>
    <t>Medico</t>
  </si>
  <si>
    <t>Vehiculo</t>
  </si>
  <si>
    <t>Gasolina</t>
  </si>
  <si>
    <t>Ropa</t>
  </si>
  <si>
    <t>For Free</t>
  </si>
  <si>
    <t>UVM</t>
  </si>
  <si>
    <t>Insumos Basicos</t>
  </si>
  <si>
    <t>"Gustitos"</t>
  </si>
  <si>
    <t>Total</t>
  </si>
  <si>
    <t>Ingreso(+)</t>
  </si>
  <si>
    <t>Egresos(-)</t>
  </si>
  <si>
    <t>Great Total</t>
  </si>
  <si>
    <t>bicicleta</t>
  </si>
  <si>
    <t>Universidad</t>
  </si>
  <si>
    <t>Videojuegos</t>
  </si>
  <si>
    <t>deudas</t>
  </si>
  <si>
    <t>regalos</t>
  </si>
  <si>
    <t>office</t>
  </si>
  <si>
    <t>win+office</t>
  </si>
  <si>
    <t xml:space="preserve">armado pc </t>
  </si>
  <si>
    <t xml:space="preserve">  </t>
  </si>
  <si>
    <t>bus</t>
  </si>
  <si>
    <t>bencina</t>
  </si>
  <si>
    <t>pasta pulir</t>
  </si>
  <si>
    <t>pasaje calera</t>
  </si>
  <si>
    <t>notebook</t>
  </si>
  <si>
    <t>audifonos</t>
  </si>
  <si>
    <t>deuda thiare</t>
  </si>
  <si>
    <t>gestion de ahorros</t>
  </si>
  <si>
    <t>ahoro bruto para futuras inversiones</t>
  </si>
  <si>
    <t>emergencia o repuestos inmediatos de vehiculo</t>
  </si>
  <si>
    <t>papa</t>
  </si>
  <si>
    <t>coleto</t>
  </si>
  <si>
    <t>ale</t>
  </si>
  <si>
    <t xml:space="preserve"> </t>
  </si>
  <si>
    <t>poisson</t>
  </si>
  <si>
    <t>desv</t>
  </si>
  <si>
    <t>personal</t>
  </si>
  <si>
    <t>great toal</t>
  </si>
  <si>
    <t>caja vecina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</si>
</sst>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60F8-AC6B-4169-AC44-0BA9A814A79B}">
  <dimension ref="A1:D37"/>
  <sheetViews>
    <sheetView topLeftCell="A7" workbookViewId="0">
      <selection activeCell="B2" sqref="B2"/>
    </sheetView>
  </sheetViews>
  <sheetFormatPr baseColWidth="10" defaultRowHeight="15" x14ac:dyDescent="0.25"/>
  <cols>
    <col min="1" max="1" width="20.7109375" customWidth="1"/>
  </cols>
  <sheetData>
    <row r="1" spans="1:3" x14ac:dyDescent="0.25">
      <c r="A1" s="2" t="s">
        <v>0</v>
      </c>
      <c r="B1" s="1" t="s">
        <v>12</v>
      </c>
      <c r="C1" s="3" t="s">
        <v>13</v>
      </c>
    </row>
    <row r="2" spans="1:3" x14ac:dyDescent="0.25">
      <c r="A2" s="2" t="s">
        <v>7</v>
      </c>
      <c r="B2" s="1">
        <f>86000+25000+5000+19382</f>
        <v>135382</v>
      </c>
      <c r="C2" s="3"/>
    </row>
    <row r="3" spans="1:3" x14ac:dyDescent="0.25">
      <c r="A3" s="2" t="s">
        <v>1</v>
      </c>
      <c r="B3" s="1"/>
      <c r="C3" s="3"/>
    </row>
    <row r="4" spans="1:3" x14ac:dyDescent="0.25">
      <c r="A4" s="2" t="s">
        <v>2</v>
      </c>
      <c r="B4" s="1"/>
      <c r="C4" s="3"/>
    </row>
    <row r="5" spans="1:3" x14ac:dyDescent="0.25">
      <c r="A5" s="2" t="s">
        <v>3</v>
      </c>
      <c r="B5" s="1"/>
      <c r="C5" s="3"/>
    </row>
    <row r="6" spans="1:3" x14ac:dyDescent="0.25">
      <c r="A6" s="2" t="s">
        <v>9</v>
      </c>
      <c r="B6" s="1"/>
      <c r="C6" s="3"/>
    </row>
    <row r="7" spans="1:3" x14ac:dyDescent="0.25">
      <c r="A7" s="2" t="s">
        <v>4</v>
      </c>
      <c r="B7" s="1"/>
      <c r="C7" s="3"/>
    </row>
    <row r="8" spans="1:3" x14ac:dyDescent="0.25">
      <c r="A8" s="2" t="s">
        <v>5</v>
      </c>
      <c r="B8" s="1"/>
      <c r="C8" s="3"/>
    </row>
    <row r="9" spans="1:3" x14ac:dyDescent="0.25">
      <c r="A9" s="2" t="s">
        <v>6</v>
      </c>
      <c r="B9" s="1"/>
      <c r="C9" s="3"/>
    </row>
    <row r="10" spans="1:3" x14ac:dyDescent="0.25">
      <c r="A10" s="2" t="s">
        <v>8</v>
      </c>
      <c r="B10" s="1"/>
      <c r="C10" s="3"/>
    </row>
    <row r="11" spans="1:3" x14ac:dyDescent="0.25">
      <c r="A11" s="2" t="s">
        <v>10</v>
      </c>
      <c r="B11" s="1"/>
      <c r="C11" s="3">
        <v>0</v>
      </c>
    </row>
    <row r="12" spans="1:3" x14ac:dyDescent="0.25">
      <c r="A12" s="2" t="s">
        <v>15</v>
      </c>
      <c r="B12" s="1"/>
      <c r="C12" s="3"/>
    </row>
    <row r="13" spans="1:3" x14ac:dyDescent="0.25">
      <c r="A13" s="2" t="s">
        <v>16</v>
      </c>
      <c r="B13" s="1"/>
      <c r="C13" s="3"/>
    </row>
    <row r="14" spans="1:3" x14ac:dyDescent="0.25">
      <c r="A14" s="2" t="s">
        <v>17</v>
      </c>
      <c r="B14" s="1"/>
      <c r="C14" s="3"/>
    </row>
    <row r="15" spans="1:3" x14ac:dyDescent="0.25">
      <c r="A15" s="2"/>
      <c r="B15" s="1"/>
      <c r="C15" s="3"/>
    </row>
    <row r="16" spans="1:3" x14ac:dyDescent="0.25">
      <c r="A16" s="2"/>
      <c r="B16" s="1"/>
      <c r="C16" s="3"/>
    </row>
    <row r="17" spans="1:4" x14ac:dyDescent="0.25">
      <c r="A17" s="2"/>
      <c r="B17" s="1"/>
      <c r="C17" s="3"/>
    </row>
    <row r="18" spans="1:4" x14ac:dyDescent="0.25">
      <c r="A18" s="2"/>
      <c r="B18" s="1"/>
      <c r="C18" s="3"/>
    </row>
    <row r="19" spans="1:4" x14ac:dyDescent="0.25">
      <c r="A19" s="2"/>
      <c r="B19" s="1"/>
      <c r="C19" s="3"/>
    </row>
    <row r="20" spans="1:4" x14ac:dyDescent="0.25">
      <c r="A20" s="2"/>
      <c r="B20" s="1"/>
      <c r="C20" s="3"/>
    </row>
    <row r="21" spans="1:4" x14ac:dyDescent="0.25">
      <c r="A21" s="2"/>
      <c r="B21" s="1"/>
      <c r="C21" s="3"/>
    </row>
    <row r="22" spans="1:4" x14ac:dyDescent="0.25">
      <c r="A22" s="2" t="s">
        <v>11</v>
      </c>
      <c r="B22" s="1"/>
      <c r="C22" s="3"/>
      <c r="D22" t="s">
        <v>14</v>
      </c>
    </row>
    <row r="23" spans="1:4" x14ac:dyDescent="0.25">
      <c r="A23" s="2"/>
      <c r="B23" s="1">
        <f>SUM(B2:B22)</f>
        <v>135382</v>
      </c>
      <c r="C23" s="3">
        <f>SUM(C2:C22)</f>
        <v>0</v>
      </c>
      <c r="D23">
        <f>B23-C23</f>
        <v>135382</v>
      </c>
    </row>
    <row r="24" spans="1:4" x14ac:dyDescent="0.25">
      <c r="A24" s="2"/>
      <c r="B24" s="1"/>
      <c r="C24" s="3"/>
    </row>
    <row r="25" spans="1:4" x14ac:dyDescent="0.25">
      <c r="A25" s="2"/>
      <c r="B25" s="1"/>
      <c r="C25" s="3"/>
    </row>
    <row r="26" spans="1:4" x14ac:dyDescent="0.25">
      <c r="A26" s="4"/>
      <c r="B26" s="4"/>
      <c r="C26" s="4"/>
    </row>
    <row r="27" spans="1:4" x14ac:dyDescent="0.25">
      <c r="A27" s="4"/>
      <c r="B27" s="4"/>
      <c r="C27" s="4"/>
    </row>
    <row r="28" spans="1:4" x14ac:dyDescent="0.25">
      <c r="A28" s="4"/>
      <c r="B28" s="4"/>
      <c r="C28" s="4"/>
    </row>
    <row r="29" spans="1:4" x14ac:dyDescent="0.25">
      <c r="A29" s="4"/>
      <c r="B29" s="4"/>
      <c r="C29" s="4"/>
    </row>
    <row r="30" spans="1:4" x14ac:dyDescent="0.25">
      <c r="A30" s="4"/>
      <c r="B30" s="4"/>
      <c r="C30" s="4"/>
    </row>
    <row r="31" spans="1:4" x14ac:dyDescent="0.25">
      <c r="A31" s="4"/>
      <c r="B31" s="4"/>
      <c r="C31" s="4"/>
    </row>
    <row r="32" spans="1:4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973E-01C9-4C9E-9425-1CD70070970E}">
  <dimension ref="A1:N37"/>
  <sheetViews>
    <sheetView workbookViewId="0">
      <selection sqref="A1:C25"/>
    </sheetView>
  </sheetViews>
  <sheetFormatPr baseColWidth="10" defaultRowHeight="15" x14ac:dyDescent="0.25"/>
  <cols>
    <col min="1" max="1" width="16.7109375" customWidth="1"/>
    <col min="10" max="10" width="11.85546875" bestFit="1" customWidth="1"/>
    <col min="12" max="12" width="11.85546875" bestFit="1" customWidth="1"/>
  </cols>
  <sheetData>
    <row r="1" spans="1:14" x14ac:dyDescent="0.25">
      <c r="A1" s="2" t="s">
        <v>0</v>
      </c>
      <c r="B1" s="1" t="s">
        <v>12</v>
      </c>
      <c r="C1" s="3" t="s">
        <v>13</v>
      </c>
    </row>
    <row r="2" spans="1:14" x14ac:dyDescent="0.25">
      <c r="A2" s="2" t="s">
        <v>7</v>
      </c>
      <c r="B2" s="1">
        <f>130000+10000</f>
        <v>140000</v>
      </c>
      <c r="C2" s="3"/>
      <c r="K2" t="s">
        <v>31</v>
      </c>
      <c r="M2" s="5"/>
    </row>
    <row r="3" spans="1:14" x14ac:dyDescent="0.25">
      <c r="A3" s="2" t="s">
        <v>1</v>
      </c>
      <c r="B3" s="1"/>
      <c r="C3" s="3"/>
      <c r="K3" s="5">
        <v>0.5</v>
      </c>
      <c r="L3" t="s">
        <v>32</v>
      </c>
    </row>
    <row r="4" spans="1:14" x14ac:dyDescent="0.25">
      <c r="A4" s="2" t="s">
        <v>2</v>
      </c>
      <c r="B4" s="1"/>
      <c r="C4" s="3">
        <f>1000+500+4000</f>
        <v>5500</v>
      </c>
      <c r="K4" s="5">
        <v>0.25</v>
      </c>
      <c r="L4" t="s">
        <v>33</v>
      </c>
    </row>
    <row r="5" spans="1:14" x14ac:dyDescent="0.25">
      <c r="A5" s="2" t="s">
        <v>3</v>
      </c>
      <c r="B5" s="1"/>
      <c r="C5" s="3">
        <f>10000</f>
        <v>10000</v>
      </c>
      <c r="K5" s="5">
        <v>0.25</v>
      </c>
      <c r="L5" t="s">
        <v>40</v>
      </c>
    </row>
    <row r="6" spans="1:14" x14ac:dyDescent="0.25">
      <c r="A6" s="2" t="s">
        <v>9</v>
      </c>
      <c r="B6" s="1"/>
      <c r="C6" s="3"/>
    </row>
    <row r="7" spans="1:14" x14ac:dyDescent="0.25">
      <c r="A7" s="2" t="s">
        <v>4</v>
      </c>
      <c r="B7" s="1"/>
      <c r="C7" s="3">
        <f>5000+3890+61500</f>
        <v>70390</v>
      </c>
      <c r="D7" t="s">
        <v>25</v>
      </c>
      <c r="E7" t="s">
        <v>26</v>
      </c>
    </row>
    <row r="8" spans="1:14" x14ac:dyDescent="0.25">
      <c r="A8" s="2" t="s">
        <v>5</v>
      </c>
      <c r="B8" s="1"/>
      <c r="C8" s="3"/>
    </row>
    <row r="9" spans="1:14" x14ac:dyDescent="0.25">
      <c r="A9" s="2" t="s">
        <v>6</v>
      </c>
      <c r="B9" s="1"/>
      <c r="C9" s="3"/>
    </row>
    <row r="10" spans="1:14" x14ac:dyDescent="0.25">
      <c r="A10" s="2" t="s">
        <v>8</v>
      </c>
      <c r="B10" s="1">
        <f>30000+12000+32000</f>
        <v>74000</v>
      </c>
      <c r="C10" s="3"/>
      <c r="D10" t="s">
        <v>28</v>
      </c>
    </row>
    <row r="11" spans="1:14" x14ac:dyDescent="0.25">
      <c r="A11" s="2" t="s">
        <v>10</v>
      </c>
      <c r="B11" s="1"/>
      <c r="C11" s="3">
        <f>1000+11600+4000+11000+1000+13800+6000+3000</f>
        <v>51400</v>
      </c>
      <c r="I11">
        <f>_xlfn.NORM.S.INV(0.96)</f>
        <v>1.7506860712521695</v>
      </c>
      <c r="K11">
        <v>19.8</v>
      </c>
      <c r="L11">
        <v>10.1</v>
      </c>
      <c r="M11">
        <v>14.9</v>
      </c>
      <c r="N11">
        <v>7.5</v>
      </c>
    </row>
    <row r="12" spans="1:14" x14ac:dyDescent="0.25">
      <c r="A12" s="2" t="s">
        <v>15</v>
      </c>
      <c r="B12" s="1"/>
      <c r="C12" s="3"/>
      <c r="I12" t="s">
        <v>37</v>
      </c>
      <c r="K12">
        <v>15.4</v>
      </c>
      <c r="L12">
        <v>15.4</v>
      </c>
      <c r="M12">
        <v>15.4</v>
      </c>
      <c r="N12">
        <v>18.5</v>
      </c>
    </row>
    <row r="13" spans="1:14" x14ac:dyDescent="0.25">
      <c r="A13" s="2" t="s">
        <v>16</v>
      </c>
      <c r="B13" s="1"/>
      <c r="C13" s="3"/>
    </row>
    <row r="14" spans="1:14" x14ac:dyDescent="0.25">
      <c r="A14" s="2" t="s">
        <v>17</v>
      </c>
      <c r="B14" s="1"/>
      <c r="C14" s="3">
        <v>20000</v>
      </c>
      <c r="D14" t="s">
        <v>29</v>
      </c>
      <c r="I14" t="s">
        <v>23</v>
      </c>
      <c r="L14">
        <f>_xlfn.STDEV.S(K11:N12)</f>
        <v>4.0517192118196608</v>
      </c>
    </row>
    <row r="15" spans="1:14" x14ac:dyDescent="0.25">
      <c r="A15" s="2" t="s">
        <v>19</v>
      </c>
      <c r="B15" s="1">
        <v>5000</v>
      </c>
      <c r="C15" s="3"/>
      <c r="I15" t="s">
        <v>38</v>
      </c>
      <c r="J15">
        <f>_xlfn.POISSON.DIST(5,4,FALSE)</f>
        <v>0.1562934518505317</v>
      </c>
    </row>
    <row r="16" spans="1:14" x14ac:dyDescent="0.25">
      <c r="A16" s="2" t="s">
        <v>18</v>
      </c>
      <c r="B16" s="1"/>
      <c r="C16" s="3">
        <v>30000</v>
      </c>
      <c r="D16" t="s">
        <v>30</v>
      </c>
    </row>
    <row r="17" spans="1:12" x14ac:dyDescent="0.25">
      <c r="A17" s="2" t="s">
        <v>24</v>
      </c>
      <c r="B17" s="1">
        <f>30000</f>
        <v>30000</v>
      </c>
      <c r="C17" s="3">
        <f>14700+10000</f>
        <v>24700</v>
      </c>
      <c r="D17" t="s">
        <v>27</v>
      </c>
      <c r="L17" t="s">
        <v>39</v>
      </c>
    </row>
    <row r="18" spans="1:12" x14ac:dyDescent="0.25">
      <c r="A18" s="2" t="s">
        <v>34</v>
      </c>
      <c r="B18" s="1">
        <f>10000</f>
        <v>10000</v>
      </c>
      <c r="C18" s="3"/>
    </row>
    <row r="19" spans="1:12" x14ac:dyDescent="0.25">
      <c r="A19" s="2" t="s">
        <v>35</v>
      </c>
      <c r="B19" s="1"/>
      <c r="C19" s="3">
        <f>1000</f>
        <v>1000</v>
      </c>
      <c r="L19">
        <f>GEOMEAN(K11:N12)</f>
        <v>14.040125775451793</v>
      </c>
    </row>
    <row r="20" spans="1:12" x14ac:dyDescent="0.25">
      <c r="A20" s="2" t="s">
        <v>36</v>
      </c>
      <c r="B20" s="1"/>
      <c r="C20" s="3">
        <v>12000</v>
      </c>
    </row>
    <row r="21" spans="1:12" x14ac:dyDescent="0.25">
      <c r="A21" s="2"/>
      <c r="B21" s="1"/>
      <c r="C21" s="3"/>
      <c r="I21">
        <f>_xlfn.NORM.S.DIST(-1.8867,TRUE)</f>
        <v>2.9600343843801308E-2</v>
      </c>
      <c r="K21">
        <v>14.625</v>
      </c>
    </row>
    <row r="22" spans="1:12" x14ac:dyDescent="0.25">
      <c r="A22" s="2" t="s">
        <v>11</v>
      </c>
      <c r="B22" s="1"/>
      <c r="C22" s="3"/>
      <c r="D22" t="s">
        <v>14</v>
      </c>
    </row>
    <row r="23" spans="1:12" x14ac:dyDescent="0.25">
      <c r="A23" s="2"/>
      <c r="B23" s="1"/>
      <c r="C23" s="3"/>
      <c r="D23">
        <f>B25-C25</f>
        <v>34010</v>
      </c>
    </row>
    <row r="24" spans="1:12" x14ac:dyDescent="0.25">
      <c r="A24" s="2"/>
      <c r="B24" s="1"/>
      <c r="C24" s="3"/>
    </row>
    <row r="25" spans="1:12" x14ac:dyDescent="0.25">
      <c r="A25" s="2"/>
      <c r="B25" s="1">
        <f>SUM(B2:B24)</f>
        <v>259000</v>
      </c>
      <c r="C25" s="3">
        <f>SUM(C2:C24)</f>
        <v>224990</v>
      </c>
    </row>
    <row r="35" spans="1:2" x14ac:dyDescent="0.25">
      <c r="A35" t="s">
        <v>20</v>
      </c>
      <c r="B35">
        <v>12000</v>
      </c>
    </row>
    <row r="36" spans="1:2" x14ac:dyDescent="0.25">
      <c r="A36" t="s">
        <v>21</v>
      </c>
      <c r="B36">
        <v>20000</v>
      </c>
    </row>
    <row r="37" spans="1:2" x14ac:dyDescent="0.25">
      <c r="A37" t="s">
        <v>22</v>
      </c>
      <c r="B37">
        <v>30000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2AF3-79D1-4CAB-B9E4-356A3886771F}">
  <dimension ref="A1:C29"/>
  <sheetViews>
    <sheetView tabSelected="1" workbookViewId="0">
      <selection activeCell="E16" sqref="E16"/>
    </sheetView>
  </sheetViews>
  <sheetFormatPr baseColWidth="10" defaultRowHeight="15" x14ac:dyDescent="0.25"/>
  <sheetData>
    <row r="1" spans="1:3" x14ac:dyDescent="0.25">
      <c r="A1" s="2" t="s">
        <v>0</v>
      </c>
      <c r="B1" s="1" t="s">
        <v>12</v>
      </c>
      <c r="C1" s="3" t="s">
        <v>13</v>
      </c>
    </row>
    <row r="2" spans="1:3" x14ac:dyDescent="0.25">
      <c r="A2" s="2" t="s">
        <v>7</v>
      </c>
      <c r="B2" s="1">
        <v>32000</v>
      </c>
      <c r="C2" s="3"/>
    </row>
    <row r="3" spans="1:3" x14ac:dyDescent="0.25">
      <c r="A3" s="2" t="s">
        <v>1</v>
      </c>
      <c r="B3" s="1"/>
      <c r="C3" s="3"/>
    </row>
    <row r="4" spans="1:3" x14ac:dyDescent="0.25">
      <c r="A4" s="2" t="s">
        <v>2</v>
      </c>
      <c r="B4" s="1"/>
      <c r="C4" s="3"/>
    </row>
    <row r="5" spans="1:3" x14ac:dyDescent="0.25">
      <c r="A5" s="2" t="s">
        <v>3</v>
      </c>
      <c r="B5" s="1"/>
      <c r="C5" s="3"/>
    </row>
    <row r="6" spans="1:3" x14ac:dyDescent="0.25">
      <c r="A6" s="2" t="s">
        <v>9</v>
      </c>
      <c r="B6" s="1"/>
      <c r="C6" s="3"/>
    </row>
    <row r="7" spans="1:3" x14ac:dyDescent="0.25">
      <c r="A7" s="2" t="s">
        <v>4</v>
      </c>
      <c r="B7" s="1"/>
      <c r="C7" s="3">
        <f>9250</f>
        <v>9250</v>
      </c>
    </row>
    <row r="8" spans="1:3" x14ac:dyDescent="0.25">
      <c r="A8" s="2" t="s">
        <v>5</v>
      </c>
      <c r="B8" s="1"/>
      <c r="C8" s="3"/>
    </row>
    <row r="9" spans="1:3" x14ac:dyDescent="0.25">
      <c r="A9" s="2" t="s">
        <v>6</v>
      </c>
      <c r="B9" s="1"/>
      <c r="C9" s="3"/>
    </row>
    <row r="10" spans="1:3" x14ac:dyDescent="0.25">
      <c r="A10" s="2" t="s">
        <v>8</v>
      </c>
      <c r="B10" s="1"/>
      <c r="C10" s="3"/>
    </row>
    <row r="11" spans="1:3" x14ac:dyDescent="0.25">
      <c r="A11" s="2" t="s">
        <v>10</v>
      </c>
      <c r="B11" s="1"/>
      <c r="C11" s="3"/>
    </row>
    <row r="12" spans="1:3" x14ac:dyDescent="0.25">
      <c r="A12" s="2" t="s">
        <v>15</v>
      </c>
      <c r="B12" s="1"/>
      <c r="C12" s="3"/>
    </row>
    <row r="13" spans="1:3" x14ac:dyDescent="0.25">
      <c r="A13" s="2" t="s">
        <v>16</v>
      </c>
      <c r="B13" s="1"/>
      <c r="C13" s="3"/>
    </row>
    <row r="14" spans="1:3" x14ac:dyDescent="0.25">
      <c r="A14" s="2" t="s">
        <v>17</v>
      </c>
      <c r="B14" s="1"/>
      <c r="C14" s="3"/>
    </row>
    <row r="15" spans="1:3" x14ac:dyDescent="0.25">
      <c r="A15" s="2" t="s">
        <v>19</v>
      </c>
      <c r="B15" s="1"/>
      <c r="C15" s="3"/>
    </row>
    <row r="16" spans="1:3" x14ac:dyDescent="0.25">
      <c r="A16" s="2" t="s">
        <v>18</v>
      </c>
      <c r="B16" s="1"/>
      <c r="C16" s="3"/>
    </row>
    <row r="17" spans="1:3" x14ac:dyDescent="0.25">
      <c r="A17" s="2" t="s">
        <v>24</v>
      </c>
      <c r="B17" s="1"/>
      <c r="C17" s="3"/>
    </row>
    <row r="18" spans="1:3" x14ac:dyDescent="0.25">
      <c r="A18" s="2" t="s">
        <v>34</v>
      </c>
      <c r="B18" s="1"/>
      <c r="C18" s="3"/>
    </row>
    <row r="19" spans="1:3" x14ac:dyDescent="0.25">
      <c r="A19" s="2" t="s">
        <v>35</v>
      </c>
      <c r="B19" s="1"/>
      <c r="C19" s="3">
        <v>9700</v>
      </c>
    </row>
    <row r="20" spans="1:3" x14ac:dyDescent="0.25">
      <c r="A20" s="2" t="s">
        <v>42</v>
      </c>
      <c r="B20" s="1"/>
      <c r="C20" s="3">
        <f>300</f>
        <v>300</v>
      </c>
    </row>
    <row r="21" spans="1:3" x14ac:dyDescent="0.25">
      <c r="A21" s="2"/>
      <c r="B21" s="1"/>
      <c r="C21" s="3"/>
    </row>
    <row r="22" spans="1:3" x14ac:dyDescent="0.25">
      <c r="A22" s="2" t="s">
        <v>11</v>
      </c>
      <c r="B22" s="1"/>
      <c r="C22" s="3"/>
    </row>
    <row r="23" spans="1:3" x14ac:dyDescent="0.25">
      <c r="A23" s="2"/>
      <c r="B23" s="1"/>
      <c r="C23" s="3"/>
    </row>
    <row r="24" spans="1:3" x14ac:dyDescent="0.25">
      <c r="A24" s="2"/>
      <c r="B24" s="1"/>
      <c r="C24" s="3"/>
    </row>
    <row r="25" spans="1:3" x14ac:dyDescent="0.25">
      <c r="A25" s="2"/>
      <c r="B25" s="1">
        <f>SUM(B2:B24)</f>
        <v>32000</v>
      </c>
      <c r="C25" s="3">
        <f>SUM(C2:C24)</f>
        <v>19250</v>
      </c>
    </row>
    <row r="29" spans="1:3" x14ac:dyDescent="0.25">
      <c r="A29" t="s">
        <v>41</v>
      </c>
      <c r="B29">
        <f>B25-C25</f>
        <v>12750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December 2020</vt:lpstr>
      <vt:lpstr>January 2021</vt:lpstr>
      <vt:lpstr>Frebrary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Brayann</dc:creator>
  <cp:lastModifiedBy>Brayann</cp:lastModifiedBy>
  <dcterms:created xsi:type="dcterms:W3CDTF">2020-12-30T00:53:38Z</dcterms:created>
  <dcterms:modified xsi:type="dcterms:W3CDTF">2021-02-10T00:37:02Z</dcterms:modified>
</cp:coreProperties>
</file>