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5.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35840\Desktop\"/>
    </mc:Choice>
  </mc:AlternateContent>
  <xr:revisionPtr revIDLastSave="0" documentId="13_ncr:1_{A12B1465-A815-44AB-893A-550004CE6ECF}" xr6:coauthVersionLast="47" xr6:coauthVersionMax="47" xr10:uidLastSave="{00000000-0000-0000-0000-000000000000}"/>
  <bookViews>
    <workbookView xWindow="-120" yWindow="-120" windowWidth="20730" windowHeight="11160" firstSheet="2" activeTab="5" xr2:uid="{4F4021E0-02A8-4E23-BEDD-29DA4CBD4219}"/>
  </bookViews>
  <sheets>
    <sheet name="Unemployment M" sheetId="12" r:id="rId1"/>
    <sheet name="Job vacancies Q" sheetId="17" r:id="rId2"/>
    <sheet name="CPI change M" sheetId="22" r:id="rId3"/>
    <sheet name="Labor costs Q" sheetId="23" r:id="rId4"/>
    <sheet name="Trade with Russia Y" sheetId="26" r:id="rId5"/>
    <sheet name="ANALYSIS-DASHBOARD" sheetId="1" r:id="rId6"/>
    <sheet name="Sources" sheetId="28" r:id="rId7"/>
  </sheets>
  <definedNames>
    <definedName name="ExternalData_1" localSheetId="2" hidden="1">'CPI change M'!$A$3:$C$143</definedName>
    <definedName name="ExternalData_1" localSheetId="3" hidden="1">'Labor costs Q'!$A$3:$F$49</definedName>
    <definedName name="ExternalData_1" localSheetId="4" hidden="1">'Trade with Russia Y'!#REF!</definedName>
    <definedName name="ExternalData_1" localSheetId="0" hidden="1">'Unemployment M'!$A$3:$C$143</definedName>
  </definedNames>
  <calcPr calcId="191029"/>
  <pivotCaches>
    <pivotCache cacheId="0" r:id="rId8"/>
    <pivotCache cacheId="1" r:id="rId9"/>
    <pivotCache cacheId="2" r:id="rId10"/>
    <pivotCache cacheId="3" r:id="rId11"/>
    <pivotCache cacheId="4"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1" l="1"/>
  <c r="V6" i="1"/>
  <c r="V5" i="1"/>
  <c r="V4" i="1"/>
  <c r="B13" i="26"/>
  <c r="C13" i="26"/>
  <c r="C11" i="26"/>
  <c r="C5" i="26"/>
  <c r="C12" i="26"/>
  <c r="B11" i="26"/>
  <c r="B7" i="26"/>
  <c r="C7" i="26"/>
  <c r="B6" i="26"/>
  <c r="B12" i="26"/>
  <c r="C6" i="26"/>
  <c r="B5" i="26"/>
  <c r="V26" i="1" l="1"/>
  <c r="V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5188EC-220F-40A3-9066-77D984590082}" keepAlive="1" name="Query - Harmonized-CPI-FinEU-M" description="Connection to the 'Harmonized-CPI-FinEU-M' query in the workbook." type="5" refreshedVersion="0" background="1">
    <dbPr connection="Provider=Microsoft.Mashup.OleDb.1;Data Source=$Workbook$;Location=Harmonized-CPI-FinEU-M;Extended Properties=&quot;&quot;" command="SELECT * FROM [Harmonized-CPI-FinEU-M]"/>
  </connection>
  <connection id="2" xr16:uid="{99008EA5-2A4F-45FD-8BA4-FFECD755BDE5}" keepAlive="1" name="Query - Harmonized-CPI-FinEU-M (2)" description="Connection to the 'Harmonized-CPI-FinEU-M (2)' query in the workbook." type="5" refreshedVersion="8" background="1" saveData="1">
    <dbPr connection="Provider=Microsoft.Mashup.OleDb.1;Data Source=$Workbook$;Location=&quot;Harmonized-CPI-FinEU-M (2)&quot;;Extended Properties=&quot;&quot;" command="SELECT * FROM [Harmonized-CPI-FinEU-M (2)]"/>
  </connection>
  <connection id="3" xr16:uid="{0DC65C61-A386-4F90-9098-9E890E574A16}" keepAlive="1" name="Query - JobVacancies-Q" description="Connection to the 'JobVacancies-Q' query in the workbook." type="5" refreshedVersion="0" background="1">
    <dbPr connection="Provider=Microsoft.Mashup.OleDb.1;Data Source=$Workbook$;Location=JobVacancies-Q;Extended Properties=&quot;&quot;" command="SELECT * FROM [JobVacancies-Q]"/>
  </connection>
  <connection id="4" xr16:uid="{8897DF7C-1A55-4B31-A31A-52BB5EF79567}" keepAlive="1" name="Query - JobVacancies-Q (2)" description="Connection to the 'JobVacancies-Q (2)' query in the workbook." type="5" refreshedVersion="8" background="1">
    <dbPr connection="Provider=Microsoft.Mashup.OleDb.1;Data Source=$Workbook$;Location=&quot;JobVacancies-Q (2)&quot;;Extended Properties=&quot;&quot;" command="SELECT * FROM [JobVacancies-Q (2)]"/>
  </connection>
  <connection id="5" xr16:uid="{8E9F8DCD-AAD4-42AE-AE5A-5EE911DE1563}" keepAlive="1" name="Query - LaborCostIndex-Fin-Q" description="Connection to the 'LaborCostIndex-Fin-Q' query in the workbook." type="5" refreshedVersion="8" background="1" saveData="1">
    <dbPr connection="Provider=Microsoft.Mashup.OleDb.1;Data Source=$Workbook$;Location=LaborCostIndex-Fin-Q;Extended Properties=&quot;&quot;" command="SELECT * FROM [LaborCostIndex-Fin-Q]"/>
  </connection>
  <connection id="6" xr16:uid="{A73D5CF4-D445-4C17-AEAF-052DA02B5396}" keepAlive="1" name="Query - OECD_TradewithRussia_all_FinEU-Y" description="Connection to the 'OECD_TradewithRussia_all_FinEU-Y' query in the workbook." type="5" refreshedVersion="0" background="1">
    <dbPr connection="Provider=Microsoft.Mashup.OleDb.1;Data Source=$Workbook$;Location=OECD_TradewithRussia_all_FinEU-Y;Extended Properties=&quot;&quot;" command="SELECT * FROM [OECD_TradewithRussia_all_FinEU-Y]"/>
  </connection>
  <connection id="7" xr16:uid="{0E3ADC7B-8065-4B71-A7B7-EE353A7677EF}" keepAlive="1" name="Query - OECD_TradewithRussia_all_FinEU-Y (2)" description="Connection to the 'OECD_TradewithRussia_all_FinEU-Y (2)' query in the workbook." type="5" refreshedVersion="8" background="1">
    <dbPr connection="Provider=Microsoft.Mashup.OleDb.1;Data Source=$Workbook$;Location=&quot;OECD_TradewithRussia_all_FinEU-Y (2)&quot;;Extended Properties=&quot;&quot;" command="SELECT * FROM [OECD_TradewithRussia_all_FinEU-Y (2)]"/>
  </connection>
  <connection id="8" xr16:uid="{EEDE3A52-6FE7-411D-91A0-BA3350C1B8F2}" keepAlive="1" name="Query - Unemp-FinEU-M" description="Connection to the 'Unemp-FinEU-M' query in the workbook." type="5" refreshedVersion="0" background="1">
    <dbPr connection="Provider=Microsoft.Mashup.OleDb.1;Data Source=$Workbook$;Location=Unemp-FinEU-M;Extended Properties=&quot;&quot;" command="SELECT * FROM [Unemp-FinEU-M]"/>
  </connection>
  <connection id="9" xr16:uid="{19AD9E23-DB3C-4DF5-AAE3-9F71DB34A48C}" keepAlive="1" name="Query - Unemp-FinEU-M (2)" description="Connection to the 'Unemp-FinEU-M (2)' query in the workbook." type="5" refreshedVersion="8" background="1" saveData="1">
    <dbPr connection="Provider=Microsoft.Mashup.OleDb.1;Data Source=$Workbook$;Location=&quot;Unemp-FinEU-M (2)&quot;;Extended Properties=&quot;&quot;" command="SELECT * FROM [Unemp-FinEU-M (2)]"/>
  </connection>
</connections>
</file>

<file path=xl/sharedStrings.xml><?xml version="1.0" encoding="utf-8"?>
<sst xmlns="http://schemas.openxmlformats.org/spreadsheetml/2006/main" count="451" uniqueCount="54">
  <si>
    <t>FIN</t>
  </si>
  <si>
    <t>EU</t>
  </si>
  <si>
    <t>Row Labels</t>
  </si>
  <si>
    <t>Column Labels</t>
  </si>
  <si>
    <t>Construction industries</t>
  </si>
  <si>
    <t>Professional, scientific, technical &amp; Admin, support services industries</t>
  </si>
  <si>
    <t>Unemployment_rate</t>
  </si>
  <si>
    <t>2019Q3</t>
  </si>
  <si>
    <t>2020Q3</t>
  </si>
  <si>
    <t>2021Q3</t>
  </si>
  <si>
    <t>2022Q3</t>
  </si>
  <si>
    <t>2023Q3</t>
  </si>
  <si>
    <t>2024Q3</t>
  </si>
  <si>
    <t>TIME_PERIOD</t>
  </si>
  <si>
    <t>REF_AREA</t>
  </si>
  <si>
    <t>OBS_VALUE</t>
  </si>
  <si>
    <t>Harmonized_CPI</t>
  </si>
  <si>
    <t>2019Q1</t>
  </si>
  <si>
    <t>2019Q2</t>
  </si>
  <si>
    <t>2019Q4</t>
  </si>
  <si>
    <t>2020Q1</t>
  </si>
  <si>
    <t>2020Q2</t>
  </si>
  <si>
    <t>2020Q4</t>
  </si>
  <si>
    <t>2021Q1</t>
  </si>
  <si>
    <t>2021Q2</t>
  </si>
  <si>
    <t>2021Q4</t>
  </si>
  <si>
    <t>2022Q1</t>
  </si>
  <si>
    <t>2022Q2</t>
  </si>
  <si>
    <t>2022Q4</t>
  </si>
  <si>
    <t>2023Q1</t>
  </si>
  <si>
    <t>2023Q2</t>
  </si>
  <si>
    <t>2023Q4</t>
  </si>
  <si>
    <t>2024Q1</t>
  </si>
  <si>
    <t>2024Q2</t>
  </si>
  <si>
    <t>Construction</t>
  </si>
  <si>
    <t>Service industries</t>
  </si>
  <si>
    <t>Sum of YoY change of labor cost index</t>
  </si>
  <si>
    <t>Time_period</t>
  </si>
  <si>
    <t>Industry</t>
  </si>
  <si>
    <t>Labor cost index</t>
  </si>
  <si>
    <t>Labor cost index excl one-off items</t>
  </si>
  <si>
    <t>YoY change of labor cost index</t>
  </si>
  <si>
    <t>YoY change of labor cost index excl one-off items</t>
  </si>
  <si>
    <t>Service industries (all)</t>
  </si>
  <si>
    <t>Sum of OBS_VALUE</t>
  </si>
  <si>
    <t>Trade balance</t>
  </si>
  <si>
    <t>Year</t>
  </si>
  <si>
    <t>YoY change</t>
  </si>
  <si>
    <t>Total change compared to 2019</t>
  </si>
  <si>
    <t>(Source: OECD 2024a)</t>
  </si>
  <si>
    <t>(Source: Statistics Finland 2024a)</t>
  </si>
  <si>
    <t>(Source: OECD 2024b)</t>
  </si>
  <si>
    <t>(Source: Statistics Finland 2024b)</t>
  </si>
  <si>
    <t>(Source: OECD 2024c)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</si>
</sst>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yyyy"/>
    <numFmt numFmtId="166" formatCode="0.0"/>
  </numFmts>
  <fonts count="4" x14ac:knownFonts="1">
    <font>
      <sz val="11"/>
      <color theme="1"/>
      <name val="Aptos Narrow"/>
      <family val="2"/>
      <scheme val="minor"/>
    </font>
    <font>
      <sz val="11"/>
      <color theme="1"/>
      <name val="Aptos Narrow"/>
      <family val="2"/>
      <scheme val="minor"/>
    </font>
    <font>
      <sz val="11"/>
      <color theme="0"/>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applyAlignment="1">
      <alignment horizontal="left"/>
    </xf>
    <xf numFmtId="165" fontId="0" fillId="0" borderId="0" xfId="0" applyNumberFormat="1"/>
    <xf numFmtId="166" fontId="0" fillId="0" borderId="0" xfId="0" applyNumberFormat="1"/>
    <xf numFmtId="1" fontId="0" fillId="0" borderId="0" xfId="0" applyNumberFormat="1"/>
    <xf numFmtId="0" fontId="3" fillId="0" borderId="0" xfId="2"/>
    <xf numFmtId="164" fontId="2" fillId="0" borderId="0" xfId="1" applyNumberFormat="1" applyFont="1" applyBorder="1"/>
  </cellXfs>
  <cellStyles count="3">
    <cellStyle name="Hyperlink" xfId="2" builtinId="8"/>
    <cellStyle name="Normal" xfId="0" builtinId="0"/>
    <cellStyle name="Percent" xfId="1" builtinId="5"/>
  </cellStyles>
  <dxfs count="20">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numFmt numFmtId="1" formatCode="0"/>
    </dxf>
    <dxf>
      <numFmt numFmtId="1" formatCode="0"/>
    </dxf>
    <dxf>
      <numFmt numFmtId="166" formatCode="0.0"/>
    </dxf>
    <dxf>
      <numFmt numFmtId="166" formatCode="0.0"/>
    </dxf>
    <dxf>
      <numFmt numFmtId="0" formatCode="General"/>
    </dxf>
    <dxf>
      <numFmt numFmtId="0" formatCode="General"/>
    </dxf>
    <dxf>
      <numFmt numFmtId="166" formatCode="0.0"/>
    </dxf>
    <dxf>
      <numFmt numFmtId="166" formatCode="0.0"/>
    </dxf>
    <dxf>
      <numFmt numFmtId="0" formatCode="General"/>
    </dxf>
    <dxf>
      <numFmt numFmtId="19" formatCode="dd/mm/yy"/>
    </dxf>
    <dxf>
      <numFmt numFmtId="166" formatCode="0.0"/>
    </dxf>
    <dxf>
      <numFmt numFmtId="1" formatCode="0"/>
    </dxf>
    <dxf>
      <numFmt numFmtId="166" formatCode="0.0"/>
    </dxf>
    <dxf>
      <numFmt numFmtId="0" formatCode="General"/>
    </dxf>
    <dxf>
      <numFmt numFmtId="19" formatCode="dd/mm/yy"/>
    </dxf>
    <dxf>
      <numFmt numFmtId="166" formatCode="0.0"/>
    </dxf>
  </dxfs>
  <tableStyles count="0" defaultTableStyle="TableStyleMedium2" defaultPivotStyle="PivotStyleLight16"/>
  <colors>
    <mruColors>
      <color rgb="FFBEB212"/>
      <color rgb="FF0077D0"/>
      <color rgb="FFD53BC3"/>
      <color rgb="FFC937B8"/>
      <color rgb="FF8A0000"/>
      <color rgb="FF973138"/>
      <color rgb="FF008AF2"/>
      <color rgb="FFD9CF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analysis.xlsx]Job vacancies Q!PivotTable5</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Number</a:t>
            </a:r>
            <a:r>
              <a:rPr lang="en-US" b="1" baseline="0"/>
              <a:t> of new job vacancies still in </a:t>
            </a:r>
            <a:r>
              <a:rPr lang="en-US" b="1" baseline="0">
                <a:solidFill>
                  <a:schemeClr val="tx1">
                    <a:lumMod val="65000"/>
                    <a:lumOff val="35000"/>
                  </a:schemeClr>
                </a:solidFill>
              </a:rPr>
              <a:t>decline </a:t>
            </a:r>
            <a:r>
              <a:rPr lang="en-US" b="1" baseline="0"/>
              <a:t>in </a:t>
            </a:r>
            <a:r>
              <a:rPr lang="en-US" b="1" baseline="0">
                <a:solidFill>
                  <a:schemeClr val="accent1"/>
                </a:solidFill>
              </a:rPr>
              <a:t>Finland</a:t>
            </a:r>
            <a:endParaRPr lang="en-US" b="1">
              <a:solidFill>
                <a:schemeClr val="accent1"/>
              </a:solidFill>
            </a:endParaRPr>
          </a:p>
        </c:rich>
      </c:tx>
      <c:layout>
        <c:manualLayout>
          <c:xMode val="edge"/>
          <c:yMode val="edge"/>
          <c:x val="2.0191362970533411E-2"/>
          <c:y val="2.26308311514281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EB2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EB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53B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EB212">
              <a:alpha val="5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EB21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EB212">
              <a:alpha val="5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EB21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53BC3">
              <a:alpha val="5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02B9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53BC3">
              <a:alpha val="5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02B9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42898252561369E-2"/>
          <c:y val="0.35960479797379813"/>
          <c:w val="0.94191420349487731"/>
          <c:h val="0.49662052194656037"/>
        </c:manualLayout>
      </c:layout>
      <c:barChart>
        <c:barDir val="col"/>
        <c:grouping val="clustered"/>
        <c:varyColors val="0"/>
        <c:ser>
          <c:idx val="0"/>
          <c:order val="0"/>
          <c:tx>
            <c:strRef>
              <c:f>'Job vacancies Q'!$B$3</c:f>
              <c:strCache>
                <c:ptCount val="1"/>
                <c:pt idx="0">
                  <c:v>Construction industries</c:v>
                </c:pt>
              </c:strCache>
            </c:strRef>
          </c:tx>
          <c:spPr>
            <a:solidFill>
              <a:srgbClr val="BEB212"/>
            </a:solidFill>
            <a:ln>
              <a:noFill/>
            </a:ln>
            <a:effectLst/>
          </c:spPr>
          <c:invertIfNegative val="0"/>
          <c:dPt>
            <c:idx val="0"/>
            <c:invertIfNegative val="0"/>
            <c:bubble3D val="0"/>
            <c:spPr>
              <a:solidFill>
                <a:srgbClr val="BEB212">
                  <a:alpha val="50000"/>
                </a:srgbClr>
              </a:solidFill>
              <a:ln>
                <a:noFill/>
              </a:ln>
              <a:effectLst/>
            </c:spPr>
            <c:extLst>
              <c:ext xmlns:c16="http://schemas.microsoft.com/office/drawing/2014/chart" uri="{C3380CC4-5D6E-409C-BE32-E72D297353CC}">
                <c16:uniqueId val="{00000002-B12F-4955-8F0F-95EFA6500442}"/>
              </c:ext>
            </c:extLst>
          </c:dPt>
          <c:dPt>
            <c:idx val="1"/>
            <c:invertIfNegative val="0"/>
            <c:bubble3D val="0"/>
            <c:spPr>
              <a:solidFill>
                <a:srgbClr val="BEB212">
                  <a:alpha val="50000"/>
                </a:srgbClr>
              </a:solidFill>
              <a:ln>
                <a:noFill/>
              </a:ln>
              <a:effectLst/>
            </c:spPr>
            <c:extLst>
              <c:ext xmlns:c16="http://schemas.microsoft.com/office/drawing/2014/chart" uri="{C3380CC4-5D6E-409C-BE32-E72D297353CC}">
                <c16:uniqueId val="{00000003-B12F-4955-8F0F-95EFA650044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2F-4955-8F0F-95EFA650044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2F-4955-8F0F-95EFA6500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EB2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vacancies Q'!$A$4:$A$9</c:f>
              <c:strCache>
                <c:ptCount val="6"/>
                <c:pt idx="0">
                  <c:v>2019Q3</c:v>
                </c:pt>
                <c:pt idx="1">
                  <c:v>2020Q3</c:v>
                </c:pt>
                <c:pt idx="2">
                  <c:v>2021Q3</c:v>
                </c:pt>
                <c:pt idx="3">
                  <c:v>2022Q3</c:v>
                </c:pt>
                <c:pt idx="4">
                  <c:v>2023Q3</c:v>
                </c:pt>
                <c:pt idx="5">
                  <c:v>2024Q3</c:v>
                </c:pt>
              </c:strCache>
            </c:strRef>
          </c:cat>
          <c:val>
            <c:numRef>
              <c:f>'Job vacancies Q'!$B$4:$B$9</c:f>
              <c:numCache>
                <c:formatCode>0</c:formatCode>
                <c:ptCount val="6"/>
                <c:pt idx="0">
                  <c:v>6200</c:v>
                </c:pt>
                <c:pt idx="1">
                  <c:v>2400</c:v>
                </c:pt>
                <c:pt idx="2">
                  <c:v>4800</c:v>
                </c:pt>
                <c:pt idx="3">
                  <c:v>5500</c:v>
                </c:pt>
                <c:pt idx="4">
                  <c:v>3400</c:v>
                </c:pt>
                <c:pt idx="5">
                  <c:v>2800</c:v>
                </c:pt>
              </c:numCache>
            </c:numRef>
          </c:val>
          <c:extLst>
            <c:ext xmlns:c16="http://schemas.microsoft.com/office/drawing/2014/chart" uri="{C3380CC4-5D6E-409C-BE32-E72D297353CC}">
              <c16:uniqueId val="{00000000-B12F-4955-8F0F-95EFA6500442}"/>
            </c:ext>
          </c:extLst>
        </c:ser>
        <c:ser>
          <c:idx val="1"/>
          <c:order val="1"/>
          <c:tx>
            <c:strRef>
              <c:f>'Job vacancies Q'!$C$3</c:f>
              <c:strCache>
                <c:ptCount val="1"/>
                <c:pt idx="0">
                  <c:v>Professional, scientific, technical &amp; Admin, support services industries</c:v>
                </c:pt>
              </c:strCache>
            </c:strRef>
          </c:tx>
          <c:spPr>
            <a:solidFill>
              <a:srgbClr val="D53BC3"/>
            </a:solidFill>
            <a:ln>
              <a:noFill/>
            </a:ln>
            <a:effectLst/>
          </c:spPr>
          <c:invertIfNegative val="0"/>
          <c:dPt>
            <c:idx val="0"/>
            <c:invertIfNegative val="0"/>
            <c:bubble3D val="0"/>
            <c:spPr>
              <a:solidFill>
                <a:srgbClr val="D53BC3">
                  <a:alpha val="50000"/>
                </a:srgbClr>
              </a:solidFill>
              <a:ln>
                <a:noFill/>
              </a:ln>
              <a:effectLst/>
            </c:spPr>
            <c:extLst>
              <c:ext xmlns:c16="http://schemas.microsoft.com/office/drawing/2014/chart" uri="{C3380CC4-5D6E-409C-BE32-E72D297353CC}">
                <c16:uniqueId val="{00000004-B12F-4955-8F0F-95EFA6500442}"/>
              </c:ext>
            </c:extLst>
          </c:dPt>
          <c:dPt>
            <c:idx val="1"/>
            <c:invertIfNegative val="0"/>
            <c:bubble3D val="0"/>
            <c:spPr>
              <a:solidFill>
                <a:srgbClr val="D53BC3">
                  <a:alpha val="50000"/>
                </a:srgbClr>
              </a:solidFill>
              <a:ln>
                <a:noFill/>
              </a:ln>
              <a:effectLst/>
            </c:spPr>
            <c:extLst>
              <c:ext xmlns:c16="http://schemas.microsoft.com/office/drawing/2014/chart" uri="{C3380CC4-5D6E-409C-BE32-E72D297353CC}">
                <c16:uniqueId val="{00000005-B12F-4955-8F0F-95EFA650044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02B9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2F-4955-8F0F-95EFA650044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02B9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2F-4955-8F0F-95EFA6500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vacancies Q'!$A$4:$A$9</c:f>
              <c:strCache>
                <c:ptCount val="6"/>
                <c:pt idx="0">
                  <c:v>2019Q3</c:v>
                </c:pt>
                <c:pt idx="1">
                  <c:v>2020Q3</c:v>
                </c:pt>
                <c:pt idx="2">
                  <c:v>2021Q3</c:v>
                </c:pt>
                <c:pt idx="3">
                  <c:v>2022Q3</c:v>
                </c:pt>
                <c:pt idx="4">
                  <c:v>2023Q3</c:v>
                </c:pt>
                <c:pt idx="5">
                  <c:v>2024Q3</c:v>
                </c:pt>
              </c:strCache>
            </c:strRef>
          </c:cat>
          <c:val>
            <c:numRef>
              <c:f>'Job vacancies Q'!$C$4:$C$9</c:f>
              <c:numCache>
                <c:formatCode>0</c:formatCode>
                <c:ptCount val="6"/>
                <c:pt idx="0">
                  <c:v>8500</c:v>
                </c:pt>
                <c:pt idx="1">
                  <c:v>8400</c:v>
                </c:pt>
                <c:pt idx="2">
                  <c:v>10200</c:v>
                </c:pt>
                <c:pt idx="3">
                  <c:v>8100</c:v>
                </c:pt>
                <c:pt idx="4">
                  <c:v>6300</c:v>
                </c:pt>
                <c:pt idx="5">
                  <c:v>5400</c:v>
                </c:pt>
              </c:numCache>
            </c:numRef>
          </c:val>
          <c:extLst>
            <c:ext xmlns:c16="http://schemas.microsoft.com/office/drawing/2014/chart" uri="{C3380CC4-5D6E-409C-BE32-E72D297353CC}">
              <c16:uniqueId val="{00000001-B12F-4955-8F0F-95EFA6500442}"/>
            </c:ext>
          </c:extLst>
        </c:ser>
        <c:dLbls>
          <c:dLblPos val="outEnd"/>
          <c:showLegendKey val="0"/>
          <c:showVal val="1"/>
          <c:showCatName val="0"/>
          <c:showSerName val="0"/>
          <c:showPercent val="0"/>
          <c:showBubbleSize val="0"/>
        </c:dLbls>
        <c:gapWidth val="110"/>
        <c:overlap val="-20"/>
        <c:axId val="1418372496"/>
        <c:axId val="1418370096"/>
      </c:barChart>
      <c:catAx>
        <c:axId val="14183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70096"/>
        <c:crosses val="autoZero"/>
        <c:auto val="1"/>
        <c:lblAlgn val="ctr"/>
        <c:lblOffset val="100"/>
        <c:noMultiLvlLbl val="0"/>
      </c:catAx>
      <c:valAx>
        <c:axId val="1418370096"/>
        <c:scaling>
          <c:orientation val="minMax"/>
          <c:max val="11000"/>
          <c:min val="0"/>
        </c:scaling>
        <c:delete val="1"/>
        <c:axPos val="l"/>
        <c:numFmt formatCode="0" sourceLinked="1"/>
        <c:majorTickMark val="none"/>
        <c:minorTickMark val="none"/>
        <c:tickLblPos val="nextTo"/>
        <c:crossAx val="1418372496"/>
        <c:crosses val="autoZero"/>
        <c:crossBetween val="between"/>
      </c:valAx>
      <c:spPr>
        <a:noFill/>
        <a:ln>
          <a:noFill/>
        </a:ln>
        <a:effectLst/>
      </c:spPr>
    </c:plotArea>
    <c:legend>
      <c:legendPos val="t"/>
      <c:layout>
        <c:manualLayout>
          <c:xMode val="edge"/>
          <c:yMode val="edge"/>
          <c:x val="1.3183712019930984E-2"/>
          <c:y val="0.21910416359774382"/>
          <c:w val="0.66773278766392885"/>
          <c:h val="9.14671668812932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analysis.xlsx]Unemployment M!PivotTable6</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Unemployment</a:t>
            </a:r>
            <a:r>
              <a:rPr lang="en-US" b="1" baseline="0"/>
              <a:t> in </a:t>
            </a:r>
            <a:r>
              <a:rPr lang="en-US" b="1" baseline="0">
                <a:solidFill>
                  <a:schemeClr val="accent1"/>
                </a:solidFill>
              </a:rPr>
              <a:t>Finland</a:t>
            </a:r>
            <a:r>
              <a:rPr lang="en-US" b="1" baseline="0"/>
              <a:t> continues to </a:t>
            </a:r>
            <a:r>
              <a:rPr lang="en-US" b="1" baseline="0">
                <a:solidFill>
                  <a:schemeClr val="tx1">
                    <a:lumMod val="65000"/>
                    <a:lumOff val="35000"/>
                  </a:schemeClr>
                </a:solidFill>
              </a:rPr>
              <a:t>rise</a:t>
            </a:r>
            <a:r>
              <a:rPr lang="en-US" b="1" baseline="0"/>
              <a:t>, while</a:t>
            </a:r>
            <a:br>
              <a:rPr lang="en-US" b="1" baseline="0"/>
            </a:br>
            <a:r>
              <a:rPr lang="en-US" b="1" baseline="0">
                <a:solidFill>
                  <a:schemeClr val="bg1">
                    <a:lumMod val="65000"/>
                  </a:schemeClr>
                </a:solidFill>
              </a:rPr>
              <a:t>EU average </a:t>
            </a:r>
            <a:r>
              <a:rPr lang="en-US" b="1" baseline="0"/>
              <a:t>remains at post-COVID-19 level</a:t>
            </a:r>
            <a:endParaRPr lang="en-US" b="1"/>
          </a:p>
        </c:rich>
      </c:tx>
      <c:layout>
        <c:manualLayout>
          <c:xMode val="edge"/>
          <c:yMode val="edge"/>
          <c:x val="2.0516379114582515E-2"/>
          <c:y val="2.632815783153118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21498545076227E-2"/>
          <c:y val="0.34623452554379197"/>
          <c:w val="0.86106243761783297"/>
          <c:h val="0.50289239542701514"/>
        </c:manualLayout>
      </c:layout>
      <c:lineChart>
        <c:grouping val="standard"/>
        <c:varyColors val="0"/>
        <c:ser>
          <c:idx val="0"/>
          <c:order val="0"/>
          <c:tx>
            <c:strRef>
              <c:f>'Unemployment M'!$F$3:$F$4</c:f>
              <c:strCache>
                <c:ptCount val="1"/>
                <c:pt idx="0">
                  <c:v>FIN</c:v>
                </c:pt>
              </c:strCache>
            </c:strRef>
          </c:tx>
          <c:spPr>
            <a:ln w="28575" cap="rnd">
              <a:solidFill>
                <a:schemeClr val="accent1">
                  <a:alpha val="90000"/>
                </a:schemeClr>
              </a:solidFill>
              <a:round/>
            </a:ln>
            <a:effectLst/>
          </c:spPr>
          <c:marker>
            <c:symbol val="none"/>
          </c:marker>
          <c:dPt>
            <c:idx val="5"/>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5-C407-43F7-9D38-B953D83E6B51}"/>
              </c:ext>
            </c:extLst>
          </c:dPt>
          <c:dPt>
            <c:idx val="19"/>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4-C407-43F7-9D38-B953D83E6B51}"/>
              </c:ext>
            </c:extLst>
          </c:dPt>
          <c:dPt>
            <c:idx val="40"/>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3-C407-43F7-9D38-B953D83E6B51}"/>
              </c:ext>
            </c:extLst>
          </c:dPt>
          <c:dPt>
            <c:idx val="69"/>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2-C407-43F7-9D38-B953D83E6B51}"/>
              </c:ext>
            </c:extLst>
          </c:dPt>
          <c:dLbls>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07-43F7-9D38-B953D83E6B51}"/>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07-43F7-9D38-B953D83E6B51}"/>
                </c:ext>
              </c:extLst>
            </c:dLbl>
            <c:dLbl>
              <c:idx val="4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07-43F7-9D38-B953D83E6B51}"/>
                </c:ext>
              </c:extLst>
            </c:dLbl>
            <c:dLbl>
              <c:idx val="6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07-43F7-9D38-B953D83E6B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60000"/>
                    <a:lumOff val="40000"/>
                  </a:schemeClr>
                </a:solidFill>
                <a:prstDash val="sysDot"/>
              </a:ln>
              <a:effectLst/>
            </c:spPr>
            <c:trendlineType val="movingAvg"/>
            <c:period val="7"/>
            <c:dispRSqr val="0"/>
            <c:dispEq val="0"/>
          </c:trendline>
          <c:cat>
            <c:strRef>
              <c:f>'Unemployment M'!$E$5:$E$74</c:f>
              <c:strCache>
                <c:ptCount val="70"/>
                <c:pt idx="0">
                  <c:v>Jan-2019</c:v>
                </c:pt>
                <c:pt idx="1">
                  <c:v>Feb-2019</c:v>
                </c:pt>
                <c:pt idx="2">
                  <c:v>Mar-2019</c:v>
                </c:pt>
                <c:pt idx="3">
                  <c:v>Apr-2019</c:v>
                </c:pt>
                <c:pt idx="4">
                  <c:v>May-2019</c:v>
                </c:pt>
                <c:pt idx="5">
                  <c:v>Jun-2019</c:v>
                </c:pt>
                <c:pt idx="6">
                  <c:v>Jul-2019</c:v>
                </c:pt>
                <c:pt idx="7">
                  <c:v>Aug-2019</c:v>
                </c:pt>
                <c:pt idx="8">
                  <c:v>Sep-2019</c:v>
                </c:pt>
                <c:pt idx="9">
                  <c:v>Oct-2019</c:v>
                </c:pt>
                <c:pt idx="10">
                  <c:v>Nov-2019</c:v>
                </c:pt>
                <c:pt idx="11">
                  <c:v>Dec-2019</c:v>
                </c:pt>
                <c:pt idx="12">
                  <c:v>Jan-2020</c:v>
                </c:pt>
                <c:pt idx="13">
                  <c:v>Feb-2020</c:v>
                </c:pt>
                <c:pt idx="14">
                  <c:v>Mar-2020</c:v>
                </c:pt>
                <c:pt idx="15">
                  <c:v>Apr-2020</c:v>
                </c:pt>
                <c:pt idx="16">
                  <c:v>May-2020</c:v>
                </c:pt>
                <c:pt idx="17">
                  <c:v>Jun-2020</c:v>
                </c:pt>
                <c:pt idx="18">
                  <c:v>Jul-2020</c:v>
                </c:pt>
                <c:pt idx="19">
                  <c:v>Aug-2020</c:v>
                </c:pt>
                <c:pt idx="20">
                  <c:v>Sep-2020</c:v>
                </c:pt>
                <c:pt idx="21">
                  <c:v>Oct-2020</c:v>
                </c:pt>
                <c:pt idx="22">
                  <c:v>Nov-2020</c:v>
                </c:pt>
                <c:pt idx="23">
                  <c:v>Dec-2020</c:v>
                </c:pt>
                <c:pt idx="24">
                  <c:v>Jan-2021</c:v>
                </c:pt>
                <c:pt idx="25">
                  <c:v>Feb-2021</c:v>
                </c:pt>
                <c:pt idx="26">
                  <c:v>Mar-2021</c:v>
                </c:pt>
                <c:pt idx="27">
                  <c:v>Apr-2021</c:v>
                </c:pt>
                <c:pt idx="28">
                  <c:v>May-2021</c:v>
                </c:pt>
                <c:pt idx="29">
                  <c:v>Jun-2021</c:v>
                </c:pt>
                <c:pt idx="30">
                  <c:v>Jul-2021</c:v>
                </c:pt>
                <c:pt idx="31">
                  <c:v>Aug-2021</c:v>
                </c:pt>
                <c:pt idx="32">
                  <c:v>Sep-2021</c:v>
                </c:pt>
                <c:pt idx="33">
                  <c:v>Oct-2021</c:v>
                </c:pt>
                <c:pt idx="34">
                  <c:v>Nov-2021</c:v>
                </c:pt>
                <c:pt idx="35">
                  <c:v>Dec-2021</c:v>
                </c:pt>
                <c:pt idx="36">
                  <c:v>Jan-2022</c:v>
                </c:pt>
                <c:pt idx="37">
                  <c:v>Feb-2022</c:v>
                </c:pt>
                <c:pt idx="38">
                  <c:v>Mar-2022</c:v>
                </c:pt>
                <c:pt idx="39">
                  <c:v>Apr-2022</c:v>
                </c:pt>
                <c:pt idx="40">
                  <c:v>May-2022</c:v>
                </c:pt>
                <c:pt idx="41">
                  <c:v>Jun-2022</c:v>
                </c:pt>
                <c:pt idx="42">
                  <c:v>Jul-2022</c:v>
                </c:pt>
                <c:pt idx="43">
                  <c:v>Aug-2022</c:v>
                </c:pt>
                <c:pt idx="44">
                  <c:v>Sep-2022</c:v>
                </c:pt>
                <c:pt idx="45">
                  <c:v>Oct-2022</c:v>
                </c:pt>
                <c:pt idx="46">
                  <c:v>Nov-2022</c:v>
                </c:pt>
                <c:pt idx="47">
                  <c:v>Dec-2022</c:v>
                </c:pt>
                <c:pt idx="48">
                  <c:v>Jan-2023</c:v>
                </c:pt>
                <c:pt idx="49">
                  <c:v>Feb-2023</c:v>
                </c:pt>
                <c:pt idx="50">
                  <c:v>Mar-2023</c:v>
                </c:pt>
                <c:pt idx="51">
                  <c:v>Apr-2023</c:v>
                </c:pt>
                <c:pt idx="52">
                  <c:v>May-2023</c:v>
                </c:pt>
                <c:pt idx="53">
                  <c:v>Jun-2023</c:v>
                </c:pt>
                <c:pt idx="54">
                  <c:v>Jul-2023</c:v>
                </c:pt>
                <c:pt idx="55">
                  <c:v>Aug-2023</c:v>
                </c:pt>
                <c:pt idx="56">
                  <c:v>Sep-2023</c:v>
                </c:pt>
                <c:pt idx="57">
                  <c:v>Oct-2023</c:v>
                </c:pt>
                <c:pt idx="58">
                  <c:v>Nov-2023</c:v>
                </c:pt>
                <c:pt idx="59">
                  <c:v>Dec-2023</c:v>
                </c:pt>
                <c:pt idx="60">
                  <c:v>Jan-2024</c:v>
                </c:pt>
                <c:pt idx="61">
                  <c:v>Feb-2024</c:v>
                </c:pt>
                <c:pt idx="62">
                  <c:v>Mar-2024</c:v>
                </c:pt>
                <c:pt idx="63">
                  <c:v>Apr-2024</c:v>
                </c:pt>
                <c:pt idx="64">
                  <c:v>May-2024</c:v>
                </c:pt>
                <c:pt idx="65">
                  <c:v>Jun-2024</c:v>
                </c:pt>
                <c:pt idx="66">
                  <c:v>Jul-2024</c:v>
                </c:pt>
                <c:pt idx="67">
                  <c:v>Aug-2024</c:v>
                </c:pt>
                <c:pt idx="68">
                  <c:v>Sep-2024</c:v>
                </c:pt>
                <c:pt idx="69">
                  <c:v>Oct-2024</c:v>
                </c:pt>
              </c:strCache>
            </c:strRef>
          </c:cat>
          <c:val>
            <c:numRef>
              <c:f>'Unemployment M'!$F$5:$F$74</c:f>
              <c:numCache>
                <c:formatCode>0.0</c:formatCode>
                <c:ptCount val="70"/>
                <c:pt idx="0">
                  <c:v>6.6</c:v>
                </c:pt>
                <c:pt idx="1">
                  <c:v>7.1</c:v>
                </c:pt>
                <c:pt idx="2">
                  <c:v>6.5</c:v>
                </c:pt>
                <c:pt idx="3">
                  <c:v>7.2</c:v>
                </c:pt>
                <c:pt idx="4">
                  <c:v>6.8</c:v>
                </c:pt>
                <c:pt idx="5">
                  <c:v>6.2</c:v>
                </c:pt>
                <c:pt idx="6">
                  <c:v>6.5</c:v>
                </c:pt>
                <c:pt idx="7">
                  <c:v>7</c:v>
                </c:pt>
                <c:pt idx="8">
                  <c:v>6.6</c:v>
                </c:pt>
                <c:pt idx="9">
                  <c:v>6.9</c:v>
                </c:pt>
                <c:pt idx="10">
                  <c:v>6.9</c:v>
                </c:pt>
                <c:pt idx="11">
                  <c:v>6.5</c:v>
                </c:pt>
                <c:pt idx="12">
                  <c:v>6.8</c:v>
                </c:pt>
                <c:pt idx="13">
                  <c:v>6.7</c:v>
                </c:pt>
                <c:pt idx="14">
                  <c:v>6.8</c:v>
                </c:pt>
                <c:pt idx="15">
                  <c:v>7.2</c:v>
                </c:pt>
                <c:pt idx="16">
                  <c:v>8.6</c:v>
                </c:pt>
                <c:pt idx="17">
                  <c:v>7.6</c:v>
                </c:pt>
                <c:pt idx="18">
                  <c:v>8.1999999999999993</c:v>
                </c:pt>
                <c:pt idx="19">
                  <c:v>8.8000000000000007</c:v>
                </c:pt>
                <c:pt idx="20">
                  <c:v>8.1</c:v>
                </c:pt>
                <c:pt idx="21">
                  <c:v>8.1999999999999993</c:v>
                </c:pt>
                <c:pt idx="22">
                  <c:v>8</c:v>
                </c:pt>
                <c:pt idx="23">
                  <c:v>8.1999999999999993</c:v>
                </c:pt>
                <c:pt idx="24">
                  <c:v>8.3000000000000007</c:v>
                </c:pt>
                <c:pt idx="25">
                  <c:v>8.1</c:v>
                </c:pt>
                <c:pt idx="26">
                  <c:v>7.7</c:v>
                </c:pt>
                <c:pt idx="27">
                  <c:v>8.6</c:v>
                </c:pt>
                <c:pt idx="28">
                  <c:v>8.1999999999999993</c:v>
                </c:pt>
                <c:pt idx="29">
                  <c:v>7.6</c:v>
                </c:pt>
                <c:pt idx="30">
                  <c:v>7.6</c:v>
                </c:pt>
                <c:pt idx="31">
                  <c:v>7</c:v>
                </c:pt>
                <c:pt idx="32">
                  <c:v>7.5</c:v>
                </c:pt>
                <c:pt idx="33">
                  <c:v>6.7</c:v>
                </c:pt>
                <c:pt idx="34">
                  <c:v>6.8</c:v>
                </c:pt>
                <c:pt idx="35">
                  <c:v>7.2</c:v>
                </c:pt>
                <c:pt idx="36">
                  <c:v>7</c:v>
                </c:pt>
                <c:pt idx="37">
                  <c:v>6.6</c:v>
                </c:pt>
                <c:pt idx="38">
                  <c:v>6.6</c:v>
                </c:pt>
                <c:pt idx="39">
                  <c:v>6.2</c:v>
                </c:pt>
                <c:pt idx="40">
                  <c:v>6.1</c:v>
                </c:pt>
                <c:pt idx="41">
                  <c:v>6.9</c:v>
                </c:pt>
                <c:pt idx="42">
                  <c:v>7.1</c:v>
                </c:pt>
                <c:pt idx="43">
                  <c:v>7.2</c:v>
                </c:pt>
                <c:pt idx="44">
                  <c:v>7.2</c:v>
                </c:pt>
                <c:pt idx="45">
                  <c:v>6.4</c:v>
                </c:pt>
                <c:pt idx="46">
                  <c:v>6.7</c:v>
                </c:pt>
                <c:pt idx="47">
                  <c:v>7.3</c:v>
                </c:pt>
                <c:pt idx="48">
                  <c:v>7.1</c:v>
                </c:pt>
                <c:pt idx="49">
                  <c:v>6.6</c:v>
                </c:pt>
                <c:pt idx="50">
                  <c:v>6.5</c:v>
                </c:pt>
                <c:pt idx="51">
                  <c:v>7.1</c:v>
                </c:pt>
                <c:pt idx="52">
                  <c:v>7.1</c:v>
                </c:pt>
                <c:pt idx="53">
                  <c:v>7.2</c:v>
                </c:pt>
                <c:pt idx="54">
                  <c:v>7.5</c:v>
                </c:pt>
                <c:pt idx="55">
                  <c:v>7.4</c:v>
                </c:pt>
                <c:pt idx="56">
                  <c:v>7.5</c:v>
                </c:pt>
                <c:pt idx="57">
                  <c:v>7.5</c:v>
                </c:pt>
                <c:pt idx="58">
                  <c:v>7.7</c:v>
                </c:pt>
                <c:pt idx="59">
                  <c:v>7.6</c:v>
                </c:pt>
                <c:pt idx="60">
                  <c:v>7.8</c:v>
                </c:pt>
                <c:pt idx="61">
                  <c:v>7.7</c:v>
                </c:pt>
                <c:pt idx="62">
                  <c:v>8.4</c:v>
                </c:pt>
                <c:pt idx="63">
                  <c:v>8.3000000000000007</c:v>
                </c:pt>
                <c:pt idx="64">
                  <c:v>8.1999999999999993</c:v>
                </c:pt>
                <c:pt idx="65">
                  <c:v>8.4</c:v>
                </c:pt>
                <c:pt idx="66">
                  <c:v>8.6</c:v>
                </c:pt>
                <c:pt idx="67">
                  <c:v>8.3000000000000007</c:v>
                </c:pt>
                <c:pt idx="68">
                  <c:v>8.6</c:v>
                </c:pt>
                <c:pt idx="69">
                  <c:v>8.8000000000000007</c:v>
                </c:pt>
              </c:numCache>
            </c:numRef>
          </c:val>
          <c:smooth val="0"/>
          <c:extLst>
            <c:ext xmlns:c16="http://schemas.microsoft.com/office/drawing/2014/chart" uri="{C3380CC4-5D6E-409C-BE32-E72D297353CC}">
              <c16:uniqueId val="{00000000-C407-43F7-9D38-B953D83E6B51}"/>
            </c:ext>
          </c:extLst>
        </c:ser>
        <c:ser>
          <c:idx val="1"/>
          <c:order val="1"/>
          <c:tx>
            <c:strRef>
              <c:f>'Unemployment M'!$G$3:$G$4</c:f>
              <c:strCache>
                <c:ptCount val="1"/>
                <c:pt idx="0">
                  <c:v>EU</c:v>
                </c:pt>
              </c:strCache>
            </c:strRef>
          </c:tx>
          <c:spPr>
            <a:ln w="28575" cap="rnd">
              <a:solidFill>
                <a:schemeClr val="bg1">
                  <a:lumMod val="65000"/>
                  <a:alpha val="70000"/>
                </a:schemeClr>
              </a:solidFill>
              <a:round/>
            </a:ln>
            <a:effectLst/>
          </c:spPr>
          <c:marker>
            <c:symbol val="none"/>
          </c:marker>
          <c:dPt>
            <c:idx val="69"/>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6-C407-43F7-9D38-B953D83E6B51}"/>
              </c:ext>
            </c:extLst>
          </c:dPt>
          <c:dLbls>
            <c:dLbl>
              <c:idx val="6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07-43F7-9D38-B953D83E6B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'Unemployment M'!$E$5:$E$74</c:f>
              <c:strCache>
                <c:ptCount val="70"/>
                <c:pt idx="0">
                  <c:v>Jan-2019</c:v>
                </c:pt>
                <c:pt idx="1">
                  <c:v>Feb-2019</c:v>
                </c:pt>
                <c:pt idx="2">
                  <c:v>Mar-2019</c:v>
                </c:pt>
                <c:pt idx="3">
                  <c:v>Apr-2019</c:v>
                </c:pt>
                <c:pt idx="4">
                  <c:v>May-2019</c:v>
                </c:pt>
                <c:pt idx="5">
                  <c:v>Jun-2019</c:v>
                </c:pt>
                <c:pt idx="6">
                  <c:v>Jul-2019</c:v>
                </c:pt>
                <c:pt idx="7">
                  <c:v>Aug-2019</c:v>
                </c:pt>
                <c:pt idx="8">
                  <c:v>Sep-2019</c:v>
                </c:pt>
                <c:pt idx="9">
                  <c:v>Oct-2019</c:v>
                </c:pt>
                <c:pt idx="10">
                  <c:v>Nov-2019</c:v>
                </c:pt>
                <c:pt idx="11">
                  <c:v>Dec-2019</c:v>
                </c:pt>
                <c:pt idx="12">
                  <c:v>Jan-2020</c:v>
                </c:pt>
                <c:pt idx="13">
                  <c:v>Feb-2020</c:v>
                </c:pt>
                <c:pt idx="14">
                  <c:v>Mar-2020</c:v>
                </c:pt>
                <c:pt idx="15">
                  <c:v>Apr-2020</c:v>
                </c:pt>
                <c:pt idx="16">
                  <c:v>May-2020</c:v>
                </c:pt>
                <c:pt idx="17">
                  <c:v>Jun-2020</c:v>
                </c:pt>
                <c:pt idx="18">
                  <c:v>Jul-2020</c:v>
                </c:pt>
                <c:pt idx="19">
                  <c:v>Aug-2020</c:v>
                </c:pt>
                <c:pt idx="20">
                  <c:v>Sep-2020</c:v>
                </c:pt>
                <c:pt idx="21">
                  <c:v>Oct-2020</c:v>
                </c:pt>
                <c:pt idx="22">
                  <c:v>Nov-2020</c:v>
                </c:pt>
                <c:pt idx="23">
                  <c:v>Dec-2020</c:v>
                </c:pt>
                <c:pt idx="24">
                  <c:v>Jan-2021</c:v>
                </c:pt>
                <c:pt idx="25">
                  <c:v>Feb-2021</c:v>
                </c:pt>
                <c:pt idx="26">
                  <c:v>Mar-2021</c:v>
                </c:pt>
                <c:pt idx="27">
                  <c:v>Apr-2021</c:v>
                </c:pt>
                <c:pt idx="28">
                  <c:v>May-2021</c:v>
                </c:pt>
                <c:pt idx="29">
                  <c:v>Jun-2021</c:v>
                </c:pt>
                <c:pt idx="30">
                  <c:v>Jul-2021</c:v>
                </c:pt>
                <c:pt idx="31">
                  <c:v>Aug-2021</c:v>
                </c:pt>
                <c:pt idx="32">
                  <c:v>Sep-2021</c:v>
                </c:pt>
                <c:pt idx="33">
                  <c:v>Oct-2021</c:v>
                </c:pt>
                <c:pt idx="34">
                  <c:v>Nov-2021</c:v>
                </c:pt>
                <c:pt idx="35">
                  <c:v>Dec-2021</c:v>
                </c:pt>
                <c:pt idx="36">
                  <c:v>Jan-2022</c:v>
                </c:pt>
                <c:pt idx="37">
                  <c:v>Feb-2022</c:v>
                </c:pt>
                <c:pt idx="38">
                  <c:v>Mar-2022</c:v>
                </c:pt>
                <c:pt idx="39">
                  <c:v>Apr-2022</c:v>
                </c:pt>
                <c:pt idx="40">
                  <c:v>May-2022</c:v>
                </c:pt>
                <c:pt idx="41">
                  <c:v>Jun-2022</c:v>
                </c:pt>
                <c:pt idx="42">
                  <c:v>Jul-2022</c:v>
                </c:pt>
                <c:pt idx="43">
                  <c:v>Aug-2022</c:v>
                </c:pt>
                <c:pt idx="44">
                  <c:v>Sep-2022</c:v>
                </c:pt>
                <c:pt idx="45">
                  <c:v>Oct-2022</c:v>
                </c:pt>
                <c:pt idx="46">
                  <c:v>Nov-2022</c:v>
                </c:pt>
                <c:pt idx="47">
                  <c:v>Dec-2022</c:v>
                </c:pt>
                <c:pt idx="48">
                  <c:v>Jan-2023</c:v>
                </c:pt>
                <c:pt idx="49">
                  <c:v>Feb-2023</c:v>
                </c:pt>
                <c:pt idx="50">
                  <c:v>Mar-2023</c:v>
                </c:pt>
                <c:pt idx="51">
                  <c:v>Apr-2023</c:v>
                </c:pt>
                <c:pt idx="52">
                  <c:v>May-2023</c:v>
                </c:pt>
                <c:pt idx="53">
                  <c:v>Jun-2023</c:v>
                </c:pt>
                <c:pt idx="54">
                  <c:v>Jul-2023</c:v>
                </c:pt>
                <c:pt idx="55">
                  <c:v>Aug-2023</c:v>
                </c:pt>
                <c:pt idx="56">
                  <c:v>Sep-2023</c:v>
                </c:pt>
                <c:pt idx="57">
                  <c:v>Oct-2023</c:v>
                </c:pt>
                <c:pt idx="58">
                  <c:v>Nov-2023</c:v>
                </c:pt>
                <c:pt idx="59">
                  <c:v>Dec-2023</c:v>
                </c:pt>
                <c:pt idx="60">
                  <c:v>Jan-2024</c:v>
                </c:pt>
                <c:pt idx="61">
                  <c:v>Feb-2024</c:v>
                </c:pt>
                <c:pt idx="62">
                  <c:v>Mar-2024</c:v>
                </c:pt>
                <c:pt idx="63">
                  <c:v>Apr-2024</c:v>
                </c:pt>
                <c:pt idx="64">
                  <c:v>May-2024</c:v>
                </c:pt>
                <c:pt idx="65">
                  <c:v>Jun-2024</c:v>
                </c:pt>
                <c:pt idx="66">
                  <c:v>Jul-2024</c:v>
                </c:pt>
                <c:pt idx="67">
                  <c:v>Aug-2024</c:v>
                </c:pt>
                <c:pt idx="68">
                  <c:v>Sep-2024</c:v>
                </c:pt>
                <c:pt idx="69">
                  <c:v>Oct-2024</c:v>
                </c:pt>
              </c:strCache>
            </c:strRef>
          </c:cat>
          <c:val>
            <c:numRef>
              <c:f>'Unemployment M'!$G$5:$G$74</c:f>
              <c:numCache>
                <c:formatCode>0.0</c:formatCode>
                <c:ptCount val="70"/>
                <c:pt idx="0">
                  <c:v>7</c:v>
                </c:pt>
                <c:pt idx="1">
                  <c:v>7</c:v>
                </c:pt>
                <c:pt idx="2">
                  <c:v>6.9</c:v>
                </c:pt>
                <c:pt idx="3">
                  <c:v>6.9</c:v>
                </c:pt>
                <c:pt idx="4">
                  <c:v>6.8</c:v>
                </c:pt>
                <c:pt idx="5">
                  <c:v>6.7</c:v>
                </c:pt>
                <c:pt idx="6">
                  <c:v>6.8</c:v>
                </c:pt>
                <c:pt idx="7">
                  <c:v>6.7</c:v>
                </c:pt>
                <c:pt idx="8">
                  <c:v>6.7</c:v>
                </c:pt>
                <c:pt idx="9">
                  <c:v>6.7</c:v>
                </c:pt>
                <c:pt idx="10">
                  <c:v>6.7</c:v>
                </c:pt>
                <c:pt idx="11">
                  <c:v>6.7</c:v>
                </c:pt>
                <c:pt idx="12">
                  <c:v>6.7</c:v>
                </c:pt>
                <c:pt idx="13">
                  <c:v>6.6</c:v>
                </c:pt>
                <c:pt idx="14">
                  <c:v>6.5</c:v>
                </c:pt>
                <c:pt idx="15">
                  <c:v>6.7</c:v>
                </c:pt>
                <c:pt idx="16">
                  <c:v>7</c:v>
                </c:pt>
                <c:pt idx="17">
                  <c:v>7.4</c:v>
                </c:pt>
                <c:pt idx="18">
                  <c:v>7.7</c:v>
                </c:pt>
                <c:pt idx="19">
                  <c:v>7.8</c:v>
                </c:pt>
                <c:pt idx="20">
                  <c:v>7.7</c:v>
                </c:pt>
                <c:pt idx="21">
                  <c:v>7.6</c:v>
                </c:pt>
                <c:pt idx="22">
                  <c:v>7.4</c:v>
                </c:pt>
                <c:pt idx="23">
                  <c:v>7.5</c:v>
                </c:pt>
                <c:pt idx="24">
                  <c:v>7.5</c:v>
                </c:pt>
                <c:pt idx="25">
                  <c:v>7.5</c:v>
                </c:pt>
                <c:pt idx="26">
                  <c:v>7.5</c:v>
                </c:pt>
                <c:pt idx="27">
                  <c:v>7.5</c:v>
                </c:pt>
                <c:pt idx="28">
                  <c:v>7.3</c:v>
                </c:pt>
                <c:pt idx="29">
                  <c:v>7.2</c:v>
                </c:pt>
                <c:pt idx="30">
                  <c:v>7</c:v>
                </c:pt>
                <c:pt idx="31">
                  <c:v>6.9</c:v>
                </c:pt>
                <c:pt idx="32">
                  <c:v>6.7</c:v>
                </c:pt>
                <c:pt idx="33">
                  <c:v>6.6</c:v>
                </c:pt>
                <c:pt idx="34">
                  <c:v>6.5</c:v>
                </c:pt>
                <c:pt idx="35">
                  <c:v>6.4</c:v>
                </c:pt>
                <c:pt idx="36">
                  <c:v>6.3</c:v>
                </c:pt>
                <c:pt idx="37">
                  <c:v>6.2</c:v>
                </c:pt>
                <c:pt idx="38">
                  <c:v>6.2</c:v>
                </c:pt>
                <c:pt idx="39">
                  <c:v>6.2</c:v>
                </c:pt>
                <c:pt idx="40">
                  <c:v>6.2</c:v>
                </c:pt>
                <c:pt idx="41">
                  <c:v>6.2</c:v>
                </c:pt>
                <c:pt idx="42">
                  <c:v>6.1</c:v>
                </c:pt>
                <c:pt idx="43">
                  <c:v>6.1</c:v>
                </c:pt>
                <c:pt idx="44">
                  <c:v>6.1</c:v>
                </c:pt>
                <c:pt idx="45">
                  <c:v>6.1</c:v>
                </c:pt>
                <c:pt idx="46">
                  <c:v>6.1</c:v>
                </c:pt>
                <c:pt idx="47">
                  <c:v>6.1</c:v>
                </c:pt>
                <c:pt idx="48">
                  <c:v>6.1</c:v>
                </c:pt>
                <c:pt idx="49">
                  <c:v>6</c:v>
                </c:pt>
                <c:pt idx="50">
                  <c:v>6</c:v>
                </c:pt>
                <c:pt idx="51">
                  <c:v>6</c:v>
                </c:pt>
                <c:pt idx="52">
                  <c:v>6</c:v>
                </c:pt>
                <c:pt idx="53">
                  <c:v>6</c:v>
                </c:pt>
                <c:pt idx="54">
                  <c:v>6.1</c:v>
                </c:pt>
                <c:pt idx="55">
                  <c:v>6</c:v>
                </c:pt>
                <c:pt idx="56">
                  <c:v>6.1</c:v>
                </c:pt>
                <c:pt idx="57">
                  <c:v>6.1</c:v>
                </c:pt>
                <c:pt idx="58">
                  <c:v>6.1</c:v>
                </c:pt>
                <c:pt idx="59">
                  <c:v>6.1</c:v>
                </c:pt>
                <c:pt idx="60">
                  <c:v>6.1</c:v>
                </c:pt>
                <c:pt idx="61">
                  <c:v>6.1</c:v>
                </c:pt>
                <c:pt idx="62">
                  <c:v>6</c:v>
                </c:pt>
                <c:pt idx="63">
                  <c:v>6</c:v>
                </c:pt>
                <c:pt idx="64">
                  <c:v>6</c:v>
                </c:pt>
                <c:pt idx="65">
                  <c:v>6</c:v>
                </c:pt>
                <c:pt idx="66">
                  <c:v>6</c:v>
                </c:pt>
                <c:pt idx="67">
                  <c:v>5.9</c:v>
                </c:pt>
                <c:pt idx="68">
                  <c:v>5.9</c:v>
                </c:pt>
                <c:pt idx="69">
                  <c:v>5.9</c:v>
                </c:pt>
              </c:numCache>
            </c:numRef>
          </c:val>
          <c:smooth val="0"/>
          <c:extLst>
            <c:ext xmlns:c16="http://schemas.microsoft.com/office/drawing/2014/chart" uri="{C3380CC4-5D6E-409C-BE32-E72D297353CC}">
              <c16:uniqueId val="{00000001-C407-43F7-9D38-B953D83E6B51}"/>
            </c:ext>
          </c:extLst>
        </c:ser>
        <c:dLbls>
          <c:showLegendKey val="0"/>
          <c:showVal val="0"/>
          <c:showCatName val="0"/>
          <c:showSerName val="0"/>
          <c:showPercent val="0"/>
          <c:showBubbleSize val="0"/>
        </c:dLbls>
        <c:smooth val="0"/>
        <c:axId val="1989328928"/>
        <c:axId val="1989326528"/>
      </c:lineChart>
      <c:catAx>
        <c:axId val="198932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26528"/>
        <c:crosses val="autoZero"/>
        <c:auto val="1"/>
        <c:lblAlgn val="ctr"/>
        <c:lblOffset val="100"/>
        <c:tickLblSkip val="12"/>
        <c:tickMarkSkip val="12"/>
        <c:noMultiLvlLbl val="0"/>
      </c:catAx>
      <c:valAx>
        <c:axId val="1989326528"/>
        <c:scaling>
          <c:orientation val="minMax"/>
          <c:max val="9.5"/>
          <c:min val="5"/>
        </c:scaling>
        <c:delete val="1"/>
        <c:axPos val="l"/>
        <c:numFmt formatCode="0.0" sourceLinked="1"/>
        <c:majorTickMark val="none"/>
        <c:minorTickMark val="none"/>
        <c:tickLblPos val="nextTo"/>
        <c:crossAx val="19893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analysis.xlsx]CPI change M!PivotTable7</c:name>
    <c:fmtId val="1"/>
  </c:pivotSource>
  <c:chart>
    <c:title>
      <c:tx>
        <c:rich>
          <a:bodyPr rot="0" spcFirstLastPara="1" vertOverflow="ellipsis" vert="horz" wrap="square" anchor="ctr" anchorCtr="1"/>
          <a:lstStyle/>
          <a:p>
            <a:pPr algn="l">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Inflation was rapid in 2022 due to COVID-19's disruptive effect, as well as sanctions and energy boycott against Russia</a:t>
            </a:r>
          </a:p>
        </c:rich>
      </c:tx>
      <c:layout>
        <c:manualLayout>
          <c:xMode val="edge"/>
          <c:yMode val="edge"/>
          <c:x val="1.9682209977940991E-2"/>
          <c:y val="1.9699177190383905E-2"/>
        </c:manualLayout>
      </c:layout>
      <c:overlay val="0"/>
      <c:spPr>
        <a:noFill/>
        <a:ln>
          <a:noFill/>
        </a:ln>
        <a:effectLst/>
      </c:spPr>
      <c:txPr>
        <a:bodyPr rot="0" spcFirstLastPara="1" vertOverflow="ellipsis" vert="horz" wrap="square" anchor="ctr" anchorCtr="1"/>
        <a:lstStyle/>
        <a:p>
          <a:pPr algn="l">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lumMod val="65000"/>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65000"/>
                <a:alpha val="70000"/>
              </a:schemeClr>
            </a:solidFill>
            <a:round/>
          </a:ln>
          <a:effectLst/>
        </c:spPr>
        <c:marker>
          <c:symbol val="none"/>
        </c:marker>
      </c:pivotFmt>
      <c:pivotFmt>
        <c:idx val="9"/>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pivotFmt>
      <c:pivotFmt>
        <c:idx val="11"/>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09772792916258E-2"/>
          <c:y val="0.39569790927163062"/>
          <c:w val="0.84781284846042426"/>
          <c:h val="0.46582613209825657"/>
        </c:manualLayout>
      </c:layout>
      <c:lineChart>
        <c:grouping val="standard"/>
        <c:varyColors val="0"/>
        <c:ser>
          <c:idx val="0"/>
          <c:order val="0"/>
          <c:tx>
            <c:strRef>
              <c:f>'CPI change M'!$F$3:$F$4</c:f>
              <c:strCache>
                <c:ptCount val="1"/>
                <c:pt idx="0">
                  <c:v>FIN</c:v>
                </c:pt>
              </c:strCache>
            </c:strRef>
          </c:tx>
          <c:spPr>
            <a:ln w="28575" cap="rnd">
              <a:solidFill>
                <a:schemeClr val="accent1">
                  <a:alpha val="90000"/>
                </a:schemeClr>
              </a:solidFill>
              <a:round/>
            </a:ln>
            <a:effectLst/>
          </c:spPr>
          <c:marker>
            <c:symbol val="none"/>
          </c:marker>
          <c:dPt>
            <c:idx val="0"/>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5-9D26-4947-B0E5-4D1DFA7A2A84}"/>
              </c:ext>
            </c:extLst>
          </c:dPt>
          <c:dPt>
            <c:idx val="15"/>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7-9D26-4947-B0E5-4D1DFA7A2A84}"/>
              </c:ext>
            </c:extLst>
          </c:dPt>
          <c:dPt>
            <c:idx val="46"/>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2-9D26-4947-B0E5-4D1DFA7A2A84}"/>
              </c:ext>
            </c:extLst>
          </c:dPt>
          <c:dPt>
            <c:idx val="69"/>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0-9D26-4947-B0E5-4D1DFA7A2A84}"/>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26-4947-B0E5-4D1DFA7A2A84}"/>
                </c:ext>
              </c:extLst>
            </c:dLbl>
            <c:dLbl>
              <c:idx val="15"/>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26-4947-B0E5-4D1DFA7A2A84}"/>
                </c:ext>
              </c:extLst>
            </c:dLbl>
            <c:dLbl>
              <c:idx val="4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26-4947-B0E5-4D1DFA7A2A84}"/>
                </c:ext>
              </c:extLst>
            </c:dLbl>
            <c:dLbl>
              <c:idx val="6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26-4947-B0E5-4D1DFA7A2A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'CPI change M'!$E$5:$E$74</c:f>
              <c:strCache>
                <c:ptCount val="70"/>
                <c:pt idx="0">
                  <c:v>Jan-2019</c:v>
                </c:pt>
                <c:pt idx="1">
                  <c:v>Feb-2019</c:v>
                </c:pt>
                <c:pt idx="2">
                  <c:v>Mar-2019</c:v>
                </c:pt>
                <c:pt idx="3">
                  <c:v>Apr-2019</c:v>
                </c:pt>
                <c:pt idx="4">
                  <c:v>May-2019</c:v>
                </c:pt>
                <c:pt idx="5">
                  <c:v>Jun-2019</c:v>
                </c:pt>
                <c:pt idx="6">
                  <c:v>Jul-2019</c:v>
                </c:pt>
                <c:pt idx="7">
                  <c:v>Aug-2019</c:v>
                </c:pt>
                <c:pt idx="8">
                  <c:v>Sep-2019</c:v>
                </c:pt>
                <c:pt idx="9">
                  <c:v>Oct-2019</c:v>
                </c:pt>
                <c:pt idx="10">
                  <c:v>Nov-2019</c:v>
                </c:pt>
                <c:pt idx="11">
                  <c:v>Dec-2019</c:v>
                </c:pt>
                <c:pt idx="12">
                  <c:v>Jan-2020</c:v>
                </c:pt>
                <c:pt idx="13">
                  <c:v>Feb-2020</c:v>
                </c:pt>
                <c:pt idx="14">
                  <c:v>Mar-2020</c:v>
                </c:pt>
                <c:pt idx="15">
                  <c:v>Apr-2020</c:v>
                </c:pt>
                <c:pt idx="16">
                  <c:v>May-2020</c:v>
                </c:pt>
                <c:pt idx="17">
                  <c:v>Jun-2020</c:v>
                </c:pt>
                <c:pt idx="18">
                  <c:v>Jul-2020</c:v>
                </c:pt>
                <c:pt idx="19">
                  <c:v>Aug-2020</c:v>
                </c:pt>
                <c:pt idx="20">
                  <c:v>Sep-2020</c:v>
                </c:pt>
                <c:pt idx="21">
                  <c:v>Oct-2020</c:v>
                </c:pt>
                <c:pt idx="22">
                  <c:v>Nov-2020</c:v>
                </c:pt>
                <c:pt idx="23">
                  <c:v>Dec-2020</c:v>
                </c:pt>
                <c:pt idx="24">
                  <c:v>Jan-2021</c:v>
                </c:pt>
                <c:pt idx="25">
                  <c:v>Feb-2021</c:v>
                </c:pt>
                <c:pt idx="26">
                  <c:v>Mar-2021</c:v>
                </c:pt>
                <c:pt idx="27">
                  <c:v>Apr-2021</c:v>
                </c:pt>
                <c:pt idx="28">
                  <c:v>May-2021</c:v>
                </c:pt>
                <c:pt idx="29">
                  <c:v>Jun-2021</c:v>
                </c:pt>
                <c:pt idx="30">
                  <c:v>Jul-2021</c:v>
                </c:pt>
                <c:pt idx="31">
                  <c:v>Aug-2021</c:v>
                </c:pt>
                <c:pt idx="32">
                  <c:v>Sep-2021</c:v>
                </c:pt>
                <c:pt idx="33">
                  <c:v>Oct-2021</c:v>
                </c:pt>
                <c:pt idx="34">
                  <c:v>Nov-2021</c:v>
                </c:pt>
                <c:pt idx="35">
                  <c:v>Dec-2021</c:v>
                </c:pt>
                <c:pt idx="36">
                  <c:v>Jan-2022</c:v>
                </c:pt>
                <c:pt idx="37">
                  <c:v>Feb-2022</c:v>
                </c:pt>
                <c:pt idx="38">
                  <c:v>Mar-2022</c:v>
                </c:pt>
                <c:pt idx="39">
                  <c:v>Apr-2022</c:v>
                </c:pt>
                <c:pt idx="40">
                  <c:v>May-2022</c:v>
                </c:pt>
                <c:pt idx="41">
                  <c:v>Jun-2022</c:v>
                </c:pt>
                <c:pt idx="42">
                  <c:v>Jul-2022</c:v>
                </c:pt>
                <c:pt idx="43">
                  <c:v>Aug-2022</c:v>
                </c:pt>
                <c:pt idx="44">
                  <c:v>Sep-2022</c:v>
                </c:pt>
                <c:pt idx="45">
                  <c:v>Oct-2022</c:v>
                </c:pt>
                <c:pt idx="46">
                  <c:v>Nov-2022</c:v>
                </c:pt>
                <c:pt idx="47">
                  <c:v>Dec-2022</c:v>
                </c:pt>
                <c:pt idx="48">
                  <c:v>Jan-2023</c:v>
                </c:pt>
                <c:pt idx="49">
                  <c:v>Feb-2023</c:v>
                </c:pt>
                <c:pt idx="50">
                  <c:v>Mar-2023</c:v>
                </c:pt>
                <c:pt idx="51">
                  <c:v>Apr-2023</c:v>
                </c:pt>
                <c:pt idx="52">
                  <c:v>May-2023</c:v>
                </c:pt>
                <c:pt idx="53">
                  <c:v>Jun-2023</c:v>
                </c:pt>
                <c:pt idx="54">
                  <c:v>Jul-2023</c:v>
                </c:pt>
                <c:pt idx="55">
                  <c:v>Aug-2023</c:v>
                </c:pt>
                <c:pt idx="56">
                  <c:v>Sep-2023</c:v>
                </c:pt>
                <c:pt idx="57">
                  <c:v>Oct-2023</c:v>
                </c:pt>
                <c:pt idx="58">
                  <c:v>Nov-2023</c:v>
                </c:pt>
                <c:pt idx="59">
                  <c:v>Dec-2023</c:v>
                </c:pt>
                <c:pt idx="60">
                  <c:v>Jan-2024</c:v>
                </c:pt>
                <c:pt idx="61">
                  <c:v>Feb-2024</c:v>
                </c:pt>
                <c:pt idx="62">
                  <c:v>Mar-2024</c:v>
                </c:pt>
                <c:pt idx="63">
                  <c:v>Apr-2024</c:v>
                </c:pt>
                <c:pt idx="64">
                  <c:v>May-2024</c:v>
                </c:pt>
                <c:pt idx="65">
                  <c:v>Jun-2024</c:v>
                </c:pt>
                <c:pt idx="66">
                  <c:v>Jul-2024</c:v>
                </c:pt>
                <c:pt idx="67">
                  <c:v>Aug-2024</c:v>
                </c:pt>
                <c:pt idx="68">
                  <c:v>Sep-2024</c:v>
                </c:pt>
                <c:pt idx="69">
                  <c:v>Oct-2024</c:v>
                </c:pt>
              </c:strCache>
            </c:strRef>
          </c:cat>
          <c:val>
            <c:numRef>
              <c:f>'CPI change M'!$F$5:$F$74</c:f>
              <c:numCache>
                <c:formatCode>0.0</c:formatCode>
                <c:ptCount val="70"/>
                <c:pt idx="0">
                  <c:v>1.2</c:v>
                </c:pt>
                <c:pt idx="1">
                  <c:v>1.3</c:v>
                </c:pt>
                <c:pt idx="2">
                  <c:v>1.1000000000000001</c:v>
                </c:pt>
                <c:pt idx="3">
                  <c:v>1.5</c:v>
                </c:pt>
                <c:pt idx="4">
                  <c:v>1.3</c:v>
                </c:pt>
                <c:pt idx="5">
                  <c:v>1.1000000000000001</c:v>
                </c:pt>
                <c:pt idx="6">
                  <c:v>1</c:v>
                </c:pt>
                <c:pt idx="7">
                  <c:v>1.2</c:v>
                </c:pt>
                <c:pt idx="8">
                  <c:v>1</c:v>
                </c:pt>
                <c:pt idx="9">
                  <c:v>0.9</c:v>
                </c:pt>
                <c:pt idx="10">
                  <c:v>0.8</c:v>
                </c:pt>
                <c:pt idx="11">
                  <c:v>1.1000000000000001</c:v>
                </c:pt>
                <c:pt idx="12">
                  <c:v>1.2</c:v>
                </c:pt>
                <c:pt idx="13">
                  <c:v>1.1000000000000001</c:v>
                </c:pt>
                <c:pt idx="14">
                  <c:v>0.9</c:v>
                </c:pt>
                <c:pt idx="15">
                  <c:v>-0.3</c:v>
                </c:pt>
                <c:pt idx="16">
                  <c:v>-0.1</c:v>
                </c:pt>
                <c:pt idx="17">
                  <c:v>0.1</c:v>
                </c:pt>
                <c:pt idx="18">
                  <c:v>0.7</c:v>
                </c:pt>
                <c:pt idx="19">
                  <c:v>0.3</c:v>
                </c:pt>
                <c:pt idx="20">
                  <c:v>0.3</c:v>
                </c:pt>
                <c:pt idx="21">
                  <c:v>0.2</c:v>
                </c:pt>
                <c:pt idx="22">
                  <c:v>0.2</c:v>
                </c:pt>
                <c:pt idx="23">
                  <c:v>0.2</c:v>
                </c:pt>
                <c:pt idx="24">
                  <c:v>1</c:v>
                </c:pt>
                <c:pt idx="25">
                  <c:v>0.9</c:v>
                </c:pt>
                <c:pt idx="26">
                  <c:v>1.4</c:v>
                </c:pt>
                <c:pt idx="27">
                  <c:v>2.2000000000000002</c:v>
                </c:pt>
                <c:pt idx="28">
                  <c:v>2.2999999999999998</c:v>
                </c:pt>
                <c:pt idx="29">
                  <c:v>1.9</c:v>
                </c:pt>
                <c:pt idx="30">
                  <c:v>1.8</c:v>
                </c:pt>
                <c:pt idx="31">
                  <c:v>1.8</c:v>
                </c:pt>
                <c:pt idx="32">
                  <c:v>2.1</c:v>
                </c:pt>
                <c:pt idx="33">
                  <c:v>2.8</c:v>
                </c:pt>
                <c:pt idx="34">
                  <c:v>3.5</c:v>
                </c:pt>
                <c:pt idx="35">
                  <c:v>3.2</c:v>
                </c:pt>
                <c:pt idx="36">
                  <c:v>4.0999999999999996</c:v>
                </c:pt>
                <c:pt idx="37">
                  <c:v>4.4000000000000004</c:v>
                </c:pt>
                <c:pt idx="38">
                  <c:v>5.8</c:v>
                </c:pt>
                <c:pt idx="39">
                  <c:v>5.8</c:v>
                </c:pt>
                <c:pt idx="40">
                  <c:v>7.1</c:v>
                </c:pt>
                <c:pt idx="41">
                  <c:v>8.1</c:v>
                </c:pt>
                <c:pt idx="42">
                  <c:v>8</c:v>
                </c:pt>
                <c:pt idx="43">
                  <c:v>7.9</c:v>
                </c:pt>
                <c:pt idx="44">
                  <c:v>8.4</c:v>
                </c:pt>
                <c:pt idx="45">
                  <c:v>8.4</c:v>
                </c:pt>
                <c:pt idx="46">
                  <c:v>9.1</c:v>
                </c:pt>
                <c:pt idx="47">
                  <c:v>8.8000000000000007</c:v>
                </c:pt>
                <c:pt idx="48">
                  <c:v>7.9</c:v>
                </c:pt>
                <c:pt idx="49">
                  <c:v>8</c:v>
                </c:pt>
                <c:pt idx="50">
                  <c:v>6.7</c:v>
                </c:pt>
                <c:pt idx="51">
                  <c:v>6.3</c:v>
                </c:pt>
                <c:pt idx="52">
                  <c:v>5</c:v>
                </c:pt>
                <c:pt idx="53">
                  <c:v>4.0999999999999996</c:v>
                </c:pt>
                <c:pt idx="54">
                  <c:v>4.2</c:v>
                </c:pt>
                <c:pt idx="55">
                  <c:v>3.1</c:v>
                </c:pt>
                <c:pt idx="56">
                  <c:v>3</c:v>
                </c:pt>
                <c:pt idx="57">
                  <c:v>2.4</c:v>
                </c:pt>
                <c:pt idx="58">
                  <c:v>0.7</c:v>
                </c:pt>
                <c:pt idx="59">
                  <c:v>1.3</c:v>
                </c:pt>
                <c:pt idx="60">
                  <c:v>1.1000000000000001</c:v>
                </c:pt>
                <c:pt idx="61">
                  <c:v>1.1000000000000001</c:v>
                </c:pt>
                <c:pt idx="62">
                  <c:v>0.6</c:v>
                </c:pt>
                <c:pt idx="63">
                  <c:v>0.6</c:v>
                </c:pt>
                <c:pt idx="64">
                  <c:v>0.4</c:v>
                </c:pt>
                <c:pt idx="65">
                  <c:v>0.5</c:v>
                </c:pt>
                <c:pt idx="66">
                  <c:v>0.5</c:v>
                </c:pt>
                <c:pt idx="67">
                  <c:v>1.1000000000000001</c:v>
                </c:pt>
                <c:pt idx="68">
                  <c:v>1</c:v>
                </c:pt>
                <c:pt idx="69">
                  <c:v>1.5</c:v>
                </c:pt>
              </c:numCache>
            </c:numRef>
          </c:val>
          <c:smooth val="0"/>
          <c:extLst>
            <c:ext xmlns:c16="http://schemas.microsoft.com/office/drawing/2014/chart" uri="{C3380CC4-5D6E-409C-BE32-E72D297353CC}">
              <c16:uniqueId val="{00000000-F142-436C-B77B-CCAEE98F2B93}"/>
            </c:ext>
          </c:extLst>
        </c:ser>
        <c:ser>
          <c:idx val="1"/>
          <c:order val="1"/>
          <c:tx>
            <c:strRef>
              <c:f>'CPI change M'!$G$3:$G$4</c:f>
              <c:strCache>
                <c:ptCount val="1"/>
                <c:pt idx="0">
                  <c:v>EU</c:v>
                </c:pt>
              </c:strCache>
            </c:strRef>
          </c:tx>
          <c:spPr>
            <a:ln w="28575" cap="rnd">
              <a:solidFill>
                <a:schemeClr val="bg1">
                  <a:lumMod val="65000"/>
                  <a:alpha val="70000"/>
                </a:schemeClr>
              </a:solidFill>
              <a:round/>
            </a:ln>
            <a:effectLst/>
          </c:spPr>
          <c:marker>
            <c:symbol val="none"/>
          </c:marker>
          <c:dPt>
            <c:idx val="45"/>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6-9D26-4947-B0E5-4D1DFA7A2A84}"/>
              </c:ext>
            </c:extLst>
          </c:dPt>
          <c:dPt>
            <c:idx val="46"/>
            <c:marker>
              <c:symbol val="none"/>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3-9D26-4947-B0E5-4D1DFA7A2A84}"/>
              </c:ext>
            </c:extLst>
          </c:dPt>
          <c:dPt>
            <c:idx val="69"/>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1-9D26-4947-B0E5-4D1DFA7A2A84}"/>
              </c:ext>
            </c:extLst>
          </c:dPt>
          <c:dLbls>
            <c:dLbl>
              <c:idx val="4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26-4947-B0E5-4D1DFA7A2A84}"/>
                </c:ext>
              </c:extLst>
            </c:dLbl>
            <c:dLbl>
              <c:idx val="6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26-4947-B0E5-4D1DFA7A2A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'CPI change M'!$E$5:$E$74</c:f>
              <c:strCache>
                <c:ptCount val="70"/>
                <c:pt idx="0">
                  <c:v>Jan-2019</c:v>
                </c:pt>
                <c:pt idx="1">
                  <c:v>Feb-2019</c:v>
                </c:pt>
                <c:pt idx="2">
                  <c:v>Mar-2019</c:v>
                </c:pt>
                <c:pt idx="3">
                  <c:v>Apr-2019</c:v>
                </c:pt>
                <c:pt idx="4">
                  <c:v>May-2019</c:v>
                </c:pt>
                <c:pt idx="5">
                  <c:v>Jun-2019</c:v>
                </c:pt>
                <c:pt idx="6">
                  <c:v>Jul-2019</c:v>
                </c:pt>
                <c:pt idx="7">
                  <c:v>Aug-2019</c:v>
                </c:pt>
                <c:pt idx="8">
                  <c:v>Sep-2019</c:v>
                </c:pt>
                <c:pt idx="9">
                  <c:v>Oct-2019</c:v>
                </c:pt>
                <c:pt idx="10">
                  <c:v>Nov-2019</c:v>
                </c:pt>
                <c:pt idx="11">
                  <c:v>Dec-2019</c:v>
                </c:pt>
                <c:pt idx="12">
                  <c:v>Jan-2020</c:v>
                </c:pt>
                <c:pt idx="13">
                  <c:v>Feb-2020</c:v>
                </c:pt>
                <c:pt idx="14">
                  <c:v>Mar-2020</c:v>
                </c:pt>
                <c:pt idx="15">
                  <c:v>Apr-2020</c:v>
                </c:pt>
                <c:pt idx="16">
                  <c:v>May-2020</c:v>
                </c:pt>
                <c:pt idx="17">
                  <c:v>Jun-2020</c:v>
                </c:pt>
                <c:pt idx="18">
                  <c:v>Jul-2020</c:v>
                </c:pt>
                <c:pt idx="19">
                  <c:v>Aug-2020</c:v>
                </c:pt>
                <c:pt idx="20">
                  <c:v>Sep-2020</c:v>
                </c:pt>
                <c:pt idx="21">
                  <c:v>Oct-2020</c:v>
                </c:pt>
                <c:pt idx="22">
                  <c:v>Nov-2020</c:v>
                </c:pt>
                <c:pt idx="23">
                  <c:v>Dec-2020</c:v>
                </c:pt>
                <c:pt idx="24">
                  <c:v>Jan-2021</c:v>
                </c:pt>
                <c:pt idx="25">
                  <c:v>Feb-2021</c:v>
                </c:pt>
                <c:pt idx="26">
                  <c:v>Mar-2021</c:v>
                </c:pt>
                <c:pt idx="27">
                  <c:v>Apr-2021</c:v>
                </c:pt>
                <c:pt idx="28">
                  <c:v>May-2021</c:v>
                </c:pt>
                <c:pt idx="29">
                  <c:v>Jun-2021</c:v>
                </c:pt>
                <c:pt idx="30">
                  <c:v>Jul-2021</c:v>
                </c:pt>
                <c:pt idx="31">
                  <c:v>Aug-2021</c:v>
                </c:pt>
                <c:pt idx="32">
                  <c:v>Sep-2021</c:v>
                </c:pt>
                <c:pt idx="33">
                  <c:v>Oct-2021</c:v>
                </c:pt>
                <c:pt idx="34">
                  <c:v>Nov-2021</c:v>
                </c:pt>
                <c:pt idx="35">
                  <c:v>Dec-2021</c:v>
                </c:pt>
                <c:pt idx="36">
                  <c:v>Jan-2022</c:v>
                </c:pt>
                <c:pt idx="37">
                  <c:v>Feb-2022</c:v>
                </c:pt>
                <c:pt idx="38">
                  <c:v>Mar-2022</c:v>
                </c:pt>
                <c:pt idx="39">
                  <c:v>Apr-2022</c:v>
                </c:pt>
                <c:pt idx="40">
                  <c:v>May-2022</c:v>
                </c:pt>
                <c:pt idx="41">
                  <c:v>Jun-2022</c:v>
                </c:pt>
                <c:pt idx="42">
                  <c:v>Jul-2022</c:v>
                </c:pt>
                <c:pt idx="43">
                  <c:v>Aug-2022</c:v>
                </c:pt>
                <c:pt idx="44">
                  <c:v>Sep-2022</c:v>
                </c:pt>
                <c:pt idx="45">
                  <c:v>Oct-2022</c:v>
                </c:pt>
                <c:pt idx="46">
                  <c:v>Nov-2022</c:v>
                </c:pt>
                <c:pt idx="47">
                  <c:v>Dec-2022</c:v>
                </c:pt>
                <c:pt idx="48">
                  <c:v>Jan-2023</c:v>
                </c:pt>
                <c:pt idx="49">
                  <c:v>Feb-2023</c:v>
                </c:pt>
                <c:pt idx="50">
                  <c:v>Mar-2023</c:v>
                </c:pt>
                <c:pt idx="51">
                  <c:v>Apr-2023</c:v>
                </c:pt>
                <c:pt idx="52">
                  <c:v>May-2023</c:v>
                </c:pt>
                <c:pt idx="53">
                  <c:v>Jun-2023</c:v>
                </c:pt>
                <c:pt idx="54">
                  <c:v>Jul-2023</c:v>
                </c:pt>
                <c:pt idx="55">
                  <c:v>Aug-2023</c:v>
                </c:pt>
                <c:pt idx="56">
                  <c:v>Sep-2023</c:v>
                </c:pt>
                <c:pt idx="57">
                  <c:v>Oct-2023</c:v>
                </c:pt>
                <c:pt idx="58">
                  <c:v>Nov-2023</c:v>
                </c:pt>
                <c:pt idx="59">
                  <c:v>Dec-2023</c:v>
                </c:pt>
                <c:pt idx="60">
                  <c:v>Jan-2024</c:v>
                </c:pt>
                <c:pt idx="61">
                  <c:v>Feb-2024</c:v>
                </c:pt>
                <c:pt idx="62">
                  <c:v>Mar-2024</c:v>
                </c:pt>
                <c:pt idx="63">
                  <c:v>Apr-2024</c:v>
                </c:pt>
                <c:pt idx="64">
                  <c:v>May-2024</c:v>
                </c:pt>
                <c:pt idx="65">
                  <c:v>Jun-2024</c:v>
                </c:pt>
                <c:pt idx="66">
                  <c:v>Jul-2024</c:v>
                </c:pt>
                <c:pt idx="67">
                  <c:v>Aug-2024</c:v>
                </c:pt>
                <c:pt idx="68">
                  <c:v>Sep-2024</c:v>
                </c:pt>
                <c:pt idx="69">
                  <c:v>Oct-2024</c:v>
                </c:pt>
              </c:strCache>
            </c:strRef>
          </c:cat>
          <c:val>
            <c:numRef>
              <c:f>'CPI change M'!$G$5:$G$74</c:f>
              <c:numCache>
                <c:formatCode>0.0</c:formatCode>
                <c:ptCount val="70"/>
                <c:pt idx="0">
                  <c:v>1.4</c:v>
                </c:pt>
                <c:pt idx="1">
                  <c:v>1.6</c:v>
                </c:pt>
                <c:pt idx="2">
                  <c:v>1.6</c:v>
                </c:pt>
                <c:pt idx="3">
                  <c:v>1.9</c:v>
                </c:pt>
                <c:pt idx="4">
                  <c:v>1.5</c:v>
                </c:pt>
                <c:pt idx="5">
                  <c:v>1.5</c:v>
                </c:pt>
                <c:pt idx="6">
                  <c:v>1.3</c:v>
                </c:pt>
                <c:pt idx="7">
                  <c:v>1.3</c:v>
                </c:pt>
                <c:pt idx="8">
                  <c:v>1.1000000000000001</c:v>
                </c:pt>
                <c:pt idx="9">
                  <c:v>1</c:v>
                </c:pt>
                <c:pt idx="10">
                  <c:v>1.3</c:v>
                </c:pt>
                <c:pt idx="11">
                  <c:v>1.6</c:v>
                </c:pt>
                <c:pt idx="12">
                  <c:v>1.7</c:v>
                </c:pt>
                <c:pt idx="13">
                  <c:v>1.6</c:v>
                </c:pt>
                <c:pt idx="14">
                  <c:v>1.1000000000000001</c:v>
                </c:pt>
                <c:pt idx="15">
                  <c:v>0.6</c:v>
                </c:pt>
                <c:pt idx="16">
                  <c:v>0.5</c:v>
                </c:pt>
                <c:pt idx="17">
                  <c:v>0.7</c:v>
                </c:pt>
                <c:pt idx="18">
                  <c:v>0.8</c:v>
                </c:pt>
                <c:pt idx="19">
                  <c:v>0.4</c:v>
                </c:pt>
                <c:pt idx="20">
                  <c:v>0.2</c:v>
                </c:pt>
                <c:pt idx="21">
                  <c:v>0.2</c:v>
                </c:pt>
                <c:pt idx="22">
                  <c:v>0.2</c:v>
                </c:pt>
                <c:pt idx="23">
                  <c:v>0.2</c:v>
                </c:pt>
                <c:pt idx="24">
                  <c:v>1.2</c:v>
                </c:pt>
                <c:pt idx="25">
                  <c:v>1.3</c:v>
                </c:pt>
                <c:pt idx="26">
                  <c:v>1.7</c:v>
                </c:pt>
                <c:pt idx="27">
                  <c:v>2</c:v>
                </c:pt>
                <c:pt idx="28">
                  <c:v>2.2999999999999998</c:v>
                </c:pt>
                <c:pt idx="29">
                  <c:v>2.2000000000000002</c:v>
                </c:pt>
                <c:pt idx="30">
                  <c:v>2.5</c:v>
                </c:pt>
                <c:pt idx="31">
                  <c:v>3.2</c:v>
                </c:pt>
                <c:pt idx="32">
                  <c:v>3.6</c:v>
                </c:pt>
                <c:pt idx="33">
                  <c:v>4.4000000000000004</c:v>
                </c:pt>
                <c:pt idx="34">
                  <c:v>5.2</c:v>
                </c:pt>
                <c:pt idx="35">
                  <c:v>5.3</c:v>
                </c:pt>
                <c:pt idx="36">
                  <c:v>5.6</c:v>
                </c:pt>
                <c:pt idx="37">
                  <c:v>6.2</c:v>
                </c:pt>
                <c:pt idx="38">
                  <c:v>7.8</c:v>
                </c:pt>
                <c:pt idx="39">
                  <c:v>8.1</c:v>
                </c:pt>
                <c:pt idx="40">
                  <c:v>8.8000000000000007</c:v>
                </c:pt>
                <c:pt idx="41">
                  <c:v>9.6</c:v>
                </c:pt>
                <c:pt idx="42">
                  <c:v>9.8000000000000007</c:v>
                </c:pt>
                <c:pt idx="43">
                  <c:v>10.1</c:v>
                </c:pt>
                <c:pt idx="44">
                  <c:v>10.9</c:v>
                </c:pt>
                <c:pt idx="45">
                  <c:v>11.5</c:v>
                </c:pt>
                <c:pt idx="46">
                  <c:v>11.1</c:v>
                </c:pt>
                <c:pt idx="47">
                  <c:v>10.4</c:v>
                </c:pt>
                <c:pt idx="48">
                  <c:v>10</c:v>
                </c:pt>
                <c:pt idx="49">
                  <c:v>9.9</c:v>
                </c:pt>
                <c:pt idx="50">
                  <c:v>8.3000000000000007</c:v>
                </c:pt>
                <c:pt idx="51">
                  <c:v>8.1</c:v>
                </c:pt>
                <c:pt idx="52">
                  <c:v>7.1</c:v>
                </c:pt>
                <c:pt idx="53">
                  <c:v>6.4</c:v>
                </c:pt>
                <c:pt idx="54">
                  <c:v>6.1</c:v>
                </c:pt>
                <c:pt idx="55">
                  <c:v>5.9</c:v>
                </c:pt>
                <c:pt idx="56">
                  <c:v>4.9000000000000004</c:v>
                </c:pt>
                <c:pt idx="57">
                  <c:v>3.6</c:v>
                </c:pt>
                <c:pt idx="58">
                  <c:v>3.1</c:v>
                </c:pt>
                <c:pt idx="59">
                  <c:v>3.4</c:v>
                </c:pt>
                <c:pt idx="60">
                  <c:v>3.1</c:v>
                </c:pt>
                <c:pt idx="61">
                  <c:v>2.8</c:v>
                </c:pt>
                <c:pt idx="62">
                  <c:v>2.6</c:v>
                </c:pt>
                <c:pt idx="63">
                  <c:v>2.6</c:v>
                </c:pt>
                <c:pt idx="64">
                  <c:v>2.7</c:v>
                </c:pt>
                <c:pt idx="65">
                  <c:v>2.6</c:v>
                </c:pt>
                <c:pt idx="66">
                  <c:v>2.8</c:v>
                </c:pt>
                <c:pt idx="67">
                  <c:v>2.4</c:v>
                </c:pt>
                <c:pt idx="68">
                  <c:v>2.1</c:v>
                </c:pt>
                <c:pt idx="69">
                  <c:v>2.2999999999999998</c:v>
                </c:pt>
              </c:numCache>
            </c:numRef>
          </c:val>
          <c:smooth val="0"/>
          <c:extLst>
            <c:ext xmlns:c16="http://schemas.microsoft.com/office/drawing/2014/chart" uri="{C3380CC4-5D6E-409C-BE32-E72D297353CC}">
              <c16:uniqueId val="{00000001-F142-436C-B77B-CCAEE98F2B93}"/>
            </c:ext>
          </c:extLst>
        </c:ser>
        <c:dLbls>
          <c:showLegendKey val="0"/>
          <c:showVal val="0"/>
          <c:showCatName val="0"/>
          <c:showSerName val="0"/>
          <c:showPercent val="0"/>
          <c:showBubbleSize val="0"/>
        </c:dLbls>
        <c:smooth val="0"/>
        <c:axId val="1420855072"/>
        <c:axId val="1420853152"/>
      </c:lineChart>
      <c:catAx>
        <c:axId val="142085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53152"/>
        <c:crosses val="autoZero"/>
        <c:auto val="1"/>
        <c:lblAlgn val="ctr"/>
        <c:lblOffset val="100"/>
        <c:tickLblSkip val="12"/>
        <c:tickMarkSkip val="12"/>
        <c:noMultiLvlLbl val="1"/>
      </c:catAx>
      <c:valAx>
        <c:axId val="1420853152"/>
        <c:scaling>
          <c:orientation val="minMax"/>
          <c:max val="13"/>
          <c:min val="-1"/>
        </c:scaling>
        <c:delete val="1"/>
        <c:axPos val="l"/>
        <c:numFmt formatCode="0.0" sourceLinked="1"/>
        <c:majorTickMark val="out"/>
        <c:minorTickMark val="none"/>
        <c:tickLblPos val="nextTo"/>
        <c:crossAx val="1420855072"/>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analysis.xlsx]Labor costs Q!PivotTable4</c:name>
    <c:fmtId val="2"/>
  </c:pivotSource>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US" b="1"/>
              <a:t>Fluctuating</a:t>
            </a:r>
            <a:r>
              <a:rPr lang="en-US" b="1" baseline="0"/>
              <a:t> c</a:t>
            </a:r>
            <a:r>
              <a:rPr lang="en-US" b="1"/>
              <a:t>hange</a:t>
            </a:r>
            <a:r>
              <a:rPr lang="en-US" b="1" baseline="0"/>
              <a:t> in labor cost index, particularly for </a:t>
            </a:r>
            <a:r>
              <a:rPr lang="en-US" b="1" baseline="0">
                <a:solidFill>
                  <a:srgbClr val="BEB212"/>
                </a:solidFill>
              </a:rPr>
              <a:t>construction</a:t>
            </a:r>
          </a:p>
        </c:rich>
      </c:tx>
      <c:layout>
        <c:manualLayout>
          <c:xMode val="edge"/>
          <c:yMode val="edge"/>
          <c:x val="2.5945649923530552E-2"/>
          <c:y val="1.930035454903278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EB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EB21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53B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53B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EB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EB21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78280672931149E-2"/>
          <c:y val="0.40064578037586768"/>
          <c:w val="0.84683509981099681"/>
          <c:h val="0.46048543684402221"/>
        </c:manualLayout>
      </c:layout>
      <c:lineChart>
        <c:grouping val="standard"/>
        <c:varyColors val="0"/>
        <c:ser>
          <c:idx val="0"/>
          <c:order val="0"/>
          <c:tx>
            <c:strRef>
              <c:f>'Labor costs Q'!$I$3:$I$4</c:f>
              <c:strCache>
                <c:ptCount val="1"/>
                <c:pt idx="0">
                  <c:v>Construction</c:v>
                </c:pt>
              </c:strCache>
            </c:strRef>
          </c:tx>
          <c:spPr>
            <a:ln w="28575" cap="rnd">
              <a:solidFill>
                <a:srgbClr val="BEB212"/>
              </a:solidFill>
              <a:round/>
            </a:ln>
            <a:effectLst/>
          </c:spPr>
          <c:marker>
            <c:symbol val="none"/>
          </c:marker>
          <c:dPt>
            <c:idx val="22"/>
            <c:marker>
              <c:symbol val="none"/>
            </c:marker>
            <c:bubble3D val="0"/>
            <c:spPr>
              <a:ln w="28575" cap="rnd">
                <a:solidFill>
                  <a:srgbClr val="BEB212"/>
                </a:solidFill>
                <a:round/>
              </a:ln>
              <a:effectLst/>
            </c:spPr>
            <c:extLst>
              <c:ext xmlns:c16="http://schemas.microsoft.com/office/drawing/2014/chart" uri="{C3380CC4-5D6E-409C-BE32-E72D297353CC}">
                <c16:uniqueId val="{00000004-AD75-40F9-A5F7-073476ED4247}"/>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75-40F9-A5F7-073476ED42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EB21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'Labor costs Q'!$H$5:$H$27</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'Labor costs Q'!$I$5:$I$27</c:f>
              <c:numCache>
                <c:formatCode>0.0</c:formatCode>
                <c:ptCount val="23"/>
                <c:pt idx="0">
                  <c:v>2.7</c:v>
                </c:pt>
                <c:pt idx="1">
                  <c:v>0.3</c:v>
                </c:pt>
                <c:pt idx="2">
                  <c:v>1.7</c:v>
                </c:pt>
                <c:pt idx="3">
                  <c:v>-0.3</c:v>
                </c:pt>
                <c:pt idx="4">
                  <c:v>0.3</c:v>
                </c:pt>
                <c:pt idx="5">
                  <c:v>-0.1</c:v>
                </c:pt>
                <c:pt idx="6">
                  <c:v>0.4</c:v>
                </c:pt>
                <c:pt idx="7">
                  <c:v>0.4</c:v>
                </c:pt>
                <c:pt idx="8">
                  <c:v>3.1</c:v>
                </c:pt>
                <c:pt idx="9">
                  <c:v>4.5999999999999996</c:v>
                </c:pt>
                <c:pt idx="10">
                  <c:v>2.8</c:v>
                </c:pt>
                <c:pt idx="11">
                  <c:v>3.8</c:v>
                </c:pt>
                <c:pt idx="12">
                  <c:v>2.5</c:v>
                </c:pt>
                <c:pt idx="13">
                  <c:v>2</c:v>
                </c:pt>
                <c:pt idx="14">
                  <c:v>1.2</c:v>
                </c:pt>
                <c:pt idx="15">
                  <c:v>3.2</c:v>
                </c:pt>
                <c:pt idx="16">
                  <c:v>-2.4</c:v>
                </c:pt>
                <c:pt idx="17">
                  <c:v>2.1</c:v>
                </c:pt>
                <c:pt idx="18">
                  <c:v>3.2</c:v>
                </c:pt>
                <c:pt idx="19">
                  <c:v>3</c:v>
                </c:pt>
                <c:pt idx="20">
                  <c:v>6</c:v>
                </c:pt>
                <c:pt idx="21">
                  <c:v>4.3</c:v>
                </c:pt>
                <c:pt idx="22">
                  <c:v>3.4</c:v>
                </c:pt>
              </c:numCache>
            </c:numRef>
          </c:val>
          <c:smooth val="0"/>
          <c:extLst>
            <c:ext xmlns:c16="http://schemas.microsoft.com/office/drawing/2014/chart" uri="{C3380CC4-5D6E-409C-BE32-E72D297353CC}">
              <c16:uniqueId val="{00000000-AD75-40F9-A5F7-073476ED4247}"/>
            </c:ext>
          </c:extLst>
        </c:ser>
        <c:ser>
          <c:idx val="1"/>
          <c:order val="1"/>
          <c:tx>
            <c:strRef>
              <c:f>'Labor costs Q'!$J$3:$J$4</c:f>
              <c:strCache>
                <c:ptCount val="1"/>
                <c:pt idx="0">
                  <c:v>Service industries (all)</c:v>
                </c:pt>
              </c:strCache>
            </c:strRef>
          </c:tx>
          <c:spPr>
            <a:ln w="28575" cap="rnd">
              <a:solidFill>
                <a:srgbClr val="D53BC3"/>
              </a:solidFill>
              <a:round/>
            </a:ln>
            <a:effectLst/>
          </c:spPr>
          <c:marker>
            <c:symbol val="none"/>
          </c:marker>
          <c:dPt>
            <c:idx val="22"/>
            <c:marker>
              <c:symbol val="none"/>
            </c:marker>
            <c:bubble3D val="0"/>
            <c:spPr>
              <a:ln w="28575" cap="rnd">
                <a:solidFill>
                  <a:srgbClr val="D53BC3"/>
                </a:solidFill>
                <a:round/>
              </a:ln>
              <a:effectLst/>
            </c:spPr>
            <c:extLst>
              <c:ext xmlns:c16="http://schemas.microsoft.com/office/drawing/2014/chart" uri="{C3380CC4-5D6E-409C-BE32-E72D297353CC}">
                <c16:uniqueId val="{00000003-AD75-40F9-A5F7-073476ED4247}"/>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75-40F9-A5F7-073476ED42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'Labor costs Q'!$H$5:$H$27</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'Labor costs Q'!$J$5:$J$27</c:f>
              <c:numCache>
                <c:formatCode>0.0</c:formatCode>
                <c:ptCount val="23"/>
                <c:pt idx="0">
                  <c:v>0.5</c:v>
                </c:pt>
                <c:pt idx="1">
                  <c:v>0.1</c:v>
                </c:pt>
                <c:pt idx="2">
                  <c:v>-0.2</c:v>
                </c:pt>
                <c:pt idx="3">
                  <c:v>1.4</c:v>
                </c:pt>
                <c:pt idx="4">
                  <c:v>-0.1</c:v>
                </c:pt>
                <c:pt idx="5">
                  <c:v>1.9</c:v>
                </c:pt>
                <c:pt idx="6">
                  <c:v>0.1</c:v>
                </c:pt>
                <c:pt idx="7">
                  <c:v>-0.7</c:v>
                </c:pt>
                <c:pt idx="8">
                  <c:v>3.4</c:v>
                </c:pt>
                <c:pt idx="9">
                  <c:v>2.6</c:v>
                </c:pt>
                <c:pt idx="10">
                  <c:v>4.9000000000000004</c:v>
                </c:pt>
                <c:pt idx="11">
                  <c:v>3.9</c:v>
                </c:pt>
                <c:pt idx="12">
                  <c:v>3.2</c:v>
                </c:pt>
                <c:pt idx="13">
                  <c:v>1.8</c:v>
                </c:pt>
                <c:pt idx="14">
                  <c:v>1</c:v>
                </c:pt>
                <c:pt idx="15">
                  <c:v>3</c:v>
                </c:pt>
                <c:pt idx="16">
                  <c:v>1.2</c:v>
                </c:pt>
                <c:pt idx="17">
                  <c:v>4.3</c:v>
                </c:pt>
                <c:pt idx="18">
                  <c:v>4.5999999999999996</c:v>
                </c:pt>
                <c:pt idx="19">
                  <c:v>3.9</c:v>
                </c:pt>
                <c:pt idx="20">
                  <c:v>1.4</c:v>
                </c:pt>
                <c:pt idx="21">
                  <c:v>0.3</c:v>
                </c:pt>
                <c:pt idx="22">
                  <c:v>0.9</c:v>
                </c:pt>
              </c:numCache>
            </c:numRef>
          </c:val>
          <c:smooth val="0"/>
          <c:extLst>
            <c:ext xmlns:c16="http://schemas.microsoft.com/office/drawing/2014/chart" uri="{C3380CC4-5D6E-409C-BE32-E72D297353CC}">
              <c16:uniqueId val="{00000001-AD75-40F9-A5F7-073476ED4247}"/>
            </c:ext>
          </c:extLst>
        </c:ser>
        <c:dLbls>
          <c:showLegendKey val="0"/>
          <c:showVal val="0"/>
          <c:showCatName val="0"/>
          <c:showSerName val="0"/>
          <c:showPercent val="0"/>
          <c:showBubbleSize val="0"/>
        </c:dLbls>
        <c:smooth val="0"/>
        <c:axId val="1915152160"/>
        <c:axId val="1915148800"/>
      </c:lineChart>
      <c:catAx>
        <c:axId val="191515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48800"/>
        <c:crosses val="autoZero"/>
        <c:auto val="1"/>
        <c:lblAlgn val="ctr"/>
        <c:lblOffset val="100"/>
        <c:tickLblSkip val="4"/>
        <c:tickMarkSkip val="4"/>
        <c:noMultiLvlLbl val="0"/>
      </c:catAx>
      <c:valAx>
        <c:axId val="1915148800"/>
        <c:scaling>
          <c:orientation val="minMax"/>
          <c:max val="6"/>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52160"/>
        <c:crosses val="autoZero"/>
        <c:crossBetween val="between"/>
        <c:majorUnit val="3"/>
      </c:valAx>
      <c:spPr>
        <a:noFill/>
        <a:ln>
          <a:noFill/>
        </a:ln>
        <a:effectLst/>
      </c:spPr>
    </c:plotArea>
    <c:legend>
      <c:legendPos val="t"/>
      <c:layout>
        <c:manualLayout>
          <c:xMode val="edge"/>
          <c:yMode val="edge"/>
          <c:x val="9.1575408571937401E-3"/>
          <c:y val="0.28950531823549169"/>
          <c:w val="0.56030342889061069"/>
          <c:h val="5.106590133922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analysis.xlsx]Trade with Russia Y!PivotTable8</c:name>
    <c:fmtId val="9"/>
  </c:pivotSource>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US" b="1">
                <a:solidFill>
                  <a:schemeClr val="accent1"/>
                </a:solidFill>
              </a:rPr>
              <a:t>Finland</a:t>
            </a:r>
            <a:r>
              <a:rPr lang="en-US" b="1">
                <a:solidFill>
                  <a:schemeClr val="tx1">
                    <a:lumMod val="65000"/>
                    <a:lumOff val="35000"/>
                  </a:schemeClr>
                </a:solidFill>
              </a:rPr>
              <a:t>'</a:t>
            </a:r>
            <a:r>
              <a:rPr lang="en-US" b="1"/>
              <a:t>s</a:t>
            </a:r>
            <a:r>
              <a:rPr lang="en-US" b="1" baseline="0"/>
              <a:t> trade profit from Russia went down percentually more in 2019-2022 than the </a:t>
            </a:r>
            <a:r>
              <a:rPr lang="en-US" b="1" baseline="0">
                <a:solidFill>
                  <a:schemeClr val="bg1">
                    <a:lumMod val="65000"/>
                  </a:schemeClr>
                </a:solidFill>
              </a:rPr>
              <a:t>EU</a:t>
            </a:r>
            <a:r>
              <a:rPr lang="en-US" b="1" baseline="0"/>
              <a:t> equivalent</a:t>
            </a:r>
            <a:endParaRPr lang="en-US" b="1"/>
          </a:p>
        </c:rich>
      </c:tx>
      <c:layout>
        <c:manualLayout>
          <c:xMode val="edge"/>
          <c:yMode val="edge"/>
          <c:x val="3.0914994007251985E-2"/>
          <c:y val="1.9253913383162732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16893480800442E-2"/>
          <c:y val="0.41597144963017074"/>
          <c:w val="0.64509338066845689"/>
          <c:h val="0.45000716336541224"/>
        </c:manualLayout>
      </c:layout>
      <c:lineChart>
        <c:grouping val="standard"/>
        <c:varyColors val="0"/>
        <c:ser>
          <c:idx val="0"/>
          <c:order val="0"/>
          <c:tx>
            <c:strRef>
              <c:f>'Trade with Russia Y'!$B$16:$B$18</c:f>
              <c:strCache>
                <c:ptCount val="1"/>
                <c:pt idx="0">
                  <c:v>FIN - Trade balance</c:v>
                </c:pt>
              </c:strCache>
            </c:strRef>
          </c:tx>
          <c:spPr>
            <a:ln w="28575" cap="rnd">
              <a:solidFill>
                <a:schemeClr val="accent1">
                  <a:alpha val="90000"/>
                </a:schemeClr>
              </a:solidFill>
              <a:round/>
            </a:ln>
            <a:effectLst/>
          </c:spPr>
          <c:marker>
            <c:symbol val="circle"/>
            <c:size val="5"/>
            <c:spPr>
              <a:solidFill>
                <a:schemeClr val="accent1">
                  <a:lumMod val="75000"/>
                  <a:alpha val="90000"/>
                </a:schemeClr>
              </a:solidFill>
              <a:ln w="9525">
                <a:noFill/>
              </a:ln>
              <a:effectLst/>
            </c:spPr>
          </c:marker>
          <c:dPt>
            <c:idx val="0"/>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2-AE7A-476C-9E5E-992B56549581}"/>
              </c:ext>
            </c:extLst>
          </c:dPt>
          <c:dPt>
            <c:idx val="1"/>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3-AE7A-476C-9E5E-992B56549581}"/>
              </c:ext>
            </c:extLst>
          </c:dPt>
          <c:dPt>
            <c:idx val="2"/>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5-AE7A-476C-9E5E-992B56549581}"/>
              </c:ext>
            </c:extLst>
          </c:dPt>
          <c:dPt>
            <c:idx val="3"/>
            <c:marker>
              <c:symbol val="circle"/>
              <c:size val="5"/>
              <c:spPr>
                <a:solidFill>
                  <a:schemeClr val="accent1">
                    <a:lumMod val="75000"/>
                    <a:alpha val="90000"/>
                  </a:schemeClr>
                </a:solidFill>
                <a:ln w="9525">
                  <a:noFill/>
                </a:ln>
                <a:effectLst/>
              </c:spPr>
            </c:marker>
            <c:bubble3D val="0"/>
            <c:spPr>
              <a:ln w="28575" cap="rnd">
                <a:solidFill>
                  <a:schemeClr val="accent1">
                    <a:alpha val="90000"/>
                  </a:schemeClr>
                </a:solidFill>
                <a:round/>
              </a:ln>
              <a:effectLst/>
            </c:spPr>
            <c:extLst>
              <c:ext xmlns:c16="http://schemas.microsoft.com/office/drawing/2014/chart" uri="{C3380CC4-5D6E-409C-BE32-E72D297353CC}">
                <c16:uniqueId val="{00000004-AE7A-476C-9E5E-992B56549581}"/>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7A-476C-9E5E-992B56549581}"/>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7A-476C-9E5E-992B56549581}"/>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7A-476C-9E5E-992B56549581}"/>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7A-476C-9E5E-992B565495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'Trade with Russia Y'!$A$19:$A$22</c:f>
              <c:strCache>
                <c:ptCount val="4"/>
                <c:pt idx="0">
                  <c:v>2019</c:v>
                </c:pt>
                <c:pt idx="1">
                  <c:v>2020</c:v>
                </c:pt>
                <c:pt idx="2">
                  <c:v>2021</c:v>
                </c:pt>
                <c:pt idx="3">
                  <c:v>2022</c:v>
                </c:pt>
              </c:strCache>
            </c:strRef>
          </c:cat>
          <c:val>
            <c:numRef>
              <c:f>'Trade with Russia Y'!$B$19:$B$22</c:f>
              <c:numCache>
                <c:formatCode>0</c:formatCode>
                <c:ptCount val="4"/>
                <c:pt idx="0">
                  <c:v>421</c:v>
                </c:pt>
                <c:pt idx="1">
                  <c:v>404</c:v>
                </c:pt>
                <c:pt idx="2">
                  <c:v>192</c:v>
                </c:pt>
                <c:pt idx="3">
                  <c:v>59</c:v>
                </c:pt>
              </c:numCache>
            </c:numRef>
          </c:val>
          <c:smooth val="0"/>
          <c:extLst>
            <c:ext xmlns:c16="http://schemas.microsoft.com/office/drawing/2014/chart" uri="{C3380CC4-5D6E-409C-BE32-E72D297353CC}">
              <c16:uniqueId val="{00000000-AE7A-476C-9E5E-992B56549581}"/>
            </c:ext>
          </c:extLst>
        </c:ser>
        <c:dLbls>
          <c:showLegendKey val="0"/>
          <c:showVal val="0"/>
          <c:showCatName val="0"/>
          <c:showSerName val="0"/>
          <c:showPercent val="0"/>
          <c:showBubbleSize val="0"/>
        </c:dLbls>
        <c:marker val="1"/>
        <c:smooth val="0"/>
        <c:axId val="1525105791"/>
        <c:axId val="1819735135"/>
      </c:lineChart>
      <c:lineChart>
        <c:grouping val="standard"/>
        <c:varyColors val="0"/>
        <c:ser>
          <c:idx val="1"/>
          <c:order val="1"/>
          <c:tx>
            <c:strRef>
              <c:f>'Trade with Russia Y'!$C$16:$C$18</c:f>
              <c:strCache>
                <c:ptCount val="1"/>
                <c:pt idx="0">
                  <c:v>EU - Trade balance</c:v>
                </c:pt>
              </c:strCache>
            </c:strRef>
          </c:tx>
          <c:spPr>
            <a:ln w="28575" cap="rnd">
              <a:solidFill>
                <a:schemeClr val="bg1">
                  <a:lumMod val="65000"/>
                  <a:alpha val="70000"/>
                </a:schemeClr>
              </a:solidFill>
              <a:round/>
            </a:ln>
            <a:effectLst/>
          </c:spPr>
          <c:marker>
            <c:symbol val="circle"/>
            <c:size val="5"/>
            <c:spPr>
              <a:solidFill>
                <a:schemeClr val="bg1">
                  <a:lumMod val="65000"/>
                  <a:alpha val="90000"/>
                </a:schemeClr>
              </a:solidFill>
              <a:ln w="9525">
                <a:noFill/>
              </a:ln>
              <a:effectLst/>
            </c:spPr>
          </c:marker>
          <c:dPt>
            <c:idx val="0"/>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6-AE7A-476C-9E5E-992B56549581}"/>
              </c:ext>
            </c:extLst>
          </c:dPt>
          <c:dPt>
            <c:idx val="1"/>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7-AE7A-476C-9E5E-992B56549581}"/>
              </c:ext>
            </c:extLst>
          </c:dPt>
          <c:dPt>
            <c:idx val="2"/>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8-AE7A-476C-9E5E-992B56549581}"/>
              </c:ext>
            </c:extLst>
          </c:dPt>
          <c:dPt>
            <c:idx val="3"/>
            <c:marker>
              <c:symbol val="circle"/>
              <c:size val="5"/>
              <c:spPr>
                <a:solidFill>
                  <a:schemeClr val="bg1">
                    <a:lumMod val="65000"/>
                    <a:alpha val="90000"/>
                  </a:schemeClr>
                </a:solidFill>
                <a:ln w="9525">
                  <a:noFill/>
                </a:ln>
                <a:effectLst/>
              </c:spPr>
            </c:marker>
            <c:bubble3D val="0"/>
            <c:spPr>
              <a:ln w="28575" cap="rnd">
                <a:solidFill>
                  <a:schemeClr val="bg1">
                    <a:lumMod val="65000"/>
                    <a:alpha val="70000"/>
                  </a:schemeClr>
                </a:solidFill>
                <a:round/>
              </a:ln>
              <a:effectLst/>
            </c:spPr>
            <c:extLst>
              <c:ext xmlns:c16="http://schemas.microsoft.com/office/drawing/2014/chart" uri="{C3380CC4-5D6E-409C-BE32-E72D297353CC}">
                <c16:uniqueId val="{00000009-AE7A-476C-9E5E-992B56549581}"/>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7A-476C-9E5E-992B5654958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7A-476C-9E5E-992B56549581}"/>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7A-476C-9E5E-992B56549581}"/>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7A-476C-9E5E-992B565495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'Trade with Russia Y'!$A$19:$A$22</c:f>
              <c:strCache>
                <c:ptCount val="4"/>
                <c:pt idx="0">
                  <c:v>2019</c:v>
                </c:pt>
                <c:pt idx="1">
                  <c:v>2020</c:v>
                </c:pt>
                <c:pt idx="2">
                  <c:v>2021</c:v>
                </c:pt>
                <c:pt idx="3">
                  <c:v>2022</c:v>
                </c:pt>
              </c:strCache>
            </c:strRef>
          </c:cat>
          <c:val>
            <c:numRef>
              <c:f>'Trade with Russia Y'!$C$19:$C$22</c:f>
              <c:numCache>
                <c:formatCode>0</c:formatCode>
                <c:ptCount val="4"/>
                <c:pt idx="0">
                  <c:v>15853.9</c:v>
                </c:pt>
                <c:pt idx="1">
                  <c:v>13395.9</c:v>
                </c:pt>
                <c:pt idx="2">
                  <c:v>13401.6</c:v>
                </c:pt>
                <c:pt idx="3">
                  <c:v>9274.2999999999993</c:v>
                </c:pt>
              </c:numCache>
            </c:numRef>
          </c:val>
          <c:smooth val="0"/>
          <c:extLst>
            <c:ext xmlns:c16="http://schemas.microsoft.com/office/drawing/2014/chart" uri="{C3380CC4-5D6E-409C-BE32-E72D297353CC}">
              <c16:uniqueId val="{00000001-AE7A-476C-9E5E-992B56549581}"/>
            </c:ext>
          </c:extLst>
        </c:ser>
        <c:dLbls>
          <c:showLegendKey val="0"/>
          <c:showVal val="0"/>
          <c:showCatName val="0"/>
          <c:showSerName val="0"/>
          <c:showPercent val="0"/>
          <c:showBubbleSize val="0"/>
        </c:dLbls>
        <c:marker val="1"/>
        <c:smooth val="0"/>
        <c:axId val="1822117311"/>
        <c:axId val="1822114911"/>
      </c:lineChart>
      <c:catAx>
        <c:axId val="152510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35135"/>
        <c:crosses val="autoZero"/>
        <c:auto val="1"/>
        <c:lblAlgn val="ctr"/>
        <c:lblOffset val="100"/>
        <c:noMultiLvlLbl val="0"/>
      </c:catAx>
      <c:valAx>
        <c:axId val="18197351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5105791"/>
        <c:crosses val="autoZero"/>
        <c:crossBetween val="between"/>
        <c:majorUnit val="450"/>
      </c:valAx>
      <c:valAx>
        <c:axId val="1822114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2117311"/>
        <c:crosses val="max"/>
        <c:crossBetween val="between"/>
        <c:majorUnit val="18000"/>
      </c:valAx>
      <c:catAx>
        <c:axId val="1822117311"/>
        <c:scaling>
          <c:orientation val="minMax"/>
        </c:scaling>
        <c:delete val="1"/>
        <c:axPos val="b"/>
        <c:numFmt formatCode="General" sourceLinked="1"/>
        <c:majorTickMark val="out"/>
        <c:minorTickMark val="none"/>
        <c:tickLblPos val="nextTo"/>
        <c:crossAx val="18221149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514349</xdr:colOff>
      <xdr:row>4</xdr:row>
      <xdr:rowOff>123826</xdr:rowOff>
    </xdr:from>
    <xdr:to>
      <xdr:col>11</xdr:col>
      <xdr:colOff>514350</xdr:colOff>
      <xdr:row>22</xdr:row>
      <xdr:rowOff>76200</xdr:rowOff>
    </xdr:to>
    <xdr:grpSp>
      <xdr:nvGrpSpPr>
        <xdr:cNvPr id="2" name="Group 1">
          <a:extLst>
            <a:ext uri="{FF2B5EF4-FFF2-40B4-BE49-F238E27FC236}">
              <a16:creationId xmlns:a16="http://schemas.microsoft.com/office/drawing/2014/main" id="{0A317369-5615-5CC1-FF64-5A993F431FA1}"/>
            </a:ext>
          </a:extLst>
        </xdr:cNvPr>
        <xdr:cNvGrpSpPr/>
      </xdr:nvGrpSpPr>
      <xdr:grpSpPr>
        <a:xfrm>
          <a:off x="5391149" y="885826"/>
          <a:ext cx="1828801" cy="3381374"/>
          <a:chOff x="4876799" y="638176"/>
          <a:chExt cx="1828801" cy="3381374"/>
        </a:xfrm>
      </xdr:grpSpPr>
      <xdr:sp macro="" textlink="">
        <xdr:nvSpPr>
          <xdr:cNvPr id="5" name="TextBox 4">
            <a:extLst>
              <a:ext uri="{FF2B5EF4-FFF2-40B4-BE49-F238E27FC236}">
                <a16:creationId xmlns:a16="http://schemas.microsoft.com/office/drawing/2014/main" id="{7C7C0692-A627-E26D-9C6D-5292898182D8}"/>
              </a:ext>
            </a:extLst>
          </xdr:cNvPr>
          <xdr:cNvSpPr txBox="1"/>
        </xdr:nvSpPr>
        <xdr:spPr>
          <a:xfrm>
            <a:off x="4876800" y="638176"/>
            <a:ext cx="1828800" cy="1400173"/>
          </a:xfrm>
          <a:prstGeom prst="rect">
            <a:avLst/>
          </a:prstGeom>
          <a:solidFill>
            <a:schemeClr val="lt1"/>
          </a:solidFill>
          <a:ln w="6350"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500" b="1" kern="1200">
              <a:solidFill>
                <a:schemeClr val="tx1">
                  <a:lumMod val="65000"/>
                  <a:lumOff val="35000"/>
                </a:schemeClr>
              </a:solidFill>
            </a:endParaRPr>
          </a:p>
          <a:p>
            <a:pPr algn="ctr"/>
            <a:r>
              <a:rPr lang="en-US" sz="1400" b="1" kern="1200">
                <a:solidFill>
                  <a:schemeClr val="tx1">
                    <a:lumMod val="65000"/>
                    <a:lumOff val="35000"/>
                  </a:schemeClr>
                </a:solidFill>
              </a:rPr>
              <a:t>Unemployment</a:t>
            </a:r>
            <a:br>
              <a:rPr lang="en-US" sz="1400" b="1" kern="1200" baseline="0">
                <a:solidFill>
                  <a:schemeClr val="tx1">
                    <a:lumMod val="65000"/>
                    <a:lumOff val="35000"/>
                  </a:schemeClr>
                </a:solidFill>
              </a:rPr>
            </a:br>
            <a:r>
              <a:rPr lang="en-US" sz="1400" b="1" kern="1200" baseline="0">
                <a:solidFill>
                  <a:schemeClr val="tx1">
                    <a:lumMod val="65000"/>
                    <a:lumOff val="35000"/>
                  </a:schemeClr>
                </a:solidFill>
              </a:rPr>
              <a:t>in </a:t>
            </a:r>
            <a:r>
              <a:rPr lang="en-US" sz="1400" b="1" kern="1200" baseline="0">
                <a:solidFill>
                  <a:schemeClr val="accent1"/>
                </a:solidFill>
              </a:rPr>
              <a:t>Finland</a:t>
            </a:r>
            <a:br>
              <a:rPr lang="en-US" sz="1400" b="1" kern="1200" baseline="0">
                <a:solidFill>
                  <a:schemeClr val="tx1">
                    <a:lumMod val="65000"/>
                    <a:lumOff val="35000"/>
                  </a:schemeClr>
                </a:solidFill>
              </a:rPr>
            </a:br>
            <a:r>
              <a:rPr lang="en-US" sz="1400" b="1" kern="1200" baseline="0">
                <a:solidFill>
                  <a:schemeClr val="tx1">
                    <a:lumMod val="65000"/>
                    <a:lumOff val="35000"/>
                  </a:schemeClr>
                </a:solidFill>
              </a:rPr>
              <a:t>October 2024</a:t>
            </a:r>
            <a:endParaRPr lang="en-US" sz="1400" b="1" kern="1200">
              <a:solidFill>
                <a:schemeClr val="tx1">
                  <a:lumMod val="65000"/>
                  <a:lumOff val="35000"/>
                </a:schemeClr>
              </a:solidFill>
            </a:endParaRPr>
          </a:p>
        </xdr:txBody>
      </xdr:sp>
      <xdr:sp macro="" textlink="">
        <xdr:nvSpPr>
          <xdr:cNvPr id="6" name="TextBox 5">
            <a:extLst>
              <a:ext uri="{FF2B5EF4-FFF2-40B4-BE49-F238E27FC236}">
                <a16:creationId xmlns:a16="http://schemas.microsoft.com/office/drawing/2014/main" id="{4BBB7FDD-E298-4245-8908-CF7CF13CC51D}"/>
              </a:ext>
            </a:extLst>
          </xdr:cNvPr>
          <xdr:cNvSpPr txBox="1"/>
        </xdr:nvSpPr>
        <xdr:spPr>
          <a:xfrm>
            <a:off x="4876799" y="2095501"/>
            <a:ext cx="1819275" cy="1924049"/>
          </a:xfrm>
          <a:prstGeom prst="rect">
            <a:avLst/>
          </a:prstGeom>
          <a:solidFill>
            <a:schemeClr val="lt1"/>
          </a:solidFill>
          <a:ln w="6350"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500" kern="1200"/>
          </a:p>
          <a:p>
            <a:pPr algn="ctr"/>
            <a:r>
              <a:rPr lang="en-US" sz="1400" b="1" kern="1200">
                <a:solidFill>
                  <a:schemeClr val="tx1">
                    <a:lumMod val="65000"/>
                    <a:lumOff val="35000"/>
                  </a:schemeClr>
                </a:solidFill>
              </a:rPr>
              <a:t>Change</a:t>
            </a:r>
            <a:r>
              <a:rPr lang="en-US" sz="1400" b="1" kern="1200" baseline="0">
                <a:solidFill>
                  <a:schemeClr val="tx1">
                    <a:lumMod val="65000"/>
                    <a:lumOff val="35000"/>
                  </a:schemeClr>
                </a:solidFill>
              </a:rPr>
              <a:t> in</a:t>
            </a:r>
            <a:br>
              <a:rPr lang="en-US" sz="1400" b="1" kern="1200" baseline="0">
                <a:solidFill>
                  <a:schemeClr val="tx1">
                    <a:lumMod val="65000"/>
                    <a:lumOff val="35000"/>
                  </a:schemeClr>
                </a:solidFill>
              </a:rPr>
            </a:br>
            <a:r>
              <a:rPr lang="en-US" sz="1400" b="1" kern="1200" baseline="0">
                <a:solidFill>
                  <a:schemeClr val="tx1">
                    <a:lumMod val="65000"/>
                    <a:lumOff val="35000"/>
                  </a:schemeClr>
                </a:solidFill>
              </a:rPr>
              <a:t>n of job vacancies</a:t>
            </a:r>
            <a:br>
              <a:rPr lang="en-US" sz="1400" b="1" kern="1200" baseline="0">
                <a:solidFill>
                  <a:schemeClr val="tx1">
                    <a:lumMod val="65000"/>
                    <a:lumOff val="35000"/>
                  </a:schemeClr>
                </a:solidFill>
              </a:rPr>
            </a:br>
            <a:r>
              <a:rPr lang="en-US" sz="1400" b="1" kern="1200" baseline="0">
                <a:solidFill>
                  <a:schemeClr val="tx1">
                    <a:lumMod val="65000"/>
                    <a:lumOff val="35000"/>
                  </a:schemeClr>
                </a:solidFill>
              </a:rPr>
              <a:t>from 1 year ago</a:t>
            </a:r>
          </a:p>
          <a:p>
            <a:pPr algn="ctr"/>
            <a:endParaRPr lang="en-US" sz="1200" b="1" kern="1200">
              <a:solidFill>
                <a:schemeClr val="tx1">
                  <a:lumMod val="65000"/>
                  <a:lumOff val="35000"/>
                </a:schemeClr>
              </a:solidFill>
            </a:endParaRPr>
          </a:p>
          <a:p>
            <a:pPr algn="ctr"/>
            <a:endParaRPr lang="en-US" sz="1200" b="1" kern="1200">
              <a:solidFill>
                <a:schemeClr val="tx1">
                  <a:lumMod val="65000"/>
                  <a:lumOff val="35000"/>
                </a:schemeClr>
              </a:solidFill>
            </a:endParaRPr>
          </a:p>
          <a:p>
            <a:pPr algn="ctr"/>
            <a:endParaRPr lang="en-US" sz="1200" b="1" kern="1200">
              <a:solidFill>
                <a:schemeClr val="tx1">
                  <a:lumMod val="65000"/>
                  <a:lumOff val="35000"/>
                </a:schemeClr>
              </a:solidFill>
            </a:endParaRPr>
          </a:p>
          <a:p>
            <a:pPr algn="ctr"/>
            <a:r>
              <a:rPr lang="en-US" sz="1050" b="1" kern="1200">
                <a:solidFill>
                  <a:schemeClr val="tx1">
                    <a:lumMod val="65000"/>
                    <a:lumOff val="35000"/>
                  </a:schemeClr>
                </a:solidFill>
              </a:rPr>
              <a:t>Total of target industries</a:t>
            </a:r>
          </a:p>
        </xdr:txBody>
      </xdr:sp>
      <xdr:sp macro="" textlink="$V$2">
        <xdr:nvSpPr>
          <xdr:cNvPr id="7" name="TextBox 6">
            <a:extLst>
              <a:ext uri="{FF2B5EF4-FFF2-40B4-BE49-F238E27FC236}">
                <a16:creationId xmlns:a16="http://schemas.microsoft.com/office/drawing/2014/main" id="{90AF13BD-F1EC-830E-7D6E-5B0C9A90397B}"/>
              </a:ext>
            </a:extLst>
          </xdr:cNvPr>
          <xdr:cNvSpPr txBox="1"/>
        </xdr:nvSpPr>
        <xdr:spPr>
          <a:xfrm>
            <a:off x="5200650" y="1371600"/>
            <a:ext cx="12001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B9FF6E-E45F-4DA4-A1E6-0334490AE132}" type="TxLink">
              <a:rPr lang="en-US" sz="3200" b="1" i="0" u="none" strike="noStrike" kern="1200">
                <a:solidFill>
                  <a:srgbClr val="C00000"/>
                </a:solidFill>
                <a:latin typeface="Aptos Narrow"/>
              </a:rPr>
              <a:pPr algn="ctr"/>
              <a:t>8.8%</a:t>
            </a:fld>
            <a:endParaRPr lang="en-US" sz="8000" b="1" kern="1200">
              <a:solidFill>
                <a:srgbClr val="C00000"/>
              </a:solidFill>
            </a:endParaRPr>
          </a:p>
        </xdr:txBody>
      </xdr:sp>
      <xdr:sp macro="" textlink="$V$4">
        <xdr:nvSpPr>
          <xdr:cNvPr id="8" name="TextBox 7">
            <a:extLst>
              <a:ext uri="{FF2B5EF4-FFF2-40B4-BE49-F238E27FC236}">
                <a16:creationId xmlns:a16="http://schemas.microsoft.com/office/drawing/2014/main" id="{41B1AF77-2006-2167-4111-06DC79C1F580}"/>
              </a:ext>
            </a:extLst>
          </xdr:cNvPr>
          <xdr:cNvSpPr txBox="1"/>
        </xdr:nvSpPr>
        <xdr:spPr>
          <a:xfrm>
            <a:off x="4914901" y="2886075"/>
            <a:ext cx="895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04CF47-7874-44BD-BB4D-F76FA50D1EEA}" type="TxLink">
              <a:rPr lang="en-US" sz="2000" b="1" i="0" u="none" strike="noStrike" kern="1200">
                <a:solidFill>
                  <a:srgbClr val="BEB212"/>
                </a:solidFill>
                <a:latin typeface="Aptos Narrow"/>
              </a:rPr>
              <a:pPr algn="ctr"/>
              <a:t>-17.6%</a:t>
            </a:fld>
            <a:endParaRPr lang="en-US" sz="2000" b="1" kern="1200">
              <a:solidFill>
                <a:srgbClr val="BEB212"/>
              </a:solidFill>
            </a:endParaRPr>
          </a:p>
        </xdr:txBody>
      </xdr:sp>
      <xdr:sp macro="" textlink="$V$5">
        <xdr:nvSpPr>
          <xdr:cNvPr id="9" name="TextBox 8">
            <a:extLst>
              <a:ext uri="{FF2B5EF4-FFF2-40B4-BE49-F238E27FC236}">
                <a16:creationId xmlns:a16="http://schemas.microsoft.com/office/drawing/2014/main" id="{9E7FE673-925C-4CC2-863F-3EC06FAFD3CC}"/>
              </a:ext>
            </a:extLst>
          </xdr:cNvPr>
          <xdr:cNvSpPr txBox="1"/>
        </xdr:nvSpPr>
        <xdr:spPr>
          <a:xfrm>
            <a:off x="5753100" y="2886075"/>
            <a:ext cx="9048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1974B5-FEF4-438B-B40B-8BD55498D7DE}" type="TxLink">
              <a:rPr lang="en-US" sz="2000" b="1" i="0" u="none" strike="noStrike" kern="1200">
                <a:solidFill>
                  <a:srgbClr val="C937B8"/>
                </a:solidFill>
                <a:latin typeface="Aptos Narrow"/>
              </a:rPr>
              <a:pPr algn="ctr"/>
              <a:t>-14.3%</a:t>
            </a:fld>
            <a:endParaRPr lang="en-US" sz="4000" b="1" kern="1200">
              <a:solidFill>
                <a:srgbClr val="C937B8"/>
              </a:solidFill>
            </a:endParaRPr>
          </a:p>
        </xdr:txBody>
      </xdr:sp>
      <xdr:sp macro="" textlink="$V$6">
        <xdr:nvSpPr>
          <xdr:cNvPr id="10" name="TextBox 9">
            <a:extLst>
              <a:ext uri="{FF2B5EF4-FFF2-40B4-BE49-F238E27FC236}">
                <a16:creationId xmlns:a16="http://schemas.microsoft.com/office/drawing/2014/main" id="{A0978BFA-1DA9-A737-115E-37B3096063AB}"/>
              </a:ext>
            </a:extLst>
          </xdr:cNvPr>
          <xdr:cNvSpPr txBox="1"/>
        </xdr:nvSpPr>
        <xdr:spPr>
          <a:xfrm>
            <a:off x="5324475" y="3600450"/>
            <a:ext cx="9239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C594E0-C718-489B-BCED-F9B4BFC48BD8}" type="TxLink">
              <a:rPr lang="en-US" sz="2000" b="1" i="0" u="none" strike="noStrike" kern="1200">
                <a:solidFill>
                  <a:srgbClr val="C00000">
                    <a:alpha val="90000"/>
                  </a:srgbClr>
                </a:solidFill>
                <a:latin typeface="Aptos Narrow"/>
              </a:rPr>
              <a:pPr algn="ctr"/>
              <a:t>-15.5%</a:t>
            </a:fld>
            <a:endParaRPr lang="en-US" sz="2000" b="1" kern="1200">
              <a:solidFill>
                <a:srgbClr val="C00000">
                  <a:alpha val="90000"/>
                </a:srgbClr>
              </a:solidFill>
            </a:endParaRPr>
          </a:p>
        </xdr:txBody>
      </xdr:sp>
    </xdr:grpSp>
    <xdr:clientData/>
  </xdr:twoCellAnchor>
  <xdr:twoCellAnchor>
    <xdr:from>
      <xdr:col>11</xdr:col>
      <xdr:colOff>571498</xdr:colOff>
      <xdr:row>4</xdr:row>
      <xdr:rowOff>128587</xdr:rowOff>
    </xdr:from>
    <xdr:to>
      <xdr:col>20</xdr:col>
      <xdr:colOff>171450</xdr:colOff>
      <xdr:row>22</xdr:row>
      <xdr:rowOff>66675</xdr:rowOff>
    </xdr:to>
    <xdr:graphicFrame macro="">
      <xdr:nvGraphicFramePr>
        <xdr:cNvPr id="13" name="Chart 1">
          <a:extLst>
            <a:ext uri="{FF2B5EF4-FFF2-40B4-BE49-F238E27FC236}">
              <a16:creationId xmlns:a16="http://schemas.microsoft.com/office/drawing/2014/main" id="{BAEA3D7F-8926-157F-832E-BFCEE6EBB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4</xdr:row>
      <xdr:rowOff>128586</xdr:rowOff>
    </xdr:from>
    <xdr:to>
      <xdr:col>8</xdr:col>
      <xdr:colOff>457200</xdr:colOff>
      <xdr:row>22</xdr:row>
      <xdr:rowOff>76199</xdr:rowOff>
    </xdr:to>
    <xdr:graphicFrame macro="">
      <xdr:nvGraphicFramePr>
        <xdr:cNvPr id="14" name="Chart 2">
          <a:extLst>
            <a:ext uri="{FF2B5EF4-FFF2-40B4-BE49-F238E27FC236}">
              <a16:creationId xmlns:a16="http://schemas.microsoft.com/office/drawing/2014/main" id="{B7BA34CF-FFAB-4311-43C2-50F3F26B8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24</xdr:row>
      <xdr:rowOff>114301</xdr:rowOff>
    </xdr:from>
    <xdr:to>
      <xdr:col>7</xdr:col>
      <xdr:colOff>276225</xdr:colOff>
      <xdr:row>45</xdr:row>
      <xdr:rowOff>76200</xdr:rowOff>
    </xdr:to>
    <xdr:graphicFrame macro="">
      <xdr:nvGraphicFramePr>
        <xdr:cNvPr id="15" name="Chart 1">
          <a:extLst>
            <a:ext uri="{FF2B5EF4-FFF2-40B4-BE49-F238E27FC236}">
              <a16:creationId xmlns:a16="http://schemas.microsoft.com/office/drawing/2014/main" id="{2B15B549-D3E5-2BDA-481C-5D1EC7D75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47624</xdr:colOff>
      <xdr:row>24</xdr:row>
      <xdr:rowOff>119061</xdr:rowOff>
    </xdr:from>
    <xdr:to>
      <xdr:col>20</xdr:col>
      <xdr:colOff>171450</xdr:colOff>
      <xdr:row>45</xdr:row>
      <xdr:rowOff>66675</xdr:rowOff>
    </xdr:to>
    <xdr:graphicFrame macro="">
      <xdr:nvGraphicFramePr>
        <xdr:cNvPr id="3" name="Chart 1">
          <a:extLst>
            <a:ext uri="{FF2B5EF4-FFF2-40B4-BE49-F238E27FC236}">
              <a16:creationId xmlns:a16="http://schemas.microsoft.com/office/drawing/2014/main" id="{43D98FA8-1162-7F34-329B-F93515A13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24</xdr:row>
      <xdr:rowOff>114300</xdr:rowOff>
    </xdr:from>
    <xdr:to>
      <xdr:col>12</xdr:col>
      <xdr:colOff>590550</xdr:colOff>
      <xdr:row>45</xdr:row>
      <xdr:rowOff>71437</xdr:rowOff>
    </xdr:to>
    <xdr:graphicFrame macro="">
      <xdr:nvGraphicFramePr>
        <xdr:cNvPr id="4" name="Chart 1">
          <a:extLst>
            <a:ext uri="{FF2B5EF4-FFF2-40B4-BE49-F238E27FC236}">
              <a16:creationId xmlns:a16="http://schemas.microsoft.com/office/drawing/2014/main" id="{EA332F90-619C-E336-0D16-A58D4351B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0</xdr:row>
      <xdr:rowOff>47625</xdr:rowOff>
    </xdr:from>
    <xdr:to>
      <xdr:col>20</xdr:col>
      <xdr:colOff>180975</xdr:colOff>
      <xdr:row>2</xdr:row>
      <xdr:rowOff>104775</xdr:rowOff>
    </xdr:to>
    <xdr:sp macro="" textlink="">
      <xdr:nvSpPr>
        <xdr:cNvPr id="19" name="TextBox 18">
          <a:extLst>
            <a:ext uri="{FF2B5EF4-FFF2-40B4-BE49-F238E27FC236}">
              <a16:creationId xmlns:a16="http://schemas.microsoft.com/office/drawing/2014/main" id="{3C6D339B-ABA8-6E40-58C2-5E96DFAD983E}"/>
            </a:ext>
          </a:extLst>
        </xdr:cNvPr>
        <xdr:cNvSpPr txBox="1"/>
      </xdr:nvSpPr>
      <xdr:spPr>
        <a:xfrm>
          <a:off x="66675" y="47625"/>
          <a:ext cx="12306300" cy="43815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kern="1200">
              <a:solidFill>
                <a:schemeClr val="tx1">
                  <a:lumMod val="65000"/>
                  <a:lumOff val="35000"/>
                </a:schemeClr>
              </a:solidFill>
            </a:rPr>
            <a:t>Why is unemployment high right now? Why is it more</a:t>
          </a:r>
          <a:r>
            <a:rPr lang="en-US" sz="2400" b="1" kern="1200" baseline="0">
              <a:solidFill>
                <a:schemeClr val="tx1">
                  <a:lumMod val="65000"/>
                  <a:lumOff val="35000"/>
                </a:schemeClr>
              </a:solidFill>
            </a:rPr>
            <a:t> difficult</a:t>
          </a:r>
          <a:r>
            <a:rPr lang="en-US" sz="2400" b="1" kern="1200">
              <a:solidFill>
                <a:schemeClr val="tx1">
                  <a:lumMod val="65000"/>
                  <a:lumOff val="35000"/>
                </a:schemeClr>
              </a:solidFill>
            </a:rPr>
            <a:t> to find jobs?</a:t>
          </a:r>
        </a:p>
      </xdr:txBody>
    </xdr:sp>
    <xdr:clientData/>
  </xdr:twoCellAnchor>
  <xdr:twoCellAnchor>
    <xdr:from>
      <xdr:col>0</xdr:col>
      <xdr:colOff>66675</xdr:colOff>
      <xdr:row>2</xdr:row>
      <xdr:rowOff>152400</xdr:rowOff>
    </xdr:from>
    <xdr:to>
      <xdr:col>20</xdr:col>
      <xdr:colOff>180975</xdr:colOff>
      <xdr:row>4</xdr:row>
      <xdr:rowOff>76200</xdr:rowOff>
    </xdr:to>
    <xdr:sp macro="" textlink="">
      <xdr:nvSpPr>
        <xdr:cNvPr id="20" name="TextBox 19">
          <a:extLst>
            <a:ext uri="{FF2B5EF4-FFF2-40B4-BE49-F238E27FC236}">
              <a16:creationId xmlns:a16="http://schemas.microsoft.com/office/drawing/2014/main" id="{474577B1-8EBE-4673-E45A-C83D82AB4F62}"/>
            </a:ext>
          </a:extLst>
        </xdr:cNvPr>
        <xdr:cNvSpPr txBox="1"/>
      </xdr:nvSpPr>
      <xdr:spPr>
        <a:xfrm>
          <a:off x="66675" y="533400"/>
          <a:ext cx="12306300" cy="3048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50" b="1" kern="1200">
              <a:solidFill>
                <a:schemeClr val="tx1">
                  <a:lumMod val="65000"/>
                  <a:lumOff val="35000"/>
                </a:schemeClr>
              </a:solidFill>
            </a:rPr>
            <a:t>What is the current situation with unemployment rate and job vacancies? Are there any signs of improving yet?</a:t>
          </a:r>
        </a:p>
      </xdr:txBody>
    </xdr:sp>
    <xdr:clientData/>
  </xdr:twoCellAnchor>
  <xdr:twoCellAnchor>
    <xdr:from>
      <xdr:col>0</xdr:col>
      <xdr:colOff>57150</xdr:colOff>
      <xdr:row>22</xdr:row>
      <xdr:rowOff>133350</xdr:rowOff>
    </xdr:from>
    <xdr:to>
      <xdr:col>20</xdr:col>
      <xdr:colOff>171450</xdr:colOff>
      <xdr:row>24</xdr:row>
      <xdr:rowOff>57150</xdr:rowOff>
    </xdr:to>
    <xdr:sp macro="" textlink="">
      <xdr:nvSpPr>
        <xdr:cNvPr id="21" name="TextBox 20">
          <a:extLst>
            <a:ext uri="{FF2B5EF4-FFF2-40B4-BE49-F238E27FC236}">
              <a16:creationId xmlns:a16="http://schemas.microsoft.com/office/drawing/2014/main" id="{216D5FF1-753D-4221-A034-F0FB75F918FE}"/>
            </a:ext>
          </a:extLst>
        </xdr:cNvPr>
        <xdr:cNvSpPr txBox="1"/>
      </xdr:nvSpPr>
      <xdr:spPr>
        <a:xfrm>
          <a:off x="57150" y="4324350"/>
          <a:ext cx="12306300" cy="3048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50" b="1" kern="1200">
              <a:solidFill>
                <a:schemeClr val="tx1">
                  <a:lumMod val="65000"/>
                  <a:lumOff val="35000"/>
                </a:schemeClr>
              </a:solidFill>
            </a:rPr>
            <a:t>What are the causes?</a:t>
          </a:r>
          <a:r>
            <a:rPr lang="en-US" sz="1650" b="1" kern="1200" baseline="0">
              <a:solidFill>
                <a:schemeClr val="tx1">
                  <a:lumMod val="65000"/>
                  <a:lumOff val="35000"/>
                </a:schemeClr>
              </a:solidFill>
            </a:rPr>
            <a:t> </a:t>
          </a:r>
          <a:r>
            <a:rPr lang="en-US" sz="1650" b="1" kern="1200">
              <a:solidFill>
                <a:schemeClr val="tx1">
                  <a:lumMod val="65000"/>
                  <a:lumOff val="35000"/>
                </a:schemeClr>
              </a:solidFill>
            </a:rPr>
            <a:t>Why do companies and the economy struggle? Why is </a:t>
          </a:r>
          <a:r>
            <a:rPr lang="en-US" sz="1650" b="1" kern="1200">
              <a:solidFill>
                <a:schemeClr val="accent1"/>
              </a:solidFill>
            </a:rPr>
            <a:t>Finland</a:t>
          </a:r>
          <a:r>
            <a:rPr lang="en-US" sz="1650" b="1" kern="1200">
              <a:solidFill>
                <a:schemeClr val="tx1">
                  <a:lumMod val="65000"/>
                  <a:lumOff val="35000"/>
                </a:schemeClr>
              </a:solidFill>
            </a:rPr>
            <a:t>'s unemployment rate much higher than the </a:t>
          </a:r>
          <a:r>
            <a:rPr lang="en-US" sz="1650" b="1" kern="1200">
              <a:solidFill>
                <a:schemeClr val="bg1">
                  <a:lumMod val="65000"/>
                </a:schemeClr>
              </a:solidFill>
            </a:rPr>
            <a:t>EU average</a:t>
          </a:r>
          <a:r>
            <a:rPr lang="en-US" sz="1650" b="1" kern="1200" baseline="0">
              <a:solidFill>
                <a:schemeClr val="tx1">
                  <a:lumMod val="65000"/>
                  <a:lumOff val="35000"/>
                </a:schemeClr>
              </a:solidFill>
            </a:rPr>
            <a:t>?</a:t>
          </a:r>
          <a:endParaRPr lang="en-US" sz="1650" b="1" kern="1200">
            <a:solidFill>
              <a:schemeClr val="tx1">
                <a:lumMod val="65000"/>
                <a:lumOff val="35000"/>
              </a:schemeClr>
            </a:solidFill>
          </a:endParaRPr>
        </a:p>
      </xdr:txBody>
    </xdr:sp>
    <xdr:clientData/>
  </xdr:twoCellAnchor>
  <xdr:twoCellAnchor>
    <xdr:from>
      <xdr:col>0</xdr:col>
      <xdr:colOff>57150</xdr:colOff>
      <xdr:row>45</xdr:row>
      <xdr:rowOff>142875</xdr:rowOff>
    </xdr:from>
    <xdr:to>
      <xdr:col>7</xdr:col>
      <xdr:colOff>600075</xdr:colOff>
      <xdr:row>67</xdr:row>
      <xdr:rowOff>95251</xdr:rowOff>
    </xdr:to>
    <xdr:sp macro="" textlink="">
      <xdr:nvSpPr>
        <xdr:cNvPr id="11" name="TextBox 10">
          <a:extLst>
            <a:ext uri="{FF2B5EF4-FFF2-40B4-BE49-F238E27FC236}">
              <a16:creationId xmlns:a16="http://schemas.microsoft.com/office/drawing/2014/main" id="{144627DF-8C7B-457A-8B08-9F6C021F579C}"/>
            </a:ext>
          </a:extLst>
        </xdr:cNvPr>
        <xdr:cNvSpPr txBox="1"/>
      </xdr:nvSpPr>
      <xdr:spPr>
        <a:xfrm>
          <a:off x="57150" y="8715375"/>
          <a:ext cx="4810125" cy="4143376"/>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kern="1200">
              <a:solidFill>
                <a:schemeClr val="tx1">
                  <a:lumMod val="65000"/>
                  <a:lumOff val="35000"/>
                </a:schemeClr>
              </a:solidFill>
            </a:rPr>
            <a:t>Conclusion:</a:t>
          </a:r>
          <a:br>
            <a:rPr lang="en-US" sz="1600" b="1" kern="1200">
              <a:solidFill>
                <a:schemeClr val="tx1">
                  <a:lumMod val="65000"/>
                  <a:lumOff val="35000"/>
                </a:schemeClr>
              </a:solidFill>
            </a:rPr>
          </a:br>
          <a:r>
            <a:rPr lang="en-US" sz="1100" b="0" kern="1200">
              <a:solidFill>
                <a:schemeClr val="tx1">
                  <a:lumMod val="65000"/>
                  <a:lumOff val="35000"/>
                </a:schemeClr>
              </a:solidFill>
            </a:rPr>
            <a:t>The</a:t>
          </a:r>
          <a:r>
            <a:rPr lang="en-US" sz="1100" b="0" kern="1200" baseline="0">
              <a:solidFill>
                <a:schemeClr val="tx1">
                  <a:lumMod val="65000"/>
                  <a:lumOff val="35000"/>
                </a:schemeClr>
              </a:solidFill>
            </a:rPr>
            <a:t> analysis shows a certain </a:t>
          </a:r>
          <a:r>
            <a:rPr lang="en-US" sz="1100" b="1" kern="1200" baseline="0">
              <a:solidFill>
                <a:schemeClr val="tx1">
                  <a:lumMod val="65000"/>
                  <a:lumOff val="35000"/>
                </a:schemeClr>
              </a:solidFill>
            </a:rPr>
            <a:t>chain reaction or causality </a:t>
          </a:r>
          <a:r>
            <a:rPr lang="en-US" sz="1100" b="0" kern="1200" baseline="0">
              <a:solidFill>
                <a:schemeClr val="tx1">
                  <a:lumMod val="65000"/>
                  <a:lumOff val="35000"/>
                </a:schemeClr>
              </a:solidFill>
            </a:rPr>
            <a:t>of symptoms of disruption in Finland's economy: T</a:t>
          </a:r>
          <a:r>
            <a:rPr lang="en-US" sz="1100" b="0" kern="1200">
              <a:solidFill>
                <a:schemeClr val="tx1">
                  <a:lumMod val="65000"/>
                  <a:lumOff val="35000"/>
                </a:schemeClr>
              </a:solidFill>
            </a:rPr>
            <a:t>he</a:t>
          </a:r>
          <a:r>
            <a:rPr lang="en-US" sz="1100" b="0" kern="1200" baseline="0">
              <a:solidFill>
                <a:schemeClr val="tx1">
                  <a:lumMod val="65000"/>
                  <a:lumOff val="35000"/>
                </a:schemeClr>
              </a:solidFill>
            </a:rPr>
            <a:t> unemployment rate and the consequent difficulty in finding a new job connect to fewer job vacancies, all of which stem from the recently increased labor costs. The labor costs in turn connect to the current higher consumer prices resulted from the 2022 rapid inflation period, which was due to the increased energy costs and spike in consumer demands. Signs in the time series point to the correlation and impact of the COVID-19 pandemic as well as the boycotting and sanctions against Russia due to the invasion into Ukraine.</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Since the inflation speed has slowed down and currently CPI growth rate is at 1.5%, if it stays so </a:t>
          </a:r>
          <a:r>
            <a:rPr lang="en-US" sz="1100" b="1" kern="1200" baseline="0">
              <a:solidFill>
                <a:schemeClr val="tx1">
                  <a:lumMod val="65000"/>
                  <a:lumOff val="35000"/>
                </a:schemeClr>
              </a:solidFill>
            </a:rPr>
            <a:t>companies could have time to readjust themselves operationally</a:t>
          </a:r>
          <a:r>
            <a:rPr lang="en-US" sz="1100" b="0" kern="1200" baseline="0">
              <a:solidFill>
                <a:schemeClr val="tx1">
                  <a:lumMod val="65000"/>
                  <a:lumOff val="35000"/>
                </a:schemeClr>
              </a:solidFill>
            </a:rPr>
            <a:t>. Once they are able to start growing again, recruitment will be needed, leading to more job vacancies and opportunities for jobseekers, and thus ultimately to lower unemployment rate.</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However, based on this, it is unsure how long this time for readjustment will take. Besides the overall economics shifts in the EU, many of which impact Finland easily, it can also depend on the companies' strategies and adaptability, the government's financial actions (e.g. taxes, financial support to companies or jobseekers), and the consumers' ability and willingness to make purchases that would contribute to business growth.</a:t>
          </a:r>
        </a:p>
      </xdr:txBody>
    </xdr:sp>
    <xdr:clientData/>
  </xdr:twoCellAnchor>
  <xdr:twoCellAnchor editAs="oneCell">
    <xdr:from>
      <xdr:col>8</xdr:col>
      <xdr:colOff>65647</xdr:colOff>
      <xdr:row>45</xdr:row>
      <xdr:rowOff>157060</xdr:rowOff>
    </xdr:from>
    <xdr:to>
      <xdr:col>20</xdr:col>
      <xdr:colOff>172488</xdr:colOff>
      <xdr:row>67</xdr:row>
      <xdr:rowOff>81064</xdr:rowOff>
    </xdr:to>
    <xdr:pic>
      <xdr:nvPicPr>
        <xdr:cNvPr id="16" name="Picture 15">
          <a:extLst>
            <a:ext uri="{FF2B5EF4-FFF2-40B4-BE49-F238E27FC236}">
              <a16:creationId xmlns:a16="http://schemas.microsoft.com/office/drawing/2014/main" id="{5A043D00-02B6-090F-AF4D-D89F2405861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4942447" y="8729560"/>
          <a:ext cx="7422041" cy="4115004"/>
        </a:xfrm>
        <a:prstGeom prst="rect">
          <a:avLst/>
        </a:prstGeom>
        <a:ln>
          <a:solidFill>
            <a:schemeClr val="bg1">
              <a:lumMod val="85000"/>
            </a:schemeClr>
          </a:solidFill>
        </a:ln>
      </xdr:spPr>
    </xdr:pic>
    <xdr:clientData/>
  </xdr:twoCellAnchor>
</xdr:wsDr>
</file>

<file path=xl/drawings/drawing2.xml><?xml version="1.0" encoding="utf-8"?>
<c:userShapes xmlns:c="http://schemas.openxmlformats.org/drawingml/2006/chart">
  <cdr:relSizeAnchor xmlns:cdr="http://schemas.openxmlformats.org/drawingml/2006/chartDrawing">
    <cdr:from>
      <cdr:x>0.0099</cdr:x>
      <cdr:y>0.91513</cdr:y>
    </cdr:from>
    <cdr:to>
      <cdr:x>0.3839</cdr:x>
      <cdr:y>0.98303</cdr:y>
    </cdr:to>
    <cdr:sp macro="" textlink="">
      <cdr:nvSpPr>
        <cdr:cNvPr id="2" name="TextBox 1">
          <a:extLst xmlns:a="http://schemas.openxmlformats.org/drawingml/2006/main">
            <a:ext uri="{FF2B5EF4-FFF2-40B4-BE49-F238E27FC236}">
              <a16:creationId xmlns:a16="http://schemas.microsoft.com/office/drawing/2014/main" id="{10C003E3-2B80-19E2-34C1-59995A3DDD0D}"/>
            </a:ext>
          </a:extLst>
        </cdr:cNvPr>
        <cdr:cNvSpPr txBox="1"/>
      </cdr:nvSpPr>
      <cdr:spPr>
        <a:xfrm xmlns:a="http://schemas.openxmlformats.org/drawingml/2006/main">
          <a:off x="50355" y="3081323"/>
          <a:ext cx="1902272" cy="2286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bg2">
                  <a:lumMod val="50000"/>
                </a:schemeClr>
              </a:solidFill>
            </a:rPr>
            <a:t>Source: Statistics Finland (2024a)</a:t>
          </a:r>
          <a:endParaRPr lang="en-US" sz="1200" kern="1200">
            <a:solidFill>
              <a:schemeClr val="bg2">
                <a:lumMod val="50000"/>
              </a:schemeClr>
            </a:solidFill>
          </a:endParaRPr>
        </a:p>
      </cdr:txBody>
    </cdr:sp>
  </cdr:relSizeAnchor>
  <cdr:relSizeAnchor xmlns:cdr="http://schemas.openxmlformats.org/drawingml/2006/chartDrawing">
    <cdr:from>
      <cdr:x>0.0099</cdr:x>
      <cdr:y>0.09477</cdr:y>
    </cdr:from>
    <cdr:to>
      <cdr:x>0.98689</cdr:x>
      <cdr:y>0.22489</cdr:y>
    </cdr:to>
    <cdr:sp macro="" textlink="">
      <cdr:nvSpPr>
        <cdr:cNvPr id="3" name="TextBox 2">
          <a:extLst xmlns:a="http://schemas.openxmlformats.org/drawingml/2006/main">
            <a:ext uri="{FF2B5EF4-FFF2-40B4-BE49-F238E27FC236}">
              <a16:creationId xmlns:a16="http://schemas.microsoft.com/office/drawing/2014/main" id="{F27ED412-3370-4477-97FE-83DAF794CE60}"/>
            </a:ext>
          </a:extLst>
        </cdr:cNvPr>
        <cdr:cNvSpPr txBox="1"/>
      </cdr:nvSpPr>
      <cdr:spPr>
        <a:xfrm xmlns:a="http://schemas.openxmlformats.org/drawingml/2006/main">
          <a:off x="50355" y="319099"/>
          <a:ext cx="4969322" cy="4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tx1">
                  <a:lumMod val="65000"/>
                  <a:lumOff val="35000"/>
                </a:schemeClr>
              </a:solidFill>
            </a:rPr>
            <a:t>Although the</a:t>
          </a:r>
          <a:r>
            <a:rPr lang="en-US" sz="1000" kern="1200" baseline="0">
              <a:solidFill>
                <a:schemeClr val="tx1">
                  <a:lumMod val="65000"/>
                  <a:lumOff val="35000"/>
                </a:schemeClr>
              </a:solidFill>
            </a:rPr>
            <a:t> </a:t>
          </a:r>
          <a:r>
            <a:rPr lang="en-US" sz="1000" b="1" kern="1200" baseline="0">
              <a:solidFill>
                <a:schemeClr val="tx1">
                  <a:lumMod val="65000"/>
                  <a:lumOff val="35000"/>
                </a:schemeClr>
              </a:solidFill>
            </a:rPr>
            <a:t>year-on-year change </a:t>
          </a:r>
          <a:r>
            <a:rPr lang="en-US" sz="1000" kern="1200" baseline="0">
              <a:solidFill>
                <a:schemeClr val="tx1">
                  <a:lumMod val="65000"/>
                  <a:lumOff val="35000"/>
                </a:schemeClr>
              </a:solidFill>
            </a:rPr>
            <a:t>is </a:t>
          </a:r>
          <a:r>
            <a:rPr lang="en-US" sz="1000" b="1" kern="1200" baseline="0">
              <a:solidFill>
                <a:schemeClr val="tx1">
                  <a:lumMod val="65000"/>
                  <a:lumOff val="35000"/>
                </a:schemeClr>
              </a:solidFill>
            </a:rPr>
            <a:t>still negative</a:t>
          </a:r>
          <a:r>
            <a:rPr lang="en-US" sz="1000" kern="1200">
              <a:solidFill>
                <a:schemeClr val="tx1">
                  <a:lumMod val="65000"/>
                  <a:lumOff val="35000"/>
                </a:schemeClr>
              </a:solidFill>
            </a:rPr>
            <a:t>, it was </a:t>
          </a:r>
          <a:r>
            <a:rPr lang="en-US" sz="1000" b="1" kern="1200">
              <a:solidFill>
                <a:schemeClr val="tx1">
                  <a:lumMod val="65000"/>
                  <a:lumOff val="35000"/>
                </a:schemeClr>
              </a:solidFill>
            </a:rPr>
            <a:t>less</a:t>
          </a:r>
          <a:r>
            <a:rPr lang="en-US" sz="1000" b="1" kern="1200" baseline="0">
              <a:solidFill>
                <a:schemeClr val="tx1">
                  <a:lumMod val="65000"/>
                  <a:lumOff val="35000"/>
                </a:schemeClr>
              </a:solidFill>
            </a:rPr>
            <a:t> drastic </a:t>
          </a:r>
          <a:r>
            <a:rPr lang="en-US" sz="1000" kern="1200" baseline="0">
              <a:solidFill>
                <a:schemeClr val="tx1">
                  <a:lumMod val="65000"/>
                  <a:lumOff val="35000"/>
                </a:schemeClr>
              </a:solidFill>
            </a:rPr>
            <a:t>for both target industries in 2024. People who have lost their jobs still have a harder time finding a new one.</a:t>
          </a:r>
          <a:endParaRPr lang="en-US" sz="1100" kern="1200">
            <a:solidFill>
              <a:schemeClr val="tx1">
                <a:lumMod val="65000"/>
                <a:lumOff val="35000"/>
              </a:schemeClr>
            </a:solidFill>
          </a:endParaRPr>
        </a:p>
      </cdr:txBody>
    </cdr:sp>
  </cdr:relSizeAnchor>
  <cdr:relSizeAnchor xmlns:cdr="http://schemas.openxmlformats.org/drawingml/2006/chartDrawing">
    <cdr:from>
      <cdr:x>0.01286</cdr:x>
      <cdr:y>0.30646</cdr:y>
    </cdr:from>
    <cdr:to>
      <cdr:x>0.40262</cdr:x>
      <cdr:y>0.37856</cdr:y>
    </cdr:to>
    <cdr:sp macro="" textlink="">
      <cdr:nvSpPr>
        <cdr:cNvPr id="4" name="TextBox 1">
          <a:extLst xmlns:a="http://schemas.openxmlformats.org/drawingml/2006/main">
            <a:ext uri="{FF2B5EF4-FFF2-40B4-BE49-F238E27FC236}">
              <a16:creationId xmlns:a16="http://schemas.microsoft.com/office/drawing/2014/main" id="{072BF5D4-BDAF-2AA5-D8AB-C7BEE22BE13E}"/>
            </a:ext>
          </a:extLst>
        </cdr:cNvPr>
        <cdr:cNvSpPr txBox="1"/>
      </cdr:nvSpPr>
      <cdr:spPr>
        <a:xfrm xmlns:a="http://schemas.openxmlformats.org/drawingml/2006/main">
          <a:off x="65421" y="1031886"/>
          <a:ext cx="1982456" cy="242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kern="1200" baseline="0">
              <a:solidFill>
                <a:schemeClr val="tx1">
                  <a:lumMod val="50000"/>
                  <a:lumOff val="50000"/>
                </a:schemeClr>
              </a:solidFill>
            </a:rPr>
            <a:t>vacancies in </a:t>
          </a:r>
          <a:r>
            <a:rPr lang="en-US" sz="1000" i="1" u="sng" kern="1200" baseline="0">
              <a:solidFill>
                <a:schemeClr val="tx1">
                  <a:lumMod val="50000"/>
                  <a:lumOff val="50000"/>
                </a:schemeClr>
              </a:solidFill>
            </a:rPr>
            <a:t>each Q3 </a:t>
          </a:r>
          <a:r>
            <a:rPr lang="en-US" sz="1000" i="1" kern="1200" baseline="0">
              <a:solidFill>
                <a:schemeClr val="tx1">
                  <a:lumMod val="50000"/>
                  <a:lumOff val="50000"/>
                </a:schemeClr>
              </a:solidFill>
            </a:rPr>
            <a:t>in 2019-2024</a:t>
          </a:r>
          <a:endParaRPr lang="en-US" sz="1000" i="1" kern="1200">
            <a:solidFill>
              <a:schemeClr val="tx1">
                <a:lumMod val="50000"/>
                <a:lumOff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0.00805</cdr:x>
      <cdr:y>0.91537</cdr:y>
    </cdr:from>
    <cdr:to>
      <cdr:x>0.26582</cdr:x>
      <cdr:y>0.9859</cdr:y>
    </cdr:to>
    <cdr:sp macro="" textlink="">
      <cdr:nvSpPr>
        <cdr:cNvPr id="2" name="TextBox 1">
          <a:extLst xmlns:a="http://schemas.openxmlformats.org/drawingml/2006/main">
            <a:ext uri="{FF2B5EF4-FFF2-40B4-BE49-F238E27FC236}">
              <a16:creationId xmlns:a16="http://schemas.microsoft.com/office/drawing/2014/main" id="{69B220B1-A857-D4A3-7713-FDFDD0FAFB76}"/>
            </a:ext>
          </a:extLst>
        </cdr:cNvPr>
        <cdr:cNvSpPr txBox="1"/>
      </cdr:nvSpPr>
      <cdr:spPr>
        <a:xfrm xmlns:a="http://schemas.openxmlformats.org/drawingml/2006/main">
          <a:off x="42402" y="3090850"/>
          <a:ext cx="1357774" cy="2381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bg2">
                  <a:lumMod val="50000"/>
                </a:schemeClr>
              </a:solidFill>
            </a:rPr>
            <a:t>Source: OECD (2024a)</a:t>
          </a:r>
          <a:endParaRPr lang="en-US" sz="1100" kern="1200">
            <a:solidFill>
              <a:schemeClr val="bg2">
                <a:lumMod val="50000"/>
              </a:schemeClr>
            </a:solidFill>
          </a:endParaRPr>
        </a:p>
      </cdr:txBody>
    </cdr:sp>
  </cdr:relSizeAnchor>
  <cdr:relSizeAnchor xmlns:cdr="http://schemas.openxmlformats.org/drawingml/2006/chartDrawing">
    <cdr:from>
      <cdr:x>0.01006</cdr:x>
      <cdr:y>0.15938</cdr:y>
    </cdr:from>
    <cdr:to>
      <cdr:x>0.98011</cdr:x>
      <cdr:y>0.2835</cdr:y>
    </cdr:to>
    <cdr:sp macro="" textlink="">
      <cdr:nvSpPr>
        <cdr:cNvPr id="3" name="TextBox 2">
          <a:extLst xmlns:a="http://schemas.openxmlformats.org/drawingml/2006/main">
            <a:ext uri="{FF2B5EF4-FFF2-40B4-BE49-F238E27FC236}">
              <a16:creationId xmlns:a16="http://schemas.microsoft.com/office/drawing/2014/main" id="{B0590313-F033-B38B-B41E-1A2773FD958C}"/>
            </a:ext>
          </a:extLst>
        </cdr:cNvPr>
        <cdr:cNvSpPr txBox="1"/>
      </cdr:nvSpPr>
      <cdr:spPr>
        <a:xfrm xmlns:a="http://schemas.openxmlformats.org/drawingml/2006/main">
          <a:off x="52989" y="538165"/>
          <a:ext cx="5109562" cy="4191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bg2">
                  <a:lumMod val="50000"/>
                </a:schemeClr>
              </a:solidFill>
            </a:rPr>
            <a:t>Finland's monthly rate has </a:t>
          </a:r>
          <a:r>
            <a:rPr lang="en-US" sz="1000" b="1" kern="1200">
              <a:solidFill>
                <a:schemeClr val="bg2">
                  <a:lumMod val="50000"/>
                </a:schemeClr>
              </a:solidFill>
            </a:rPr>
            <a:t>climbed back to the pandemic</a:t>
          </a:r>
          <a:r>
            <a:rPr lang="en-US" sz="1000" b="1" kern="1200" baseline="0">
              <a:solidFill>
                <a:schemeClr val="bg2">
                  <a:lumMod val="50000"/>
                </a:schemeClr>
              </a:solidFill>
            </a:rPr>
            <a:t> level</a:t>
          </a:r>
          <a:r>
            <a:rPr lang="en-US" sz="1000" b="0" kern="1200" baseline="0">
              <a:solidFill>
                <a:schemeClr val="bg2">
                  <a:lumMod val="50000"/>
                </a:schemeClr>
              </a:solidFill>
            </a:rPr>
            <a:t>. The </a:t>
          </a:r>
          <a:r>
            <a:rPr lang="en-US" sz="1000" b="0" kern="1200" baseline="0">
              <a:solidFill>
                <a:schemeClr val="accent1">
                  <a:lumMod val="60000"/>
                  <a:lumOff val="40000"/>
                </a:schemeClr>
              </a:solidFill>
            </a:rPr>
            <a:t>7-month moving average</a:t>
          </a:r>
          <a:r>
            <a:rPr lang="en-US" sz="1000" b="0" kern="1200" baseline="0">
              <a:solidFill>
                <a:schemeClr val="bg2">
                  <a:lumMod val="50000"/>
                </a:schemeClr>
              </a:solidFill>
            </a:rPr>
            <a:t> has a more shallow curve for August-October 2024, but the rate has stayed above it since April 2023.</a:t>
          </a:r>
          <a:endParaRPr lang="en-US" sz="1100" kern="1200">
            <a:solidFill>
              <a:schemeClr val="bg2">
                <a:lumMod val="50000"/>
              </a:schemeClr>
            </a:solidFill>
          </a:endParaRPr>
        </a:p>
      </cdr:txBody>
    </cdr:sp>
  </cdr:relSizeAnchor>
  <cdr:relSizeAnchor xmlns:cdr="http://schemas.openxmlformats.org/drawingml/2006/chartDrawing">
    <cdr:from>
      <cdr:x>0.01185</cdr:x>
      <cdr:y>0.2661</cdr:y>
    </cdr:from>
    <cdr:to>
      <cdr:x>0.58047</cdr:x>
      <cdr:y>0.33662</cdr:y>
    </cdr:to>
    <cdr:sp macro="" textlink="">
      <cdr:nvSpPr>
        <cdr:cNvPr id="4" name="TextBox 1">
          <a:extLst xmlns:a="http://schemas.openxmlformats.org/drawingml/2006/main">
            <a:ext uri="{FF2B5EF4-FFF2-40B4-BE49-F238E27FC236}">
              <a16:creationId xmlns:a16="http://schemas.microsoft.com/office/drawing/2014/main" id="{EA7AA89F-76FC-5C4F-A078-5675A1FDE207}"/>
            </a:ext>
          </a:extLst>
        </cdr:cNvPr>
        <cdr:cNvSpPr txBox="1"/>
      </cdr:nvSpPr>
      <cdr:spPr>
        <a:xfrm xmlns:a="http://schemas.openxmlformats.org/drawingml/2006/main">
          <a:off x="62400" y="898514"/>
          <a:ext cx="2995107" cy="238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kern="1200">
              <a:solidFill>
                <a:schemeClr val="bg2">
                  <a:lumMod val="50000"/>
                </a:schemeClr>
              </a:solidFill>
            </a:rPr>
            <a:t>monthly</a:t>
          </a:r>
          <a:r>
            <a:rPr lang="en-US" sz="1000" i="1" kern="1200" baseline="0">
              <a:solidFill>
                <a:schemeClr val="bg2">
                  <a:lumMod val="50000"/>
                </a:schemeClr>
              </a:solidFill>
            </a:rPr>
            <a:t> unemployment rate </a:t>
          </a:r>
          <a:r>
            <a:rPr lang="en-US" sz="1050" i="1" kern="1200" baseline="0">
              <a:solidFill>
                <a:schemeClr val="bg2">
                  <a:lumMod val="50000"/>
                </a:schemeClr>
              </a:solidFill>
            </a:rPr>
            <a:t>%</a:t>
          </a:r>
          <a:r>
            <a:rPr lang="en-US" sz="1000" i="1" kern="1200" baseline="0">
              <a:solidFill>
                <a:schemeClr val="bg2">
                  <a:lumMod val="50000"/>
                </a:schemeClr>
              </a:solidFill>
            </a:rPr>
            <a:t> (seasonally adjusted)</a:t>
          </a:r>
          <a:endParaRPr lang="en-US" sz="1100" i="1" kern="1200">
            <a:solidFill>
              <a:schemeClr val="bg2">
                <a:lumMod val="50000"/>
              </a:schemeClr>
            </a:solidFill>
          </a:endParaRPr>
        </a:p>
      </cdr:txBody>
    </cdr:sp>
  </cdr:relSizeAnchor>
  <cdr:relSizeAnchor xmlns:cdr="http://schemas.openxmlformats.org/drawingml/2006/chartDrawing">
    <cdr:from>
      <cdr:x>0.56058</cdr:x>
      <cdr:y>0.28632</cdr:y>
    </cdr:from>
    <cdr:to>
      <cdr:x>0.85895</cdr:x>
      <cdr:y>0.3512</cdr:y>
    </cdr:to>
    <cdr:sp macro="" textlink="">
      <cdr:nvSpPr>
        <cdr:cNvPr id="5" name="TextBox 4">
          <a:extLst xmlns:a="http://schemas.openxmlformats.org/drawingml/2006/main">
            <a:ext uri="{FF2B5EF4-FFF2-40B4-BE49-F238E27FC236}">
              <a16:creationId xmlns:a16="http://schemas.microsoft.com/office/drawing/2014/main" id="{30D57BF1-7454-4D19-458A-3ACC10888913}"/>
            </a:ext>
          </a:extLst>
        </cdr:cNvPr>
        <cdr:cNvSpPr txBox="1"/>
      </cdr:nvSpPr>
      <cdr:spPr>
        <a:xfrm xmlns:a="http://schemas.openxmlformats.org/drawingml/2006/main">
          <a:off x="2952751" y="966789"/>
          <a:ext cx="15716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0.00968</cdr:x>
      <cdr:y>0.36022</cdr:y>
    </cdr:from>
    <cdr:to>
      <cdr:x>0.54777</cdr:x>
      <cdr:y>0.43838</cdr:y>
    </cdr:to>
    <cdr:sp macro="" textlink="">
      <cdr:nvSpPr>
        <cdr:cNvPr id="2" name="TextBox 1">
          <a:extLst xmlns:a="http://schemas.openxmlformats.org/drawingml/2006/main">
            <a:ext uri="{FF2B5EF4-FFF2-40B4-BE49-F238E27FC236}">
              <a16:creationId xmlns:a16="http://schemas.microsoft.com/office/drawing/2014/main" id="{6401D08C-45CB-7D6E-22F2-146ACD99BEE5}"/>
            </a:ext>
          </a:extLst>
        </cdr:cNvPr>
        <cdr:cNvSpPr txBox="1"/>
      </cdr:nvSpPr>
      <cdr:spPr>
        <a:xfrm xmlns:a="http://schemas.openxmlformats.org/drawingml/2006/main">
          <a:off x="43427" y="1427335"/>
          <a:ext cx="2414024" cy="309701"/>
        </a:xfrm>
        <a:prstGeom xmlns:a="http://schemas.openxmlformats.org/drawingml/2006/main" prst="rect">
          <a:avLst/>
        </a:prstGeom>
        <a:solidFill xmlns:a="http://schemas.openxmlformats.org/drawingml/2006/main">
          <a:schemeClr val="bg1">
            <a:alpha val="70000"/>
          </a:schemeClr>
        </a:solidFill>
      </cdr:spPr>
      <cdr:txBody>
        <a:bodyPr xmlns:a="http://schemas.openxmlformats.org/drawingml/2006/main" vertOverflow="clip" wrap="square" rtlCol="0"/>
        <a:lstStyle xmlns:a="http://schemas.openxmlformats.org/drawingml/2006/main"/>
        <a:p xmlns:a="http://schemas.openxmlformats.org/drawingml/2006/main">
          <a:r>
            <a:rPr lang="en-US" sz="1000" i="1" kern="1200">
              <a:solidFill>
                <a:schemeClr val="bg2">
                  <a:lumMod val="50000"/>
                </a:schemeClr>
              </a:solidFill>
            </a:rPr>
            <a:t>YoY consumer</a:t>
          </a:r>
          <a:r>
            <a:rPr lang="en-US" sz="1000" i="1" kern="1200" baseline="0">
              <a:solidFill>
                <a:schemeClr val="bg2">
                  <a:lumMod val="50000"/>
                </a:schemeClr>
              </a:solidFill>
            </a:rPr>
            <a:t> price index (CPI) growth rate </a:t>
          </a:r>
          <a:r>
            <a:rPr lang="en-US" sz="1050" i="1" kern="1200" baseline="0">
              <a:solidFill>
                <a:schemeClr val="bg2">
                  <a:lumMod val="50000"/>
                </a:schemeClr>
              </a:solidFill>
            </a:rPr>
            <a:t>%</a:t>
          </a:r>
          <a:endParaRPr lang="en-US" sz="1100" i="1" kern="1200">
            <a:solidFill>
              <a:schemeClr val="bg2">
                <a:lumMod val="50000"/>
              </a:schemeClr>
            </a:solidFill>
          </a:endParaRPr>
        </a:p>
      </cdr:txBody>
    </cdr:sp>
  </cdr:relSizeAnchor>
  <cdr:relSizeAnchor xmlns:cdr="http://schemas.openxmlformats.org/drawingml/2006/chartDrawing">
    <cdr:from>
      <cdr:x>0.01486</cdr:x>
      <cdr:y>0.91842</cdr:y>
    </cdr:from>
    <cdr:to>
      <cdr:x>0.63694</cdr:x>
      <cdr:y>0.98885</cdr:y>
    </cdr:to>
    <cdr:sp macro="" textlink="">
      <cdr:nvSpPr>
        <cdr:cNvPr id="3" name="TextBox 1">
          <a:extLst xmlns:a="http://schemas.openxmlformats.org/drawingml/2006/main">
            <a:ext uri="{FF2B5EF4-FFF2-40B4-BE49-F238E27FC236}">
              <a16:creationId xmlns:a16="http://schemas.microsoft.com/office/drawing/2014/main" id="{6C86B506-EF5C-E103-F2E6-4562B90445E0}"/>
            </a:ext>
          </a:extLst>
        </cdr:cNvPr>
        <cdr:cNvSpPr txBox="1"/>
      </cdr:nvSpPr>
      <cdr:spPr>
        <a:xfrm xmlns:a="http://schemas.openxmlformats.org/drawingml/2006/main">
          <a:off x="66666" y="3639146"/>
          <a:ext cx="2790835" cy="2790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kern="1200">
              <a:solidFill>
                <a:schemeClr val="bg2">
                  <a:lumMod val="50000"/>
                </a:schemeClr>
              </a:solidFill>
            </a:rPr>
            <a:t>Sources: OECD (2024b), Statista</a:t>
          </a:r>
          <a:r>
            <a:rPr lang="en-US" sz="1000" kern="1200" baseline="0">
              <a:solidFill>
                <a:schemeClr val="bg2">
                  <a:lumMod val="50000"/>
                </a:schemeClr>
              </a:solidFill>
            </a:rPr>
            <a:t> (</a:t>
          </a:r>
          <a:r>
            <a:rPr lang="en-US" sz="1000" kern="1200">
              <a:solidFill>
                <a:schemeClr val="bg2">
                  <a:lumMod val="50000"/>
                </a:schemeClr>
              </a:solidFill>
            </a:rPr>
            <a:t>Espinosa 2024)</a:t>
          </a:r>
          <a:endParaRPr lang="en-US" sz="1100" kern="1200">
            <a:solidFill>
              <a:schemeClr val="bg2">
                <a:lumMod val="50000"/>
              </a:schemeClr>
            </a:solidFill>
          </a:endParaRPr>
        </a:p>
      </cdr:txBody>
    </cdr:sp>
  </cdr:relSizeAnchor>
  <cdr:relSizeAnchor xmlns:cdr="http://schemas.openxmlformats.org/drawingml/2006/chartDrawing">
    <cdr:from>
      <cdr:x>0.00995</cdr:x>
      <cdr:y>0.18764</cdr:y>
    </cdr:from>
    <cdr:to>
      <cdr:x>0.9172</cdr:x>
      <cdr:y>0.3726</cdr:y>
    </cdr:to>
    <cdr:sp macro="" textlink="">
      <cdr:nvSpPr>
        <cdr:cNvPr id="4" name="TextBox 3">
          <a:extLst xmlns:a="http://schemas.openxmlformats.org/drawingml/2006/main">
            <a:ext uri="{FF2B5EF4-FFF2-40B4-BE49-F238E27FC236}">
              <a16:creationId xmlns:a16="http://schemas.microsoft.com/office/drawing/2014/main" id="{34ACBF32-7A60-C875-B2F5-0839E346D7C1}"/>
            </a:ext>
          </a:extLst>
        </cdr:cNvPr>
        <cdr:cNvSpPr txBox="1"/>
      </cdr:nvSpPr>
      <cdr:spPr>
        <a:xfrm xmlns:a="http://schemas.openxmlformats.org/drawingml/2006/main">
          <a:off x="44637" y="743505"/>
          <a:ext cx="4070163" cy="7328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accent1">
                  <a:lumMod val="75000"/>
                </a:schemeClr>
              </a:solidFill>
            </a:rPr>
            <a:t>Finland</a:t>
          </a:r>
          <a:r>
            <a:rPr lang="en-US" sz="1000" kern="1200">
              <a:solidFill>
                <a:schemeClr val="tx1">
                  <a:lumMod val="65000"/>
                  <a:lumOff val="35000"/>
                </a:schemeClr>
              </a:solidFill>
            </a:rPr>
            <a:t>'s growth</a:t>
          </a:r>
          <a:r>
            <a:rPr lang="en-US" sz="1000" kern="1200" baseline="0">
              <a:solidFill>
                <a:schemeClr val="tx1">
                  <a:lumMod val="65000"/>
                  <a:lumOff val="35000"/>
                </a:schemeClr>
              </a:solidFill>
            </a:rPr>
            <a:t> rate of </a:t>
          </a:r>
          <a:r>
            <a:rPr lang="en-US" sz="1000" kern="1200">
              <a:solidFill>
                <a:schemeClr val="tx1">
                  <a:lumMod val="65000"/>
                  <a:lumOff val="35000"/>
                </a:schemeClr>
              </a:solidFill>
            </a:rPr>
            <a:t>consumer</a:t>
          </a:r>
          <a:r>
            <a:rPr lang="en-US" sz="1000" kern="1200" baseline="0">
              <a:solidFill>
                <a:schemeClr val="tx1">
                  <a:lumMod val="65000"/>
                  <a:lumOff val="35000"/>
                </a:schemeClr>
              </a:solidFill>
            </a:rPr>
            <a:t> price index </a:t>
          </a:r>
          <a:r>
            <a:rPr lang="en-US" sz="1000" b="1" kern="1200" baseline="0">
              <a:solidFill>
                <a:schemeClr val="tx1">
                  <a:lumMod val="65000"/>
                  <a:lumOff val="35000"/>
                </a:schemeClr>
              </a:solidFill>
            </a:rPr>
            <a:t>was over 8% during majority of 2022</a:t>
          </a:r>
          <a:r>
            <a:rPr lang="en-US" sz="1000" kern="1200" baseline="0">
              <a:solidFill>
                <a:schemeClr val="tx1">
                  <a:lumMod val="65000"/>
                  <a:lumOff val="35000"/>
                </a:schemeClr>
              </a:solidFill>
            </a:rPr>
            <a:t>, </a:t>
          </a:r>
          <a:r>
            <a:rPr lang="en-US" sz="1000" kern="1200" baseline="0">
              <a:solidFill>
                <a:schemeClr val="bg1">
                  <a:lumMod val="65000"/>
                </a:schemeClr>
              </a:solidFill>
            </a:rPr>
            <a:t>EU average </a:t>
          </a:r>
          <a:r>
            <a:rPr lang="en-US" sz="1000" kern="1200" baseline="0">
              <a:solidFill>
                <a:schemeClr val="tx1">
                  <a:lumMod val="65000"/>
                  <a:lumOff val="35000"/>
                </a:schemeClr>
              </a:solidFill>
            </a:rPr>
            <a:t>even more. </a:t>
          </a:r>
          <a:r>
            <a:rPr lang="en-US" sz="1000" b="1" kern="1200" baseline="0">
              <a:solidFill>
                <a:schemeClr val="tx1">
                  <a:lumMod val="65000"/>
                  <a:lumOff val="35000"/>
                </a:schemeClr>
              </a:solidFill>
            </a:rPr>
            <a:t>Sudden consumer demands</a:t>
          </a:r>
          <a:r>
            <a:rPr lang="en-US" sz="1000" kern="1200" baseline="0">
              <a:solidFill>
                <a:schemeClr val="tx1">
                  <a:lumMod val="65000"/>
                  <a:lumOff val="35000"/>
                </a:schemeClr>
              </a:solidFill>
            </a:rPr>
            <a:t>, </a:t>
          </a:r>
          <a:r>
            <a:rPr lang="en-US" sz="1000" b="1" kern="1200" baseline="0">
              <a:solidFill>
                <a:schemeClr val="tx1">
                  <a:lumMod val="65000"/>
                  <a:lumOff val="35000"/>
                </a:schemeClr>
              </a:solidFill>
            </a:rPr>
            <a:t>energy costs</a:t>
          </a:r>
          <a:r>
            <a:rPr lang="en-US" sz="1000" kern="1200" baseline="0">
              <a:solidFill>
                <a:schemeClr val="tx1">
                  <a:lumMod val="65000"/>
                  <a:lumOff val="35000"/>
                </a:schemeClr>
              </a:solidFill>
            </a:rPr>
            <a:t>, and now in 2024 </a:t>
          </a:r>
          <a:r>
            <a:rPr lang="en-US" sz="1000" b="1" kern="1200" baseline="0">
              <a:solidFill>
                <a:schemeClr val="tx1">
                  <a:lumMod val="65000"/>
                  <a:lumOff val="35000"/>
                </a:schemeClr>
              </a:solidFill>
            </a:rPr>
            <a:t>increased labor costs </a:t>
          </a:r>
          <a:r>
            <a:rPr lang="en-US" sz="1000" kern="1200" baseline="0">
              <a:solidFill>
                <a:schemeClr val="tx1">
                  <a:lumMod val="65000"/>
                  <a:lumOff val="35000"/>
                </a:schemeClr>
              </a:solidFill>
            </a:rPr>
            <a:t>have affected companies' finances, forcing lay-offs and terminations, as well as fewer vacancies.</a:t>
          </a:r>
          <a:endParaRPr lang="en-US" sz="1100" kern="1200">
            <a:solidFill>
              <a:schemeClr val="tx1">
                <a:lumMod val="65000"/>
                <a:lumOff val="3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0.01272</cdr:x>
      <cdr:y>0.32449</cdr:y>
    </cdr:from>
    <cdr:to>
      <cdr:x>0.08651</cdr:x>
      <cdr:y>0.39204</cdr:y>
    </cdr:to>
    <cdr:sp macro="" textlink="">
      <cdr:nvSpPr>
        <cdr:cNvPr id="2" name="TextBox 1">
          <a:extLst xmlns:a="http://schemas.openxmlformats.org/drawingml/2006/main">
            <a:ext uri="{FF2B5EF4-FFF2-40B4-BE49-F238E27FC236}">
              <a16:creationId xmlns:a16="http://schemas.microsoft.com/office/drawing/2014/main" id="{BB9C65CB-DC81-D61D-4214-441DB7B21344}"/>
            </a:ext>
          </a:extLst>
        </cdr:cNvPr>
        <cdr:cNvSpPr txBox="1"/>
      </cdr:nvSpPr>
      <cdr:spPr>
        <a:xfrm xmlns:a="http://schemas.openxmlformats.org/drawingml/2006/main">
          <a:off x="47625" y="1281114"/>
          <a:ext cx="276226" cy="266700"/>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r>
            <a:rPr lang="en-US" sz="1050" kern="1200">
              <a:solidFill>
                <a:schemeClr val="tx1">
                  <a:lumMod val="65000"/>
                  <a:lumOff val="35000"/>
                </a:schemeClr>
              </a:solidFill>
            </a:rPr>
            <a:t>%</a:t>
          </a:r>
          <a:endParaRPr lang="en-US" sz="1000" i="1" kern="1200">
            <a:solidFill>
              <a:schemeClr val="tx1">
                <a:lumMod val="65000"/>
                <a:lumOff val="35000"/>
              </a:schemeClr>
            </a:solidFill>
          </a:endParaRPr>
        </a:p>
      </cdr:txBody>
    </cdr:sp>
  </cdr:relSizeAnchor>
  <cdr:relSizeAnchor xmlns:cdr="http://schemas.openxmlformats.org/drawingml/2006/chartDrawing">
    <cdr:from>
      <cdr:x>0.06361</cdr:x>
      <cdr:y>0.3269</cdr:y>
    </cdr:from>
    <cdr:to>
      <cdr:x>0.99746</cdr:x>
      <cdr:y>0.4041</cdr:y>
    </cdr:to>
    <cdr:sp macro="" textlink="">
      <cdr:nvSpPr>
        <cdr:cNvPr id="3" name="TextBox 2">
          <a:extLst xmlns:a="http://schemas.openxmlformats.org/drawingml/2006/main">
            <a:ext uri="{FF2B5EF4-FFF2-40B4-BE49-F238E27FC236}">
              <a16:creationId xmlns:a16="http://schemas.microsoft.com/office/drawing/2014/main" id="{9D66105D-2419-2FC2-6687-2C3353FF8EBF}"/>
            </a:ext>
          </a:extLst>
        </cdr:cNvPr>
        <cdr:cNvSpPr txBox="1"/>
      </cdr:nvSpPr>
      <cdr:spPr>
        <a:xfrm xmlns:a="http://schemas.openxmlformats.org/drawingml/2006/main">
          <a:off x="238125" y="1290640"/>
          <a:ext cx="34956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solidFill>
                <a:schemeClr val="bg2">
                  <a:lumMod val="50000"/>
                </a:schemeClr>
              </a:solidFill>
              <a:effectLst/>
              <a:latin typeface="+mn-lt"/>
              <a:ea typeface="+mn-ea"/>
              <a:cs typeface="+mn-cs"/>
            </a:rPr>
            <a:t>YoY</a:t>
          </a:r>
          <a:r>
            <a:rPr lang="en-US" sz="1000" i="1" baseline="0">
              <a:solidFill>
                <a:schemeClr val="bg2">
                  <a:lumMod val="50000"/>
                </a:schemeClr>
              </a:solidFill>
              <a:effectLst/>
              <a:latin typeface="+mn-lt"/>
              <a:ea typeface="+mn-ea"/>
              <a:cs typeface="+mn-cs"/>
            </a:rPr>
            <a:t> quarterly index change (seasonally adjusted), base year: 2020</a:t>
          </a:r>
          <a:endParaRPr lang="en-US" sz="1100" kern="1200">
            <a:solidFill>
              <a:schemeClr val="bg2">
                <a:lumMod val="50000"/>
              </a:schemeClr>
            </a:solidFill>
          </a:endParaRPr>
        </a:p>
      </cdr:txBody>
    </cdr:sp>
  </cdr:relSizeAnchor>
  <cdr:relSizeAnchor xmlns:cdr="http://schemas.openxmlformats.org/drawingml/2006/chartDrawing">
    <cdr:from>
      <cdr:x>0.01103</cdr:x>
      <cdr:y>0.13591</cdr:y>
    </cdr:from>
    <cdr:to>
      <cdr:x>0.98915</cdr:x>
      <cdr:y>0.28293</cdr:y>
    </cdr:to>
    <cdr:sp macro="" textlink="">
      <cdr:nvSpPr>
        <cdr:cNvPr id="4" name="TextBox 1">
          <a:extLst xmlns:a="http://schemas.openxmlformats.org/drawingml/2006/main">
            <a:ext uri="{FF2B5EF4-FFF2-40B4-BE49-F238E27FC236}">
              <a16:creationId xmlns:a16="http://schemas.microsoft.com/office/drawing/2014/main" id="{FD442363-96D2-747D-61DF-46BBC125571F}"/>
            </a:ext>
          </a:extLst>
        </cdr:cNvPr>
        <cdr:cNvSpPr txBox="1"/>
      </cdr:nvSpPr>
      <cdr:spPr>
        <a:xfrm xmlns:a="http://schemas.openxmlformats.org/drawingml/2006/main">
          <a:off x="48433" y="536588"/>
          <a:ext cx="4294968" cy="5804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solidFill>
                <a:schemeClr val="tx1">
                  <a:lumMod val="65000"/>
                  <a:lumOff val="35000"/>
                </a:schemeClr>
              </a:solidFill>
            </a:rPr>
            <a:t>Both</a:t>
          </a:r>
          <a:r>
            <a:rPr lang="en-US" sz="1000" kern="1200" baseline="0">
              <a:solidFill>
                <a:schemeClr val="tx1">
                  <a:lumMod val="65000"/>
                  <a:lumOff val="35000"/>
                </a:schemeClr>
              </a:solidFill>
            </a:rPr>
            <a:t> target industries in </a:t>
          </a:r>
          <a:r>
            <a:rPr lang="en-US" sz="1000" kern="1200" baseline="0">
              <a:solidFill>
                <a:schemeClr val="accent1"/>
              </a:solidFill>
            </a:rPr>
            <a:t>Finland</a:t>
          </a:r>
          <a:r>
            <a:rPr lang="en-US" sz="1000" kern="1200" baseline="0">
              <a:solidFill>
                <a:schemeClr val="tx1">
                  <a:lumMod val="65000"/>
                  <a:lumOff val="35000"/>
                </a:schemeClr>
              </a:solidFill>
            </a:rPr>
            <a:t> experience </a:t>
          </a:r>
          <a:r>
            <a:rPr lang="en-US" sz="1000" b="1" kern="1200" baseline="0">
              <a:solidFill>
                <a:schemeClr val="tx1">
                  <a:lumMod val="65000"/>
                  <a:lumOff val="35000"/>
                </a:schemeClr>
              </a:solidFill>
            </a:rPr>
            <a:t>increased labor costs due to the recent inflation period</a:t>
          </a:r>
          <a:r>
            <a:rPr lang="en-US" sz="1000" kern="1200" baseline="0">
              <a:solidFill>
                <a:schemeClr val="tx1">
                  <a:lumMod val="65000"/>
                  <a:lumOff val="35000"/>
                </a:schemeClr>
              </a:solidFill>
            </a:rPr>
            <a:t>, although the change trajectories have started to differ since 4th quarter of 2023. For </a:t>
          </a:r>
          <a:r>
            <a:rPr lang="en-US" sz="1000" kern="1200" baseline="0">
              <a:solidFill>
                <a:srgbClr val="BEB212"/>
              </a:solidFill>
            </a:rPr>
            <a:t>construction</a:t>
          </a:r>
          <a:r>
            <a:rPr lang="en-US" sz="1000" kern="1200" baseline="0">
              <a:solidFill>
                <a:schemeClr val="tx1">
                  <a:lumMod val="65000"/>
                  <a:lumOff val="35000"/>
                </a:schemeClr>
              </a:solidFill>
            </a:rPr>
            <a:t>, growth of costs is now </a:t>
          </a:r>
          <a:r>
            <a:rPr lang="en-US" sz="1000" b="1" kern="1200" baseline="0">
              <a:solidFill>
                <a:schemeClr val="tx1">
                  <a:lumMod val="65000"/>
                  <a:lumOff val="35000"/>
                </a:schemeClr>
              </a:solidFill>
            </a:rPr>
            <a:t>slowing down</a:t>
          </a:r>
          <a:r>
            <a:rPr lang="en-US" sz="1000" b="0" kern="1200" baseline="0">
              <a:solidFill>
                <a:schemeClr val="tx1">
                  <a:lumMod val="65000"/>
                  <a:lumOff val="35000"/>
                </a:schemeClr>
              </a:solidFill>
            </a:rPr>
            <a:t>.</a:t>
          </a:r>
          <a:r>
            <a:rPr lang="en-US" sz="1000" b="1" kern="1200" baseline="0">
              <a:solidFill>
                <a:schemeClr val="tx1">
                  <a:lumMod val="65000"/>
                  <a:lumOff val="35000"/>
                </a:schemeClr>
              </a:solidFill>
            </a:rPr>
            <a:t> </a:t>
          </a:r>
          <a:endParaRPr lang="en-US" sz="1100" b="1" kern="1200">
            <a:solidFill>
              <a:schemeClr val="tx1">
                <a:lumMod val="65000"/>
                <a:lumOff val="35000"/>
              </a:schemeClr>
            </a:solidFill>
          </a:endParaRPr>
        </a:p>
      </cdr:txBody>
    </cdr:sp>
  </cdr:relSizeAnchor>
  <cdr:relSizeAnchor xmlns:cdr="http://schemas.openxmlformats.org/drawingml/2006/chartDrawing">
    <cdr:from>
      <cdr:x>0.01535</cdr:x>
      <cdr:y>0.91757</cdr:y>
    </cdr:from>
    <cdr:to>
      <cdr:x>0.4593</cdr:x>
      <cdr:y>0.97548</cdr:y>
    </cdr:to>
    <cdr:sp macro="" textlink="">
      <cdr:nvSpPr>
        <cdr:cNvPr id="5" name="TextBox 1">
          <a:extLst xmlns:a="http://schemas.openxmlformats.org/drawingml/2006/main">
            <a:ext uri="{FF2B5EF4-FFF2-40B4-BE49-F238E27FC236}">
              <a16:creationId xmlns:a16="http://schemas.microsoft.com/office/drawing/2014/main" id="{0896612E-1882-BF6A-4F86-FAB6B17E4E56}"/>
            </a:ext>
          </a:extLst>
        </cdr:cNvPr>
        <cdr:cNvSpPr txBox="1"/>
      </cdr:nvSpPr>
      <cdr:spPr>
        <a:xfrm xmlns:a="http://schemas.openxmlformats.org/drawingml/2006/main">
          <a:off x="63880" y="3622675"/>
          <a:ext cx="1847925" cy="2286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solidFill>
                <a:schemeClr val="bg2">
                  <a:lumMod val="50000"/>
                </a:schemeClr>
              </a:solidFill>
            </a:rPr>
            <a:t>Source: Statistics Finland (2024b)</a:t>
          </a:r>
          <a:endParaRPr lang="en-US" sz="1200" kern="1200">
            <a:solidFill>
              <a:schemeClr val="bg2">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0.02408</cdr:x>
      <cdr:y>0.91814</cdr:y>
    </cdr:from>
    <cdr:to>
      <cdr:x>0.44509</cdr:x>
      <cdr:y>0.98917</cdr:y>
    </cdr:to>
    <cdr:sp macro="" textlink="">
      <cdr:nvSpPr>
        <cdr:cNvPr id="2" name="TextBox 1">
          <a:extLst xmlns:a="http://schemas.openxmlformats.org/drawingml/2006/main">
            <a:ext uri="{FF2B5EF4-FFF2-40B4-BE49-F238E27FC236}">
              <a16:creationId xmlns:a16="http://schemas.microsoft.com/office/drawing/2014/main" id="{D4B8A99D-581A-00DE-4521-01D37B538E46}"/>
            </a:ext>
          </a:extLst>
        </cdr:cNvPr>
        <cdr:cNvSpPr txBox="1"/>
      </cdr:nvSpPr>
      <cdr:spPr>
        <a:xfrm xmlns:a="http://schemas.openxmlformats.org/drawingml/2006/main">
          <a:off x="79358" y="3633665"/>
          <a:ext cx="1387491" cy="2811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solidFill>
                <a:schemeClr val="bg2">
                  <a:lumMod val="50000"/>
                </a:schemeClr>
              </a:solidFill>
            </a:rPr>
            <a:t>Source: OECD (2024c)</a:t>
          </a:r>
          <a:endParaRPr lang="en-US" sz="1100" kern="1200">
            <a:solidFill>
              <a:schemeClr val="bg2">
                <a:lumMod val="50000"/>
              </a:schemeClr>
            </a:solidFill>
          </a:endParaRPr>
        </a:p>
      </cdr:txBody>
    </cdr:sp>
  </cdr:relSizeAnchor>
  <cdr:relSizeAnchor xmlns:cdr="http://schemas.openxmlformats.org/drawingml/2006/chartDrawing">
    <cdr:from>
      <cdr:x>0.01445</cdr:x>
      <cdr:y>0.28881</cdr:y>
    </cdr:from>
    <cdr:to>
      <cdr:x>0.82659</cdr:x>
      <cdr:y>0.40433</cdr:y>
    </cdr:to>
    <cdr:sp macro="" textlink="">
      <cdr:nvSpPr>
        <cdr:cNvPr id="3" name="TextBox 2">
          <a:extLst xmlns:a="http://schemas.openxmlformats.org/drawingml/2006/main">
            <a:ext uri="{FF2B5EF4-FFF2-40B4-BE49-F238E27FC236}">
              <a16:creationId xmlns:a16="http://schemas.microsoft.com/office/drawing/2014/main" id="{7B08016E-AE5D-9B78-B864-EFD2BC4511D1}"/>
            </a:ext>
          </a:extLst>
        </cdr:cNvPr>
        <cdr:cNvSpPr txBox="1"/>
      </cdr:nvSpPr>
      <cdr:spPr>
        <a:xfrm xmlns:a="http://schemas.openxmlformats.org/drawingml/2006/main">
          <a:off x="47624" y="1143000"/>
          <a:ext cx="267652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kern="1200">
              <a:solidFill>
                <a:schemeClr val="bg2">
                  <a:lumMod val="50000"/>
                </a:schemeClr>
              </a:solidFill>
            </a:rPr>
            <a:t>trade</a:t>
          </a:r>
          <a:r>
            <a:rPr lang="en-US" sz="1000" i="1" kern="1200" baseline="0">
              <a:solidFill>
                <a:schemeClr val="bg2">
                  <a:lumMod val="50000"/>
                </a:schemeClr>
              </a:solidFill>
            </a:rPr>
            <a:t> profit from Russia in services,</a:t>
          </a:r>
          <a:br>
            <a:rPr lang="en-US" sz="1000" i="1" kern="1200" baseline="0">
              <a:solidFill>
                <a:schemeClr val="bg2">
                  <a:lumMod val="50000"/>
                </a:schemeClr>
              </a:solidFill>
            </a:rPr>
          </a:br>
          <a:r>
            <a:rPr lang="en-US" sz="1000" i="1" kern="1200" baseline="0">
              <a:solidFill>
                <a:schemeClr val="bg2">
                  <a:lumMod val="50000"/>
                </a:schemeClr>
              </a:solidFill>
            </a:rPr>
            <a:t>(revenue - expenditure), millions of €</a:t>
          </a:r>
          <a:endParaRPr lang="en-US" sz="1000" i="1" kern="1200">
            <a:solidFill>
              <a:schemeClr val="bg2">
                <a:lumMod val="50000"/>
              </a:schemeClr>
            </a:solidFill>
          </a:endParaRPr>
        </a:p>
      </cdr:txBody>
    </cdr:sp>
  </cdr:relSizeAnchor>
  <cdr:relSizeAnchor xmlns:cdr="http://schemas.openxmlformats.org/drawingml/2006/chartDrawing">
    <cdr:from>
      <cdr:x>0.69364</cdr:x>
      <cdr:y>0.72443</cdr:y>
    </cdr:from>
    <cdr:to>
      <cdr:x>0.98266</cdr:x>
      <cdr:y>0.85199</cdr:y>
    </cdr:to>
    <cdr:sp macro="" textlink="'ANALYSIS-DASHBOARD'!$V$25">
      <cdr:nvSpPr>
        <cdr:cNvPr id="4" name="TextBox 3">
          <a:extLst xmlns:a="http://schemas.openxmlformats.org/drawingml/2006/main">
            <a:ext uri="{FF2B5EF4-FFF2-40B4-BE49-F238E27FC236}">
              <a16:creationId xmlns:a16="http://schemas.microsoft.com/office/drawing/2014/main" id="{EBDC7059-BCB0-B1BC-7FAB-B599352830EE}"/>
            </a:ext>
          </a:extLst>
        </cdr:cNvPr>
        <cdr:cNvSpPr txBox="1"/>
      </cdr:nvSpPr>
      <cdr:spPr>
        <a:xfrm xmlns:a="http://schemas.openxmlformats.org/drawingml/2006/main">
          <a:off x="2286000" y="2867025"/>
          <a:ext cx="952500" cy="5048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4AB84D9-04C3-4224-A303-E5ABBBCFF57F}" type="TxLink">
            <a:rPr lang="en-US" sz="2000" b="1" i="0" u="none" strike="noStrike" kern="1200">
              <a:solidFill>
                <a:schemeClr val="accent1"/>
              </a:solidFill>
              <a:latin typeface="Aptos Narrow"/>
            </a:rPr>
            <a:pPr algn="ctr"/>
            <a:t>-86.0%</a:t>
          </a:fld>
          <a:endParaRPr lang="en-US" sz="1100" b="1" kern="1200">
            <a:solidFill>
              <a:schemeClr val="accent1"/>
            </a:solidFill>
          </a:endParaRPr>
        </a:p>
      </cdr:txBody>
    </cdr:sp>
  </cdr:relSizeAnchor>
  <cdr:relSizeAnchor xmlns:cdr="http://schemas.openxmlformats.org/drawingml/2006/chartDrawing">
    <cdr:from>
      <cdr:x>0.69171</cdr:x>
      <cdr:y>0.54713</cdr:y>
    </cdr:from>
    <cdr:to>
      <cdr:x>0.98073</cdr:x>
      <cdr:y>0.67469</cdr:y>
    </cdr:to>
    <cdr:sp macro="" textlink="'ANALYSIS-DASHBOARD'!$V$26">
      <cdr:nvSpPr>
        <cdr:cNvPr id="5" name="TextBox 1">
          <a:extLst xmlns:a="http://schemas.openxmlformats.org/drawingml/2006/main">
            <a:ext uri="{FF2B5EF4-FFF2-40B4-BE49-F238E27FC236}">
              <a16:creationId xmlns:a16="http://schemas.microsoft.com/office/drawing/2014/main" id="{F18200A5-5AA0-2C7C-C06D-6031C2577468}"/>
            </a:ext>
          </a:extLst>
        </cdr:cNvPr>
        <cdr:cNvSpPr txBox="1"/>
      </cdr:nvSpPr>
      <cdr:spPr>
        <a:xfrm xmlns:a="http://schemas.openxmlformats.org/drawingml/2006/main">
          <a:off x="2279650" y="2165350"/>
          <a:ext cx="952500" cy="5048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AED93578-AF80-4693-87E2-640E275469FB}" type="TxLink">
            <a:rPr lang="en-US" sz="2000" b="1" i="0" u="none" strike="noStrike" kern="1200">
              <a:solidFill>
                <a:schemeClr val="bg1">
                  <a:lumMod val="65000"/>
                </a:schemeClr>
              </a:solidFill>
              <a:latin typeface="Aptos Narrow"/>
            </a:rPr>
            <a:pPr algn="ctr"/>
            <a:t>-41.5%</a:t>
          </a:fld>
          <a:endParaRPr lang="en-US" sz="2000" b="1" kern="1200">
            <a:solidFill>
              <a:schemeClr val="bg1">
                <a:lumMod val="65000"/>
              </a:schemeClr>
            </a:solidFill>
          </a:endParaRPr>
        </a:p>
      </cdr:txBody>
    </cdr:sp>
  </cdr:relSizeAnchor>
  <cdr:relSizeAnchor xmlns:cdr="http://schemas.openxmlformats.org/drawingml/2006/chartDrawing">
    <cdr:from>
      <cdr:x>0.01445</cdr:x>
      <cdr:y>0.19013</cdr:y>
    </cdr:from>
    <cdr:to>
      <cdr:x>0.9422</cdr:x>
      <cdr:y>0.29603</cdr:y>
    </cdr:to>
    <cdr:sp macro="" textlink="">
      <cdr:nvSpPr>
        <cdr:cNvPr id="6" name="TextBox 5">
          <a:extLst xmlns:a="http://schemas.openxmlformats.org/drawingml/2006/main">
            <a:ext uri="{FF2B5EF4-FFF2-40B4-BE49-F238E27FC236}">
              <a16:creationId xmlns:a16="http://schemas.microsoft.com/office/drawing/2014/main" id="{5346F831-8BD8-5ADE-487E-49CBEE6789ED}"/>
            </a:ext>
          </a:extLst>
        </cdr:cNvPr>
        <cdr:cNvSpPr txBox="1"/>
      </cdr:nvSpPr>
      <cdr:spPr>
        <a:xfrm xmlns:a="http://schemas.openxmlformats.org/drawingml/2006/main">
          <a:off x="47625" y="752475"/>
          <a:ext cx="305752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solidFill>
                <a:schemeClr val="tx1">
                  <a:lumMod val="65000"/>
                  <a:lumOff val="35000"/>
                </a:schemeClr>
              </a:solidFill>
            </a:rPr>
            <a:t>This</a:t>
          </a:r>
          <a:r>
            <a:rPr lang="en-US" sz="1000" kern="1200" baseline="0">
              <a:solidFill>
                <a:schemeClr val="tx1">
                  <a:lumMod val="65000"/>
                  <a:lumOff val="35000"/>
                </a:schemeClr>
              </a:solidFill>
            </a:rPr>
            <a:t> likely played a part in </a:t>
          </a:r>
          <a:r>
            <a:rPr lang="en-US" sz="1000" kern="1200" baseline="0">
              <a:solidFill>
                <a:schemeClr val="accent1"/>
              </a:solidFill>
            </a:rPr>
            <a:t>Finland</a:t>
          </a:r>
          <a:r>
            <a:rPr lang="en-US" sz="1000" kern="1200" baseline="0">
              <a:solidFill>
                <a:schemeClr val="tx1">
                  <a:lumMod val="65000"/>
                  <a:lumOff val="35000"/>
                </a:schemeClr>
              </a:solidFill>
            </a:rPr>
            <a:t>'s </a:t>
          </a:r>
          <a:r>
            <a:rPr lang="en-US" sz="1000" b="1" kern="1200" baseline="0">
              <a:solidFill>
                <a:schemeClr val="tx1">
                  <a:lumMod val="65000"/>
                  <a:lumOff val="35000"/>
                </a:schemeClr>
              </a:solidFill>
            </a:rPr>
            <a:t>economic disruption</a:t>
          </a:r>
          <a:r>
            <a:rPr lang="en-US" sz="1000" kern="1200" baseline="0">
              <a:solidFill>
                <a:schemeClr val="tx1">
                  <a:lumMod val="65000"/>
                  <a:lumOff val="35000"/>
                </a:schemeClr>
              </a:solidFill>
            </a:rPr>
            <a:t> and therefore higher unemployment than </a:t>
          </a:r>
          <a:r>
            <a:rPr lang="en-US" sz="1000" kern="1200" baseline="0">
              <a:solidFill>
                <a:schemeClr val="bg1">
                  <a:lumMod val="65000"/>
                </a:schemeClr>
              </a:solidFill>
            </a:rPr>
            <a:t>EU average</a:t>
          </a:r>
          <a:r>
            <a:rPr lang="en-US" sz="1000" kern="1200" baseline="0">
              <a:solidFill>
                <a:schemeClr val="tx1">
                  <a:lumMod val="65000"/>
                  <a:lumOff val="35000"/>
                </a:schemeClr>
              </a:solidFill>
            </a:rPr>
            <a:t>.</a:t>
          </a:r>
          <a:endParaRPr lang="en-US" sz="1000" kern="1200">
            <a:solidFill>
              <a:schemeClr val="tx1">
                <a:lumMod val="65000"/>
                <a:lumOff val="35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57150</xdr:colOff>
      <xdr:row>0</xdr:row>
      <xdr:rowOff>57149</xdr:rowOff>
    </xdr:from>
    <xdr:to>
      <xdr:col>20</xdr:col>
      <xdr:colOff>171450</xdr:colOff>
      <xdr:row>21</xdr:row>
      <xdr:rowOff>180974</xdr:rowOff>
    </xdr:to>
    <xdr:sp macro="" textlink="">
      <xdr:nvSpPr>
        <xdr:cNvPr id="2" name="TextBox 1">
          <a:extLst>
            <a:ext uri="{FF2B5EF4-FFF2-40B4-BE49-F238E27FC236}">
              <a16:creationId xmlns:a16="http://schemas.microsoft.com/office/drawing/2014/main" id="{DF87D135-86A2-4984-B86D-6ADA723BF1B8}"/>
            </a:ext>
          </a:extLst>
        </xdr:cNvPr>
        <xdr:cNvSpPr txBox="1"/>
      </xdr:nvSpPr>
      <xdr:spPr>
        <a:xfrm>
          <a:off x="57150" y="57149"/>
          <a:ext cx="12306300" cy="4124325"/>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kern="1200">
              <a:solidFill>
                <a:schemeClr val="tx1">
                  <a:lumMod val="65000"/>
                  <a:lumOff val="35000"/>
                </a:schemeClr>
              </a:solidFill>
            </a:rPr>
            <a:t>Sources:</a:t>
          </a:r>
          <a:br>
            <a:rPr lang="en-US" sz="1100" b="0" kern="1200">
              <a:solidFill>
                <a:schemeClr val="tx1">
                  <a:lumMod val="65000"/>
                  <a:lumOff val="35000"/>
                </a:schemeClr>
              </a:solidFill>
            </a:rPr>
          </a:br>
          <a:r>
            <a:rPr lang="en-US" sz="1100" b="0" kern="1200">
              <a:solidFill>
                <a:schemeClr val="tx1">
                  <a:lumMod val="65000"/>
                  <a:lumOff val="35000"/>
                </a:schemeClr>
              </a:solidFill>
            </a:rPr>
            <a:t>OECD 2024a. (DSD_LFS@DF_IALFS_INDIC) Infra-annual labour statistics. URL: https://data-explorer.oecd.org/vis?tm=monthly%20unemployment%20rate&amp;pg=0&amp;snb=6&amp;df[ds]=dsDisseminateFinalDMZ&amp;df[id]=DSD_LFS%40DF_IALFS_INDIC&amp;df[ag]=OECD.SDD.TPS&amp;df[vs]=1.0&amp;dq=EU27_2020%2BFIN.UNE_LF_M...Y._T.Y_GE15..M&amp;pd=2019-01%2C&amp;to[TIME_PERIOD]=false&amp;ly[cl]=TIME_PERIOD&amp;ly[rw]=REF_AREA&amp;lb=nm. Accessed: 13 December 2024.</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Statistics Finland 2024a. 11n2 - Job vacancies by industry of the establishment, 2013Q1-2024Q3. Job vacancy survey. URL: https://pxdata.stat.fi/PxWeb/pxweb/en/StatFin/StatFin__atp/statfin_atp_pxt_11n2.px/table/tableViewLayout1/. Accessed: 12 December 2024.</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OECD 2024b. (DSD_PRICES@DF_PRICES_HICP) Eurostat harmonised index of consumer prices (HICP). URL: https://data-explorer.oecd.org/vis?tm=consumer%20price%20index&amp;pg=0&amp;snb=32&amp;df[ds]=dsDisseminateFinalDMZ&amp;df[id]=DSD_PRICES%40DF_PRICES_HICP&amp;df[ag]=OECD.SDD.TPS&amp;df[vs]=1.0&amp;dq=EU27_2020%2BFIN.M.HICP.CPI.PA._T.N.GY&amp;pd=2019-01%2C&amp;to[TIME_PERIOD]=false&amp;lb=nm&amp;ly[cl]=TIME_PERIOD&amp;ly[rw]=REF_AREA. Accessed: 13 December 2024.</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Espinosa, C. 2024. Inflation in Europe - Statistics &amp; Facts. Topic overview. Statista. URL: https://www.statista.com/topics/4120/inflation-and-price-indices-in-europe/#topicOverview. Accessed: 18 December 2024.</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OECD 2024c. (DSD_BOP@DF_TIS) International trade in services. URL: https://data-explorer.oecd.org/vis?tm=trade%20of%20goods%20and%20service&amp;pg=0&amp;fs[0]=Reference%20area%2C0%7CFinland%23FIN%23&amp;fs[1]=Reference%20area%2C0%7CEuropean%20Union%20%2827%20countries%20from%2001%2F02%2F2020%29%23EU27_2020%23&amp;fs[2]=Counterpart%20area%2C1%7CNon-OECD%20economies%23WXOECD%23%7CRussia%23RUS%23&amp;fs[3]=Unit%20of%20measure%2C0%7CEuros%252C%20exchange%20rate%20converted%23EUR_EXC%23&amp;fc=Unit%20of%20measure&amp;snb=1&amp;df[ds]=dsDisseminateFinalDMZ&amp;df[id]=DSD_BOP%40DF_TIS&amp;df[ag]=OECD.SDD.TPS&amp;df[vs]=1.0&amp;dq=FIN%2BEU27_2020.RUS.S.B..A.EUR_EXC.&amp;pd=2009%2C&amp;to[TIME_PERIOD]=false&amp;lb=nm&amp;ly[cl]=TIME_PERIOD&amp;ly[rw]=COMBINED_UNIT_MEASURE%2CREF_AREA. Accessed: 16 December 2024.</a:t>
          </a:r>
        </a:p>
        <a:p>
          <a:pPr algn="l"/>
          <a:endParaRPr lang="en-US" sz="1100" b="0" kern="1200" baseline="0">
            <a:solidFill>
              <a:schemeClr val="tx1">
                <a:lumMod val="65000"/>
                <a:lumOff val="35000"/>
              </a:schemeClr>
            </a:solidFill>
          </a:endParaRPr>
        </a:p>
        <a:p>
          <a:pPr algn="l"/>
          <a:r>
            <a:rPr lang="en-US" sz="1100" b="0" kern="1200" baseline="0">
              <a:solidFill>
                <a:schemeClr val="tx1">
                  <a:lumMod val="65000"/>
                  <a:lumOff val="35000"/>
                </a:schemeClr>
              </a:solidFill>
            </a:rPr>
            <a:t>Statistics Finland 2024b. 141m - Labour Cost Index (2020=100) by Industry - quarterly data, 2007Q1-2024Q3. Labour cost index. URL: https://pxdata.stat.fi/PxWeb/pxweb/en/StatFin/StatFin__tvki/statfin_tvki_pxt_141m.px/table/tableViewLayout1/. Accessed: 16 December 2024.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5840" refreshedDate="45639.646811226849" backgroundQuery="1" createdVersion="8" refreshedVersion="8" minRefreshableVersion="3" recordCount="23" xr:uid="{E266FBC9-7432-41F6-AAD0-A4A7526000F9}">
  <cacheSource type="external" connectionId="4"/>
  <cacheFields count="3">
    <cacheField name="Time_period" numFmtId="0">
      <sharedItems count="23">
        <s v="2019Q1"/>
        <s v="2019Q2"/>
        <s v="2019Q3"/>
        <s v="2019Q4"/>
        <s v="2020Q1"/>
        <s v="2020Q2"/>
        <s v="2020Q3"/>
        <s v="2020Q4"/>
        <s v="2021Q1"/>
        <s v="2021Q2"/>
        <s v="2021Q3"/>
        <s v="2021Q4"/>
        <s v="2022Q1"/>
        <s v="2022Q2"/>
        <s v="2022Q3"/>
        <s v="2022Q4"/>
        <s v="2023Q1"/>
        <s v="2023Q2"/>
        <s v="2023Q3"/>
        <s v="2023Q4"/>
        <s v="2024Q1"/>
        <s v="2024Q2"/>
        <s v="2024Q3"/>
      </sharedItems>
    </cacheField>
    <cacheField name="Construction" numFmtId="0">
      <sharedItems containsSemiMixedTypes="0" containsString="0" containsNumber="1" containsInteger="1" minValue="1800" maxValue="7800" count="15">
        <n v="5700"/>
        <n v="4800"/>
        <n v="6200"/>
        <n v="3100"/>
        <n v="5800"/>
        <n v="3400"/>
        <n v="2400"/>
        <n v="2800"/>
        <n v="5400"/>
        <n v="5500"/>
        <n v="4300"/>
        <n v="7800"/>
        <n v="3800"/>
        <n v="3900"/>
        <n v="1800"/>
      </sharedItems>
    </cacheField>
    <cacheField name="Professional, scientific, technical &amp; Admin, support services" numFmtId="0">
      <sharedItems containsSemiMixedTypes="0" containsString="0" containsNumber="1" containsInteger="1" minValue="4500" maxValue="13100" count="22">
        <n v="9900"/>
        <n v="6700"/>
        <n v="8500"/>
        <n v="6200"/>
        <n v="10700"/>
        <n v="5900"/>
        <n v="8400"/>
        <n v="4500"/>
        <n v="9600"/>
        <n v="10200"/>
        <n v="8900"/>
        <n v="12200"/>
        <n v="9300"/>
        <n v="8100"/>
        <n v="5500"/>
        <n v="13100"/>
        <n v="7200"/>
        <n v="6300"/>
        <n v="7100"/>
        <n v="9700"/>
        <n v="7000"/>
        <n v="54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5840" refreshedDate="45639.666353819448" createdVersion="8" refreshedVersion="8" minRefreshableVersion="3" recordCount="140" xr:uid="{BF43C350-E801-4BD5-982E-B9325C90F722}">
  <cacheSource type="worksheet">
    <worksheetSource name="Unemp_FinEU_M__2"/>
  </cacheSource>
  <cacheFields count="6">
    <cacheField name="TIME_PERIOD" numFmtId="165">
      <sharedItems containsSemiMixedTypes="0" containsNonDate="0" containsDate="1" containsString="0" minDate="2019-01-01T00:00:00" maxDate="2024-10-02T00:00:00" count="7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sharedItems>
      <fieldGroup par="5"/>
    </cacheField>
    <cacheField name="REF_AREA" numFmtId="0">
      <sharedItems count="2">
        <s v="FIN"/>
        <s v="EU"/>
      </sharedItems>
    </cacheField>
    <cacheField name="OBS_VALUE" numFmtId="0">
      <sharedItems containsSemiMixedTypes="0" containsString="0" containsNumber="1" minValue="5.9" maxValue="8.8000000000000007"/>
    </cacheField>
    <cacheField name="Months (TIME_PERIOD)" numFmtId="0" databaseField="0">
      <fieldGroup base="0">
        <rangePr groupBy="months" startDate="2019-01-01T00:00:00" endDate="2024-10-02T00:00:00"/>
        <groupItems count="14">
          <s v="&lt;01-01-19"/>
          <s v="Jan"/>
          <s v="Feb"/>
          <s v="Mar"/>
          <s v="Apr"/>
          <s v="May"/>
          <s v="Jun"/>
          <s v="Jul"/>
          <s v="Aug"/>
          <s v="Sep"/>
          <s v="Oct"/>
          <s v="Nov"/>
          <s v="Dec"/>
          <s v="&gt;02-10-24"/>
        </groupItems>
      </fieldGroup>
    </cacheField>
    <cacheField name="Quarters (TIME_PERIOD)" numFmtId="0" databaseField="0">
      <fieldGroup base="0">
        <rangePr groupBy="quarters" startDate="2019-01-01T00:00:00" endDate="2024-10-02T00:00:00"/>
        <groupItems count="6">
          <s v="&lt;01-01-19"/>
          <s v="Qtr1"/>
          <s v="Qtr2"/>
          <s v="Qtr3"/>
          <s v="Qtr4"/>
          <s v="&gt;02-10-24"/>
        </groupItems>
      </fieldGroup>
    </cacheField>
    <cacheField name="Years (TIME_PERIOD)" numFmtId="0" databaseField="0">
      <fieldGroup base="0">
        <rangePr groupBy="years" startDate="2019-01-01T00:00:00" endDate="2024-10-02T00:00:00"/>
        <groupItems count="8">
          <s v="&lt;01-01-19"/>
          <s v="2019"/>
          <s v="2020"/>
          <s v="2021"/>
          <s v="2022"/>
          <s v="2023"/>
          <s v="2024"/>
          <s v="&gt;02-10-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5840" refreshedDate="45639.684056712962" createdVersion="8" refreshedVersion="8" minRefreshableVersion="3" recordCount="140" xr:uid="{996A3748-2176-416C-A3B0-F3875FB1408B}">
  <cacheSource type="worksheet">
    <worksheetSource name="Harmonized_CPI_FinEU_M__2"/>
  </cacheSource>
  <cacheFields count="6">
    <cacheField name="TIME_PERIOD" numFmtId="165">
      <sharedItems containsSemiMixedTypes="0" containsNonDate="0" containsDate="1" containsString="0" minDate="2019-01-01T00:00:00" maxDate="2024-10-02T00:00:00" count="7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sharedItems>
      <fieldGroup par="5"/>
    </cacheField>
    <cacheField name="REF_AREA" numFmtId="0">
      <sharedItems count="2">
        <s v="FIN"/>
        <s v="EU"/>
      </sharedItems>
    </cacheField>
    <cacheField name="OBS_VALUE" numFmtId="0">
      <sharedItems containsSemiMixedTypes="0" containsString="0" containsNumber="1" minValue="-0.3" maxValue="11.5"/>
    </cacheField>
    <cacheField name="Months (TIME_PERIOD)" numFmtId="0" databaseField="0">
      <fieldGroup base="0">
        <rangePr groupBy="months" startDate="2019-01-01T00:00:00" endDate="2024-10-02T00:00:00"/>
        <groupItems count="14">
          <s v="&lt;01-01-19"/>
          <s v="Jan"/>
          <s v="Feb"/>
          <s v="Mar"/>
          <s v="Apr"/>
          <s v="May"/>
          <s v="Jun"/>
          <s v="Jul"/>
          <s v="Aug"/>
          <s v="Sep"/>
          <s v="Oct"/>
          <s v="Nov"/>
          <s v="Dec"/>
          <s v="&gt;02-10-24"/>
        </groupItems>
      </fieldGroup>
    </cacheField>
    <cacheField name="Quarters (TIME_PERIOD)" numFmtId="0" databaseField="0">
      <fieldGroup base="0">
        <rangePr groupBy="quarters" startDate="2019-01-01T00:00:00" endDate="2024-10-02T00:00:00"/>
        <groupItems count="6">
          <s v="&lt;01-01-19"/>
          <s v="Qtr1"/>
          <s v="Qtr2"/>
          <s v="Qtr3"/>
          <s v="Qtr4"/>
          <s v="&gt;02-10-24"/>
        </groupItems>
      </fieldGroup>
    </cacheField>
    <cacheField name="Years (TIME_PERIOD)" numFmtId="0" databaseField="0">
      <fieldGroup base="0">
        <rangePr groupBy="years" startDate="2019-01-01T00:00:00" endDate="2024-10-02T00:00:00"/>
        <groupItems count="8">
          <s v="&lt;01-01-19"/>
          <s v="2019"/>
          <s v="2020"/>
          <s v="2021"/>
          <s v="2022"/>
          <s v="2023"/>
          <s v="2024"/>
          <s v="&gt;02-10-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5840" refreshedDate="45642.592150231481" createdVersion="8" refreshedVersion="8" minRefreshableVersion="3" recordCount="46" xr:uid="{6DF71D91-8117-41CE-82B6-B2AB77E96F58}">
  <cacheSource type="worksheet">
    <worksheetSource name="LaborCostIndex_Fin_Q"/>
  </cacheSource>
  <cacheFields count="6">
    <cacheField name="Time_period" numFmtId="0">
      <sharedItems count="23">
        <s v="2019Q1"/>
        <s v="2019Q2"/>
        <s v="2019Q3"/>
        <s v="2019Q4"/>
        <s v="2020Q1"/>
        <s v="2020Q2"/>
        <s v="2020Q3"/>
        <s v="2020Q4"/>
        <s v="2021Q1"/>
        <s v="2021Q2"/>
        <s v="2021Q3"/>
        <s v="2021Q4"/>
        <s v="2022Q1"/>
        <s v="2022Q2"/>
        <s v="2022Q3"/>
        <s v="2022Q4"/>
        <s v="2023Q1"/>
        <s v="2023Q2"/>
        <s v="2023Q3"/>
        <s v="2023Q4"/>
        <s v="2024Q1"/>
        <s v="2024Q2"/>
        <s v="2024Q3"/>
      </sharedItems>
    </cacheField>
    <cacheField name="Industry" numFmtId="0">
      <sharedItems count="2">
        <s v="Construction"/>
        <s v="Service industries"/>
      </sharedItems>
    </cacheField>
    <cacheField name="Labor cost index" numFmtId="0">
      <sharedItems containsSemiMixedTypes="0" containsString="0" containsNumber="1" minValue="98.9" maxValue="112.4"/>
    </cacheField>
    <cacheField name="Labor cost index excl one-off items" numFmtId="0">
      <sharedItems containsSemiMixedTypes="0" containsString="0" containsNumber="1" minValue="99" maxValue="111.9"/>
    </cacheField>
    <cacheField name="YoY change of labor cost index" numFmtId="0">
      <sharedItems containsSemiMixedTypes="0" containsString="0" containsNumber="1" minValue="-2.4" maxValue="6"/>
    </cacheField>
    <cacheField name="YoY change of labor cost index excl one-off items" numFmtId="0">
      <sharedItems containsSemiMixedTypes="0" containsString="0" containsNumber="1" minValue="-1.5" maxValue="6.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5840" refreshedDate="45642.702879629629" backgroundQuery="1" createdVersion="8" refreshedVersion="8" minRefreshableVersion="3" recordCount="24" xr:uid="{F1EA3BCA-7ACF-4776-B0BB-AFBBDE838BE9}">
  <cacheSource type="external" connectionId="7"/>
  <cacheFields count="4">
    <cacheField name="TIME_PERIOD" numFmtId="0">
      <sharedItems containsSemiMixedTypes="0" containsString="0" containsNumber="1" containsInteger="1" minValue="2019" maxValue="2022" count="4">
        <n v="2019"/>
        <n v="2020"/>
        <n v="2021"/>
        <n v="2022"/>
      </sharedItems>
    </cacheField>
    <cacheField name="REF_AREA" numFmtId="0">
      <sharedItems count="2">
        <s v="FIN"/>
        <s v="EU"/>
      </sharedItems>
    </cacheField>
    <cacheField name="Accounting entry" numFmtId="0">
      <sharedItems count="3">
        <s v="Revenue"/>
        <s v="Expenditure"/>
        <s v="Balance (revenue minus expenditure)"/>
      </sharedItems>
    </cacheField>
    <cacheField name="OBS_VALUE" numFmtId="0">
      <sharedItems containsSemiMixedTypes="0" containsString="0" containsNumber="1" minValue="59" maxValue="28619.1" count="24">
        <n v="1239"/>
        <n v="28619.1"/>
        <n v="12765.1"/>
        <n v="818"/>
        <n v="15853.9"/>
        <n v="421"/>
        <n v="683"/>
        <n v="22351.7"/>
        <n v="279"/>
        <n v="8955.7999999999993"/>
        <n v="13395.9"/>
        <n v="404"/>
        <n v="562"/>
        <n v="24006.3"/>
        <n v="10604.7"/>
        <n v="370"/>
        <n v="192"/>
        <n v="13401.6"/>
        <n v="18732.900000000001"/>
        <n v="353"/>
        <n v="294"/>
        <n v="9458.7000000000007"/>
        <n v="9274.2999999999993"/>
        <n v="5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r>
  <r>
    <x v="1"/>
    <x v="1"/>
    <x v="1"/>
  </r>
  <r>
    <x v="2"/>
    <x v="2"/>
    <x v="2"/>
  </r>
  <r>
    <x v="3"/>
    <x v="3"/>
    <x v="3"/>
  </r>
  <r>
    <x v="4"/>
    <x v="4"/>
    <x v="4"/>
  </r>
  <r>
    <x v="5"/>
    <x v="5"/>
    <x v="5"/>
  </r>
  <r>
    <x v="6"/>
    <x v="6"/>
    <x v="6"/>
  </r>
  <r>
    <x v="7"/>
    <x v="7"/>
    <x v="7"/>
  </r>
  <r>
    <x v="8"/>
    <x v="8"/>
    <x v="8"/>
  </r>
  <r>
    <x v="9"/>
    <x v="9"/>
    <x v="3"/>
  </r>
  <r>
    <x v="10"/>
    <x v="1"/>
    <x v="9"/>
  </r>
  <r>
    <x v="11"/>
    <x v="10"/>
    <x v="10"/>
  </r>
  <r>
    <x v="12"/>
    <x v="11"/>
    <x v="11"/>
  </r>
  <r>
    <x v="13"/>
    <x v="9"/>
    <x v="12"/>
  </r>
  <r>
    <x v="14"/>
    <x v="9"/>
    <x v="13"/>
  </r>
  <r>
    <x v="15"/>
    <x v="7"/>
    <x v="14"/>
  </r>
  <r>
    <x v="16"/>
    <x v="12"/>
    <x v="15"/>
  </r>
  <r>
    <x v="17"/>
    <x v="12"/>
    <x v="16"/>
  </r>
  <r>
    <x v="18"/>
    <x v="5"/>
    <x v="17"/>
  </r>
  <r>
    <x v="19"/>
    <x v="13"/>
    <x v="18"/>
  </r>
  <r>
    <x v="20"/>
    <x v="14"/>
    <x v="19"/>
  </r>
  <r>
    <x v="21"/>
    <x v="4"/>
    <x v="20"/>
  </r>
  <r>
    <x v="22"/>
    <x v="7"/>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n v="6.6"/>
  </r>
  <r>
    <x v="1"/>
    <x v="0"/>
    <n v="7.1"/>
  </r>
  <r>
    <x v="2"/>
    <x v="0"/>
    <n v="6.5"/>
  </r>
  <r>
    <x v="3"/>
    <x v="0"/>
    <n v="7.2"/>
  </r>
  <r>
    <x v="4"/>
    <x v="0"/>
    <n v="6.8"/>
  </r>
  <r>
    <x v="5"/>
    <x v="0"/>
    <n v="6.2"/>
  </r>
  <r>
    <x v="6"/>
    <x v="0"/>
    <n v="6.5"/>
  </r>
  <r>
    <x v="7"/>
    <x v="0"/>
    <n v="7"/>
  </r>
  <r>
    <x v="8"/>
    <x v="0"/>
    <n v="6.6"/>
  </r>
  <r>
    <x v="9"/>
    <x v="0"/>
    <n v="6.9"/>
  </r>
  <r>
    <x v="10"/>
    <x v="0"/>
    <n v="6.9"/>
  </r>
  <r>
    <x v="11"/>
    <x v="0"/>
    <n v="6.5"/>
  </r>
  <r>
    <x v="12"/>
    <x v="0"/>
    <n v="6.8"/>
  </r>
  <r>
    <x v="13"/>
    <x v="0"/>
    <n v="6.7"/>
  </r>
  <r>
    <x v="14"/>
    <x v="0"/>
    <n v="6.8"/>
  </r>
  <r>
    <x v="15"/>
    <x v="0"/>
    <n v="7.2"/>
  </r>
  <r>
    <x v="16"/>
    <x v="0"/>
    <n v="8.6"/>
  </r>
  <r>
    <x v="17"/>
    <x v="0"/>
    <n v="7.6"/>
  </r>
  <r>
    <x v="18"/>
    <x v="0"/>
    <n v="8.1999999999999993"/>
  </r>
  <r>
    <x v="19"/>
    <x v="0"/>
    <n v="8.8000000000000007"/>
  </r>
  <r>
    <x v="20"/>
    <x v="0"/>
    <n v="8.1"/>
  </r>
  <r>
    <x v="21"/>
    <x v="0"/>
    <n v="8.1999999999999993"/>
  </r>
  <r>
    <x v="22"/>
    <x v="0"/>
    <n v="8"/>
  </r>
  <r>
    <x v="23"/>
    <x v="0"/>
    <n v="8.1999999999999993"/>
  </r>
  <r>
    <x v="24"/>
    <x v="0"/>
    <n v="8.3000000000000007"/>
  </r>
  <r>
    <x v="25"/>
    <x v="0"/>
    <n v="8.1"/>
  </r>
  <r>
    <x v="26"/>
    <x v="0"/>
    <n v="7.7"/>
  </r>
  <r>
    <x v="27"/>
    <x v="0"/>
    <n v="8.6"/>
  </r>
  <r>
    <x v="28"/>
    <x v="0"/>
    <n v="8.1999999999999993"/>
  </r>
  <r>
    <x v="29"/>
    <x v="0"/>
    <n v="7.6"/>
  </r>
  <r>
    <x v="30"/>
    <x v="0"/>
    <n v="7.6"/>
  </r>
  <r>
    <x v="31"/>
    <x v="0"/>
    <n v="7"/>
  </r>
  <r>
    <x v="32"/>
    <x v="0"/>
    <n v="7.5"/>
  </r>
  <r>
    <x v="33"/>
    <x v="0"/>
    <n v="6.7"/>
  </r>
  <r>
    <x v="34"/>
    <x v="0"/>
    <n v="6.8"/>
  </r>
  <r>
    <x v="35"/>
    <x v="0"/>
    <n v="7.2"/>
  </r>
  <r>
    <x v="36"/>
    <x v="0"/>
    <n v="7"/>
  </r>
  <r>
    <x v="37"/>
    <x v="0"/>
    <n v="6.6"/>
  </r>
  <r>
    <x v="38"/>
    <x v="0"/>
    <n v="6.6"/>
  </r>
  <r>
    <x v="39"/>
    <x v="0"/>
    <n v="6.2"/>
  </r>
  <r>
    <x v="40"/>
    <x v="0"/>
    <n v="6.1"/>
  </r>
  <r>
    <x v="41"/>
    <x v="0"/>
    <n v="6.9"/>
  </r>
  <r>
    <x v="42"/>
    <x v="0"/>
    <n v="7.1"/>
  </r>
  <r>
    <x v="43"/>
    <x v="0"/>
    <n v="7.2"/>
  </r>
  <r>
    <x v="44"/>
    <x v="0"/>
    <n v="7.2"/>
  </r>
  <r>
    <x v="45"/>
    <x v="0"/>
    <n v="6.4"/>
  </r>
  <r>
    <x v="46"/>
    <x v="0"/>
    <n v="6.7"/>
  </r>
  <r>
    <x v="47"/>
    <x v="0"/>
    <n v="7.3"/>
  </r>
  <r>
    <x v="48"/>
    <x v="0"/>
    <n v="7.1"/>
  </r>
  <r>
    <x v="49"/>
    <x v="0"/>
    <n v="6.6"/>
  </r>
  <r>
    <x v="50"/>
    <x v="0"/>
    <n v="6.5"/>
  </r>
  <r>
    <x v="51"/>
    <x v="0"/>
    <n v="7.1"/>
  </r>
  <r>
    <x v="52"/>
    <x v="0"/>
    <n v="7.1"/>
  </r>
  <r>
    <x v="53"/>
    <x v="0"/>
    <n v="7.2"/>
  </r>
  <r>
    <x v="54"/>
    <x v="0"/>
    <n v="7.5"/>
  </r>
  <r>
    <x v="55"/>
    <x v="0"/>
    <n v="7.4"/>
  </r>
  <r>
    <x v="56"/>
    <x v="0"/>
    <n v="7.5"/>
  </r>
  <r>
    <x v="57"/>
    <x v="0"/>
    <n v="7.5"/>
  </r>
  <r>
    <x v="58"/>
    <x v="0"/>
    <n v="7.7"/>
  </r>
  <r>
    <x v="59"/>
    <x v="0"/>
    <n v="7.6"/>
  </r>
  <r>
    <x v="60"/>
    <x v="0"/>
    <n v="7.8"/>
  </r>
  <r>
    <x v="61"/>
    <x v="0"/>
    <n v="7.7"/>
  </r>
  <r>
    <x v="62"/>
    <x v="0"/>
    <n v="8.4"/>
  </r>
  <r>
    <x v="63"/>
    <x v="0"/>
    <n v="8.3000000000000007"/>
  </r>
  <r>
    <x v="64"/>
    <x v="0"/>
    <n v="8.1999999999999993"/>
  </r>
  <r>
    <x v="65"/>
    <x v="0"/>
    <n v="8.4"/>
  </r>
  <r>
    <x v="66"/>
    <x v="0"/>
    <n v="8.6"/>
  </r>
  <r>
    <x v="67"/>
    <x v="0"/>
    <n v="8.3000000000000007"/>
  </r>
  <r>
    <x v="68"/>
    <x v="0"/>
    <n v="8.6"/>
  </r>
  <r>
    <x v="69"/>
    <x v="0"/>
    <n v="8.8000000000000007"/>
  </r>
  <r>
    <x v="0"/>
    <x v="1"/>
    <n v="7"/>
  </r>
  <r>
    <x v="1"/>
    <x v="1"/>
    <n v="7"/>
  </r>
  <r>
    <x v="2"/>
    <x v="1"/>
    <n v="6.9"/>
  </r>
  <r>
    <x v="3"/>
    <x v="1"/>
    <n v="6.9"/>
  </r>
  <r>
    <x v="4"/>
    <x v="1"/>
    <n v="6.8"/>
  </r>
  <r>
    <x v="5"/>
    <x v="1"/>
    <n v="6.7"/>
  </r>
  <r>
    <x v="6"/>
    <x v="1"/>
    <n v="6.8"/>
  </r>
  <r>
    <x v="7"/>
    <x v="1"/>
    <n v="6.7"/>
  </r>
  <r>
    <x v="8"/>
    <x v="1"/>
    <n v="6.7"/>
  </r>
  <r>
    <x v="9"/>
    <x v="1"/>
    <n v="6.7"/>
  </r>
  <r>
    <x v="10"/>
    <x v="1"/>
    <n v="6.7"/>
  </r>
  <r>
    <x v="11"/>
    <x v="1"/>
    <n v="6.7"/>
  </r>
  <r>
    <x v="12"/>
    <x v="1"/>
    <n v="6.7"/>
  </r>
  <r>
    <x v="13"/>
    <x v="1"/>
    <n v="6.6"/>
  </r>
  <r>
    <x v="14"/>
    <x v="1"/>
    <n v="6.5"/>
  </r>
  <r>
    <x v="15"/>
    <x v="1"/>
    <n v="6.7"/>
  </r>
  <r>
    <x v="16"/>
    <x v="1"/>
    <n v="7"/>
  </r>
  <r>
    <x v="17"/>
    <x v="1"/>
    <n v="7.4"/>
  </r>
  <r>
    <x v="18"/>
    <x v="1"/>
    <n v="7.7"/>
  </r>
  <r>
    <x v="19"/>
    <x v="1"/>
    <n v="7.8"/>
  </r>
  <r>
    <x v="20"/>
    <x v="1"/>
    <n v="7.7"/>
  </r>
  <r>
    <x v="21"/>
    <x v="1"/>
    <n v="7.6"/>
  </r>
  <r>
    <x v="22"/>
    <x v="1"/>
    <n v="7.4"/>
  </r>
  <r>
    <x v="23"/>
    <x v="1"/>
    <n v="7.5"/>
  </r>
  <r>
    <x v="24"/>
    <x v="1"/>
    <n v="7.5"/>
  </r>
  <r>
    <x v="25"/>
    <x v="1"/>
    <n v="7.5"/>
  </r>
  <r>
    <x v="26"/>
    <x v="1"/>
    <n v="7.5"/>
  </r>
  <r>
    <x v="27"/>
    <x v="1"/>
    <n v="7.5"/>
  </r>
  <r>
    <x v="28"/>
    <x v="1"/>
    <n v="7.3"/>
  </r>
  <r>
    <x v="29"/>
    <x v="1"/>
    <n v="7.2"/>
  </r>
  <r>
    <x v="30"/>
    <x v="1"/>
    <n v="7"/>
  </r>
  <r>
    <x v="31"/>
    <x v="1"/>
    <n v="6.9"/>
  </r>
  <r>
    <x v="32"/>
    <x v="1"/>
    <n v="6.7"/>
  </r>
  <r>
    <x v="33"/>
    <x v="1"/>
    <n v="6.6"/>
  </r>
  <r>
    <x v="34"/>
    <x v="1"/>
    <n v="6.5"/>
  </r>
  <r>
    <x v="35"/>
    <x v="1"/>
    <n v="6.4"/>
  </r>
  <r>
    <x v="36"/>
    <x v="1"/>
    <n v="6.3"/>
  </r>
  <r>
    <x v="37"/>
    <x v="1"/>
    <n v="6.2"/>
  </r>
  <r>
    <x v="38"/>
    <x v="1"/>
    <n v="6.2"/>
  </r>
  <r>
    <x v="39"/>
    <x v="1"/>
    <n v="6.2"/>
  </r>
  <r>
    <x v="40"/>
    <x v="1"/>
    <n v="6.2"/>
  </r>
  <r>
    <x v="41"/>
    <x v="1"/>
    <n v="6.2"/>
  </r>
  <r>
    <x v="42"/>
    <x v="1"/>
    <n v="6.1"/>
  </r>
  <r>
    <x v="43"/>
    <x v="1"/>
    <n v="6.1"/>
  </r>
  <r>
    <x v="44"/>
    <x v="1"/>
    <n v="6.1"/>
  </r>
  <r>
    <x v="45"/>
    <x v="1"/>
    <n v="6.1"/>
  </r>
  <r>
    <x v="46"/>
    <x v="1"/>
    <n v="6.1"/>
  </r>
  <r>
    <x v="47"/>
    <x v="1"/>
    <n v="6.1"/>
  </r>
  <r>
    <x v="48"/>
    <x v="1"/>
    <n v="6.1"/>
  </r>
  <r>
    <x v="49"/>
    <x v="1"/>
    <n v="6"/>
  </r>
  <r>
    <x v="50"/>
    <x v="1"/>
    <n v="6"/>
  </r>
  <r>
    <x v="51"/>
    <x v="1"/>
    <n v="6"/>
  </r>
  <r>
    <x v="52"/>
    <x v="1"/>
    <n v="6"/>
  </r>
  <r>
    <x v="53"/>
    <x v="1"/>
    <n v="6"/>
  </r>
  <r>
    <x v="54"/>
    <x v="1"/>
    <n v="6.1"/>
  </r>
  <r>
    <x v="55"/>
    <x v="1"/>
    <n v="6"/>
  </r>
  <r>
    <x v="56"/>
    <x v="1"/>
    <n v="6.1"/>
  </r>
  <r>
    <x v="57"/>
    <x v="1"/>
    <n v="6.1"/>
  </r>
  <r>
    <x v="58"/>
    <x v="1"/>
    <n v="6.1"/>
  </r>
  <r>
    <x v="59"/>
    <x v="1"/>
    <n v="6.1"/>
  </r>
  <r>
    <x v="60"/>
    <x v="1"/>
    <n v="6.1"/>
  </r>
  <r>
    <x v="61"/>
    <x v="1"/>
    <n v="6.1"/>
  </r>
  <r>
    <x v="62"/>
    <x v="1"/>
    <n v="6"/>
  </r>
  <r>
    <x v="63"/>
    <x v="1"/>
    <n v="6"/>
  </r>
  <r>
    <x v="64"/>
    <x v="1"/>
    <n v="6"/>
  </r>
  <r>
    <x v="65"/>
    <x v="1"/>
    <n v="6"/>
  </r>
  <r>
    <x v="66"/>
    <x v="1"/>
    <n v="6"/>
  </r>
  <r>
    <x v="67"/>
    <x v="1"/>
    <n v="5.9"/>
  </r>
  <r>
    <x v="68"/>
    <x v="1"/>
    <n v="5.9"/>
  </r>
  <r>
    <x v="69"/>
    <x v="1"/>
    <n v="5.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n v="1.2"/>
  </r>
  <r>
    <x v="1"/>
    <x v="0"/>
    <n v="1.3"/>
  </r>
  <r>
    <x v="2"/>
    <x v="0"/>
    <n v="1.1000000000000001"/>
  </r>
  <r>
    <x v="3"/>
    <x v="0"/>
    <n v="1.5"/>
  </r>
  <r>
    <x v="4"/>
    <x v="0"/>
    <n v="1.3"/>
  </r>
  <r>
    <x v="5"/>
    <x v="0"/>
    <n v="1.1000000000000001"/>
  </r>
  <r>
    <x v="6"/>
    <x v="0"/>
    <n v="1"/>
  </r>
  <r>
    <x v="7"/>
    <x v="0"/>
    <n v="1.2"/>
  </r>
  <r>
    <x v="8"/>
    <x v="0"/>
    <n v="1"/>
  </r>
  <r>
    <x v="9"/>
    <x v="0"/>
    <n v="0.9"/>
  </r>
  <r>
    <x v="10"/>
    <x v="0"/>
    <n v="0.8"/>
  </r>
  <r>
    <x v="11"/>
    <x v="0"/>
    <n v="1.1000000000000001"/>
  </r>
  <r>
    <x v="12"/>
    <x v="0"/>
    <n v="1.2"/>
  </r>
  <r>
    <x v="13"/>
    <x v="0"/>
    <n v="1.1000000000000001"/>
  </r>
  <r>
    <x v="14"/>
    <x v="0"/>
    <n v="0.9"/>
  </r>
  <r>
    <x v="15"/>
    <x v="0"/>
    <n v="-0.3"/>
  </r>
  <r>
    <x v="16"/>
    <x v="0"/>
    <n v="-0.1"/>
  </r>
  <r>
    <x v="17"/>
    <x v="0"/>
    <n v="0.1"/>
  </r>
  <r>
    <x v="18"/>
    <x v="0"/>
    <n v="0.7"/>
  </r>
  <r>
    <x v="19"/>
    <x v="0"/>
    <n v="0.3"/>
  </r>
  <r>
    <x v="20"/>
    <x v="0"/>
    <n v="0.3"/>
  </r>
  <r>
    <x v="21"/>
    <x v="0"/>
    <n v="0.2"/>
  </r>
  <r>
    <x v="22"/>
    <x v="0"/>
    <n v="0.2"/>
  </r>
  <r>
    <x v="23"/>
    <x v="0"/>
    <n v="0.2"/>
  </r>
  <r>
    <x v="24"/>
    <x v="0"/>
    <n v="1"/>
  </r>
  <r>
    <x v="25"/>
    <x v="0"/>
    <n v="0.9"/>
  </r>
  <r>
    <x v="26"/>
    <x v="0"/>
    <n v="1.4"/>
  </r>
  <r>
    <x v="27"/>
    <x v="0"/>
    <n v="2.2000000000000002"/>
  </r>
  <r>
    <x v="28"/>
    <x v="0"/>
    <n v="2.2999999999999998"/>
  </r>
  <r>
    <x v="29"/>
    <x v="0"/>
    <n v="1.9"/>
  </r>
  <r>
    <x v="30"/>
    <x v="0"/>
    <n v="1.8"/>
  </r>
  <r>
    <x v="31"/>
    <x v="0"/>
    <n v="1.8"/>
  </r>
  <r>
    <x v="32"/>
    <x v="0"/>
    <n v="2.1"/>
  </r>
  <r>
    <x v="33"/>
    <x v="0"/>
    <n v="2.8"/>
  </r>
  <r>
    <x v="34"/>
    <x v="0"/>
    <n v="3.5"/>
  </r>
  <r>
    <x v="35"/>
    <x v="0"/>
    <n v="3.2"/>
  </r>
  <r>
    <x v="36"/>
    <x v="0"/>
    <n v="4.0999999999999996"/>
  </r>
  <r>
    <x v="37"/>
    <x v="0"/>
    <n v="4.4000000000000004"/>
  </r>
  <r>
    <x v="38"/>
    <x v="0"/>
    <n v="5.8"/>
  </r>
  <r>
    <x v="39"/>
    <x v="0"/>
    <n v="5.8"/>
  </r>
  <r>
    <x v="40"/>
    <x v="0"/>
    <n v="7.1"/>
  </r>
  <r>
    <x v="41"/>
    <x v="0"/>
    <n v="8.1"/>
  </r>
  <r>
    <x v="42"/>
    <x v="0"/>
    <n v="8"/>
  </r>
  <r>
    <x v="43"/>
    <x v="0"/>
    <n v="7.9"/>
  </r>
  <r>
    <x v="44"/>
    <x v="0"/>
    <n v="8.4"/>
  </r>
  <r>
    <x v="45"/>
    <x v="0"/>
    <n v="8.4"/>
  </r>
  <r>
    <x v="46"/>
    <x v="0"/>
    <n v="9.1"/>
  </r>
  <r>
    <x v="47"/>
    <x v="0"/>
    <n v="8.8000000000000007"/>
  </r>
  <r>
    <x v="48"/>
    <x v="0"/>
    <n v="7.9"/>
  </r>
  <r>
    <x v="49"/>
    <x v="0"/>
    <n v="8"/>
  </r>
  <r>
    <x v="50"/>
    <x v="0"/>
    <n v="6.7"/>
  </r>
  <r>
    <x v="51"/>
    <x v="0"/>
    <n v="6.3"/>
  </r>
  <r>
    <x v="52"/>
    <x v="0"/>
    <n v="5"/>
  </r>
  <r>
    <x v="53"/>
    <x v="0"/>
    <n v="4.0999999999999996"/>
  </r>
  <r>
    <x v="54"/>
    <x v="0"/>
    <n v="4.2"/>
  </r>
  <r>
    <x v="55"/>
    <x v="0"/>
    <n v="3.1"/>
  </r>
  <r>
    <x v="56"/>
    <x v="0"/>
    <n v="3"/>
  </r>
  <r>
    <x v="57"/>
    <x v="0"/>
    <n v="2.4"/>
  </r>
  <r>
    <x v="58"/>
    <x v="0"/>
    <n v="0.7"/>
  </r>
  <r>
    <x v="59"/>
    <x v="0"/>
    <n v="1.3"/>
  </r>
  <r>
    <x v="60"/>
    <x v="0"/>
    <n v="1.1000000000000001"/>
  </r>
  <r>
    <x v="61"/>
    <x v="0"/>
    <n v="1.1000000000000001"/>
  </r>
  <r>
    <x v="62"/>
    <x v="0"/>
    <n v="0.6"/>
  </r>
  <r>
    <x v="63"/>
    <x v="0"/>
    <n v="0.6"/>
  </r>
  <r>
    <x v="64"/>
    <x v="0"/>
    <n v="0.4"/>
  </r>
  <r>
    <x v="65"/>
    <x v="0"/>
    <n v="0.5"/>
  </r>
  <r>
    <x v="66"/>
    <x v="0"/>
    <n v="0.5"/>
  </r>
  <r>
    <x v="67"/>
    <x v="0"/>
    <n v="1.1000000000000001"/>
  </r>
  <r>
    <x v="68"/>
    <x v="0"/>
    <n v="1"/>
  </r>
  <r>
    <x v="69"/>
    <x v="0"/>
    <n v="1.5"/>
  </r>
  <r>
    <x v="0"/>
    <x v="1"/>
    <n v="1.4"/>
  </r>
  <r>
    <x v="1"/>
    <x v="1"/>
    <n v="1.6"/>
  </r>
  <r>
    <x v="2"/>
    <x v="1"/>
    <n v="1.6"/>
  </r>
  <r>
    <x v="3"/>
    <x v="1"/>
    <n v="1.9"/>
  </r>
  <r>
    <x v="4"/>
    <x v="1"/>
    <n v="1.5"/>
  </r>
  <r>
    <x v="5"/>
    <x v="1"/>
    <n v="1.5"/>
  </r>
  <r>
    <x v="6"/>
    <x v="1"/>
    <n v="1.3"/>
  </r>
  <r>
    <x v="7"/>
    <x v="1"/>
    <n v="1.3"/>
  </r>
  <r>
    <x v="8"/>
    <x v="1"/>
    <n v="1.1000000000000001"/>
  </r>
  <r>
    <x v="9"/>
    <x v="1"/>
    <n v="1"/>
  </r>
  <r>
    <x v="10"/>
    <x v="1"/>
    <n v="1.3"/>
  </r>
  <r>
    <x v="11"/>
    <x v="1"/>
    <n v="1.6"/>
  </r>
  <r>
    <x v="12"/>
    <x v="1"/>
    <n v="1.7"/>
  </r>
  <r>
    <x v="13"/>
    <x v="1"/>
    <n v="1.6"/>
  </r>
  <r>
    <x v="14"/>
    <x v="1"/>
    <n v="1.1000000000000001"/>
  </r>
  <r>
    <x v="15"/>
    <x v="1"/>
    <n v="0.6"/>
  </r>
  <r>
    <x v="16"/>
    <x v="1"/>
    <n v="0.5"/>
  </r>
  <r>
    <x v="17"/>
    <x v="1"/>
    <n v="0.7"/>
  </r>
  <r>
    <x v="18"/>
    <x v="1"/>
    <n v="0.8"/>
  </r>
  <r>
    <x v="19"/>
    <x v="1"/>
    <n v="0.4"/>
  </r>
  <r>
    <x v="20"/>
    <x v="1"/>
    <n v="0.2"/>
  </r>
  <r>
    <x v="21"/>
    <x v="1"/>
    <n v="0.2"/>
  </r>
  <r>
    <x v="22"/>
    <x v="1"/>
    <n v="0.2"/>
  </r>
  <r>
    <x v="23"/>
    <x v="1"/>
    <n v="0.2"/>
  </r>
  <r>
    <x v="24"/>
    <x v="1"/>
    <n v="1.2"/>
  </r>
  <r>
    <x v="25"/>
    <x v="1"/>
    <n v="1.3"/>
  </r>
  <r>
    <x v="26"/>
    <x v="1"/>
    <n v="1.7"/>
  </r>
  <r>
    <x v="27"/>
    <x v="1"/>
    <n v="2"/>
  </r>
  <r>
    <x v="28"/>
    <x v="1"/>
    <n v="2.2999999999999998"/>
  </r>
  <r>
    <x v="29"/>
    <x v="1"/>
    <n v="2.2000000000000002"/>
  </r>
  <r>
    <x v="30"/>
    <x v="1"/>
    <n v="2.5"/>
  </r>
  <r>
    <x v="31"/>
    <x v="1"/>
    <n v="3.2"/>
  </r>
  <r>
    <x v="32"/>
    <x v="1"/>
    <n v="3.6"/>
  </r>
  <r>
    <x v="33"/>
    <x v="1"/>
    <n v="4.4000000000000004"/>
  </r>
  <r>
    <x v="34"/>
    <x v="1"/>
    <n v="5.2"/>
  </r>
  <r>
    <x v="35"/>
    <x v="1"/>
    <n v="5.3"/>
  </r>
  <r>
    <x v="36"/>
    <x v="1"/>
    <n v="5.6"/>
  </r>
  <r>
    <x v="37"/>
    <x v="1"/>
    <n v="6.2"/>
  </r>
  <r>
    <x v="38"/>
    <x v="1"/>
    <n v="7.8"/>
  </r>
  <r>
    <x v="39"/>
    <x v="1"/>
    <n v="8.1"/>
  </r>
  <r>
    <x v="40"/>
    <x v="1"/>
    <n v="8.8000000000000007"/>
  </r>
  <r>
    <x v="41"/>
    <x v="1"/>
    <n v="9.6"/>
  </r>
  <r>
    <x v="42"/>
    <x v="1"/>
    <n v="9.8000000000000007"/>
  </r>
  <r>
    <x v="43"/>
    <x v="1"/>
    <n v="10.1"/>
  </r>
  <r>
    <x v="44"/>
    <x v="1"/>
    <n v="10.9"/>
  </r>
  <r>
    <x v="45"/>
    <x v="1"/>
    <n v="11.5"/>
  </r>
  <r>
    <x v="46"/>
    <x v="1"/>
    <n v="11.1"/>
  </r>
  <r>
    <x v="47"/>
    <x v="1"/>
    <n v="10.4"/>
  </r>
  <r>
    <x v="48"/>
    <x v="1"/>
    <n v="10"/>
  </r>
  <r>
    <x v="49"/>
    <x v="1"/>
    <n v="9.9"/>
  </r>
  <r>
    <x v="50"/>
    <x v="1"/>
    <n v="8.3000000000000007"/>
  </r>
  <r>
    <x v="51"/>
    <x v="1"/>
    <n v="8.1"/>
  </r>
  <r>
    <x v="52"/>
    <x v="1"/>
    <n v="7.1"/>
  </r>
  <r>
    <x v="53"/>
    <x v="1"/>
    <n v="6.4"/>
  </r>
  <r>
    <x v="54"/>
    <x v="1"/>
    <n v="6.1"/>
  </r>
  <r>
    <x v="55"/>
    <x v="1"/>
    <n v="5.9"/>
  </r>
  <r>
    <x v="56"/>
    <x v="1"/>
    <n v="4.9000000000000004"/>
  </r>
  <r>
    <x v="57"/>
    <x v="1"/>
    <n v="3.6"/>
  </r>
  <r>
    <x v="58"/>
    <x v="1"/>
    <n v="3.1"/>
  </r>
  <r>
    <x v="59"/>
    <x v="1"/>
    <n v="3.4"/>
  </r>
  <r>
    <x v="60"/>
    <x v="1"/>
    <n v="3.1"/>
  </r>
  <r>
    <x v="61"/>
    <x v="1"/>
    <n v="2.8"/>
  </r>
  <r>
    <x v="62"/>
    <x v="1"/>
    <n v="2.6"/>
  </r>
  <r>
    <x v="63"/>
    <x v="1"/>
    <n v="2.6"/>
  </r>
  <r>
    <x v="64"/>
    <x v="1"/>
    <n v="2.7"/>
  </r>
  <r>
    <x v="65"/>
    <x v="1"/>
    <n v="2.6"/>
  </r>
  <r>
    <x v="66"/>
    <x v="1"/>
    <n v="2.8"/>
  </r>
  <r>
    <x v="67"/>
    <x v="1"/>
    <n v="2.4"/>
  </r>
  <r>
    <x v="68"/>
    <x v="1"/>
    <n v="2.1"/>
  </r>
  <r>
    <x v="69"/>
    <x v="1"/>
    <n v="2.2999999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n v="100"/>
    <n v="99.8"/>
    <n v="2.7"/>
    <n v="2.9"/>
  </r>
  <r>
    <x v="1"/>
    <x v="0"/>
    <n v="98.9"/>
    <n v="99"/>
    <n v="0.3"/>
    <n v="0.6"/>
  </r>
  <r>
    <x v="2"/>
    <x v="0"/>
    <n v="100.7"/>
    <n v="100.4"/>
    <n v="1.7"/>
    <n v="1.8"/>
  </r>
  <r>
    <x v="3"/>
    <x v="0"/>
    <n v="99.4"/>
    <n v="99.7"/>
    <n v="-0.3"/>
    <n v="0.2"/>
  </r>
  <r>
    <x v="4"/>
    <x v="0"/>
    <n v="100.3"/>
    <n v="100.5"/>
    <n v="0.3"/>
    <n v="0.7"/>
  </r>
  <r>
    <x v="5"/>
    <x v="0"/>
    <n v="98.9"/>
    <n v="99.4"/>
    <n v="-0.1"/>
    <n v="0.4"/>
  </r>
  <r>
    <x v="6"/>
    <x v="0"/>
    <n v="101.1"/>
    <n v="100.3"/>
    <n v="0.4"/>
    <n v="-0.1"/>
  </r>
  <r>
    <x v="7"/>
    <x v="0"/>
    <n v="99.8"/>
    <n v="99.9"/>
    <n v="0.4"/>
    <n v="0.2"/>
  </r>
  <r>
    <x v="8"/>
    <x v="0"/>
    <n v="103.4"/>
    <n v="103.7"/>
    <n v="3.1"/>
    <n v="3.2"/>
  </r>
  <r>
    <x v="9"/>
    <x v="0"/>
    <n v="103.5"/>
    <n v="102.6"/>
    <n v="4.5999999999999996"/>
    <n v="3.3"/>
  </r>
  <r>
    <x v="10"/>
    <x v="0"/>
    <n v="103.9"/>
    <n v="104"/>
    <n v="2.8"/>
    <n v="3.7"/>
  </r>
  <r>
    <x v="11"/>
    <x v="0"/>
    <n v="103.5"/>
    <n v="103.1"/>
    <n v="3.8"/>
    <n v="3.2"/>
  </r>
  <r>
    <x v="12"/>
    <x v="0"/>
    <n v="106"/>
    <n v="105.3"/>
    <n v="2.5"/>
    <n v="1.6"/>
  </r>
  <r>
    <x v="13"/>
    <x v="0"/>
    <n v="105.6"/>
    <n v="104.9"/>
    <n v="2"/>
    <n v="2.2000000000000002"/>
  </r>
  <r>
    <x v="14"/>
    <x v="0"/>
    <n v="105.2"/>
    <n v="105.5"/>
    <n v="1.2"/>
    <n v="1.4"/>
  </r>
  <r>
    <x v="15"/>
    <x v="0"/>
    <n v="106.9"/>
    <n v="107.1"/>
    <n v="3.2"/>
    <n v="3.9"/>
  </r>
  <r>
    <x v="16"/>
    <x v="0"/>
    <n v="103.4"/>
    <n v="103.8"/>
    <n v="-2.4"/>
    <n v="-1.5"/>
  </r>
  <r>
    <x v="17"/>
    <x v="0"/>
    <n v="107.8"/>
    <n v="107.4"/>
    <n v="2.1"/>
    <n v="2.4"/>
  </r>
  <r>
    <x v="18"/>
    <x v="0"/>
    <n v="108.6"/>
    <n v="108.8"/>
    <n v="3.2"/>
    <n v="3.1"/>
  </r>
  <r>
    <x v="19"/>
    <x v="0"/>
    <n v="110.1"/>
    <n v="110.4"/>
    <n v="3"/>
    <n v="3"/>
  </r>
  <r>
    <x v="20"/>
    <x v="0"/>
    <n v="109.6"/>
    <n v="110.1"/>
    <n v="6"/>
    <n v="6.1"/>
  </r>
  <r>
    <x v="21"/>
    <x v="0"/>
    <n v="112.4"/>
    <n v="111.8"/>
    <n v="4.3"/>
    <n v="4.2"/>
  </r>
  <r>
    <x v="22"/>
    <x v="0"/>
    <n v="112.3"/>
    <n v="111.9"/>
    <n v="3.4"/>
    <n v="2.9"/>
  </r>
  <r>
    <x v="0"/>
    <x v="1"/>
    <n v="99.7"/>
    <n v="100.6"/>
    <n v="0.5"/>
    <n v="1.2"/>
  </r>
  <r>
    <x v="1"/>
    <x v="1"/>
    <n v="98.9"/>
    <n v="99.6"/>
    <n v="0.1"/>
    <n v="0.3"/>
  </r>
  <r>
    <x v="2"/>
    <x v="1"/>
    <n v="99.4"/>
    <n v="99.6"/>
    <n v="-0.2"/>
    <n v="-0.4"/>
  </r>
  <r>
    <x v="3"/>
    <x v="1"/>
    <n v="100.7"/>
    <n v="100.8"/>
    <n v="1.4"/>
    <n v="0.9"/>
  </r>
  <r>
    <x v="4"/>
    <x v="1"/>
    <n v="99.6"/>
    <n v="99.7"/>
    <n v="-0.1"/>
    <n v="-0.9"/>
  </r>
  <r>
    <x v="5"/>
    <x v="1"/>
    <n v="100.8"/>
    <n v="100.8"/>
    <n v="1.9"/>
    <n v="1.2"/>
  </r>
  <r>
    <x v="6"/>
    <x v="1"/>
    <n v="99.5"/>
    <n v="99.5"/>
    <n v="0.1"/>
    <n v="-0.2"/>
  </r>
  <r>
    <x v="7"/>
    <x v="1"/>
    <n v="100"/>
    <n v="100.1"/>
    <n v="-0.7"/>
    <n v="-0.7"/>
  </r>
  <r>
    <x v="8"/>
    <x v="1"/>
    <n v="103"/>
    <n v="103.1"/>
    <n v="3.4"/>
    <n v="3.5"/>
  </r>
  <r>
    <x v="9"/>
    <x v="1"/>
    <n v="103.5"/>
    <n v="103.6"/>
    <n v="2.6"/>
    <n v="2.8"/>
  </r>
  <r>
    <x v="10"/>
    <x v="1"/>
    <n v="104.3"/>
    <n v="104.5"/>
    <n v="4.9000000000000004"/>
    <n v="5"/>
  </r>
  <r>
    <x v="11"/>
    <x v="1"/>
    <n v="103.9"/>
    <n v="103.9"/>
    <n v="3.9"/>
    <n v="3.9"/>
  </r>
  <r>
    <x v="12"/>
    <x v="1"/>
    <n v="106.3"/>
    <n v="105.7"/>
    <n v="3.2"/>
    <n v="2.5"/>
  </r>
  <r>
    <x v="13"/>
    <x v="1"/>
    <n v="105.4"/>
    <n v="105"/>
    <n v="1.8"/>
    <n v="1.4"/>
  </r>
  <r>
    <x v="14"/>
    <x v="1"/>
    <n v="105.4"/>
    <n v="105.6"/>
    <n v="1"/>
    <n v="1.1000000000000001"/>
  </r>
  <r>
    <x v="15"/>
    <x v="1"/>
    <n v="107"/>
    <n v="107.3"/>
    <n v="3"/>
    <n v="3.3"/>
  </r>
  <r>
    <x v="16"/>
    <x v="1"/>
    <n v="107.6"/>
    <n v="107.4"/>
    <n v="1.2"/>
    <n v="1.6"/>
  </r>
  <r>
    <x v="17"/>
    <x v="1"/>
    <n v="109.9"/>
    <n v="109.7"/>
    <n v="4.3"/>
    <n v="4.5"/>
  </r>
  <r>
    <x v="18"/>
    <x v="1"/>
    <n v="110.3"/>
    <n v="110"/>
    <n v="4.5999999999999996"/>
    <n v="4.0999999999999996"/>
  </r>
  <r>
    <x v="19"/>
    <x v="1"/>
    <n v="111.2"/>
    <n v="111.2"/>
    <n v="3.9"/>
    <n v="3.6"/>
  </r>
  <r>
    <x v="20"/>
    <x v="1"/>
    <n v="109.1"/>
    <n v="108.9"/>
    <n v="1.4"/>
    <n v="1.4"/>
  </r>
  <r>
    <x v="21"/>
    <x v="1"/>
    <n v="110.2"/>
    <n v="110"/>
    <n v="0.3"/>
    <n v="0.3"/>
  </r>
  <r>
    <x v="22"/>
    <x v="1"/>
    <n v="111.2"/>
    <n v="111.1"/>
    <n v="0.9"/>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r>
  <r>
    <x v="0"/>
    <x v="1"/>
    <x v="0"/>
    <x v="1"/>
  </r>
  <r>
    <x v="0"/>
    <x v="1"/>
    <x v="1"/>
    <x v="2"/>
  </r>
  <r>
    <x v="0"/>
    <x v="0"/>
    <x v="1"/>
    <x v="3"/>
  </r>
  <r>
    <x v="0"/>
    <x v="1"/>
    <x v="2"/>
    <x v="4"/>
  </r>
  <r>
    <x v="0"/>
    <x v="0"/>
    <x v="2"/>
    <x v="5"/>
  </r>
  <r>
    <x v="1"/>
    <x v="0"/>
    <x v="0"/>
    <x v="6"/>
  </r>
  <r>
    <x v="1"/>
    <x v="1"/>
    <x v="0"/>
    <x v="7"/>
  </r>
  <r>
    <x v="1"/>
    <x v="0"/>
    <x v="1"/>
    <x v="8"/>
  </r>
  <r>
    <x v="1"/>
    <x v="1"/>
    <x v="1"/>
    <x v="9"/>
  </r>
  <r>
    <x v="1"/>
    <x v="1"/>
    <x v="2"/>
    <x v="10"/>
  </r>
  <r>
    <x v="1"/>
    <x v="0"/>
    <x v="2"/>
    <x v="11"/>
  </r>
  <r>
    <x v="2"/>
    <x v="0"/>
    <x v="0"/>
    <x v="12"/>
  </r>
  <r>
    <x v="2"/>
    <x v="1"/>
    <x v="0"/>
    <x v="13"/>
  </r>
  <r>
    <x v="2"/>
    <x v="1"/>
    <x v="1"/>
    <x v="14"/>
  </r>
  <r>
    <x v="2"/>
    <x v="0"/>
    <x v="1"/>
    <x v="15"/>
  </r>
  <r>
    <x v="2"/>
    <x v="0"/>
    <x v="2"/>
    <x v="16"/>
  </r>
  <r>
    <x v="2"/>
    <x v="1"/>
    <x v="2"/>
    <x v="17"/>
  </r>
  <r>
    <x v="3"/>
    <x v="1"/>
    <x v="0"/>
    <x v="18"/>
  </r>
  <r>
    <x v="3"/>
    <x v="0"/>
    <x v="0"/>
    <x v="19"/>
  </r>
  <r>
    <x v="3"/>
    <x v="0"/>
    <x v="1"/>
    <x v="20"/>
  </r>
  <r>
    <x v="3"/>
    <x v="1"/>
    <x v="1"/>
    <x v="21"/>
  </r>
  <r>
    <x v="3"/>
    <x v="1"/>
    <x v="2"/>
    <x v="22"/>
  </r>
  <r>
    <x v="3"/>
    <x v="0"/>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E6270-497F-44A1-8FB8-AC32064F9144}"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E3:G74" firstHeaderRow="1" firstDataRow="2" firstDataCol="1"/>
  <pivotFields count="6">
    <pivotField axis="axisRow" numFmtId="165"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sortType="descending">
      <items count="3">
        <item x="0"/>
        <item x="1"/>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1"/>
  </colFields>
  <colItems count="2">
    <i>
      <x/>
    </i>
    <i>
      <x v="1"/>
    </i>
  </colItems>
  <dataFields count="1">
    <dataField name="Unemployment_rate" fld="2" baseField="0" baseItem="0" numFmtId="166"/>
  </dataFields>
  <formats count="1">
    <format dxfId="19">
      <pivotArea outline="0" collapsedLevelsAreSubtotals="1" fieldPosition="0"/>
    </format>
  </formats>
  <chartFormats count="7">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3">
          <reference field="4294967294" count="1" selected="0">
            <x v="0"/>
          </reference>
          <reference field="0" count="1" selected="0">
            <x v="69"/>
          </reference>
          <reference field="1" count="1" selected="0">
            <x v="0"/>
          </reference>
        </references>
      </pivotArea>
    </chartFormat>
    <chartFormat chart="1" format="5">
      <pivotArea type="data" outline="0" fieldPosition="0">
        <references count="3">
          <reference field="4294967294" count="1" selected="0">
            <x v="0"/>
          </reference>
          <reference field="0" count="1" selected="0">
            <x v="40"/>
          </reference>
          <reference field="1" count="1" selected="0">
            <x v="0"/>
          </reference>
        </references>
      </pivotArea>
    </chartFormat>
    <chartFormat chart="1" format="6">
      <pivotArea type="data" outline="0" fieldPosition="0">
        <references count="3">
          <reference field="4294967294" count="1" selected="0">
            <x v="0"/>
          </reference>
          <reference field="0" count="1" selected="0">
            <x v="19"/>
          </reference>
          <reference field="1" count="1" selected="0">
            <x v="0"/>
          </reference>
        </references>
      </pivotArea>
    </chartFormat>
    <chartFormat chart="1" format="7">
      <pivotArea type="data" outline="0" fieldPosition="0">
        <references count="3">
          <reference field="4294967294" count="1" selected="0">
            <x v="0"/>
          </reference>
          <reference field="0" count="1" selected="0">
            <x v="5"/>
          </reference>
          <reference field="1" count="1" selected="0">
            <x v="0"/>
          </reference>
        </references>
      </pivotArea>
    </chartFormat>
    <chartFormat chart="1" format="8">
      <pivotArea type="data" outline="0" fieldPosition="0">
        <references count="3">
          <reference field="4294967294" count="1" selected="0">
            <x v="0"/>
          </reference>
          <reference field="0" count="1" selected="0">
            <x v="6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08FDE-3369-42BC-BC63-8B170A8B5AD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fieldListSortAscending="1">
  <location ref="A3:C9" firstHeaderRow="0" firstDataRow="1" firstDataCol="1"/>
  <pivotFields count="3">
    <pivotField axis="axisRow" showAll="0">
      <items count="24">
        <item h="1" x="0"/>
        <item h="1" x="1"/>
        <item x="2"/>
        <item h="1" x="3"/>
        <item h="1" x="4"/>
        <item h="1" x="5"/>
        <item x="6"/>
        <item h="1" x="7"/>
        <item h="1" x="8"/>
        <item h="1" x="9"/>
        <item x="10"/>
        <item h="1" x="11"/>
        <item h="1" x="12"/>
        <item h="1" x="13"/>
        <item x="14"/>
        <item h="1" x="15"/>
        <item h="1" x="16"/>
        <item h="1" x="17"/>
        <item x="18"/>
        <item h="1" x="19"/>
        <item h="1" x="20"/>
        <item h="1" x="21"/>
        <item x="22"/>
        <item t="default"/>
      </items>
    </pivotField>
    <pivotField dataField="1" showAll="0">
      <items count="16">
        <item x="14"/>
        <item x="6"/>
        <item x="7"/>
        <item x="3"/>
        <item x="5"/>
        <item x="12"/>
        <item x="13"/>
        <item x="10"/>
        <item x="1"/>
        <item x="8"/>
        <item x="9"/>
        <item x="0"/>
        <item x="4"/>
        <item x="2"/>
        <item x="11"/>
        <item t="default"/>
      </items>
    </pivotField>
    <pivotField dataField="1" showAll="0"/>
  </pivotFields>
  <rowFields count="1">
    <field x="0"/>
  </rowFields>
  <rowItems count="6">
    <i>
      <x v="2"/>
    </i>
    <i>
      <x v="6"/>
    </i>
    <i>
      <x v="10"/>
    </i>
    <i>
      <x v="14"/>
    </i>
    <i>
      <x v="18"/>
    </i>
    <i>
      <x v="22"/>
    </i>
  </rowItems>
  <colFields count="1">
    <field x="-2"/>
  </colFields>
  <colItems count="2">
    <i>
      <x/>
    </i>
    <i i="1">
      <x v="1"/>
    </i>
  </colItems>
  <dataFields count="2">
    <dataField name="Construction industries" fld="1" baseField="0" baseItem="14"/>
    <dataField name="Professional, scientific, technical &amp; Admin, support services industries" fld="2" baseField="0" baseItem="14"/>
  </dataFields>
  <formats count="1">
    <format dxfId="15">
      <pivotArea outline="0" collapsedLevelsAreSubtotals="1" fieldPosition="0"/>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1"/>
          </reference>
          <reference field="0" count="1" selected="0">
            <x v="2"/>
          </reference>
        </references>
      </pivotArea>
    </chartFormat>
    <chartFormat chart="1" format="7">
      <pivotArea type="data" outline="0" fieldPosition="0">
        <references count="2">
          <reference field="4294967294" count="1" selected="0">
            <x v="1"/>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12A92-1151-4150-B2A3-C3F61C902442}"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3:G74" firstHeaderRow="1" firstDataRow="2" firstDataCol="1"/>
  <pivotFields count="6">
    <pivotField axis="axisRow" numFmtId="165"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sortType="descending">
      <items count="3">
        <item x="0"/>
        <item x="1"/>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x="1"/>
        <item x="2"/>
        <item x="3"/>
        <item x="4"/>
        <item x="5"/>
        <item x="6"/>
        <item sd="0" x="7"/>
        <item t="default"/>
      </items>
    </pivotField>
  </pivotFields>
  <rowFields count="1">
    <field x="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1"/>
  </colFields>
  <colItems count="2">
    <i>
      <x/>
    </i>
    <i>
      <x v="1"/>
    </i>
  </colItems>
  <dataFields count="1">
    <dataField name="Harmonized_CPI" fld="2" baseField="0" baseItem="0" numFmtId="166"/>
  </dataFields>
  <formats count="1">
    <format dxfId="14">
      <pivotArea outline="0" collapsedLevelsAreSubtotals="1" fieldPosition="0"/>
    </format>
  </formats>
  <chartFormats count="10">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3">
          <reference field="4294967294" count="1" selected="0">
            <x v="0"/>
          </reference>
          <reference field="0" count="1" selected="0">
            <x v="69"/>
          </reference>
          <reference field="1" count="1" selected="0">
            <x v="0"/>
          </reference>
        </references>
      </pivotArea>
    </chartFormat>
    <chartFormat chart="1" format="5">
      <pivotArea type="data" outline="0" fieldPosition="0">
        <references count="3">
          <reference field="4294967294" count="1" selected="0">
            <x v="0"/>
          </reference>
          <reference field="0" count="1" selected="0">
            <x v="69"/>
          </reference>
          <reference field="1" count="1" selected="0">
            <x v="1"/>
          </reference>
        </references>
      </pivotArea>
    </chartFormat>
    <chartFormat chart="1" format="6">
      <pivotArea type="data" outline="0" fieldPosition="0">
        <references count="3">
          <reference field="4294967294" count="1" selected="0">
            <x v="0"/>
          </reference>
          <reference field="0" count="1" selected="0">
            <x v="46"/>
          </reference>
          <reference field="1" count="1" selected="0">
            <x v="0"/>
          </reference>
        </references>
      </pivotArea>
    </chartFormat>
    <chartFormat chart="1" format="7">
      <pivotArea type="data" outline="0" fieldPosition="0">
        <references count="3">
          <reference field="4294967294" count="1" selected="0">
            <x v="0"/>
          </reference>
          <reference field="0" count="1" selected="0">
            <x v="46"/>
          </reference>
          <reference field="1" count="1" selected="0">
            <x v="1"/>
          </reference>
        </references>
      </pivotArea>
    </chartFormat>
    <chartFormat chart="1" format="8">
      <pivotArea type="data" outline="0" fieldPosition="0">
        <references count="3">
          <reference field="4294967294" count="1" selected="0">
            <x v="0"/>
          </reference>
          <reference field="0" count="1" selected="0">
            <x v="0"/>
          </reference>
          <reference field="1" count="1" selected="0">
            <x v="1"/>
          </reference>
        </references>
      </pivotArea>
    </chartFormat>
    <chartFormat chart="1" format="9">
      <pivotArea type="data" outline="0" fieldPosition="0">
        <references count="3">
          <reference field="4294967294" count="1" selected="0">
            <x v="0"/>
          </reference>
          <reference field="0" count="1" selected="0">
            <x v="0"/>
          </reference>
          <reference field="1" count="1" selected="0">
            <x v="0"/>
          </reference>
        </references>
      </pivotArea>
    </chartFormat>
    <chartFormat chart="1" format="10">
      <pivotArea type="data" outline="0" fieldPosition="0">
        <references count="3">
          <reference field="4294967294" count="1" selected="0">
            <x v="0"/>
          </reference>
          <reference field="0" count="1" selected="0">
            <x v="45"/>
          </reference>
          <reference field="1" count="1" selected="0">
            <x v="1"/>
          </reference>
        </references>
      </pivotArea>
    </chartFormat>
    <chartFormat chart="1" format="11">
      <pivotArea type="data" outline="0" fieldPosition="0">
        <references count="3">
          <reference field="4294967294" count="1" selected="0">
            <x v="0"/>
          </reference>
          <reference field="0" count="1" selected="0">
            <x v="15"/>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511D90-2A88-4F7A-9869-24730A218C9B}"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H3:J27" firstHeaderRow="1" firstDataRow="2" firstDataCol="1"/>
  <pivotFields count="6">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axis="axisCol" showAll="0">
      <items count="3">
        <item x="0"/>
        <item n="Service industries (all)" x="1"/>
        <item t="default"/>
      </items>
    </pivotField>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1"/>
  </colFields>
  <colItems count="2">
    <i>
      <x/>
    </i>
    <i>
      <x v="1"/>
    </i>
  </colItems>
  <dataFields count="1">
    <dataField name="Sum of YoY change of labor cost index" fld="4" baseField="0" baseItem="0" numFmtId="166"/>
  </dataFields>
  <formats count="1">
    <format dxfId="10">
      <pivotArea outline="0" collapsedLevelsAreSubtotals="1" fieldPosition="0"/>
    </format>
  </formats>
  <chartFormats count="4">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3">
          <reference field="4294967294" count="1" selected="0">
            <x v="0"/>
          </reference>
          <reference field="0" count="1" selected="0">
            <x v="22"/>
          </reference>
          <reference field="1" count="1" selected="0">
            <x v="1"/>
          </reference>
        </references>
      </pivotArea>
    </chartFormat>
    <chartFormat chart="2" format="5">
      <pivotArea type="data" outline="0" fieldPosition="0">
        <references count="3">
          <reference field="4294967294" count="1" selected="0">
            <x v="0"/>
          </reference>
          <reference field="0" count="1" selected="0">
            <x v="22"/>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A697A6-E367-48E1-A062-EF2E5299085E}"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fieldListSortAscending="1">
  <location ref="A16:C22" firstHeaderRow="1" firstDataRow="3" firstDataCol="1"/>
  <pivotFields count="4">
    <pivotField axis="axisRow" showAll="0">
      <items count="5">
        <item x="0"/>
        <item x="1"/>
        <item x="2"/>
        <item x="3"/>
        <item t="default"/>
      </items>
    </pivotField>
    <pivotField axis="axisCol" showAll="0" sortType="descending" defaultSubtotal="0">
      <items count="2">
        <item x="0"/>
        <item x="1"/>
      </items>
    </pivotField>
    <pivotField axis="axisCol" showAll="0" sortType="descending">
      <items count="4">
        <item n="Trade balance" x="2"/>
        <item h="1" x="0"/>
        <item h="1" x="1"/>
        <item t="default"/>
      </items>
    </pivotField>
    <pivotField dataField="1" showAll="0"/>
  </pivotFields>
  <rowFields count="1">
    <field x="0"/>
  </rowFields>
  <rowItems count="4">
    <i>
      <x/>
    </i>
    <i>
      <x v="1"/>
    </i>
    <i>
      <x v="2"/>
    </i>
    <i>
      <x v="3"/>
    </i>
  </rowItems>
  <colFields count="2">
    <field x="1"/>
    <field x="2"/>
  </colFields>
  <colItems count="2">
    <i>
      <x/>
      <x/>
    </i>
    <i>
      <x v="1"/>
      <x/>
    </i>
  </colItems>
  <dataFields count="1">
    <dataField name="Sum of OBS_VALUE" fld="3" baseField="0" baseItem="0"/>
  </dataFields>
  <formats count="2">
    <format dxfId="5">
      <pivotArea outline="0" collapsedLevelsAreSubtotals="1" fieldPosition="0">
        <references count="2">
          <reference field="1" count="1" selected="0">
            <x v="1"/>
          </reference>
          <reference field="2" count="0" selected="0"/>
        </references>
      </pivotArea>
    </format>
    <format dxfId="4">
      <pivotArea outline="0" collapsedLevelsAreSubtotals="1" fieldPosition="0">
        <references count="2">
          <reference field="1" count="1" selected="0">
            <x v="0"/>
          </reference>
          <reference field="2" count="0" selected="0"/>
        </references>
      </pivotArea>
    </format>
  </formats>
  <chartFormats count="20">
    <chartFormat chart="9" format="2" series="1">
      <pivotArea type="data" outline="0" fieldPosition="0">
        <references count="3">
          <reference field="4294967294" count="1" selected="0">
            <x v="0"/>
          </reference>
          <reference field="1"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9" format="5">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9" format="6">
      <pivotArea type="data" outline="0" fieldPosition="0">
        <references count="4">
          <reference field="4294967294" count="1" selected="0">
            <x v="0"/>
          </reference>
          <reference field="0" count="1" selected="0">
            <x v="3"/>
          </reference>
          <reference field="1" count="1" selected="0">
            <x v="0"/>
          </reference>
          <reference field="2" count="1" selected="0">
            <x v="0"/>
          </reference>
        </references>
      </pivotArea>
    </chartFormat>
    <chartFormat chart="9" format="7">
      <pivotArea type="data" outline="0" fieldPosition="0">
        <references count="4">
          <reference field="4294967294" count="1" selected="0">
            <x v="0"/>
          </reference>
          <reference field="0" count="1" selected="0">
            <x v="2"/>
          </reference>
          <reference field="1" count="1" selected="0">
            <x v="0"/>
          </reference>
          <reference field="2" count="1" selected="0">
            <x v="0"/>
          </reference>
        </references>
      </pivotArea>
    </chartFormat>
    <chartFormat chart="9" format="8">
      <pivotArea type="data" outline="0" fieldPosition="0">
        <references count="3">
          <reference field="4294967294" count="1" selected="0">
            <x v="0"/>
          </reference>
          <reference field="0" count="1" selected="0">
            <x v="0"/>
          </reference>
          <reference field="1" count="1" selected="0">
            <x v="1"/>
          </reference>
        </references>
      </pivotArea>
    </chartFormat>
    <chartFormat chart="9" format="9">
      <pivotArea type="data" outline="0" fieldPosition="0">
        <references count="3">
          <reference field="4294967294" count="1" selected="0">
            <x v="0"/>
          </reference>
          <reference field="0" count="1" selected="0">
            <x v="1"/>
          </reference>
          <reference field="1" count="1" selected="0">
            <x v="1"/>
          </reference>
        </references>
      </pivotArea>
    </chartFormat>
    <chartFormat chart="9" format="10">
      <pivotArea type="data" outline="0" fieldPosition="0">
        <references count="3">
          <reference field="4294967294" count="1" selected="0">
            <x v="0"/>
          </reference>
          <reference field="0" count="1" selected="0">
            <x v="2"/>
          </reference>
          <reference field="1" count="1" selected="0">
            <x v="1"/>
          </reference>
        </references>
      </pivotArea>
    </chartFormat>
    <chartFormat chart="9" format="11">
      <pivotArea type="data" outline="0" fieldPosition="0">
        <references count="3">
          <reference field="4294967294" count="1" selected="0">
            <x v="0"/>
          </reference>
          <reference field="0" count="1" selected="0">
            <x v="3"/>
          </reference>
          <reference field="1" count="1" selected="0">
            <x v="1"/>
          </reference>
        </references>
      </pivotArea>
    </chartFormat>
    <chartFormat chart="16" format="22" series="1">
      <pivotArea type="data" outline="0" fieldPosition="0">
        <references count="3">
          <reference field="4294967294" count="1" selected="0">
            <x v="0"/>
          </reference>
          <reference field="1" count="1" selected="0">
            <x v="0"/>
          </reference>
          <reference field="2" count="1" selected="0">
            <x v="0"/>
          </reference>
        </references>
      </pivotArea>
    </chartFormat>
    <chartFormat chart="16" format="23">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16" format="24">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16" format="25">
      <pivotArea type="data" outline="0" fieldPosition="0">
        <references count="4">
          <reference field="4294967294" count="1" selected="0">
            <x v="0"/>
          </reference>
          <reference field="0" count="1" selected="0">
            <x v="2"/>
          </reference>
          <reference field="1" count="1" selected="0">
            <x v="0"/>
          </reference>
          <reference field="2" count="1" selected="0">
            <x v="0"/>
          </reference>
        </references>
      </pivotArea>
    </chartFormat>
    <chartFormat chart="16" format="26">
      <pivotArea type="data" outline="0" fieldPosition="0">
        <references count="4">
          <reference field="4294967294" count="1" selected="0">
            <x v="0"/>
          </reference>
          <reference field="0" count="1" selected="0">
            <x v="3"/>
          </reference>
          <reference field="1" count="1" selected="0">
            <x v="0"/>
          </reference>
          <reference field="2" count="1" selected="0">
            <x v="0"/>
          </reference>
        </references>
      </pivotArea>
    </chartFormat>
    <chartFormat chart="16" format="27" series="1">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3">
          <reference field="4294967294" count="1" selected="0">
            <x v="0"/>
          </reference>
          <reference field="0" count="1" selected="0">
            <x v="0"/>
          </reference>
          <reference field="1" count="1" selected="0">
            <x v="1"/>
          </reference>
        </references>
      </pivotArea>
    </chartFormat>
    <chartFormat chart="16" format="29">
      <pivotArea type="data" outline="0" fieldPosition="0">
        <references count="3">
          <reference field="4294967294" count="1" selected="0">
            <x v="0"/>
          </reference>
          <reference field="0" count="1" selected="0">
            <x v="1"/>
          </reference>
          <reference field="1" count="1" selected="0">
            <x v="1"/>
          </reference>
        </references>
      </pivotArea>
    </chartFormat>
    <chartFormat chart="16" format="30">
      <pivotArea type="data" outline="0" fieldPosition="0">
        <references count="3">
          <reference field="4294967294" count="1" selected="0">
            <x v="0"/>
          </reference>
          <reference field="0" count="1" selected="0">
            <x v="2"/>
          </reference>
          <reference field="1" count="1" selected="0">
            <x v="1"/>
          </reference>
        </references>
      </pivotArea>
    </chartFormat>
    <chartFormat chart="16" format="31">
      <pivotArea type="data" outline="0" fieldPosition="0">
        <references count="3">
          <reference field="4294967294" count="1" selected="0">
            <x v="0"/>
          </reference>
          <reference field="0" count="1" selected="0">
            <x v="3"/>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39FEFB75-5B2D-40FC-BAF2-127A6893BD25}" autoFormatId="16" applyNumberFormats="0" applyBorderFormats="0" applyFontFormats="0" applyPatternFormats="0" applyAlignmentFormats="0" applyWidthHeightFormats="0">
  <queryTableRefresh nextId="4">
    <queryTableFields count="3">
      <queryTableField id="1" name="TIME_PERIOD" tableColumnId="1"/>
      <queryTableField id="2" name="REF_AREA" tableColumnId="2"/>
      <queryTableField id="3" name="OBS_VALU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96D786F-AAD9-484B-B6B4-CDE7CE2D4C69}" autoFormatId="16" applyNumberFormats="0" applyBorderFormats="0" applyFontFormats="0" applyPatternFormats="0" applyAlignmentFormats="0" applyWidthHeightFormats="0">
  <queryTableRefresh nextId="4">
    <queryTableFields count="3">
      <queryTableField id="1" name="TIME_PERIOD" tableColumnId="1"/>
      <queryTableField id="2" name="REF_AREA" tableColumnId="2"/>
      <queryTableField id="3" name="OBS_VALU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11DAAD4D-BDC8-4D12-B660-5D60E052882C}" autoFormatId="16" applyNumberFormats="0" applyBorderFormats="0" applyFontFormats="0" applyPatternFormats="0" applyAlignmentFormats="0" applyWidthHeightFormats="0">
  <queryTableRefresh nextId="7">
    <queryTableFields count="6">
      <queryTableField id="1" name="Time_period" tableColumnId="1"/>
      <queryTableField id="2" name="Industry" tableColumnId="2"/>
      <queryTableField id="3" name="Labor cost index" tableColumnId="3"/>
      <queryTableField id="4" name="Labor cost index excl one-off items" tableColumnId="4"/>
      <queryTableField id="5" name="YoY change of labor cost index" tableColumnId="5"/>
      <queryTableField id="6" name="YoY change of labor cost index excl one-off items"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1B378-3B46-44F7-BC30-BF5F501A6182}" name="Unemp_FinEU_M__2" displayName="Unemp_FinEU_M__2" ref="A3:C143" tableType="queryTable" totalsRowShown="0">
  <autoFilter ref="A3:C143" xr:uid="{FE11B378-3B46-44F7-BC30-BF5F501A6182}"/>
  <sortState xmlns:xlrd2="http://schemas.microsoft.com/office/spreadsheetml/2017/richdata2" ref="A4:C143">
    <sortCondition descending="1" ref="B3:B143"/>
  </sortState>
  <tableColumns count="3">
    <tableColumn id="1" xr3:uid="{E9FC3009-413C-4307-8AD8-E0F3899F3A61}" uniqueName="1" name="TIME_PERIOD" queryTableFieldId="1" dataDxfId="18"/>
    <tableColumn id="2" xr3:uid="{BF0E9F49-AF37-4B60-BDFE-BCC4333E90A3}" uniqueName="2" name="REF_AREA" queryTableFieldId="2" dataDxfId="17"/>
    <tableColumn id="3" xr3:uid="{65F7C30F-54E0-440B-8D84-F5FEF82C95BA}" uniqueName="3" name="OBS_VALUE" queryTableFieldId="3" dataDxfId="1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7400B8-6361-4DAA-8DDE-8E9020BA296A}" name="Harmonized_CPI_FinEU_M__2" displayName="Harmonized_CPI_FinEU_M__2" ref="A3:C143" tableType="queryTable" totalsRowShown="0">
  <autoFilter ref="A3:C143" xr:uid="{0E7400B8-6361-4DAA-8DDE-8E9020BA296A}"/>
  <sortState xmlns:xlrd2="http://schemas.microsoft.com/office/spreadsheetml/2017/richdata2" ref="A4:C143">
    <sortCondition ref="A3:A143"/>
  </sortState>
  <tableColumns count="3">
    <tableColumn id="1" xr3:uid="{FFFE2DAF-48CD-42B9-B648-3BF876A2B21F}" uniqueName="1" name="TIME_PERIOD" queryTableFieldId="1" dataDxfId="13"/>
    <tableColumn id="2" xr3:uid="{FA7F4292-C907-47D4-9BD9-149B401B2F47}" uniqueName="2" name="REF_AREA" queryTableFieldId="2" dataDxfId="12"/>
    <tableColumn id="3" xr3:uid="{BA1D7734-FE51-4413-AF48-A906CB758DEE}" uniqueName="3" name="OBS_VALUE" queryTableFieldId="3" dataDxfId="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CD6022-0B23-4680-82CD-AB228E7D297F}" name="LaborCostIndex_Fin_Q" displayName="LaborCostIndex_Fin_Q" ref="A3:F49" tableType="queryTable" totalsRowShown="0">
  <autoFilter ref="A3:F49" xr:uid="{20CD6022-0B23-4680-82CD-AB228E7D297F}"/>
  <sortState xmlns:xlrd2="http://schemas.microsoft.com/office/spreadsheetml/2017/richdata2" ref="A4:F49">
    <sortCondition ref="B3:B49"/>
  </sortState>
  <tableColumns count="6">
    <tableColumn id="1" xr3:uid="{A75DB736-6DA3-47C5-9896-9BE9C2671D48}" uniqueName="1" name="Time_period" queryTableFieldId="1" dataDxfId="9"/>
    <tableColumn id="2" xr3:uid="{C6F22784-A28B-42EE-8567-89EB97E9B657}" uniqueName="2" name="Industry" queryTableFieldId="2" dataDxfId="8"/>
    <tableColumn id="3" xr3:uid="{3D77F941-C43D-487B-AA6F-94A7DDB66432}" uniqueName="3" name="Labor cost index" queryTableFieldId="3"/>
    <tableColumn id="4" xr3:uid="{A877CB4B-D660-44E6-8892-F4A154CC7B5D}" uniqueName="4" name="Labor cost index excl one-off items" queryTableFieldId="4"/>
    <tableColumn id="5" xr3:uid="{C545F5ED-7A97-4A97-9C41-E03A871E5C78}" uniqueName="5" name="YoY change of labor cost index" queryTableFieldId="5" dataDxfId="7"/>
    <tableColumn id="6" xr3:uid="{3A3E9BFB-F025-4CD9-A276-AC8C58646FF6}" uniqueName="6" name="YoY change of labor cost index excl one-off items" queryTableFieldId="6" dataDxf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2F20F8-9991-417D-8261-D4E9A722D1BC}" name="Table7" displayName="Table7" ref="A4:C7" totalsRowShown="0">
  <autoFilter ref="A4:C7" xr:uid="{7F2F20F8-9991-417D-8261-D4E9A722D1BC}"/>
  <tableColumns count="3">
    <tableColumn id="1" xr3:uid="{B5C96D31-14A2-4CF9-8FD4-CE95A0FFA569}" name="Year"/>
    <tableColumn id="2" xr3:uid="{6D5C5D4E-1AB6-41B3-B75B-6BD7D354286D}" name="FIN" dataDxfId="3" dataCellStyle="Percent"/>
    <tableColumn id="3" xr3:uid="{058439DF-95AA-49DB-8246-E746CDB2DB16}" name="EU" dataDxfId="2" data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6228A1-0FF8-4590-B76C-FC1580F392DE}" name="Table79" displayName="Table79" ref="A10:C13" totalsRowShown="0">
  <autoFilter ref="A10:C13" xr:uid="{796228A1-0FF8-4590-B76C-FC1580F392DE}"/>
  <tableColumns count="3">
    <tableColumn id="1" xr3:uid="{6BEA4542-5BA9-4C0E-ABD6-45A6F0BEBB8D}" name="Year"/>
    <tableColumn id="2" xr3:uid="{03452992-33F0-41B0-A7C2-CDBE32617DB0}" name="FIN" dataDxfId="1" dataCellStyle="Percent"/>
    <tableColumn id="3" xr3:uid="{384B3FFF-1562-4B78-A8FC-6AB307147EBD}" name="EU" dataDxfId="0"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D8A5D-5601-4B15-86DC-C1AC6C873395}">
  <dimension ref="A1:G143"/>
  <sheetViews>
    <sheetView workbookViewId="0"/>
  </sheetViews>
  <sheetFormatPr defaultRowHeight="15" x14ac:dyDescent="0.25"/>
  <cols>
    <col min="1" max="1" width="15.5703125" bestFit="1" customWidth="1"/>
    <col min="2" max="2" width="12.28515625" bestFit="1" customWidth="1"/>
    <col min="3" max="3" width="13.5703125" bestFit="1" customWidth="1"/>
    <col min="4" max="4" width="9.85546875" customWidth="1"/>
    <col min="5" max="5" width="19.5703125" bestFit="1" customWidth="1"/>
    <col min="6" max="6" width="17" bestFit="1" customWidth="1"/>
    <col min="7" max="7" width="4.5703125" bestFit="1" customWidth="1"/>
    <col min="8" max="8" width="11.28515625" bestFit="1" customWidth="1"/>
  </cols>
  <sheetData>
    <row r="1" spans="1:7" x14ac:dyDescent="0.25">
      <c r="A1" t="s">
        <v>49</v>
      </c>
    </row>
    <row r="3" spans="1:7" x14ac:dyDescent="0.25">
      <c r="A3" t="s">
        <v>13</v>
      </c>
      <c r="B3" t="s">
        <v>14</v>
      </c>
      <c r="C3" t="s">
        <v>15</v>
      </c>
      <c r="E3" s="1" t="s">
        <v>6</v>
      </c>
      <c r="F3" s="1" t="s">
        <v>3</v>
      </c>
    </row>
    <row r="4" spans="1:7" x14ac:dyDescent="0.25">
      <c r="A4" s="5">
        <v>43466</v>
      </c>
      <c r="B4" t="s">
        <v>0</v>
      </c>
      <c r="C4" s="6">
        <v>6.6</v>
      </c>
      <c r="E4" s="1" t="s">
        <v>2</v>
      </c>
      <c r="F4" t="s">
        <v>0</v>
      </c>
      <c r="G4" t="s">
        <v>1</v>
      </c>
    </row>
    <row r="5" spans="1:7" x14ac:dyDescent="0.25">
      <c r="A5" s="5">
        <v>43497</v>
      </c>
      <c r="B5" t="s">
        <v>0</v>
      </c>
      <c r="C5" s="6">
        <v>7.1</v>
      </c>
      <c r="E5" s="4">
        <v>43466</v>
      </c>
      <c r="F5" s="6">
        <v>6.6</v>
      </c>
      <c r="G5" s="6">
        <v>7</v>
      </c>
    </row>
    <row r="6" spans="1:7" x14ac:dyDescent="0.25">
      <c r="A6" s="5">
        <v>43525</v>
      </c>
      <c r="B6" t="s">
        <v>0</v>
      </c>
      <c r="C6" s="6">
        <v>6.5</v>
      </c>
      <c r="E6" s="4">
        <v>43497</v>
      </c>
      <c r="F6" s="6">
        <v>7.1</v>
      </c>
      <c r="G6" s="6">
        <v>7</v>
      </c>
    </row>
    <row r="7" spans="1:7" x14ac:dyDescent="0.25">
      <c r="A7" s="5">
        <v>43556</v>
      </c>
      <c r="B7" t="s">
        <v>0</v>
      </c>
      <c r="C7" s="6">
        <v>7.2</v>
      </c>
      <c r="E7" s="4">
        <v>43525</v>
      </c>
      <c r="F7" s="6">
        <v>6.5</v>
      </c>
      <c r="G7" s="6">
        <v>6.9</v>
      </c>
    </row>
    <row r="8" spans="1:7" x14ac:dyDescent="0.25">
      <c r="A8" s="5">
        <v>43586</v>
      </c>
      <c r="B8" t="s">
        <v>0</v>
      </c>
      <c r="C8" s="6">
        <v>6.8</v>
      </c>
      <c r="E8" s="4">
        <v>43556</v>
      </c>
      <c r="F8" s="6">
        <v>7.2</v>
      </c>
      <c r="G8" s="6">
        <v>6.9</v>
      </c>
    </row>
    <row r="9" spans="1:7" x14ac:dyDescent="0.25">
      <c r="A9" s="5">
        <v>43617</v>
      </c>
      <c r="B9" t="s">
        <v>0</v>
      </c>
      <c r="C9" s="6">
        <v>6.2</v>
      </c>
      <c r="E9" s="4">
        <v>43586</v>
      </c>
      <c r="F9" s="6">
        <v>6.8</v>
      </c>
      <c r="G9" s="6">
        <v>6.8</v>
      </c>
    </row>
    <row r="10" spans="1:7" x14ac:dyDescent="0.25">
      <c r="A10" s="5">
        <v>43647</v>
      </c>
      <c r="B10" t="s">
        <v>0</v>
      </c>
      <c r="C10" s="6">
        <v>6.5</v>
      </c>
      <c r="E10" s="4">
        <v>43617</v>
      </c>
      <c r="F10" s="6">
        <v>6.2</v>
      </c>
      <c r="G10" s="6">
        <v>6.7</v>
      </c>
    </row>
    <row r="11" spans="1:7" x14ac:dyDescent="0.25">
      <c r="A11" s="5">
        <v>43678</v>
      </c>
      <c r="B11" t="s">
        <v>0</v>
      </c>
      <c r="C11" s="6">
        <v>7</v>
      </c>
      <c r="E11" s="4">
        <v>43647</v>
      </c>
      <c r="F11" s="6">
        <v>6.5</v>
      </c>
      <c r="G11" s="6">
        <v>6.8</v>
      </c>
    </row>
    <row r="12" spans="1:7" x14ac:dyDescent="0.25">
      <c r="A12" s="5">
        <v>43709</v>
      </c>
      <c r="B12" t="s">
        <v>0</v>
      </c>
      <c r="C12" s="6">
        <v>6.6</v>
      </c>
      <c r="E12" s="4">
        <v>43678</v>
      </c>
      <c r="F12" s="6">
        <v>7</v>
      </c>
      <c r="G12" s="6">
        <v>6.7</v>
      </c>
    </row>
    <row r="13" spans="1:7" x14ac:dyDescent="0.25">
      <c r="A13" s="5">
        <v>43739</v>
      </c>
      <c r="B13" t="s">
        <v>0</v>
      </c>
      <c r="C13" s="6">
        <v>6.9</v>
      </c>
      <c r="E13" s="4">
        <v>43709</v>
      </c>
      <c r="F13" s="6">
        <v>6.6</v>
      </c>
      <c r="G13" s="6">
        <v>6.7</v>
      </c>
    </row>
    <row r="14" spans="1:7" x14ac:dyDescent="0.25">
      <c r="A14" s="5">
        <v>43770</v>
      </c>
      <c r="B14" t="s">
        <v>0</v>
      </c>
      <c r="C14" s="6">
        <v>6.9</v>
      </c>
      <c r="E14" s="4">
        <v>43739</v>
      </c>
      <c r="F14" s="6">
        <v>6.9</v>
      </c>
      <c r="G14" s="6">
        <v>6.7</v>
      </c>
    </row>
    <row r="15" spans="1:7" x14ac:dyDescent="0.25">
      <c r="A15" s="5">
        <v>43800</v>
      </c>
      <c r="B15" t="s">
        <v>0</v>
      </c>
      <c r="C15" s="6">
        <v>6.5</v>
      </c>
      <c r="E15" s="4">
        <v>43770</v>
      </c>
      <c r="F15" s="6">
        <v>6.9</v>
      </c>
      <c r="G15" s="6">
        <v>6.7</v>
      </c>
    </row>
    <row r="16" spans="1:7" x14ac:dyDescent="0.25">
      <c r="A16" s="5">
        <v>43831</v>
      </c>
      <c r="B16" t="s">
        <v>0</v>
      </c>
      <c r="C16" s="6">
        <v>6.8</v>
      </c>
      <c r="E16" s="4">
        <v>43800</v>
      </c>
      <c r="F16" s="6">
        <v>6.5</v>
      </c>
      <c r="G16" s="6">
        <v>6.7</v>
      </c>
    </row>
    <row r="17" spans="1:7" x14ac:dyDescent="0.25">
      <c r="A17" s="5">
        <v>43862</v>
      </c>
      <c r="B17" t="s">
        <v>0</v>
      </c>
      <c r="C17" s="6">
        <v>6.7</v>
      </c>
      <c r="E17" s="4">
        <v>43831</v>
      </c>
      <c r="F17" s="6">
        <v>6.8</v>
      </c>
      <c r="G17" s="6">
        <v>6.7</v>
      </c>
    </row>
    <row r="18" spans="1:7" x14ac:dyDescent="0.25">
      <c r="A18" s="5">
        <v>43891</v>
      </c>
      <c r="B18" t="s">
        <v>0</v>
      </c>
      <c r="C18" s="6">
        <v>6.8</v>
      </c>
      <c r="E18" s="4">
        <v>43862</v>
      </c>
      <c r="F18" s="6">
        <v>6.7</v>
      </c>
      <c r="G18" s="6">
        <v>6.6</v>
      </c>
    </row>
    <row r="19" spans="1:7" x14ac:dyDescent="0.25">
      <c r="A19" s="5">
        <v>43922</v>
      </c>
      <c r="B19" t="s">
        <v>0</v>
      </c>
      <c r="C19" s="6">
        <v>7.2</v>
      </c>
      <c r="E19" s="4">
        <v>43891</v>
      </c>
      <c r="F19" s="6">
        <v>6.8</v>
      </c>
      <c r="G19" s="6">
        <v>6.5</v>
      </c>
    </row>
    <row r="20" spans="1:7" x14ac:dyDescent="0.25">
      <c r="A20" s="5">
        <v>43952</v>
      </c>
      <c r="B20" t="s">
        <v>0</v>
      </c>
      <c r="C20" s="6">
        <v>8.6</v>
      </c>
      <c r="E20" s="4">
        <v>43922</v>
      </c>
      <c r="F20" s="6">
        <v>7.2</v>
      </c>
      <c r="G20" s="6">
        <v>6.7</v>
      </c>
    </row>
    <row r="21" spans="1:7" x14ac:dyDescent="0.25">
      <c r="A21" s="5">
        <v>43983</v>
      </c>
      <c r="B21" t="s">
        <v>0</v>
      </c>
      <c r="C21" s="6">
        <v>7.6</v>
      </c>
      <c r="E21" s="4">
        <v>43952</v>
      </c>
      <c r="F21" s="6">
        <v>8.6</v>
      </c>
      <c r="G21" s="6">
        <v>7</v>
      </c>
    </row>
    <row r="22" spans="1:7" x14ac:dyDescent="0.25">
      <c r="A22" s="5">
        <v>44013</v>
      </c>
      <c r="B22" t="s">
        <v>0</v>
      </c>
      <c r="C22" s="6">
        <v>8.1999999999999993</v>
      </c>
      <c r="E22" s="4">
        <v>43983</v>
      </c>
      <c r="F22" s="6">
        <v>7.6</v>
      </c>
      <c r="G22" s="6">
        <v>7.4</v>
      </c>
    </row>
    <row r="23" spans="1:7" x14ac:dyDescent="0.25">
      <c r="A23" s="5">
        <v>44044</v>
      </c>
      <c r="B23" t="s">
        <v>0</v>
      </c>
      <c r="C23" s="6">
        <v>8.8000000000000007</v>
      </c>
      <c r="E23" s="4">
        <v>44013</v>
      </c>
      <c r="F23" s="6">
        <v>8.1999999999999993</v>
      </c>
      <c r="G23" s="6">
        <v>7.7</v>
      </c>
    </row>
    <row r="24" spans="1:7" x14ac:dyDescent="0.25">
      <c r="A24" s="5">
        <v>44075</v>
      </c>
      <c r="B24" t="s">
        <v>0</v>
      </c>
      <c r="C24" s="6">
        <v>8.1</v>
      </c>
      <c r="E24" s="4">
        <v>44044</v>
      </c>
      <c r="F24" s="6">
        <v>8.8000000000000007</v>
      </c>
      <c r="G24" s="6">
        <v>7.8</v>
      </c>
    </row>
    <row r="25" spans="1:7" x14ac:dyDescent="0.25">
      <c r="A25" s="5">
        <v>44105</v>
      </c>
      <c r="B25" t="s">
        <v>0</v>
      </c>
      <c r="C25" s="6">
        <v>8.1999999999999993</v>
      </c>
      <c r="E25" s="4">
        <v>44075</v>
      </c>
      <c r="F25" s="6">
        <v>8.1</v>
      </c>
      <c r="G25" s="6">
        <v>7.7</v>
      </c>
    </row>
    <row r="26" spans="1:7" x14ac:dyDescent="0.25">
      <c r="A26" s="5">
        <v>44136</v>
      </c>
      <c r="B26" t="s">
        <v>0</v>
      </c>
      <c r="C26" s="6">
        <v>8</v>
      </c>
      <c r="E26" s="4">
        <v>44105</v>
      </c>
      <c r="F26" s="6">
        <v>8.1999999999999993</v>
      </c>
      <c r="G26" s="6">
        <v>7.6</v>
      </c>
    </row>
    <row r="27" spans="1:7" x14ac:dyDescent="0.25">
      <c r="A27" s="5">
        <v>44166</v>
      </c>
      <c r="B27" t="s">
        <v>0</v>
      </c>
      <c r="C27" s="6">
        <v>8.1999999999999993</v>
      </c>
      <c r="E27" s="4">
        <v>44136</v>
      </c>
      <c r="F27" s="6">
        <v>8</v>
      </c>
      <c r="G27" s="6">
        <v>7.4</v>
      </c>
    </row>
    <row r="28" spans="1:7" x14ac:dyDescent="0.25">
      <c r="A28" s="5">
        <v>44197</v>
      </c>
      <c r="B28" t="s">
        <v>0</v>
      </c>
      <c r="C28" s="6">
        <v>8.3000000000000007</v>
      </c>
      <c r="E28" s="4">
        <v>44166</v>
      </c>
      <c r="F28" s="6">
        <v>8.1999999999999993</v>
      </c>
      <c r="G28" s="6">
        <v>7.5</v>
      </c>
    </row>
    <row r="29" spans="1:7" x14ac:dyDescent="0.25">
      <c r="A29" s="5">
        <v>44228</v>
      </c>
      <c r="B29" t="s">
        <v>0</v>
      </c>
      <c r="C29" s="6">
        <v>8.1</v>
      </c>
      <c r="E29" s="4">
        <v>44197</v>
      </c>
      <c r="F29" s="6">
        <v>8.3000000000000007</v>
      </c>
      <c r="G29" s="6">
        <v>7.5</v>
      </c>
    </row>
    <row r="30" spans="1:7" x14ac:dyDescent="0.25">
      <c r="A30" s="5">
        <v>44256</v>
      </c>
      <c r="B30" t="s">
        <v>0</v>
      </c>
      <c r="C30" s="6">
        <v>7.7</v>
      </c>
      <c r="E30" s="4">
        <v>44228</v>
      </c>
      <c r="F30" s="6">
        <v>8.1</v>
      </c>
      <c r="G30" s="6">
        <v>7.5</v>
      </c>
    </row>
    <row r="31" spans="1:7" x14ac:dyDescent="0.25">
      <c r="A31" s="5">
        <v>44287</v>
      </c>
      <c r="B31" t="s">
        <v>0</v>
      </c>
      <c r="C31" s="6">
        <v>8.6</v>
      </c>
      <c r="E31" s="4">
        <v>44256</v>
      </c>
      <c r="F31" s="6">
        <v>7.7</v>
      </c>
      <c r="G31" s="6">
        <v>7.5</v>
      </c>
    </row>
    <row r="32" spans="1:7" x14ac:dyDescent="0.25">
      <c r="A32" s="5">
        <v>44317</v>
      </c>
      <c r="B32" t="s">
        <v>0</v>
      </c>
      <c r="C32" s="6">
        <v>8.1999999999999993</v>
      </c>
      <c r="E32" s="4">
        <v>44287</v>
      </c>
      <c r="F32" s="6">
        <v>8.6</v>
      </c>
      <c r="G32" s="6">
        <v>7.5</v>
      </c>
    </row>
    <row r="33" spans="1:7" x14ac:dyDescent="0.25">
      <c r="A33" s="5">
        <v>44348</v>
      </c>
      <c r="B33" t="s">
        <v>0</v>
      </c>
      <c r="C33" s="6">
        <v>7.6</v>
      </c>
      <c r="E33" s="4">
        <v>44317</v>
      </c>
      <c r="F33" s="6">
        <v>8.1999999999999993</v>
      </c>
      <c r="G33" s="6">
        <v>7.3</v>
      </c>
    </row>
    <row r="34" spans="1:7" x14ac:dyDescent="0.25">
      <c r="A34" s="5">
        <v>44378</v>
      </c>
      <c r="B34" t="s">
        <v>0</v>
      </c>
      <c r="C34" s="6">
        <v>7.6</v>
      </c>
      <c r="E34" s="4">
        <v>44348</v>
      </c>
      <c r="F34" s="6">
        <v>7.6</v>
      </c>
      <c r="G34" s="6">
        <v>7.2</v>
      </c>
    </row>
    <row r="35" spans="1:7" x14ac:dyDescent="0.25">
      <c r="A35" s="5">
        <v>44409</v>
      </c>
      <c r="B35" t="s">
        <v>0</v>
      </c>
      <c r="C35" s="6">
        <v>7</v>
      </c>
      <c r="E35" s="4">
        <v>44378</v>
      </c>
      <c r="F35" s="6">
        <v>7.6</v>
      </c>
      <c r="G35" s="6">
        <v>7</v>
      </c>
    </row>
    <row r="36" spans="1:7" x14ac:dyDescent="0.25">
      <c r="A36" s="5">
        <v>44440</v>
      </c>
      <c r="B36" t="s">
        <v>0</v>
      </c>
      <c r="C36" s="6">
        <v>7.5</v>
      </c>
      <c r="E36" s="4">
        <v>44409</v>
      </c>
      <c r="F36" s="6">
        <v>7</v>
      </c>
      <c r="G36" s="6">
        <v>6.9</v>
      </c>
    </row>
    <row r="37" spans="1:7" x14ac:dyDescent="0.25">
      <c r="A37" s="5">
        <v>44470</v>
      </c>
      <c r="B37" t="s">
        <v>0</v>
      </c>
      <c r="C37" s="6">
        <v>6.7</v>
      </c>
      <c r="E37" s="4">
        <v>44440</v>
      </c>
      <c r="F37" s="6">
        <v>7.5</v>
      </c>
      <c r="G37" s="6">
        <v>6.7</v>
      </c>
    </row>
    <row r="38" spans="1:7" x14ac:dyDescent="0.25">
      <c r="A38" s="5">
        <v>44501</v>
      </c>
      <c r="B38" t="s">
        <v>0</v>
      </c>
      <c r="C38" s="6">
        <v>6.8</v>
      </c>
      <c r="E38" s="4">
        <v>44470</v>
      </c>
      <c r="F38" s="6">
        <v>6.7</v>
      </c>
      <c r="G38" s="6">
        <v>6.6</v>
      </c>
    </row>
    <row r="39" spans="1:7" x14ac:dyDescent="0.25">
      <c r="A39" s="5">
        <v>44531</v>
      </c>
      <c r="B39" t="s">
        <v>0</v>
      </c>
      <c r="C39" s="6">
        <v>7.2</v>
      </c>
      <c r="E39" s="4">
        <v>44501</v>
      </c>
      <c r="F39" s="6">
        <v>6.8</v>
      </c>
      <c r="G39" s="6">
        <v>6.5</v>
      </c>
    </row>
    <row r="40" spans="1:7" x14ac:dyDescent="0.25">
      <c r="A40" s="5">
        <v>44562</v>
      </c>
      <c r="B40" t="s">
        <v>0</v>
      </c>
      <c r="C40" s="6">
        <v>7</v>
      </c>
      <c r="E40" s="4">
        <v>44531</v>
      </c>
      <c r="F40" s="6">
        <v>7.2</v>
      </c>
      <c r="G40" s="6">
        <v>6.4</v>
      </c>
    </row>
    <row r="41" spans="1:7" x14ac:dyDescent="0.25">
      <c r="A41" s="5">
        <v>44593</v>
      </c>
      <c r="B41" t="s">
        <v>0</v>
      </c>
      <c r="C41" s="6">
        <v>6.6</v>
      </c>
      <c r="E41" s="4">
        <v>44562</v>
      </c>
      <c r="F41" s="6">
        <v>7</v>
      </c>
      <c r="G41" s="6">
        <v>6.3</v>
      </c>
    </row>
    <row r="42" spans="1:7" x14ac:dyDescent="0.25">
      <c r="A42" s="5">
        <v>44621</v>
      </c>
      <c r="B42" t="s">
        <v>0</v>
      </c>
      <c r="C42" s="6">
        <v>6.6</v>
      </c>
      <c r="E42" s="4">
        <v>44593</v>
      </c>
      <c r="F42" s="6">
        <v>6.6</v>
      </c>
      <c r="G42" s="6">
        <v>6.2</v>
      </c>
    </row>
    <row r="43" spans="1:7" x14ac:dyDescent="0.25">
      <c r="A43" s="5">
        <v>44652</v>
      </c>
      <c r="B43" t="s">
        <v>0</v>
      </c>
      <c r="C43" s="6">
        <v>6.2</v>
      </c>
      <c r="E43" s="4">
        <v>44621</v>
      </c>
      <c r="F43" s="6">
        <v>6.6</v>
      </c>
      <c r="G43" s="6">
        <v>6.2</v>
      </c>
    </row>
    <row r="44" spans="1:7" x14ac:dyDescent="0.25">
      <c r="A44" s="5">
        <v>44682</v>
      </c>
      <c r="B44" t="s">
        <v>0</v>
      </c>
      <c r="C44" s="6">
        <v>6.1</v>
      </c>
      <c r="E44" s="4">
        <v>44652</v>
      </c>
      <c r="F44" s="6">
        <v>6.2</v>
      </c>
      <c r="G44" s="6">
        <v>6.2</v>
      </c>
    </row>
    <row r="45" spans="1:7" x14ac:dyDescent="0.25">
      <c r="A45" s="5">
        <v>44713</v>
      </c>
      <c r="B45" t="s">
        <v>0</v>
      </c>
      <c r="C45" s="6">
        <v>6.9</v>
      </c>
      <c r="E45" s="4">
        <v>44682</v>
      </c>
      <c r="F45" s="6">
        <v>6.1</v>
      </c>
      <c r="G45" s="6">
        <v>6.2</v>
      </c>
    </row>
    <row r="46" spans="1:7" x14ac:dyDescent="0.25">
      <c r="A46" s="5">
        <v>44743</v>
      </c>
      <c r="B46" t="s">
        <v>0</v>
      </c>
      <c r="C46" s="6">
        <v>7.1</v>
      </c>
      <c r="E46" s="4">
        <v>44713</v>
      </c>
      <c r="F46" s="6">
        <v>6.9</v>
      </c>
      <c r="G46" s="6">
        <v>6.2</v>
      </c>
    </row>
    <row r="47" spans="1:7" x14ac:dyDescent="0.25">
      <c r="A47" s="5">
        <v>44774</v>
      </c>
      <c r="B47" t="s">
        <v>0</v>
      </c>
      <c r="C47" s="6">
        <v>7.2</v>
      </c>
      <c r="E47" s="4">
        <v>44743</v>
      </c>
      <c r="F47" s="6">
        <v>7.1</v>
      </c>
      <c r="G47" s="6">
        <v>6.1</v>
      </c>
    </row>
    <row r="48" spans="1:7" x14ac:dyDescent="0.25">
      <c r="A48" s="5">
        <v>44805</v>
      </c>
      <c r="B48" t="s">
        <v>0</v>
      </c>
      <c r="C48" s="6">
        <v>7.2</v>
      </c>
      <c r="E48" s="4">
        <v>44774</v>
      </c>
      <c r="F48" s="6">
        <v>7.2</v>
      </c>
      <c r="G48" s="6">
        <v>6.1</v>
      </c>
    </row>
    <row r="49" spans="1:7" x14ac:dyDescent="0.25">
      <c r="A49" s="5">
        <v>44835</v>
      </c>
      <c r="B49" t="s">
        <v>0</v>
      </c>
      <c r="C49" s="6">
        <v>6.4</v>
      </c>
      <c r="E49" s="4">
        <v>44805</v>
      </c>
      <c r="F49" s="6">
        <v>7.2</v>
      </c>
      <c r="G49" s="6">
        <v>6.1</v>
      </c>
    </row>
    <row r="50" spans="1:7" x14ac:dyDescent="0.25">
      <c r="A50" s="5">
        <v>44866</v>
      </c>
      <c r="B50" t="s">
        <v>0</v>
      </c>
      <c r="C50" s="6">
        <v>6.7</v>
      </c>
      <c r="E50" s="4">
        <v>44835</v>
      </c>
      <c r="F50" s="6">
        <v>6.4</v>
      </c>
      <c r="G50" s="6">
        <v>6.1</v>
      </c>
    </row>
    <row r="51" spans="1:7" x14ac:dyDescent="0.25">
      <c r="A51" s="5">
        <v>44896</v>
      </c>
      <c r="B51" t="s">
        <v>0</v>
      </c>
      <c r="C51" s="6">
        <v>7.3</v>
      </c>
      <c r="E51" s="4">
        <v>44866</v>
      </c>
      <c r="F51" s="6">
        <v>6.7</v>
      </c>
      <c r="G51" s="6">
        <v>6.1</v>
      </c>
    </row>
    <row r="52" spans="1:7" x14ac:dyDescent="0.25">
      <c r="A52" s="5">
        <v>44927</v>
      </c>
      <c r="B52" t="s">
        <v>0</v>
      </c>
      <c r="C52" s="6">
        <v>7.1</v>
      </c>
      <c r="E52" s="4">
        <v>44896</v>
      </c>
      <c r="F52" s="6">
        <v>7.3</v>
      </c>
      <c r="G52" s="6">
        <v>6.1</v>
      </c>
    </row>
    <row r="53" spans="1:7" x14ac:dyDescent="0.25">
      <c r="A53" s="5">
        <v>44958</v>
      </c>
      <c r="B53" t="s">
        <v>0</v>
      </c>
      <c r="C53" s="6">
        <v>6.6</v>
      </c>
      <c r="E53" s="4">
        <v>44927</v>
      </c>
      <c r="F53" s="6">
        <v>7.1</v>
      </c>
      <c r="G53" s="6">
        <v>6.1</v>
      </c>
    </row>
    <row r="54" spans="1:7" x14ac:dyDescent="0.25">
      <c r="A54" s="5">
        <v>44986</v>
      </c>
      <c r="B54" t="s">
        <v>0</v>
      </c>
      <c r="C54" s="6">
        <v>6.5</v>
      </c>
      <c r="E54" s="4">
        <v>44958</v>
      </c>
      <c r="F54" s="6">
        <v>6.6</v>
      </c>
      <c r="G54" s="6">
        <v>6</v>
      </c>
    </row>
    <row r="55" spans="1:7" x14ac:dyDescent="0.25">
      <c r="A55" s="5">
        <v>45017</v>
      </c>
      <c r="B55" t="s">
        <v>0</v>
      </c>
      <c r="C55" s="6">
        <v>7.1</v>
      </c>
      <c r="E55" s="4">
        <v>44986</v>
      </c>
      <c r="F55" s="6">
        <v>6.5</v>
      </c>
      <c r="G55" s="6">
        <v>6</v>
      </c>
    </row>
    <row r="56" spans="1:7" x14ac:dyDescent="0.25">
      <c r="A56" s="5">
        <v>45047</v>
      </c>
      <c r="B56" t="s">
        <v>0</v>
      </c>
      <c r="C56" s="6">
        <v>7.1</v>
      </c>
      <c r="E56" s="4">
        <v>45017</v>
      </c>
      <c r="F56" s="6">
        <v>7.1</v>
      </c>
      <c r="G56" s="6">
        <v>6</v>
      </c>
    </row>
    <row r="57" spans="1:7" x14ac:dyDescent="0.25">
      <c r="A57" s="5">
        <v>45078</v>
      </c>
      <c r="B57" t="s">
        <v>0</v>
      </c>
      <c r="C57" s="6">
        <v>7.2</v>
      </c>
      <c r="E57" s="4">
        <v>45047</v>
      </c>
      <c r="F57" s="6">
        <v>7.1</v>
      </c>
      <c r="G57" s="6">
        <v>6</v>
      </c>
    </row>
    <row r="58" spans="1:7" x14ac:dyDescent="0.25">
      <c r="A58" s="5">
        <v>45108</v>
      </c>
      <c r="B58" t="s">
        <v>0</v>
      </c>
      <c r="C58" s="6">
        <v>7.5</v>
      </c>
      <c r="E58" s="4">
        <v>45078</v>
      </c>
      <c r="F58" s="6">
        <v>7.2</v>
      </c>
      <c r="G58" s="6">
        <v>6</v>
      </c>
    </row>
    <row r="59" spans="1:7" x14ac:dyDescent="0.25">
      <c r="A59" s="5">
        <v>45139</v>
      </c>
      <c r="B59" t="s">
        <v>0</v>
      </c>
      <c r="C59" s="6">
        <v>7.4</v>
      </c>
      <c r="E59" s="4">
        <v>45108</v>
      </c>
      <c r="F59" s="6">
        <v>7.5</v>
      </c>
      <c r="G59" s="6">
        <v>6.1</v>
      </c>
    </row>
    <row r="60" spans="1:7" x14ac:dyDescent="0.25">
      <c r="A60" s="5">
        <v>45170</v>
      </c>
      <c r="B60" t="s">
        <v>0</v>
      </c>
      <c r="C60" s="6">
        <v>7.5</v>
      </c>
      <c r="E60" s="4">
        <v>45139</v>
      </c>
      <c r="F60" s="6">
        <v>7.4</v>
      </c>
      <c r="G60" s="6">
        <v>6</v>
      </c>
    </row>
    <row r="61" spans="1:7" x14ac:dyDescent="0.25">
      <c r="A61" s="5">
        <v>45200</v>
      </c>
      <c r="B61" t="s">
        <v>0</v>
      </c>
      <c r="C61" s="6">
        <v>7.5</v>
      </c>
      <c r="E61" s="4">
        <v>45170</v>
      </c>
      <c r="F61" s="6">
        <v>7.5</v>
      </c>
      <c r="G61" s="6">
        <v>6.1</v>
      </c>
    </row>
    <row r="62" spans="1:7" x14ac:dyDescent="0.25">
      <c r="A62" s="5">
        <v>45231</v>
      </c>
      <c r="B62" t="s">
        <v>0</v>
      </c>
      <c r="C62" s="6">
        <v>7.7</v>
      </c>
      <c r="E62" s="4">
        <v>45200</v>
      </c>
      <c r="F62" s="6">
        <v>7.5</v>
      </c>
      <c r="G62" s="6">
        <v>6.1</v>
      </c>
    </row>
    <row r="63" spans="1:7" x14ac:dyDescent="0.25">
      <c r="A63" s="5">
        <v>45261</v>
      </c>
      <c r="B63" t="s">
        <v>0</v>
      </c>
      <c r="C63" s="6">
        <v>7.6</v>
      </c>
      <c r="E63" s="4">
        <v>45231</v>
      </c>
      <c r="F63" s="6">
        <v>7.7</v>
      </c>
      <c r="G63" s="6">
        <v>6.1</v>
      </c>
    </row>
    <row r="64" spans="1:7" x14ac:dyDescent="0.25">
      <c r="A64" s="5">
        <v>45292</v>
      </c>
      <c r="B64" t="s">
        <v>0</v>
      </c>
      <c r="C64" s="6">
        <v>7.8</v>
      </c>
      <c r="E64" s="4">
        <v>45261</v>
      </c>
      <c r="F64" s="6">
        <v>7.6</v>
      </c>
      <c r="G64" s="6">
        <v>6.1</v>
      </c>
    </row>
    <row r="65" spans="1:7" x14ac:dyDescent="0.25">
      <c r="A65" s="5">
        <v>45323</v>
      </c>
      <c r="B65" t="s">
        <v>0</v>
      </c>
      <c r="C65" s="6">
        <v>7.7</v>
      </c>
      <c r="E65" s="4">
        <v>45292</v>
      </c>
      <c r="F65" s="6">
        <v>7.8</v>
      </c>
      <c r="G65" s="6">
        <v>6.1</v>
      </c>
    </row>
    <row r="66" spans="1:7" x14ac:dyDescent="0.25">
      <c r="A66" s="5">
        <v>45352</v>
      </c>
      <c r="B66" t="s">
        <v>0</v>
      </c>
      <c r="C66" s="6">
        <v>8.4</v>
      </c>
      <c r="E66" s="4">
        <v>45323</v>
      </c>
      <c r="F66" s="6">
        <v>7.7</v>
      </c>
      <c r="G66" s="6">
        <v>6.1</v>
      </c>
    </row>
    <row r="67" spans="1:7" x14ac:dyDescent="0.25">
      <c r="A67" s="5">
        <v>45383</v>
      </c>
      <c r="B67" t="s">
        <v>0</v>
      </c>
      <c r="C67" s="6">
        <v>8.3000000000000007</v>
      </c>
      <c r="E67" s="4">
        <v>45352</v>
      </c>
      <c r="F67" s="6">
        <v>8.4</v>
      </c>
      <c r="G67" s="6">
        <v>6</v>
      </c>
    </row>
    <row r="68" spans="1:7" x14ac:dyDescent="0.25">
      <c r="A68" s="5">
        <v>45413</v>
      </c>
      <c r="B68" t="s">
        <v>0</v>
      </c>
      <c r="C68" s="6">
        <v>8.1999999999999993</v>
      </c>
      <c r="E68" s="4">
        <v>45383</v>
      </c>
      <c r="F68" s="6">
        <v>8.3000000000000007</v>
      </c>
      <c r="G68" s="6">
        <v>6</v>
      </c>
    </row>
    <row r="69" spans="1:7" x14ac:dyDescent="0.25">
      <c r="A69" s="5">
        <v>45444</v>
      </c>
      <c r="B69" t="s">
        <v>0</v>
      </c>
      <c r="C69" s="6">
        <v>8.4</v>
      </c>
      <c r="E69" s="4">
        <v>45413</v>
      </c>
      <c r="F69" s="6">
        <v>8.1999999999999993</v>
      </c>
      <c r="G69" s="6">
        <v>6</v>
      </c>
    </row>
    <row r="70" spans="1:7" x14ac:dyDescent="0.25">
      <c r="A70" s="5">
        <v>45474</v>
      </c>
      <c r="B70" t="s">
        <v>0</v>
      </c>
      <c r="C70" s="6">
        <v>8.6</v>
      </c>
      <c r="E70" s="4">
        <v>45444</v>
      </c>
      <c r="F70" s="6">
        <v>8.4</v>
      </c>
      <c r="G70" s="6">
        <v>6</v>
      </c>
    </row>
    <row r="71" spans="1:7" x14ac:dyDescent="0.25">
      <c r="A71" s="5">
        <v>45505</v>
      </c>
      <c r="B71" t="s">
        <v>0</v>
      </c>
      <c r="C71" s="6">
        <v>8.3000000000000007</v>
      </c>
      <c r="E71" s="4">
        <v>45474</v>
      </c>
      <c r="F71" s="6">
        <v>8.6</v>
      </c>
      <c r="G71" s="6">
        <v>6</v>
      </c>
    </row>
    <row r="72" spans="1:7" x14ac:dyDescent="0.25">
      <c r="A72" s="5">
        <v>45536</v>
      </c>
      <c r="B72" t="s">
        <v>0</v>
      </c>
      <c r="C72" s="6">
        <v>8.6</v>
      </c>
      <c r="E72" s="4">
        <v>45505</v>
      </c>
      <c r="F72" s="6">
        <v>8.3000000000000007</v>
      </c>
      <c r="G72" s="6">
        <v>5.9</v>
      </c>
    </row>
    <row r="73" spans="1:7" x14ac:dyDescent="0.25">
      <c r="A73" s="5">
        <v>45566</v>
      </c>
      <c r="B73" t="s">
        <v>0</v>
      </c>
      <c r="C73" s="6">
        <v>8.8000000000000007</v>
      </c>
      <c r="E73" s="4">
        <v>45536</v>
      </c>
      <c r="F73" s="6">
        <v>8.6</v>
      </c>
      <c r="G73" s="6">
        <v>5.9</v>
      </c>
    </row>
    <row r="74" spans="1:7" x14ac:dyDescent="0.25">
      <c r="A74" s="5">
        <v>43466</v>
      </c>
      <c r="B74" t="s">
        <v>1</v>
      </c>
      <c r="C74" s="6">
        <v>7</v>
      </c>
      <c r="E74" s="4">
        <v>45566</v>
      </c>
      <c r="F74" s="6">
        <v>8.8000000000000007</v>
      </c>
      <c r="G74" s="6">
        <v>5.9</v>
      </c>
    </row>
    <row r="75" spans="1:7" x14ac:dyDescent="0.25">
      <c r="A75" s="5">
        <v>43497</v>
      </c>
      <c r="B75" t="s">
        <v>1</v>
      </c>
      <c r="C75" s="6">
        <v>7</v>
      </c>
    </row>
    <row r="76" spans="1:7" x14ac:dyDescent="0.25">
      <c r="A76" s="5">
        <v>43525</v>
      </c>
      <c r="B76" t="s">
        <v>1</v>
      </c>
      <c r="C76" s="6">
        <v>6.9</v>
      </c>
    </row>
    <row r="77" spans="1:7" x14ac:dyDescent="0.25">
      <c r="A77" s="5">
        <v>43556</v>
      </c>
      <c r="B77" t="s">
        <v>1</v>
      </c>
      <c r="C77" s="6">
        <v>6.9</v>
      </c>
    </row>
    <row r="78" spans="1:7" x14ac:dyDescent="0.25">
      <c r="A78" s="5">
        <v>43586</v>
      </c>
      <c r="B78" t="s">
        <v>1</v>
      </c>
      <c r="C78" s="6">
        <v>6.8</v>
      </c>
    </row>
    <row r="79" spans="1:7" x14ac:dyDescent="0.25">
      <c r="A79" s="5">
        <v>43617</v>
      </c>
      <c r="B79" t="s">
        <v>1</v>
      </c>
      <c r="C79" s="6">
        <v>6.7</v>
      </c>
    </row>
    <row r="80" spans="1:7" x14ac:dyDescent="0.25">
      <c r="A80" s="5">
        <v>43647</v>
      </c>
      <c r="B80" t="s">
        <v>1</v>
      </c>
      <c r="C80" s="6">
        <v>6.8</v>
      </c>
    </row>
    <row r="81" spans="1:3" x14ac:dyDescent="0.25">
      <c r="A81" s="5">
        <v>43678</v>
      </c>
      <c r="B81" t="s">
        <v>1</v>
      </c>
      <c r="C81" s="6">
        <v>6.7</v>
      </c>
    </row>
    <row r="82" spans="1:3" x14ac:dyDescent="0.25">
      <c r="A82" s="5">
        <v>43709</v>
      </c>
      <c r="B82" t="s">
        <v>1</v>
      </c>
      <c r="C82" s="6">
        <v>6.7</v>
      </c>
    </row>
    <row r="83" spans="1:3" x14ac:dyDescent="0.25">
      <c r="A83" s="5">
        <v>43739</v>
      </c>
      <c r="B83" t="s">
        <v>1</v>
      </c>
      <c r="C83" s="6">
        <v>6.7</v>
      </c>
    </row>
    <row r="84" spans="1:3" x14ac:dyDescent="0.25">
      <c r="A84" s="5">
        <v>43770</v>
      </c>
      <c r="B84" t="s">
        <v>1</v>
      </c>
      <c r="C84" s="6">
        <v>6.7</v>
      </c>
    </row>
    <row r="85" spans="1:3" x14ac:dyDescent="0.25">
      <c r="A85" s="5">
        <v>43800</v>
      </c>
      <c r="B85" t="s">
        <v>1</v>
      </c>
      <c r="C85" s="6">
        <v>6.7</v>
      </c>
    </row>
    <row r="86" spans="1:3" x14ac:dyDescent="0.25">
      <c r="A86" s="5">
        <v>43831</v>
      </c>
      <c r="B86" t="s">
        <v>1</v>
      </c>
      <c r="C86" s="6">
        <v>6.7</v>
      </c>
    </row>
    <row r="87" spans="1:3" x14ac:dyDescent="0.25">
      <c r="A87" s="5">
        <v>43862</v>
      </c>
      <c r="B87" t="s">
        <v>1</v>
      </c>
      <c r="C87" s="6">
        <v>6.6</v>
      </c>
    </row>
    <row r="88" spans="1:3" x14ac:dyDescent="0.25">
      <c r="A88" s="5">
        <v>43891</v>
      </c>
      <c r="B88" t="s">
        <v>1</v>
      </c>
      <c r="C88" s="6">
        <v>6.5</v>
      </c>
    </row>
    <row r="89" spans="1:3" x14ac:dyDescent="0.25">
      <c r="A89" s="5">
        <v>43922</v>
      </c>
      <c r="B89" t="s">
        <v>1</v>
      </c>
      <c r="C89" s="6">
        <v>6.7</v>
      </c>
    </row>
    <row r="90" spans="1:3" x14ac:dyDescent="0.25">
      <c r="A90" s="5">
        <v>43952</v>
      </c>
      <c r="B90" t="s">
        <v>1</v>
      </c>
      <c r="C90" s="6">
        <v>7</v>
      </c>
    </row>
    <row r="91" spans="1:3" x14ac:dyDescent="0.25">
      <c r="A91" s="5">
        <v>43983</v>
      </c>
      <c r="B91" t="s">
        <v>1</v>
      </c>
      <c r="C91" s="6">
        <v>7.4</v>
      </c>
    </row>
    <row r="92" spans="1:3" x14ac:dyDescent="0.25">
      <c r="A92" s="5">
        <v>44013</v>
      </c>
      <c r="B92" t="s">
        <v>1</v>
      </c>
      <c r="C92" s="6">
        <v>7.7</v>
      </c>
    </row>
    <row r="93" spans="1:3" x14ac:dyDescent="0.25">
      <c r="A93" s="5">
        <v>44044</v>
      </c>
      <c r="B93" t="s">
        <v>1</v>
      </c>
      <c r="C93" s="6">
        <v>7.8</v>
      </c>
    </row>
    <row r="94" spans="1:3" x14ac:dyDescent="0.25">
      <c r="A94" s="5">
        <v>44075</v>
      </c>
      <c r="B94" t="s">
        <v>1</v>
      </c>
      <c r="C94" s="6">
        <v>7.7</v>
      </c>
    </row>
    <row r="95" spans="1:3" x14ac:dyDescent="0.25">
      <c r="A95" s="5">
        <v>44105</v>
      </c>
      <c r="B95" t="s">
        <v>1</v>
      </c>
      <c r="C95" s="6">
        <v>7.6</v>
      </c>
    </row>
    <row r="96" spans="1:3" x14ac:dyDescent="0.25">
      <c r="A96" s="5">
        <v>44136</v>
      </c>
      <c r="B96" t="s">
        <v>1</v>
      </c>
      <c r="C96" s="6">
        <v>7.4</v>
      </c>
    </row>
    <row r="97" spans="1:3" x14ac:dyDescent="0.25">
      <c r="A97" s="5">
        <v>44166</v>
      </c>
      <c r="B97" t="s">
        <v>1</v>
      </c>
      <c r="C97" s="6">
        <v>7.5</v>
      </c>
    </row>
    <row r="98" spans="1:3" x14ac:dyDescent="0.25">
      <c r="A98" s="5">
        <v>44197</v>
      </c>
      <c r="B98" t="s">
        <v>1</v>
      </c>
      <c r="C98" s="6">
        <v>7.5</v>
      </c>
    </row>
    <row r="99" spans="1:3" x14ac:dyDescent="0.25">
      <c r="A99" s="5">
        <v>44228</v>
      </c>
      <c r="B99" t="s">
        <v>1</v>
      </c>
      <c r="C99" s="6">
        <v>7.5</v>
      </c>
    </row>
    <row r="100" spans="1:3" x14ac:dyDescent="0.25">
      <c r="A100" s="5">
        <v>44256</v>
      </c>
      <c r="B100" t="s">
        <v>1</v>
      </c>
      <c r="C100" s="6">
        <v>7.5</v>
      </c>
    </row>
    <row r="101" spans="1:3" x14ac:dyDescent="0.25">
      <c r="A101" s="5">
        <v>44287</v>
      </c>
      <c r="B101" t="s">
        <v>1</v>
      </c>
      <c r="C101" s="6">
        <v>7.5</v>
      </c>
    </row>
    <row r="102" spans="1:3" x14ac:dyDescent="0.25">
      <c r="A102" s="5">
        <v>44317</v>
      </c>
      <c r="B102" t="s">
        <v>1</v>
      </c>
      <c r="C102" s="6">
        <v>7.3</v>
      </c>
    </row>
    <row r="103" spans="1:3" x14ac:dyDescent="0.25">
      <c r="A103" s="5">
        <v>44348</v>
      </c>
      <c r="B103" t="s">
        <v>1</v>
      </c>
      <c r="C103" s="6">
        <v>7.2</v>
      </c>
    </row>
    <row r="104" spans="1:3" x14ac:dyDescent="0.25">
      <c r="A104" s="5">
        <v>44378</v>
      </c>
      <c r="B104" t="s">
        <v>1</v>
      </c>
      <c r="C104" s="6">
        <v>7</v>
      </c>
    </row>
    <row r="105" spans="1:3" x14ac:dyDescent="0.25">
      <c r="A105" s="5">
        <v>44409</v>
      </c>
      <c r="B105" t="s">
        <v>1</v>
      </c>
      <c r="C105" s="6">
        <v>6.9</v>
      </c>
    </row>
    <row r="106" spans="1:3" x14ac:dyDescent="0.25">
      <c r="A106" s="5">
        <v>44440</v>
      </c>
      <c r="B106" t="s">
        <v>1</v>
      </c>
      <c r="C106" s="6">
        <v>6.7</v>
      </c>
    </row>
    <row r="107" spans="1:3" x14ac:dyDescent="0.25">
      <c r="A107" s="5">
        <v>44470</v>
      </c>
      <c r="B107" t="s">
        <v>1</v>
      </c>
      <c r="C107" s="6">
        <v>6.6</v>
      </c>
    </row>
    <row r="108" spans="1:3" x14ac:dyDescent="0.25">
      <c r="A108" s="5">
        <v>44501</v>
      </c>
      <c r="B108" t="s">
        <v>1</v>
      </c>
      <c r="C108" s="6">
        <v>6.5</v>
      </c>
    </row>
    <row r="109" spans="1:3" x14ac:dyDescent="0.25">
      <c r="A109" s="5">
        <v>44531</v>
      </c>
      <c r="B109" t="s">
        <v>1</v>
      </c>
      <c r="C109" s="6">
        <v>6.4</v>
      </c>
    </row>
    <row r="110" spans="1:3" x14ac:dyDescent="0.25">
      <c r="A110" s="5">
        <v>44562</v>
      </c>
      <c r="B110" t="s">
        <v>1</v>
      </c>
      <c r="C110" s="6">
        <v>6.3</v>
      </c>
    </row>
    <row r="111" spans="1:3" x14ac:dyDescent="0.25">
      <c r="A111" s="5">
        <v>44593</v>
      </c>
      <c r="B111" t="s">
        <v>1</v>
      </c>
      <c r="C111" s="6">
        <v>6.2</v>
      </c>
    </row>
    <row r="112" spans="1:3" x14ac:dyDescent="0.25">
      <c r="A112" s="5">
        <v>44621</v>
      </c>
      <c r="B112" t="s">
        <v>1</v>
      </c>
      <c r="C112" s="6">
        <v>6.2</v>
      </c>
    </row>
    <row r="113" spans="1:3" x14ac:dyDescent="0.25">
      <c r="A113" s="5">
        <v>44652</v>
      </c>
      <c r="B113" t="s">
        <v>1</v>
      </c>
      <c r="C113" s="6">
        <v>6.2</v>
      </c>
    </row>
    <row r="114" spans="1:3" x14ac:dyDescent="0.25">
      <c r="A114" s="5">
        <v>44682</v>
      </c>
      <c r="B114" t="s">
        <v>1</v>
      </c>
      <c r="C114" s="6">
        <v>6.2</v>
      </c>
    </row>
    <row r="115" spans="1:3" x14ac:dyDescent="0.25">
      <c r="A115" s="5">
        <v>44713</v>
      </c>
      <c r="B115" t="s">
        <v>1</v>
      </c>
      <c r="C115" s="6">
        <v>6.2</v>
      </c>
    </row>
    <row r="116" spans="1:3" x14ac:dyDescent="0.25">
      <c r="A116" s="5">
        <v>44743</v>
      </c>
      <c r="B116" t="s">
        <v>1</v>
      </c>
      <c r="C116" s="6">
        <v>6.1</v>
      </c>
    </row>
    <row r="117" spans="1:3" x14ac:dyDescent="0.25">
      <c r="A117" s="5">
        <v>44774</v>
      </c>
      <c r="B117" t="s">
        <v>1</v>
      </c>
      <c r="C117" s="6">
        <v>6.1</v>
      </c>
    </row>
    <row r="118" spans="1:3" x14ac:dyDescent="0.25">
      <c r="A118" s="5">
        <v>44805</v>
      </c>
      <c r="B118" t="s">
        <v>1</v>
      </c>
      <c r="C118" s="6">
        <v>6.1</v>
      </c>
    </row>
    <row r="119" spans="1:3" x14ac:dyDescent="0.25">
      <c r="A119" s="5">
        <v>44835</v>
      </c>
      <c r="B119" t="s">
        <v>1</v>
      </c>
      <c r="C119" s="6">
        <v>6.1</v>
      </c>
    </row>
    <row r="120" spans="1:3" x14ac:dyDescent="0.25">
      <c r="A120" s="5">
        <v>44866</v>
      </c>
      <c r="B120" t="s">
        <v>1</v>
      </c>
      <c r="C120" s="6">
        <v>6.1</v>
      </c>
    </row>
    <row r="121" spans="1:3" x14ac:dyDescent="0.25">
      <c r="A121" s="5">
        <v>44896</v>
      </c>
      <c r="B121" t="s">
        <v>1</v>
      </c>
      <c r="C121" s="6">
        <v>6.1</v>
      </c>
    </row>
    <row r="122" spans="1:3" x14ac:dyDescent="0.25">
      <c r="A122" s="5">
        <v>44927</v>
      </c>
      <c r="B122" t="s">
        <v>1</v>
      </c>
      <c r="C122" s="6">
        <v>6.1</v>
      </c>
    </row>
    <row r="123" spans="1:3" x14ac:dyDescent="0.25">
      <c r="A123" s="5">
        <v>44958</v>
      </c>
      <c r="B123" t="s">
        <v>1</v>
      </c>
      <c r="C123" s="6">
        <v>6</v>
      </c>
    </row>
    <row r="124" spans="1:3" x14ac:dyDescent="0.25">
      <c r="A124" s="5">
        <v>44986</v>
      </c>
      <c r="B124" t="s">
        <v>1</v>
      </c>
      <c r="C124" s="6">
        <v>6</v>
      </c>
    </row>
    <row r="125" spans="1:3" x14ac:dyDescent="0.25">
      <c r="A125" s="5">
        <v>45017</v>
      </c>
      <c r="B125" t="s">
        <v>1</v>
      </c>
      <c r="C125" s="6">
        <v>6</v>
      </c>
    </row>
    <row r="126" spans="1:3" x14ac:dyDescent="0.25">
      <c r="A126" s="5">
        <v>45047</v>
      </c>
      <c r="B126" t="s">
        <v>1</v>
      </c>
      <c r="C126" s="6">
        <v>6</v>
      </c>
    </row>
    <row r="127" spans="1:3" x14ac:dyDescent="0.25">
      <c r="A127" s="5">
        <v>45078</v>
      </c>
      <c r="B127" t="s">
        <v>1</v>
      </c>
      <c r="C127" s="6">
        <v>6</v>
      </c>
    </row>
    <row r="128" spans="1:3" x14ac:dyDescent="0.25">
      <c r="A128" s="5">
        <v>45108</v>
      </c>
      <c r="B128" t="s">
        <v>1</v>
      </c>
      <c r="C128" s="6">
        <v>6.1</v>
      </c>
    </row>
    <row r="129" spans="1:3" x14ac:dyDescent="0.25">
      <c r="A129" s="5">
        <v>45139</v>
      </c>
      <c r="B129" t="s">
        <v>1</v>
      </c>
      <c r="C129" s="6">
        <v>6</v>
      </c>
    </row>
    <row r="130" spans="1:3" x14ac:dyDescent="0.25">
      <c r="A130" s="5">
        <v>45170</v>
      </c>
      <c r="B130" t="s">
        <v>1</v>
      </c>
      <c r="C130" s="6">
        <v>6.1</v>
      </c>
    </row>
    <row r="131" spans="1:3" x14ac:dyDescent="0.25">
      <c r="A131" s="5">
        <v>45200</v>
      </c>
      <c r="B131" t="s">
        <v>1</v>
      </c>
      <c r="C131" s="6">
        <v>6.1</v>
      </c>
    </row>
    <row r="132" spans="1:3" x14ac:dyDescent="0.25">
      <c r="A132" s="5">
        <v>45231</v>
      </c>
      <c r="B132" t="s">
        <v>1</v>
      </c>
      <c r="C132" s="6">
        <v>6.1</v>
      </c>
    </row>
    <row r="133" spans="1:3" x14ac:dyDescent="0.25">
      <c r="A133" s="5">
        <v>45261</v>
      </c>
      <c r="B133" t="s">
        <v>1</v>
      </c>
      <c r="C133" s="6">
        <v>6.1</v>
      </c>
    </row>
    <row r="134" spans="1:3" x14ac:dyDescent="0.25">
      <c r="A134" s="5">
        <v>45292</v>
      </c>
      <c r="B134" t="s">
        <v>1</v>
      </c>
      <c r="C134" s="6">
        <v>6.1</v>
      </c>
    </row>
    <row r="135" spans="1:3" x14ac:dyDescent="0.25">
      <c r="A135" s="5">
        <v>45323</v>
      </c>
      <c r="B135" t="s">
        <v>1</v>
      </c>
      <c r="C135" s="6">
        <v>6.1</v>
      </c>
    </row>
    <row r="136" spans="1:3" x14ac:dyDescent="0.25">
      <c r="A136" s="5">
        <v>45352</v>
      </c>
      <c r="B136" t="s">
        <v>1</v>
      </c>
      <c r="C136" s="6">
        <v>6</v>
      </c>
    </row>
    <row r="137" spans="1:3" x14ac:dyDescent="0.25">
      <c r="A137" s="5">
        <v>45383</v>
      </c>
      <c r="B137" t="s">
        <v>1</v>
      </c>
      <c r="C137" s="6">
        <v>6</v>
      </c>
    </row>
    <row r="138" spans="1:3" x14ac:dyDescent="0.25">
      <c r="A138" s="5">
        <v>45413</v>
      </c>
      <c r="B138" t="s">
        <v>1</v>
      </c>
      <c r="C138" s="6">
        <v>6</v>
      </c>
    </row>
    <row r="139" spans="1:3" x14ac:dyDescent="0.25">
      <c r="A139" s="5">
        <v>45444</v>
      </c>
      <c r="B139" t="s">
        <v>1</v>
      </c>
      <c r="C139" s="6">
        <v>6</v>
      </c>
    </row>
    <row r="140" spans="1:3" x14ac:dyDescent="0.25">
      <c r="A140" s="5">
        <v>45474</v>
      </c>
      <c r="B140" t="s">
        <v>1</v>
      </c>
      <c r="C140" s="6">
        <v>6</v>
      </c>
    </row>
    <row r="141" spans="1:3" x14ac:dyDescent="0.25">
      <c r="A141" s="5">
        <v>45505</v>
      </c>
      <c r="B141" t="s">
        <v>1</v>
      </c>
      <c r="C141" s="6">
        <v>5.9</v>
      </c>
    </row>
    <row r="142" spans="1:3" x14ac:dyDescent="0.25">
      <c r="A142" s="5">
        <v>45536</v>
      </c>
      <c r="B142" t="s">
        <v>1</v>
      </c>
      <c r="C142" s="6">
        <v>5.9</v>
      </c>
    </row>
    <row r="143" spans="1:3" x14ac:dyDescent="0.25">
      <c r="A143" s="5">
        <v>45566</v>
      </c>
      <c r="B143" t="s">
        <v>1</v>
      </c>
      <c r="C143" s="6">
        <v>5.9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A6EC-1975-4EC1-9F49-2EBEEC6BB0C8}">
  <dimension ref="A1:C9"/>
  <sheetViews>
    <sheetView workbookViewId="0"/>
  </sheetViews>
  <sheetFormatPr defaultRowHeight="15" x14ac:dyDescent="0.25"/>
  <cols>
    <col min="1" max="1" width="13.42578125" bestFit="1" customWidth="1"/>
    <col min="2" max="2" width="22.85546875" bestFit="1" customWidth="1"/>
    <col min="3" max="3" width="66.28515625" bestFit="1" customWidth="1"/>
    <col min="4" max="16" width="5" bestFit="1" customWidth="1"/>
    <col min="17" max="17" width="11.28515625" bestFit="1" customWidth="1"/>
  </cols>
  <sheetData>
    <row r="1" spans="1:3" x14ac:dyDescent="0.25">
      <c r="A1" t="s">
        <v>50</v>
      </c>
    </row>
    <row r="3" spans="1:3" x14ac:dyDescent="0.25">
      <c r="A3" s="1" t="s">
        <v>2</v>
      </c>
      <c r="B3" t="s">
        <v>4</v>
      </c>
      <c r="C3" t="s">
        <v>5</v>
      </c>
    </row>
    <row r="4" spans="1:3" x14ac:dyDescent="0.25">
      <c r="A4" s="2" t="s">
        <v>7</v>
      </c>
      <c r="B4" s="7">
        <v>6200</v>
      </c>
      <c r="C4" s="7">
        <v>8500</v>
      </c>
    </row>
    <row r="5" spans="1:3" x14ac:dyDescent="0.25">
      <c r="A5" s="2" t="s">
        <v>8</v>
      </c>
      <c r="B5" s="7">
        <v>2400</v>
      </c>
      <c r="C5" s="7">
        <v>8400</v>
      </c>
    </row>
    <row r="6" spans="1:3" x14ac:dyDescent="0.25">
      <c r="A6" s="2" t="s">
        <v>9</v>
      </c>
      <c r="B6" s="7">
        <v>4800</v>
      </c>
      <c r="C6" s="7">
        <v>10200</v>
      </c>
    </row>
    <row r="7" spans="1:3" x14ac:dyDescent="0.25">
      <c r="A7" s="2" t="s">
        <v>10</v>
      </c>
      <c r="B7" s="7">
        <v>5500</v>
      </c>
      <c r="C7" s="7">
        <v>8100</v>
      </c>
    </row>
    <row r="8" spans="1:3" x14ac:dyDescent="0.25">
      <c r="A8" s="2" t="s">
        <v>11</v>
      </c>
      <c r="B8" s="7">
        <v>3400</v>
      </c>
      <c r="C8" s="7">
        <v>6300</v>
      </c>
    </row>
    <row r="9" spans="1:3" x14ac:dyDescent="0.25">
      <c r="A9" s="2" t="s">
        <v>12</v>
      </c>
      <c r="B9" s="7">
        <v>2800</v>
      </c>
      <c r="C9" s="7">
        <v>5400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61827-878E-40EE-8038-76F662FDD79C}">
  <dimension ref="A1:G143"/>
  <sheetViews>
    <sheetView workbookViewId="0"/>
  </sheetViews>
  <sheetFormatPr defaultRowHeight="15" x14ac:dyDescent="0.25"/>
  <cols>
    <col min="1" max="1" width="15.5703125" bestFit="1" customWidth="1"/>
    <col min="2" max="2" width="12.28515625" bestFit="1" customWidth="1"/>
    <col min="3" max="3" width="13.5703125" bestFit="1" customWidth="1"/>
    <col min="5" max="5" width="16" bestFit="1" customWidth="1"/>
    <col min="6" max="6" width="17" bestFit="1" customWidth="1"/>
    <col min="7" max="7" width="5.5703125" bestFit="1" customWidth="1"/>
    <col min="8" max="8" width="11.28515625" bestFit="1" customWidth="1"/>
  </cols>
  <sheetData>
    <row r="1" spans="1:7" x14ac:dyDescent="0.25">
      <c r="A1" t="s">
        <v>51</v>
      </c>
    </row>
    <row r="3" spans="1:7" x14ac:dyDescent="0.25">
      <c r="A3" t="s">
        <v>13</v>
      </c>
      <c r="B3" t="s">
        <v>14</v>
      </c>
      <c r="C3" t="s">
        <v>15</v>
      </c>
      <c r="E3" s="1" t="s">
        <v>16</v>
      </c>
      <c r="F3" s="1" t="s">
        <v>3</v>
      </c>
    </row>
    <row r="4" spans="1:7" x14ac:dyDescent="0.25">
      <c r="A4" s="5">
        <v>43466</v>
      </c>
      <c r="B4" t="s">
        <v>0</v>
      </c>
      <c r="C4" s="6">
        <v>1.2</v>
      </c>
      <c r="E4" s="1" t="s">
        <v>2</v>
      </c>
      <c r="F4" t="s">
        <v>0</v>
      </c>
      <c r="G4" t="s">
        <v>1</v>
      </c>
    </row>
    <row r="5" spans="1:7" x14ac:dyDescent="0.25">
      <c r="A5" s="5">
        <v>43466</v>
      </c>
      <c r="B5" t="s">
        <v>1</v>
      </c>
      <c r="C5" s="6">
        <v>1.4</v>
      </c>
      <c r="E5" s="4">
        <v>43466</v>
      </c>
      <c r="F5" s="6">
        <v>1.2</v>
      </c>
      <c r="G5" s="6">
        <v>1.4</v>
      </c>
    </row>
    <row r="6" spans="1:7" x14ac:dyDescent="0.25">
      <c r="A6" s="5">
        <v>43497</v>
      </c>
      <c r="B6" t="s">
        <v>0</v>
      </c>
      <c r="C6" s="6">
        <v>1.3</v>
      </c>
      <c r="E6" s="4">
        <v>43497</v>
      </c>
      <c r="F6" s="6">
        <v>1.3</v>
      </c>
      <c r="G6" s="6">
        <v>1.6</v>
      </c>
    </row>
    <row r="7" spans="1:7" x14ac:dyDescent="0.25">
      <c r="A7" s="5">
        <v>43497</v>
      </c>
      <c r="B7" t="s">
        <v>1</v>
      </c>
      <c r="C7" s="6">
        <v>1.6</v>
      </c>
      <c r="E7" s="4">
        <v>43525</v>
      </c>
      <c r="F7" s="6">
        <v>1.1000000000000001</v>
      </c>
      <c r="G7" s="6">
        <v>1.6</v>
      </c>
    </row>
    <row r="8" spans="1:7" x14ac:dyDescent="0.25">
      <c r="A8" s="5">
        <v>43525</v>
      </c>
      <c r="B8" t="s">
        <v>0</v>
      </c>
      <c r="C8" s="6">
        <v>1.1000000000000001</v>
      </c>
      <c r="E8" s="4">
        <v>43556</v>
      </c>
      <c r="F8" s="6">
        <v>1.5</v>
      </c>
      <c r="G8" s="6">
        <v>1.9</v>
      </c>
    </row>
    <row r="9" spans="1:7" x14ac:dyDescent="0.25">
      <c r="A9" s="5">
        <v>43525</v>
      </c>
      <c r="B9" t="s">
        <v>1</v>
      </c>
      <c r="C9" s="6">
        <v>1.6</v>
      </c>
      <c r="E9" s="4">
        <v>43586</v>
      </c>
      <c r="F9" s="6">
        <v>1.3</v>
      </c>
      <c r="G9" s="6">
        <v>1.5</v>
      </c>
    </row>
    <row r="10" spans="1:7" x14ac:dyDescent="0.25">
      <c r="A10" s="5">
        <v>43556</v>
      </c>
      <c r="B10" t="s">
        <v>0</v>
      </c>
      <c r="C10" s="6">
        <v>1.5</v>
      </c>
      <c r="E10" s="4">
        <v>43617</v>
      </c>
      <c r="F10" s="6">
        <v>1.1000000000000001</v>
      </c>
      <c r="G10" s="6">
        <v>1.5</v>
      </c>
    </row>
    <row r="11" spans="1:7" x14ac:dyDescent="0.25">
      <c r="A11" s="5">
        <v>43556</v>
      </c>
      <c r="B11" t="s">
        <v>1</v>
      </c>
      <c r="C11" s="6">
        <v>1.9</v>
      </c>
      <c r="E11" s="4">
        <v>43647</v>
      </c>
      <c r="F11" s="6">
        <v>1</v>
      </c>
      <c r="G11" s="6">
        <v>1.3</v>
      </c>
    </row>
    <row r="12" spans="1:7" x14ac:dyDescent="0.25">
      <c r="A12" s="5">
        <v>43586</v>
      </c>
      <c r="B12" t="s">
        <v>0</v>
      </c>
      <c r="C12" s="6">
        <v>1.3</v>
      </c>
      <c r="E12" s="4">
        <v>43678</v>
      </c>
      <c r="F12" s="6">
        <v>1.2</v>
      </c>
      <c r="G12" s="6">
        <v>1.3</v>
      </c>
    </row>
    <row r="13" spans="1:7" x14ac:dyDescent="0.25">
      <c r="A13" s="5">
        <v>43586</v>
      </c>
      <c r="B13" t="s">
        <v>1</v>
      </c>
      <c r="C13" s="6">
        <v>1.5</v>
      </c>
      <c r="E13" s="4">
        <v>43709</v>
      </c>
      <c r="F13" s="6">
        <v>1</v>
      </c>
      <c r="G13" s="6">
        <v>1.1000000000000001</v>
      </c>
    </row>
    <row r="14" spans="1:7" x14ac:dyDescent="0.25">
      <c r="A14" s="5">
        <v>43617</v>
      </c>
      <c r="B14" t="s">
        <v>0</v>
      </c>
      <c r="C14" s="6">
        <v>1.1000000000000001</v>
      </c>
      <c r="E14" s="4">
        <v>43739</v>
      </c>
      <c r="F14" s="6">
        <v>0.9</v>
      </c>
      <c r="G14" s="6">
        <v>1</v>
      </c>
    </row>
    <row r="15" spans="1:7" x14ac:dyDescent="0.25">
      <c r="A15" s="5">
        <v>43617</v>
      </c>
      <c r="B15" t="s">
        <v>1</v>
      </c>
      <c r="C15" s="6">
        <v>1.5</v>
      </c>
      <c r="E15" s="4">
        <v>43770</v>
      </c>
      <c r="F15" s="6">
        <v>0.8</v>
      </c>
      <c r="G15" s="6">
        <v>1.3</v>
      </c>
    </row>
    <row r="16" spans="1:7" x14ac:dyDescent="0.25">
      <c r="A16" s="5">
        <v>43647</v>
      </c>
      <c r="B16" t="s">
        <v>0</v>
      </c>
      <c r="C16" s="6">
        <v>1</v>
      </c>
      <c r="E16" s="4">
        <v>43800</v>
      </c>
      <c r="F16" s="6">
        <v>1.1000000000000001</v>
      </c>
      <c r="G16" s="6">
        <v>1.6</v>
      </c>
    </row>
    <row r="17" spans="1:7" x14ac:dyDescent="0.25">
      <c r="A17" s="5">
        <v>43647</v>
      </c>
      <c r="B17" t="s">
        <v>1</v>
      </c>
      <c r="C17" s="6">
        <v>1.3</v>
      </c>
      <c r="E17" s="4">
        <v>43831</v>
      </c>
      <c r="F17" s="6">
        <v>1.2</v>
      </c>
      <c r="G17" s="6">
        <v>1.7</v>
      </c>
    </row>
    <row r="18" spans="1:7" x14ac:dyDescent="0.25">
      <c r="A18" s="5">
        <v>43678</v>
      </c>
      <c r="B18" t="s">
        <v>0</v>
      </c>
      <c r="C18" s="6">
        <v>1.2</v>
      </c>
      <c r="E18" s="4">
        <v>43862</v>
      </c>
      <c r="F18" s="6">
        <v>1.1000000000000001</v>
      </c>
      <c r="G18" s="6">
        <v>1.6</v>
      </c>
    </row>
    <row r="19" spans="1:7" x14ac:dyDescent="0.25">
      <c r="A19" s="5">
        <v>43678</v>
      </c>
      <c r="B19" t="s">
        <v>1</v>
      </c>
      <c r="C19" s="6">
        <v>1.3</v>
      </c>
      <c r="E19" s="4">
        <v>43891</v>
      </c>
      <c r="F19" s="6">
        <v>0.9</v>
      </c>
      <c r="G19" s="6">
        <v>1.1000000000000001</v>
      </c>
    </row>
    <row r="20" spans="1:7" x14ac:dyDescent="0.25">
      <c r="A20" s="5">
        <v>43709</v>
      </c>
      <c r="B20" t="s">
        <v>0</v>
      </c>
      <c r="C20" s="6">
        <v>1</v>
      </c>
      <c r="E20" s="4">
        <v>43922</v>
      </c>
      <c r="F20" s="6">
        <v>-0.3</v>
      </c>
      <c r="G20" s="6">
        <v>0.6</v>
      </c>
    </row>
    <row r="21" spans="1:7" x14ac:dyDescent="0.25">
      <c r="A21" s="5">
        <v>43709</v>
      </c>
      <c r="B21" t="s">
        <v>1</v>
      </c>
      <c r="C21" s="6">
        <v>1.1000000000000001</v>
      </c>
      <c r="E21" s="4">
        <v>43952</v>
      </c>
      <c r="F21" s="6">
        <v>-0.1</v>
      </c>
      <c r="G21" s="6">
        <v>0.5</v>
      </c>
    </row>
    <row r="22" spans="1:7" x14ac:dyDescent="0.25">
      <c r="A22" s="5">
        <v>43739</v>
      </c>
      <c r="B22" t="s">
        <v>0</v>
      </c>
      <c r="C22" s="6">
        <v>0.9</v>
      </c>
      <c r="E22" s="4">
        <v>43983</v>
      </c>
      <c r="F22" s="6">
        <v>0.1</v>
      </c>
      <c r="G22" s="6">
        <v>0.7</v>
      </c>
    </row>
    <row r="23" spans="1:7" x14ac:dyDescent="0.25">
      <c r="A23" s="5">
        <v>43739</v>
      </c>
      <c r="B23" t="s">
        <v>1</v>
      </c>
      <c r="C23" s="6">
        <v>1</v>
      </c>
      <c r="E23" s="4">
        <v>44013</v>
      </c>
      <c r="F23" s="6">
        <v>0.7</v>
      </c>
      <c r="G23" s="6">
        <v>0.8</v>
      </c>
    </row>
    <row r="24" spans="1:7" x14ac:dyDescent="0.25">
      <c r="A24" s="5">
        <v>43770</v>
      </c>
      <c r="B24" t="s">
        <v>0</v>
      </c>
      <c r="C24" s="6">
        <v>0.8</v>
      </c>
      <c r="E24" s="4">
        <v>44044</v>
      </c>
      <c r="F24" s="6">
        <v>0.3</v>
      </c>
      <c r="G24" s="6">
        <v>0.4</v>
      </c>
    </row>
    <row r="25" spans="1:7" x14ac:dyDescent="0.25">
      <c r="A25" s="5">
        <v>43770</v>
      </c>
      <c r="B25" t="s">
        <v>1</v>
      </c>
      <c r="C25" s="6">
        <v>1.3</v>
      </c>
      <c r="E25" s="4">
        <v>44075</v>
      </c>
      <c r="F25" s="6">
        <v>0.3</v>
      </c>
      <c r="G25" s="6">
        <v>0.2</v>
      </c>
    </row>
    <row r="26" spans="1:7" x14ac:dyDescent="0.25">
      <c r="A26" s="5">
        <v>43800</v>
      </c>
      <c r="B26" t="s">
        <v>0</v>
      </c>
      <c r="C26" s="6">
        <v>1.1000000000000001</v>
      </c>
      <c r="E26" s="4">
        <v>44105</v>
      </c>
      <c r="F26" s="6">
        <v>0.2</v>
      </c>
      <c r="G26" s="6">
        <v>0.2</v>
      </c>
    </row>
    <row r="27" spans="1:7" x14ac:dyDescent="0.25">
      <c r="A27" s="5">
        <v>43800</v>
      </c>
      <c r="B27" t="s">
        <v>1</v>
      </c>
      <c r="C27" s="6">
        <v>1.6</v>
      </c>
      <c r="E27" s="4">
        <v>44136</v>
      </c>
      <c r="F27" s="6">
        <v>0.2</v>
      </c>
      <c r="G27" s="6">
        <v>0.2</v>
      </c>
    </row>
    <row r="28" spans="1:7" x14ac:dyDescent="0.25">
      <c r="A28" s="5">
        <v>43831</v>
      </c>
      <c r="B28" t="s">
        <v>0</v>
      </c>
      <c r="C28" s="6">
        <v>1.2</v>
      </c>
      <c r="E28" s="4">
        <v>44166</v>
      </c>
      <c r="F28" s="6">
        <v>0.2</v>
      </c>
      <c r="G28" s="6">
        <v>0.2</v>
      </c>
    </row>
    <row r="29" spans="1:7" x14ac:dyDescent="0.25">
      <c r="A29" s="5">
        <v>43831</v>
      </c>
      <c r="B29" t="s">
        <v>1</v>
      </c>
      <c r="C29" s="6">
        <v>1.7</v>
      </c>
      <c r="E29" s="4">
        <v>44197</v>
      </c>
      <c r="F29" s="6">
        <v>1</v>
      </c>
      <c r="G29" s="6">
        <v>1.2</v>
      </c>
    </row>
    <row r="30" spans="1:7" x14ac:dyDescent="0.25">
      <c r="A30" s="5">
        <v>43862</v>
      </c>
      <c r="B30" t="s">
        <v>0</v>
      </c>
      <c r="C30" s="6">
        <v>1.1000000000000001</v>
      </c>
      <c r="E30" s="4">
        <v>44228</v>
      </c>
      <c r="F30" s="6">
        <v>0.9</v>
      </c>
      <c r="G30" s="6">
        <v>1.3</v>
      </c>
    </row>
    <row r="31" spans="1:7" x14ac:dyDescent="0.25">
      <c r="A31" s="5">
        <v>43862</v>
      </c>
      <c r="B31" t="s">
        <v>1</v>
      </c>
      <c r="C31" s="6">
        <v>1.6</v>
      </c>
      <c r="E31" s="4">
        <v>44256</v>
      </c>
      <c r="F31" s="6">
        <v>1.4</v>
      </c>
      <c r="G31" s="6">
        <v>1.7</v>
      </c>
    </row>
    <row r="32" spans="1:7" x14ac:dyDescent="0.25">
      <c r="A32" s="5">
        <v>43891</v>
      </c>
      <c r="B32" t="s">
        <v>0</v>
      </c>
      <c r="C32" s="6">
        <v>0.9</v>
      </c>
      <c r="E32" s="4">
        <v>44287</v>
      </c>
      <c r="F32" s="6">
        <v>2.2000000000000002</v>
      </c>
      <c r="G32" s="6">
        <v>2</v>
      </c>
    </row>
    <row r="33" spans="1:7" x14ac:dyDescent="0.25">
      <c r="A33" s="5">
        <v>43891</v>
      </c>
      <c r="B33" t="s">
        <v>1</v>
      </c>
      <c r="C33" s="6">
        <v>1.1000000000000001</v>
      </c>
      <c r="E33" s="4">
        <v>44317</v>
      </c>
      <c r="F33" s="6">
        <v>2.2999999999999998</v>
      </c>
      <c r="G33" s="6">
        <v>2.2999999999999998</v>
      </c>
    </row>
    <row r="34" spans="1:7" x14ac:dyDescent="0.25">
      <c r="A34" s="5">
        <v>43922</v>
      </c>
      <c r="B34" t="s">
        <v>0</v>
      </c>
      <c r="C34" s="6">
        <v>-0.3</v>
      </c>
      <c r="E34" s="4">
        <v>44348</v>
      </c>
      <c r="F34" s="6">
        <v>1.9</v>
      </c>
      <c r="G34" s="6">
        <v>2.2000000000000002</v>
      </c>
    </row>
    <row r="35" spans="1:7" x14ac:dyDescent="0.25">
      <c r="A35" s="5">
        <v>43922</v>
      </c>
      <c r="B35" t="s">
        <v>1</v>
      </c>
      <c r="C35" s="6">
        <v>0.6</v>
      </c>
      <c r="E35" s="4">
        <v>44378</v>
      </c>
      <c r="F35" s="6">
        <v>1.8</v>
      </c>
      <c r="G35" s="6">
        <v>2.5</v>
      </c>
    </row>
    <row r="36" spans="1:7" x14ac:dyDescent="0.25">
      <c r="A36" s="5">
        <v>43952</v>
      </c>
      <c r="B36" t="s">
        <v>0</v>
      </c>
      <c r="C36" s="6">
        <v>-0.1</v>
      </c>
      <c r="E36" s="4">
        <v>44409</v>
      </c>
      <c r="F36" s="6">
        <v>1.8</v>
      </c>
      <c r="G36" s="6">
        <v>3.2</v>
      </c>
    </row>
    <row r="37" spans="1:7" x14ac:dyDescent="0.25">
      <c r="A37" s="5">
        <v>43952</v>
      </c>
      <c r="B37" t="s">
        <v>1</v>
      </c>
      <c r="C37" s="6">
        <v>0.5</v>
      </c>
      <c r="E37" s="4">
        <v>44440</v>
      </c>
      <c r="F37" s="6">
        <v>2.1</v>
      </c>
      <c r="G37" s="6">
        <v>3.6</v>
      </c>
    </row>
    <row r="38" spans="1:7" x14ac:dyDescent="0.25">
      <c r="A38" s="5">
        <v>43983</v>
      </c>
      <c r="B38" t="s">
        <v>0</v>
      </c>
      <c r="C38" s="6">
        <v>0.1</v>
      </c>
      <c r="E38" s="4">
        <v>44470</v>
      </c>
      <c r="F38" s="6">
        <v>2.8</v>
      </c>
      <c r="G38" s="6">
        <v>4.4000000000000004</v>
      </c>
    </row>
    <row r="39" spans="1:7" x14ac:dyDescent="0.25">
      <c r="A39" s="5">
        <v>43983</v>
      </c>
      <c r="B39" t="s">
        <v>1</v>
      </c>
      <c r="C39" s="6">
        <v>0.7</v>
      </c>
      <c r="E39" s="4">
        <v>44501</v>
      </c>
      <c r="F39" s="6">
        <v>3.5</v>
      </c>
      <c r="G39" s="6">
        <v>5.2</v>
      </c>
    </row>
    <row r="40" spans="1:7" x14ac:dyDescent="0.25">
      <c r="A40" s="5">
        <v>44013</v>
      </c>
      <c r="B40" t="s">
        <v>0</v>
      </c>
      <c r="C40" s="6">
        <v>0.7</v>
      </c>
      <c r="E40" s="4">
        <v>44531</v>
      </c>
      <c r="F40" s="6">
        <v>3.2</v>
      </c>
      <c r="G40" s="6">
        <v>5.3</v>
      </c>
    </row>
    <row r="41" spans="1:7" x14ac:dyDescent="0.25">
      <c r="A41" s="5">
        <v>44013</v>
      </c>
      <c r="B41" t="s">
        <v>1</v>
      </c>
      <c r="C41" s="6">
        <v>0.8</v>
      </c>
      <c r="E41" s="4">
        <v>44562</v>
      </c>
      <c r="F41" s="6">
        <v>4.0999999999999996</v>
      </c>
      <c r="G41" s="6">
        <v>5.6</v>
      </c>
    </row>
    <row r="42" spans="1:7" x14ac:dyDescent="0.25">
      <c r="A42" s="5">
        <v>44044</v>
      </c>
      <c r="B42" t="s">
        <v>0</v>
      </c>
      <c r="C42" s="6">
        <v>0.3</v>
      </c>
      <c r="E42" s="4">
        <v>44593</v>
      </c>
      <c r="F42" s="6">
        <v>4.4000000000000004</v>
      </c>
      <c r="G42" s="6">
        <v>6.2</v>
      </c>
    </row>
    <row r="43" spans="1:7" x14ac:dyDescent="0.25">
      <c r="A43" s="5">
        <v>44044</v>
      </c>
      <c r="B43" t="s">
        <v>1</v>
      </c>
      <c r="C43" s="6">
        <v>0.4</v>
      </c>
      <c r="E43" s="4">
        <v>44621</v>
      </c>
      <c r="F43" s="6">
        <v>5.8</v>
      </c>
      <c r="G43" s="6">
        <v>7.8</v>
      </c>
    </row>
    <row r="44" spans="1:7" x14ac:dyDescent="0.25">
      <c r="A44" s="5">
        <v>44075</v>
      </c>
      <c r="B44" t="s">
        <v>0</v>
      </c>
      <c r="C44" s="6">
        <v>0.3</v>
      </c>
      <c r="E44" s="4">
        <v>44652</v>
      </c>
      <c r="F44" s="6">
        <v>5.8</v>
      </c>
      <c r="G44" s="6">
        <v>8.1</v>
      </c>
    </row>
    <row r="45" spans="1:7" x14ac:dyDescent="0.25">
      <c r="A45" s="5">
        <v>44075</v>
      </c>
      <c r="B45" t="s">
        <v>1</v>
      </c>
      <c r="C45" s="6">
        <v>0.2</v>
      </c>
      <c r="E45" s="4">
        <v>44682</v>
      </c>
      <c r="F45" s="6">
        <v>7.1</v>
      </c>
      <c r="G45" s="6">
        <v>8.8000000000000007</v>
      </c>
    </row>
    <row r="46" spans="1:7" x14ac:dyDescent="0.25">
      <c r="A46" s="5">
        <v>44105</v>
      </c>
      <c r="B46" t="s">
        <v>0</v>
      </c>
      <c r="C46" s="6">
        <v>0.2</v>
      </c>
      <c r="E46" s="4">
        <v>44713</v>
      </c>
      <c r="F46" s="6">
        <v>8.1</v>
      </c>
      <c r="G46" s="6">
        <v>9.6</v>
      </c>
    </row>
    <row r="47" spans="1:7" x14ac:dyDescent="0.25">
      <c r="A47" s="5">
        <v>44105</v>
      </c>
      <c r="B47" t="s">
        <v>1</v>
      </c>
      <c r="C47" s="6">
        <v>0.2</v>
      </c>
      <c r="E47" s="4">
        <v>44743</v>
      </c>
      <c r="F47" s="6">
        <v>8</v>
      </c>
      <c r="G47" s="6">
        <v>9.8000000000000007</v>
      </c>
    </row>
    <row r="48" spans="1:7" x14ac:dyDescent="0.25">
      <c r="A48" s="5">
        <v>44136</v>
      </c>
      <c r="B48" t="s">
        <v>0</v>
      </c>
      <c r="C48" s="6">
        <v>0.2</v>
      </c>
      <c r="E48" s="4">
        <v>44774</v>
      </c>
      <c r="F48" s="6">
        <v>7.9</v>
      </c>
      <c r="G48" s="6">
        <v>10.1</v>
      </c>
    </row>
    <row r="49" spans="1:7" x14ac:dyDescent="0.25">
      <c r="A49" s="5">
        <v>44136</v>
      </c>
      <c r="B49" t="s">
        <v>1</v>
      </c>
      <c r="C49" s="6">
        <v>0.2</v>
      </c>
      <c r="E49" s="4">
        <v>44805</v>
      </c>
      <c r="F49" s="6">
        <v>8.4</v>
      </c>
      <c r="G49" s="6">
        <v>10.9</v>
      </c>
    </row>
    <row r="50" spans="1:7" x14ac:dyDescent="0.25">
      <c r="A50" s="5">
        <v>44166</v>
      </c>
      <c r="B50" t="s">
        <v>0</v>
      </c>
      <c r="C50" s="6">
        <v>0.2</v>
      </c>
      <c r="E50" s="4">
        <v>44835</v>
      </c>
      <c r="F50" s="6">
        <v>8.4</v>
      </c>
      <c r="G50" s="6">
        <v>11.5</v>
      </c>
    </row>
    <row r="51" spans="1:7" x14ac:dyDescent="0.25">
      <c r="A51" s="5">
        <v>44166</v>
      </c>
      <c r="B51" t="s">
        <v>1</v>
      </c>
      <c r="C51" s="6">
        <v>0.2</v>
      </c>
      <c r="E51" s="4">
        <v>44866</v>
      </c>
      <c r="F51" s="6">
        <v>9.1</v>
      </c>
      <c r="G51" s="6">
        <v>11.1</v>
      </c>
    </row>
    <row r="52" spans="1:7" x14ac:dyDescent="0.25">
      <c r="A52" s="5">
        <v>44197</v>
      </c>
      <c r="B52" t="s">
        <v>0</v>
      </c>
      <c r="C52" s="6">
        <v>1</v>
      </c>
      <c r="E52" s="4">
        <v>44896</v>
      </c>
      <c r="F52" s="6">
        <v>8.8000000000000007</v>
      </c>
      <c r="G52" s="6">
        <v>10.4</v>
      </c>
    </row>
    <row r="53" spans="1:7" x14ac:dyDescent="0.25">
      <c r="A53" s="5">
        <v>44197</v>
      </c>
      <c r="B53" t="s">
        <v>1</v>
      </c>
      <c r="C53" s="6">
        <v>1.2</v>
      </c>
      <c r="E53" s="4">
        <v>44927</v>
      </c>
      <c r="F53" s="6">
        <v>7.9</v>
      </c>
      <c r="G53" s="6">
        <v>10</v>
      </c>
    </row>
    <row r="54" spans="1:7" x14ac:dyDescent="0.25">
      <c r="A54" s="5">
        <v>44228</v>
      </c>
      <c r="B54" t="s">
        <v>0</v>
      </c>
      <c r="C54" s="6">
        <v>0.9</v>
      </c>
      <c r="E54" s="4">
        <v>44958</v>
      </c>
      <c r="F54" s="6">
        <v>8</v>
      </c>
      <c r="G54" s="6">
        <v>9.9</v>
      </c>
    </row>
    <row r="55" spans="1:7" x14ac:dyDescent="0.25">
      <c r="A55" s="5">
        <v>44228</v>
      </c>
      <c r="B55" t="s">
        <v>1</v>
      </c>
      <c r="C55" s="6">
        <v>1.3</v>
      </c>
      <c r="E55" s="4">
        <v>44986</v>
      </c>
      <c r="F55" s="6">
        <v>6.7</v>
      </c>
      <c r="G55" s="6">
        <v>8.3000000000000007</v>
      </c>
    </row>
    <row r="56" spans="1:7" x14ac:dyDescent="0.25">
      <c r="A56" s="5">
        <v>44256</v>
      </c>
      <c r="B56" t="s">
        <v>0</v>
      </c>
      <c r="C56" s="6">
        <v>1.4</v>
      </c>
      <c r="E56" s="4">
        <v>45017</v>
      </c>
      <c r="F56" s="6">
        <v>6.3</v>
      </c>
      <c r="G56" s="6">
        <v>8.1</v>
      </c>
    </row>
    <row r="57" spans="1:7" x14ac:dyDescent="0.25">
      <c r="A57" s="5">
        <v>44256</v>
      </c>
      <c r="B57" t="s">
        <v>1</v>
      </c>
      <c r="C57" s="6">
        <v>1.7</v>
      </c>
      <c r="E57" s="4">
        <v>45047</v>
      </c>
      <c r="F57" s="6">
        <v>5</v>
      </c>
      <c r="G57" s="6">
        <v>7.1</v>
      </c>
    </row>
    <row r="58" spans="1:7" x14ac:dyDescent="0.25">
      <c r="A58" s="5">
        <v>44287</v>
      </c>
      <c r="B58" t="s">
        <v>0</v>
      </c>
      <c r="C58" s="6">
        <v>2.2000000000000002</v>
      </c>
      <c r="E58" s="4">
        <v>45078</v>
      </c>
      <c r="F58" s="6">
        <v>4.0999999999999996</v>
      </c>
      <c r="G58" s="6">
        <v>6.4</v>
      </c>
    </row>
    <row r="59" spans="1:7" x14ac:dyDescent="0.25">
      <c r="A59" s="5">
        <v>44287</v>
      </c>
      <c r="B59" t="s">
        <v>1</v>
      </c>
      <c r="C59" s="6">
        <v>2</v>
      </c>
      <c r="E59" s="4">
        <v>45108</v>
      </c>
      <c r="F59" s="6">
        <v>4.2</v>
      </c>
      <c r="G59" s="6">
        <v>6.1</v>
      </c>
    </row>
    <row r="60" spans="1:7" x14ac:dyDescent="0.25">
      <c r="A60" s="5">
        <v>44317</v>
      </c>
      <c r="B60" t="s">
        <v>0</v>
      </c>
      <c r="C60" s="6">
        <v>2.2999999999999998</v>
      </c>
      <c r="E60" s="4">
        <v>45139</v>
      </c>
      <c r="F60" s="6">
        <v>3.1</v>
      </c>
      <c r="G60" s="6">
        <v>5.9</v>
      </c>
    </row>
    <row r="61" spans="1:7" x14ac:dyDescent="0.25">
      <c r="A61" s="5">
        <v>44317</v>
      </c>
      <c r="B61" t="s">
        <v>1</v>
      </c>
      <c r="C61" s="6">
        <v>2.2999999999999998</v>
      </c>
      <c r="E61" s="4">
        <v>45170</v>
      </c>
      <c r="F61" s="6">
        <v>3</v>
      </c>
      <c r="G61" s="6">
        <v>4.9000000000000004</v>
      </c>
    </row>
    <row r="62" spans="1:7" x14ac:dyDescent="0.25">
      <c r="A62" s="5">
        <v>44348</v>
      </c>
      <c r="B62" t="s">
        <v>0</v>
      </c>
      <c r="C62" s="6">
        <v>1.9</v>
      </c>
      <c r="E62" s="4">
        <v>45200</v>
      </c>
      <c r="F62" s="6">
        <v>2.4</v>
      </c>
      <c r="G62" s="6">
        <v>3.6</v>
      </c>
    </row>
    <row r="63" spans="1:7" x14ac:dyDescent="0.25">
      <c r="A63" s="5">
        <v>44348</v>
      </c>
      <c r="B63" t="s">
        <v>1</v>
      </c>
      <c r="C63" s="6">
        <v>2.2000000000000002</v>
      </c>
      <c r="E63" s="4">
        <v>45231</v>
      </c>
      <c r="F63" s="6">
        <v>0.7</v>
      </c>
      <c r="G63" s="6">
        <v>3.1</v>
      </c>
    </row>
    <row r="64" spans="1:7" x14ac:dyDescent="0.25">
      <c r="A64" s="5">
        <v>44378</v>
      </c>
      <c r="B64" t="s">
        <v>0</v>
      </c>
      <c r="C64" s="6">
        <v>1.8</v>
      </c>
      <c r="E64" s="4">
        <v>45261</v>
      </c>
      <c r="F64" s="6">
        <v>1.3</v>
      </c>
      <c r="G64" s="6">
        <v>3.4</v>
      </c>
    </row>
    <row r="65" spans="1:7" x14ac:dyDescent="0.25">
      <c r="A65" s="5">
        <v>44378</v>
      </c>
      <c r="B65" t="s">
        <v>1</v>
      </c>
      <c r="C65" s="6">
        <v>2.5</v>
      </c>
      <c r="E65" s="4">
        <v>45292</v>
      </c>
      <c r="F65" s="6">
        <v>1.1000000000000001</v>
      </c>
      <c r="G65" s="6">
        <v>3.1</v>
      </c>
    </row>
    <row r="66" spans="1:7" x14ac:dyDescent="0.25">
      <c r="A66" s="5">
        <v>44409</v>
      </c>
      <c r="B66" t="s">
        <v>0</v>
      </c>
      <c r="C66" s="6">
        <v>1.8</v>
      </c>
      <c r="E66" s="4">
        <v>45323</v>
      </c>
      <c r="F66" s="6">
        <v>1.1000000000000001</v>
      </c>
      <c r="G66" s="6">
        <v>2.8</v>
      </c>
    </row>
    <row r="67" spans="1:7" x14ac:dyDescent="0.25">
      <c r="A67" s="5">
        <v>44409</v>
      </c>
      <c r="B67" t="s">
        <v>1</v>
      </c>
      <c r="C67" s="6">
        <v>3.2</v>
      </c>
      <c r="E67" s="4">
        <v>45352</v>
      </c>
      <c r="F67" s="6">
        <v>0.6</v>
      </c>
      <c r="G67" s="6">
        <v>2.6</v>
      </c>
    </row>
    <row r="68" spans="1:7" x14ac:dyDescent="0.25">
      <c r="A68" s="5">
        <v>44440</v>
      </c>
      <c r="B68" t="s">
        <v>0</v>
      </c>
      <c r="C68" s="6">
        <v>2.1</v>
      </c>
      <c r="E68" s="4">
        <v>45383</v>
      </c>
      <c r="F68" s="6">
        <v>0.6</v>
      </c>
      <c r="G68" s="6">
        <v>2.6</v>
      </c>
    </row>
    <row r="69" spans="1:7" x14ac:dyDescent="0.25">
      <c r="A69" s="5">
        <v>44440</v>
      </c>
      <c r="B69" t="s">
        <v>1</v>
      </c>
      <c r="C69" s="6">
        <v>3.6</v>
      </c>
      <c r="E69" s="4">
        <v>45413</v>
      </c>
      <c r="F69" s="6">
        <v>0.4</v>
      </c>
      <c r="G69" s="6">
        <v>2.7</v>
      </c>
    </row>
    <row r="70" spans="1:7" x14ac:dyDescent="0.25">
      <c r="A70" s="5">
        <v>44470</v>
      </c>
      <c r="B70" t="s">
        <v>0</v>
      </c>
      <c r="C70" s="6">
        <v>2.8</v>
      </c>
      <c r="E70" s="4">
        <v>45444</v>
      </c>
      <c r="F70" s="6">
        <v>0.5</v>
      </c>
      <c r="G70" s="6">
        <v>2.6</v>
      </c>
    </row>
    <row r="71" spans="1:7" x14ac:dyDescent="0.25">
      <c r="A71" s="5">
        <v>44470</v>
      </c>
      <c r="B71" t="s">
        <v>1</v>
      </c>
      <c r="C71" s="6">
        <v>4.4000000000000004</v>
      </c>
      <c r="E71" s="4">
        <v>45474</v>
      </c>
      <c r="F71" s="6">
        <v>0.5</v>
      </c>
      <c r="G71" s="6">
        <v>2.8</v>
      </c>
    </row>
    <row r="72" spans="1:7" x14ac:dyDescent="0.25">
      <c r="A72" s="5">
        <v>44501</v>
      </c>
      <c r="B72" t="s">
        <v>0</v>
      </c>
      <c r="C72" s="6">
        <v>3.5</v>
      </c>
      <c r="E72" s="4">
        <v>45505</v>
      </c>
      <c r="F72" s="6">
        <v>1.1000000000000001</v>
      </c>
      <c r="G72" s="6">
        <v>2.4</v>
      </c>
    </row>
    <row r="73" spans="1:7" x14ac:dyDescent="0.25">
      <c r="A73" s="5">
        <v>44501</v>
      </c>
      <c r="B73" t="s">
        <v>1</v>
      </c>
      <c r="C73" s="6">
        <v>5.2</v>
      </c>
      <c r="E73" s="4">
        <v>45536</v>
      </c>
      <c r="F73" s="6">
        <v>1</v>
      </c>
      <c r="G73" s="6">
        <v>2.1</v>
      </c>
    </row>
    <row r="74" spans="1:7" x14ac:dyDescent="0.25">
      <c r="A74" s="5">
        <v>44531</v>
      </c>
      <c r="B74" t="s">
        <v>0</v>
      </c>
      <c r="C74" s="6">
        <v>3.2</v>
      </c>
      <c r="E74" s="4">
        <v>45566</v>
      </c>
      <c r="F74" s="6">
        <v>1.5</v>
      </c>
      <c r="G74" s="6">
        <v>2.2999999999999998</v>
      </c>
    </row>
    <row r="75" spans="1:7" x14ac:dyDescent="0.25">
      <c r="A75" s="5">
        <v>44531</v>
      </c>
      <c r="B75" t="s">
        <v>1</v>
      </c>
      <c r="C75" s="6">
        <v>5.3</v>
      </c>
    </row>
    <row r="76" spans="1:7" x14ac:dyDescent="0.25">
      <c r="A76" s="5">
        <v>44562</v>
      </c>
      <c r="B76" t="s">
        <v>0</v>
      </c>
      <c r="C76" s="6">
        <v>4.0999999999999996</v>
      </c>
    </row>
    <row r="77" spans="1:7" x14ac:dyDescent="0.25">
      <c r="A77" s="5">
        <v>44562</v>
      </c>
      <c r="B77" t="s">
        <v>1</v>
      </c>
      <c r="C77" s="6">
        <v>5.6</v>
      </c>
    </row>
    <row r="78" spans="1:7" x14ac:dyDescent="0.25">
      <c r="A78" s="5">
        <v>44593</v>
      </c>
      <c r="B78" t="s">
        <v>0</v>
      </c>
      <c r="C78" s="6">
        <v>4.4000000000000004</v>
      </c>
    </row>
    <row r="79" spans="1:7" x14ac:dyDescent="0.25">
      <c r="A79" s="5">
        <v>44593</v>
      </c>
      <c r="B79" t="s">
        <v>1</v>
      </c>
      <c r="C79" s="6">
        <v>6.2</v>
      </c>
    </row>
    <row r="80" spans="1:7" x14ac:dyDescent="0.25">
      <c r="A80" s="5">
        <v>44621</v>
      </c>
      <c r="B80" t="s">
        <v>0</v>
      </c>
      <c r="C80" s="6">
        <v>5.8</v>
      </c>
    </row>
    <row r="81" spans="1:3" x14ac:dyDescent="0.25">
      <c r="A81" s="5">
        <v>44621</v>
      </c>
      <c r="B81" t="s">
        <v>1</v>
      </c>
      <c r="C81" s="6">
        <v>7.8</v>
      </c>
    </row>
    <row r="82" spans="1:3" x14ac:dyDescent="0.25">
      <c r="A82" s="5">
        <v>44652</v>
      </c>
      <c r="B82" t="s">
        <v>0</v>
      </c>
      <c r="C82" s="6">
        <v>5.8</v>
      </c>
    </row>
    <row r="83" spans="1:3" x14ac:dyDescent="0.25">
      <c r="A83" s="5">
        <v>44652</v>
      </c>
      <c r="B83" t="s">
        <v>1</v>
      </c>
      <c r="C83" s="6">
        <v>8.1</v>
      </c>
    </row>
    <row r="84" spans="1:3" x14ac:dyDescent="0.25">
      <c r="A84" s="5">
        <v>44682</v>
      </c>
      <c r="B84" t="s">
        <v>0</v>
      </c>
      <c r="C84" s="6">
        <v>7.1</v>
      </c>
    </row>
    <row r="85" spans="1:3" x14ac:dyDescent="0.25">
      <c r="A85" s="5">
        <v>44682</v>
      </c>
      <c r="B85" t="s">
        <v>1</v>
      </c>
      <c r="C85" s="6">
        <v>8.8000000000000007</v>
      </c>
    </row>
    <row r="86" spans="1:3" x14ac:dyDescent="0.25">
      <c r="A86" s="5">
        <v>44713</v>
      </c>
      <c r="B86" t="s">
        <v>0</v>
      </c>
      <c r="C86" s="6">
        <v>8.1</v>
      </c>
    </row>
    <row r="87" spans="1:3" x14ac:dyDescent="0.25">
      <c r="A87" s="5">
        <v>44713</v>
      </c>
      <c r="B87" t="s">
        <v>1</v>
      </c>
      <c r="C87" s="6">
        <v>9.6</v>
      </c>
    </row>
    <row r="88" spans="1:3" x14ac:dyDescent="0.25">
      <c r="A88" s="5">
        <v>44743</v>
      </c>
      <c r="B88" t="s">
        <v>0</v>
      </c>
      <c r="C88" s="6">
        <v>8</v>
      </c>
    </row>
    <row r="89" spans="1:3" x14ac:dyDescent="0.25">
      <c r="A89" s="5">
        <v>44743</v>
      </c>
      <c r="B89" t="s">
        <v>1</v>
      </c>
      <c r="C89" s="6">
        <v>9.8000000000000007</v>
      </c>
    </row>
    <row r="90" spans="1:3" x14ac:dyDescent="0.25">
      <c r="A90" s="5">
        <v>44774</v>
      </c>
      <c r="B90" t="s">
        <v>0</v>
      </c>
      <c r="C90" s="6">
        <v>7.9</v>
      </c>
    </row>
    <row r="91" spans="1:3" x14ac:dyDescent="0.25">
      <c r="A91" s="5">
        <v>44774</v>
      </c>
      <c r="B91" t="s">
        <v>1</v>
      </c>
      <c r="C91" s="6">
        <v>10.1</v>
      </c>
    </row>
    <row r="92" spans="1:3" x14ac:dyDescent="0.25">
      <c r="A92" s="5">
        <v>44805</v>
      </c>
      <c r="B92" t="s">
        <v>0</v>
      </c>
      <c r="C92" s="6">
        <v>8.4</v>
      </c>
    </row>
    <row r="93" spans="1:3" x14ac:dyDescent="0.25">
      <c r="A93" s="5">
        <v>44805</v>
      </c>
      <c r="B93" t="s">
        <v>1</v>
      </c>
      <c r="C93" s="6">
        <v>10.9</v>
      </c>
    </row>
    <row r="94" spans="1:3" x14ac:dyDescent="0.25">
      <c r="A94" s="5">
        <v>44835</v>
      </c>
      <c r="B94" t="s">
        <v>0</v>
      </c>
      <c r="C94" s="6">
        <v>8.4</v>
      </c>
    </row>
    <row r="95" spans="1:3" x14ac:dyDescent="0.25">
      <c r="A95" s="5">
        <v>44835</v>
      </c>
      <c r="B95" t="s">
        <v>1</v>
      </c>
      <c r="C95" s="6">
        <v>11.5</v>
      </c>
    </row>
    <row r="96" spans="1:3" x14ac:dyDescent="0.25">
      <c r="A96" s="5">
        <v>44866</v>
      </c>
      <c r="B96" t="s">
        <v>0</v>
      </c>
      <c r="C96" s="6">
        <v>9.1</v>
      </c>
    </row>
    <row r="97" spans="1:3" x14ac:dyDescent="0.25">
      <c r="A97" s="5">
        <v>44866</v>
      </c>
      <c r="B97" t="s">
        <v>1</v>
      </c>
      <c r="C97" s="6">
        <v>11.1</v>
      </c>
    </row>
    <row r="98" spans="1:3" x14ac:dyDescent="0.25">
      <c r="A98" s="5">
        <v>44896</v>
      </c>
      <c r="B98" t="s">
        <v>0</v>
      </c>
      <c r="C98" s="6">
        <v>8.8000000000000007</v>
      </c>
    </row>
    <row r="99" spans="1:3" x14ac:dyDescent="0.25">
      <c r="A99" s="5">
        <v>44896</v>
      </c>
      <c r="B99" t="s">
        <v>1</v>
      </c>
      <c r="C99" s="6">
        <v>10.4</v>
      </c>
    </row>
    <row r="100" spans="1:3" x14ac:dyDescent="0.25">
      <c r="A100" s="5">
        <v>44927</v>
      </c>
      <c r="B100" t="s">
        <v>0</v>
      </c>
      <c r="C100" s="6">
        <v>7.9</v>
      </c>
    </row>
    <row r="101" spans="1:3" x14ac:dyDescent="0.25">
      <c r="A101" s="5">
        <v>44927</v>
      </c>
      <c r="B101" t="s">
        <v>1</v>
      </c>
      <c r="C101" s="6">
        <v>10</v>
      </c>
    </row>
    <row r="102" spans="1:3" x14ac:dyDescent="0.25">
      <c r="A102" s="5">
        <v>44958</v>
      </c>
      <c r="B102" t="s">
        <v>0</v>
      </c>
      <c r="C102" s="6">
        <v>8</v>
      </c>
    </row>
    <row r="103" spans="1:3" x14ac:dyDescent="0.25">
      <c r="A103" s="5">
        <v>44958</v>
      </c>
      <c r="B103" t="s">
        <v>1</v>
      </c>
      <c r="C103" s="6">
        <v>9.9</v>
      </c>
    </row>
    <row r="104" spans="1:3" x14ac:dyDescent="0.25">
      <c r="A104" s="5">
        <v>44986</v>
      </c>
      <c r="B104" t="s">
        <v>0</v>
      </c>
      <c r="C104" s="6">
        <v>6.7</v>
      </c>
    </row>
    <row r="105" spans="1:3" x14ac:dyDescent="0.25">
      <c r="A105" s="5">
        <v>44986</v>
      </c>
      <c r="B105" t="s">
        <v>1</v>
      </c>
      <c r="C105" s="6">
        <v>8.3000000000000007</v>
      </c>
    </row>
    <row r="106" spans="1:3" x14ac:dyDescent="0.25">
      <c r="A106" s="5">
        <v>45017</v>
      </c>
      <c r="B106" t="s">
        <v>0</v>
      </c>
      <c r="C106" s="6">
        <v>6.3</v>
      </c>
    </row>
    <row r="107" spans="1:3" x14ac:dyDescent="0.25">
      <c r="A107" s="5">
        <v>45017</v>
      </c>
      <c r="B107" t="s">
        <v>1</v>
      </c>
      <c r="C107" s="6">
        <v>8.1</v>
      </c>
    </row>
    <row r="108" spans="1:3" x14ac:dyDescent="0.25">
      <c r="A108" s="5">
        <v>45047</v>
      </c>
      <c r="B108" t="s">
        <v>0</v>
      </c>
      <c r="C108" s="6">
        <v>5</v>
      </c>
    </row>
    <row r="109" spans="1:3" x14ac:dyDescent="0.25">
      <c r="A109" s="5">
        <v>45047</v>
      </c>
      <c r="B109" t="s">
        <v>1</v>
      </c>
      <c r="C109" s="6">
        <v>7.1</v>
      </c>
    </row>
    <row r="110" spans="1:3" x14ac:dyDescent="0.25">
      <c r="A110" s="5">
        <v>45078</v>
      </c>
      <c r="B110" t="s">
        <v>0</v>
      </c>
      <c r="C110" s="6">
        <v>4.0999999999999996</v>
      </c>
    </row>
    <row r="111" spans="1:3" x14ac:dyDescent="0.25">
      <c r="A111" s="5">
        <v>45078</v>
      </c>
      <c r="B111" t="s">
        <v>1</v>
      </c>
      <c r="C111" s="6">
        <v>6.4</v>
      </c>
    </row>
    <row r="112" spans="1:3" x14ac:dyDescent="0.25">
      <c r="A112" s="5">
        <v>45108</v>
      </c>
      <c r="B112" t="s">
        <v>0</v>
      </c>
      <c r="C112" s="6">
        <v>4.2</v>
      </c>
    </row>
    <row r="113" spans="1:3" x14ac:dyDescent="0.25">
      <c r="A113" s="5">
        <v>45108</v>
      </c>
      <c r="B113" t="s">
        <v>1</v>
      </c>
      <c r="C113" s="6">
        <v>6.1</v>
      </c>
    </row>
    <row r="114" spans="1:3" x14ac:dyDescent="0.25">
      <c r="A114" s="5">
        <v>45139</v>
      </c>
      <c r="B114" t="s">
        <v>0</v>
      </c>
      <c r="C114" s="6">
        <v>3.1</v>
      </c>
    </row>
    <row r="115" spans="1:3" x14ac:dyDescent="0.25">
      <c r="A115" s="5">
        <v>45139</v>
      </c>
      <c r="B115" t="s">
        <v>1</v>
      </c>
      <c r="C115" s="6">
        <v>5.9</v>
      </c>
    </row>
    <row r="116" spans="1:3" x14ac:dyDescent="0.25">
      <c r="A116" s="5">
        <v>45170</v>
      </c>
      <c r="B116" t="s">
        <v>0</v>
      </c>
      <c r="C116" s="6">
        <v>3</v>
      </c>
    </row>
    <row r="117" spans="1:3" x14ac:dyDescent="0.25">
      <c r="A117" s="5">
        <v>45170</v>
      </c>
      <c r="B117" t="s">
        <v>1</v>
      </c>
      <c r="C117" s="6">
        <v>4.9000000000000004</v>
      </c>
    </row>
    <row r="118" spans="1:3" x14ac:dyDescent="0.25">
      <c r="A118" s="5">
        <v>45200</v>
      </c>
      <c r="B118" t="s">
        <v>0</v>
      </c>
      <c r="C118" s="6">
        <v>2.4</v>
      </c>
    </row>
    <row r="119" spans="1:3" x14ac:dyDescent="0.25">
      <c r="A119" s="5">
        <v>45200</v>
      </c>
      <c r="B119" t="s">
        <v>1</v>
      </c>
      <c r="C119" s="6">
        <v>3.6</v>
      </c>
    </row>
    <row r="120" spans="1:3" x14ac:dyDescent="0.25">
      <c r="A120" s="5">
        <v>45231</v>
      </c>
      <c r="B120" t="s">
        <v>0</v>
      </c>
      <c r="C120" s="6">
        <v>0.7</v>
      </c>
    </row>
    <row r="121" spans="1:3" x14ac:dyDescent="0.25">
      <c r="A121" s="5">
        <v>45231</v>
      </c>
      <c r="B121" t="s">
        <v>1</v>
      </c>
      <c r="C121" s="6">
        <v>3.1</v>
      </c>
    </row>
    <row r="122" spans="1:3" x14ac:dyDescent="0.25">
      <c r="A122" s="5">
        <v>45261</v>
      </c>
      <c r="B122" t="s">
        <v>0</v>
      </c>
      <c r="C122" s="6">
        <v>1.3</v>
      </c>
    </row>
    <row r="123" spans="1:3" x14ac:dyDescent="0.25">
      <c r="A123" s="5">
        <v>45261</v>
      </c>
      <c r="B123" t="s">
        <v>1</v>
      </c>
      <c r="C123" s="6">
        <v>3.4</v>
      </c>
    </row>
    <row r="124" spans="1:3" x14ac:dyDescent="0.25">
      <c r="A124" s="5">
        <v>45292</v>
      </c>
      <c r="B124" t="s">
        <v>0</v>
      </c>
      <c r="C124" s="6">
        <v>1.1000000000000001</v>
      </c>
    </row>
    <row r="125" spans="1:3" x14ac:dyDescent="0.25">
      <c r="A125" s="5">
        <v>45292</v>
      </c>
      <c r="B125" t="s">
        <v>1</v>
      </c>
      <c r="C125" s="6">
        <v>3.1</v>
      </c>
    </row>
    <row r="126" spans="1:3" x14ac:dyDescent="0.25">
      <c r="A126" s="5">
        <v>45323</v>
      </c>
      <c r="B126" t="s">
        <v>0</v>
      </c>
      <c r="C126" s="6">
        <v>1.1000000000000001</v>
      </c>
    </row>
    <row r="127" spans="1:3" x14ac:dyDescent="0.25">
      <c r="A127" s="5">
        <v>45323</v>
      </c>
      <c r="B127" t="s">
        <v>1</v>
      </c>
      <c r="C127" s="6">
        <v>2.8</v>
      </c>
    </row>
    <row r="128" spans="1:3" x14ac:dyDescent="0.25">
      <c r="A128" s="5">
        <v>45352</v>
      </c>
      <c r="B128" t="s">
        <v>0</v>
      </c>
      <c r="C128" s="6">
        <v>0.6</v>
      </c>
    </row>
    <row r="129" spans="1:3" x14ac:dyDescent="0.25">
      <c r="A129" s="5">
        <v>45352</v>
      </c>
      <c r="B129" t="s">
        <v>1</v>
      </c>
      <c r="C129" s="6">
        <v>2.6</v>
      </c>
    </row>
    <row r="130" spans="1:3" x14ac:dyDescent="0.25">
      <c r="A130" s="5">
        <v>45383</v>
      </c>
      <c r="B130" t="s">
        <v>0</v>
      </c>
      <c r="C130" s="6">
        <v>0.6</v>
      </c>
    </row>
    <row r="131" spans="1:3" x14ac:dyDescent="0.25">
      <c r="A131" s="5">
        <v>45383</v>
      </c>
      <c r="B131" t="s">
        <v>1</v>
      </c>
      <c r="C131" s="6">
        <v>2.6</v>
      </c>
    </row>
    <row r="132" spans="1:3" x14ac:dyDescent="0.25">
      <c r="A132" s="5">
        <v>45413</v>
      </c>
      <c r="B132" t="s">
        <v>0</v>
      </c>
      <c r="C132" s="6">
        <v>0.4</v>
      </c>
    </row>
    <row r="133" spans="1:3" x14ac:dyDescent="0.25">
      <c r="A133" s="5">
        <v>45413</v>
      </c>
      <c r="B133" t="s">
        <v>1</v>
      </c>
      <c r="C133" s="6">
        <v>2.7</v>
      </c>
    </row>
    <row r="134" spans="1:3" x14ac:dyDescent="0.25">
      <c r="A134" s="5">
        <v>45444</v>
      </c>
      <c r="B134" t="s">
        <v>0</v>
      </c>
      <c r="C134" s="6">
        <v>0.5</v>
      </c>
    </row>
    <row r="135" spans="1:3" x14ac:dyDescent="0.25">
      <c r="A135" s="5">
        <v>45444</v>
      </c>
      <c r="B135" t="s">
        <v>1</v>
      </c>
      <c r="C135" s="6">
        <v>2.6</v>
      </c>
    </row>
    <row r="136" spans="1:3" x14ac:dyDescent="0.25">
      <c r="A136" s="5">
        <v>45474</v>
      </c>
      <c r="B136" t="s">
        <v>0</v>
      </c>
      <c r="C136" s="6">
        <v>0.5</v>
      </c>
    </row>
    <row r="137" spans="1:3" x14ac:dyDescent="0.25">
      <c r="A137" s="5">
        <v>45474</v>
      </c>
      <c r="B137" t="s">
        <v>1</v>
      </c>
      <c r="C137" s="6">
        <v>2.8</v>
      </c>
    </row>
    <row r="138" spans="1:3" x14ac:dyDescent="0.25">
      <c r="A138" s="5">
        <v>45505</v>
      </c>
      <c r="B138" t="s">
        <v>0</v>
      </c>
      <c r="C138" s="6">
        <v>1.1000000000000001</v>
      </c>
    </row>
    <row r="139" spans="1:3" x14ac:dyDescent="0.25">
      <c r="A139" s="5">
        <v>45505</v>
      </c>
      <c r="B139" t="s">
        <v>1</v>
      </c>
      <c r="C139" s="6">
        <v>2.4</v>
      </c>
    </row>
    <row r="140" spans="1:3" x14ac:dyDescent="0.25">
      <c r="A140" s="5">
        <v>45536</v>
      </c>
      <c r="B140" t="s">
        <v>0</v>
      </c>
      <c r="C140" s="6">
        <v>1</v>
      </c>
    </row>
    <row r="141" spans="1:3" x14ac:dyDescent="0.25">
      <c r="A141" s="5">
        <v>45536</v>
      </c>
      <c r="B141" t="s">
        <v>1</v>
      </c>
      <c r="C141" s="6">
        <v>2.1</v>
      </c>
    </row>
    <row r="142" spans="1:3" x14ac:dyDescent="0.25">
      <c r="A142" s="5">
        <v>45566</v>
      </c>
      <c r="B142" t="s">
        <v>0</v>
      </c>
      <c r="C142" s="6">
        <v>1.5</v>
      </c>
    </row>
    <row r="143" spans="1:3" x14ac:dyDescent="0.25">
      <c r="A143" s="5">
        <v>45566</v>
      </c>
      <c r="B143" t="s">
        <v>1</v>
      </c>
      <c r="C143" s="6">
        <v>2.2999999999999998</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62BB-855A-4EC9-B1A8-63D6D26ED4BA}">
  <dimension ref="A1:J49"/>
  <sheetViews>
    <sheetView workbookViewId="0"/>
  </sheetViews>
  <sheetFormatPr defaultRowHeight="15" x14ac:dyDescent="0.25"/>
  <cols>
    <col min="1" max="1" width="9.28515625" customWidth="1"/>
    <col min="2" max="2" width="8.140625" customWidth="1"/>
    <col min="3" max="3" width="9.42578125" customWidth="1"/>
    <col min="4" max="4" width="9" customWidth="1"/>
    <col min="5" max="5" width="9.28515625" customWidth="1"/>
    <col min="6" max="6" width="9.5703125" customWidth="1"/>
    <col min="8" max="8" width="35.85546875" bestFit="1" customWidth="1"/>
    <col min="9" max="9" width="16.85546875" bestFit="1" customWidth="1"/>
    <col min="10" max="10" width="17.5703125" bestFit="1" customWidth="1"/>
    <col min="11" max="11" width="10.42578125" customWidth="1"/>
    <col min="12" max="12" width="53.28515625" bestFit="1" customWidth="1"/>
    <col min="13" max="13" width="16.85546875" bestFit="1" customWidth="1"/>
    <col min="14" max="14" width="21.7109375" bestFit="1" customWidth="1"/>
    <col min="15" max="15" width="11.28515625" bestFit="1" customWidth="1"/>
  </cols>
  <sheetData>
    <row r="1" spans="1:10" x14ac:dyDescent="0.25">
      <c r="A1" t="s">
        <v>52</v>
      </c>
    </row>
    <row r="3" spans="1:10" x14ac:dyDescent="0.25">
      <c r="A3" t="s">
        <v>37</v>
      </c>
      <c r="B3" t="s">
        <v>38</v>
      </c>
      <c r="C3" t="s">
        <v>39</v>
      </c>
      <c r="D3" t="s">
        <v>40</v>
      </c>
      <c r="E3" t="s">
        <v>41</v>
      </c>
      <c r="F3" t="s">
        <v>42</v>
      </c>
      <c r="H3" s="1" t="s">
        <v>36</v>
      </c>
      <c r="I3" s="1" t="s">
        <v>3</v>
      </c>
    </row>
    <row r="4" spans="1:10" x14ac:dyDescent="0.25">
      <c r="A4" t="s">
        <v>17</v>
      </c>
      <c r="B4" t="s">
        <v>34</v>
      </c>
      <c r="C4">
        <v>100</v>
      </c>
      <c r="D4">
        <v>99.8</v>
      </c>
      <c r="E4" s="6">
        <v>2.7</v>
      </c>
      <c r="F4" s="6">
        <v>2.9</v>
      </c>
      <c r="H4" s="1" t="s">
        <v>2</v>
      </c>
      <c r="I4" t="s">
        <v>34</v>
      </c>
      <c r="J4" t="s">
        <v>43</v>
      </c>
    </row>
    <row r="5" spans="1:10" x14ac:dyDescent="0.25">
      <c r="A5" t="s">
        <v>18</v>
      </c>
      <c r="B5" t="s">
        <v>34</v>
      </c>
      <c r="C5">
        <v>98.9</v>
      </c>
      <c r="D5">
        <v>99</v>
      </c>
      <c r="E5" s="6">
        <v>0.3</v>
      </c>
      <c r="F5" s="6">
        <v>0.6</v>
      </c>
      <c r="H5" s="2" t="s">
        <v>17</v>
      </c>
      <c r="I5" s="6">
        <v>2.7</v>
      </c>
      <c r="J5" s="6">
        <v>0.5</v>
      </c>
    </row>
    <row r="6" spans="1:10" x14ac:dyDescent="0.25">
      <c r="A6" t="s">
        <v>7</v>
      </c>
      <c r="B6" t="s">
        <v>34</v>
      </c>
      <c r="C6">
        <v>100.7</v>
      </c>
      <c r="D6">
        <v>100.4</v>
      </c>
      <c r="E6" s="6">
        <v>1.7</v>
      </c>
      <c r="F6" s="6">
        <v>1.8</v>
      </c>
      <c r="H6" s="2" t="s">
        <v>18</v>
      </c>
      <c r="I6" s="6">
        <v>0.3</v>
      </c>
      <c r="J6" s="6">
        <v>0.1</v>
      </c>
    </row>
    <row r="7" spans="1:10" x14ac:dyDescent="0.25">
      <c r="A7" t="s">
        <v>19</v>
      </c>
      <c r="B7" t="s">
        <v>34</v>
      </c>
      <c r="C7">
        <v>99.4</v>
      </c>
      <c r="D7">
        <v>99.7</v>
      </c>
      <c r="E7" s="6">
        <v>-0.3</v>
      </c>
      <c r="F7" s="6">
        <v>0.2</v>
      </c>
      <c r="H7" s="2" t="s">
        <v>7</v>
      </c>
      <c r="I7" s="6">
        <v>1.7</v>
      </c>
      <c r="J7" s="6">
        <v>-0.2</v>
      </c>
    </row>
    <row r="8" spans="1:10" x14ac:dyDescent="0.25">
      <c r="A8" t="s">
        <v>20</v>
      </c>
      <c r="B8" t="s">
        <v>34</v>
      </c>
      <c r="C8">
        <v>100.3</v>
      </c>
      <c r="D8">
        <v>100.5</v>
      </c>
      <c r="E8" s="6">
        <v>0.3</v>
      </c>
      <c r="F8" s="6">
        <v>0.7</v>
      </c>
      <c r="H8" s="2" t="s">
        <v>19</v>
      </c>
      <c r="I8" s="6">
        <v>-0.3</v>
      </c>
      <c r="J8" s="6">
        <v>1.4</v>
      </c>
    </row>
    <row r="9" spans="1:10" x14ac:dyDescent="0.25">
      <c r="A9" t="s">
        <v>21</v>
      </c>
      <c r="B9" t="s">
        <v>34</v>
      </c>
      <c r="C9">
        <v>98.9</v>
      </c>
      <c r="D9">
        <v>99.4</v>
      </c>
      <c r="E9" s="6">
        <v>-0.1</v>
      </c>
      <c r="F9" s="6">
        <v>0.4</v>
      </c>
      <c r="H9" s="2" t="s">
        <v>20</v>
      </c>
      <c r="I9" s="6">
        <v>0.3</v>
      </c>
      <c r="J9" s="6">
        <v>-0.1</v>
      </c>
    </row>
    <row r="10" spans="1:10" x14ac:dyDescent="0.25">
      <c r="A10" t="s">
        <v>8</v>
      </c>
      <c r="B10" t="s">
        <v>34</v>
      </c>
      <c r="C10">
        <v>101.1</v>
      </c>
      <c r="D10">
        <v>100.3</v>
      </c>
      <c r="E10" s="6">
        <v>0.4</v>
      </c>
      <c r="F10" s="6">
        <v>-0.1</v>
      </c>
      <c r="H10" s="2" t="s">
        <v>21</v>
      </c>
      <c r="I10" s="6">
        <v>-0.1</v>
      </c>
      <c r="J10" s="6">
        <v>1.9</v>
      </c>
    </row>
    <row r="11" spans="1:10" x14ac:dyDescent="0.25">
      <c r="A11" t="s">
        <v>22</v>
      </c>
      <c r="B11" t="s">
        <v>34</v>
      </c>
      <c r="C11">
        <v>99.8</v>
      </c>
      <c r="D11">
        <v>99.9</v>
      </c>
      <c r="E11" s="6">
        <v>0.4</v>
      </c>
      <c r="F11" s="6">
        <v>0.2</v>
      </c>
      <c r="H11" s="2" t="s">
        <v>8</v>
      </c>
      <c r="I11" s="6">
        <v>0.4</v>
      </c>
      <c r="J11" s="6">
        <v>0.1</v>
      </c>
    </row>
    <row r="12" spans="1:10" x14ac:dyDescent="0.25">
      <c r="A12" t="s">
        <v>23</v>
      </c>
      <c r="B12" t="s">
        <v>34</v>
      </c>
      <c r="C12">
        <v>103.4</v>
      </c>
      <c r="D12">
        <v>103.7</v>
      </c>
      <c r="E12" s="6">
        <v>3.1</v>
      </c>
      <c r="F12" s="6">
        <v>3.2</v>
      </c>
      <c r="H12" s="2" t="s">
        <v>22</v>
      </c>
      <c r="I12" s="6">
        <v>0.4</v>
      </c>
      <c r="J12" s="6">
        <v>-0.7</v>
      </c>
    </row>
    <row r="13" spans="1:10" x14ac:dyDescent="0.25">
      <c r="A13" t="s">
        <v>24</v>
      </c>
      <c r="B13" t="s">
        <v>34</v>
      </c>
      <c r="C13">
        <v>103.5</v>
      </c>
      <c r="D13">
        <v>102.6</v>
      </c>
      <c r="E13" s="6">
        <v>4.5999999999999996</v>
      </c>
      <c r="F13" s="6">
        <v>3.3</v>
      </c>
      <c r="H13" s="2" t="s">
        <v>23</v>
      </c>
      <c r="I13" s="6">
        <v>3.1</v>
      </c>
      <c r="J13" s="6">
        <v>3.4</v>
      </c>
    </row>
    <row r="14" spans="1:10" x14ac:dyDescent="0.25">
      <c r="A14" t="s">
        <v>9</v>
      </c>
      <c r="B14" t="s">
        <v>34</v>
      </c>
      <c r="C14">
        <v>103.9</v>
      </c>
      <c r="D14">
        <v>104</v>
      </c>
      <c r="E14" s="6">
        <v>2.8</v>
      </c>
      <c r="F14" s="6">
        <v>3.7</v>
      </c>
      <c r="H14" s="2" t="s">
        <v>24</v>
      </c>
      <c r="I14" s="6">
        <v>4.5999999999999996</v>
      </c>
      <c r="J14" s="6">
        <v>2.6</v>
      </c>
    </row>
    <row r="15" spans="1:10" x14ac:dyDescent="0.25">
      <c r="A15" t="s">
        <v>25</v>
      </c>
      <c r="B15" t="s">
        <v>34</v>
      </c>
      <c r="C15">
        <v>103.5</v>
      </c>
      <c r="D15">
        <v>103.1</v>
      </c>
      <c r="E15" s="6">
        <v>3.8</v>
      </c>
      <c r="F15" s="6">
        <v>3.2</v>
      </c>
      <c r="H15" s="2" t="s">
        <v>9</v>
      </c>
      <c r="I15" s="6">
        <v>2.8</v>
      </c>
      <c r="J15" s="6">
        <v>4.9000000000000004</v>
      </c>
    </row>
    <row r="16" spans="1:10" x14ac:dyDescent="0.25">
      <c r="A16" t="s">
        <v>26</v>
      </c>
      <c r="B16" t="s">
        <v>34</v>
      </c>
      <c r="C16">
        <v>106</v>
      </c>
      <c r="D16">
        <v>105.3</v>
      </c>
      <c r="E16" s="6">
        <v>2.5</v>
      </c>
      <c r="F16" s="6">
        <v>1.6</v>
      </c>
      <c r="H16" s="2" t="s">
        <v>25</v>
      </c>
      <c r="I16" s="6">
        <v>3.8</v>
      </c>
      <c r="J16" s="6">
        <v>3.9</v>
      </c>
    </row>
    <row r="17" spans="1:10" x14ac:dyDescent="0.25">
      <c r="A17" t="s">
        <v>27</v>
      </c>
      <c r="B17" t="s">
        <v>34</v>
      </c>
      <c r="C17">
        <v>105.6</v>
      </c>
      <c r="D17">
        <v>104.9</v>
      </c>
      <c r="E17" s="6">
        <v>2</v>
      </c>
      <c r="F17" s="6">
        <v>2.2000000000000002</v>
      </c>
      <c r="H17" s="2" t="s">
        <v>26</v>
      </c>
      <c r="I17" s="6">
        <v>2.5</v>
      </c>
      <c r="J17" s="6">
        <v>3.2</v>
      </c>
    </row>
    <row r="18" spans="1:10" x14ac:dyDescent="0.25">
      <c r="A18" t="s">
        <v>10</v>
      </c>
      <c r="B18" t="s">
        <v>34</v>
      </c>
      <c r="C18">
        <v>105.2</v>
      </c>
      <c r="D18">
        <v>105.5</v>
      </c>
      <c r="E18" s="6">
        <v>1.2</v>
      </c>
      <c r="F18" s="6">
        <v>1.4</v>
      </c>
      <c r="H18" s="2" t="s">
        <v>27</v>
      </c>
      <c r="I18" s="6">
        <v>2</v>
      </c>
      <c r="J18" s="6">
        <v>1.8</v>
      </c>
    </row>
    <row r="19" spans="1:10" x14ac:dyDescent="0.25">
      <c r="A19" t="s">
        <v>28</v>
      </c>
      <c r="B19" t="s">
        <v>34</v>
      </c>
      <c r="C19">
        <v>106.9</v>
      </c>
      <c r="D19">
        <v>107.1</v>
      </c>
      <c r="E19" s="6">
        <v>3.2</v>
      </c>
      <c r="F19" s="6">
        <v>3.9</v>
      </c>
      <c r="H19" s="2" t="s">
        <v>10</v>
      </c>
      <c r="I19" s="6">
        <v>1.2</v>
      </c>
      <c r="J19" s="6">
        <v>1</v>
      </c>
    </row>
    <row r="20" spans="1:10" x14ac:dyDescent="0.25">
      <c r="A20" t="s">
        <v>29</v>
      </c>
      <c r="B20" t="s">
        <v>34</v>
      </c>
      <c r="C20">
        <v>103.4</v>
      </c>
      <c r="D20">
        <v>103.8</v>
      </c>
      <c r="E20" s="6">
        <v>-2.4</v>
      </c>
      <c r="F20" s="6">
        <v>-1.5</v>
      </c>
      <c r="H20" s="2" t="s">
        <v>28</v>
      </c>
      <c r="I20" s="6">
        <v>3.2</v>
      </c>
      <c r="J20" s="6">
        <v>3</v>
      </c>
    </row>
    <row r="21" spans="1:10" x14ac:dyDescent="0.25">
      <c r="A21" t="s">
        <v>30</v>
      </c>
      <c r="B21" t="s">
        <v>34</v>
      </c>
      <c r="C21">
        <v>107.8</v>
      </c>
      <c r="D21">
        <v>107.4</v>
      </c>
      <c r="E21" s="6">
        <v>2.1</v>
      </c>
      <c r="F21" s="6">
        <v>2.4</v>
      </c>
      <c r="H21" s="2" t="s">
        <v>29</v>
      </c>
      <c r="I21" s="6">
        <v>-2.4</v>
      </c>
      <c r="J21" s="6">
        <v>1.2</v>
      </c>
    </row>
    <row r="22" spans="1:10" x14ac:dyDescent="0.25">
      <c r="A22" t="s">
        <v>11</v>
      </c>
      <c r="B22" t="s">
        <v>34</v>
      </c>
      <c r="C22">
        <v>108.6</v>
      </c>
      <c r="D22">
        <v>108.8</v>
      </c>
      <c r="E22" s="6">
        <v>3.2</v>
      </c>
      <c r="F22" s="6">
        <v>3.1</v>
      </c>
      <c r="H22" s="2" t="s">
        <v>30</v>
      </c>
      <c r="I22" s="6">
        <v>2.1</v>
      </c>
      <c r="J22" s="6">
        <v>4.3</v>
      </c>
    </row>
    <row r="23" spans="1:10" x14ac:dyDescent="0.25">
      <c r="A23" t="s">
        <v>31</v>
      </c>
      <c r="B23" t="s">
        <v>34</v>
      </c>
      <c r="C23">
        <v>110.1</v>
      </c>
      <c r="D23">
        <v>110.4</v>
      </c>
      <c r="E23" s="6">
        <v>3</v>
      </c>
      <c r="F23" s="6">
        <v>3</v>
      </c>
      <c r="H23" s="2" t="s">
        <v>11</v>
      </c>
      <c r="I23" s="6">
        <v>3.2</v>
      </c>
      <c r="J23" s="6">
        <v>4.5999999999999996</v>
      </c>
    </row>
    <row r="24" spans="1:10" x14ac:dyDescent="0.25">
      <c r="A24" t="s">
        <v>32</v>
      </c>
      <c r="B24" t="s">
        <v>34</v>
      </c>
      <c r="C24">
        <v>109.6</v>
      </c>
      <c r="D24">
        <v>110.1</v>
      </c>
      <c r="E24" s="6">
        <v>6</v>
      </c>
      <c r="F24" s="6">
        <v>6.1</v>
      </c>
      <c r="H24" s="2" t="s">
        <v>31</v>
      </c>
      <c r="I24" s="6">
        <v>3</v>
      </c>
      <c r="J24" s="6">
        <v>3.9</v>
      </c>
    </row>
    <row r="25" spans="1:10" x14ac:dyDescent="0.25">
      <c r="A25" t="s">
        <v>33</v>
      </c>
      <c r="B25" t="s">
        <v>34</v>
      </c>
      <c r="C25">
        <v>112.4</v>
      </c>
      <c r="D25">
        <v>111.8</v>
      </c>
      <c r="E25" s="6">
        <v>4.3</v>
      </c>
      <c r="F25" s="6">
        <v>4.2</v>
      </c>
      <c r="H25" s="2" t="s">
        <v>32</v>
      </c>
      <c r="I25" s="6">
        <v>6</v>
      </c>
      <c r="J25" s="6">
        <v>1.4</v>
      </c>
    </row>
    <row r="26" spans="1:10" x14ac:dyDescent="0.25">
      <c r="A26" t="s">
        <v>12</v>
      </c>
      <c r="B26" t="s">
        <v>34</v>
      </c>
      <c r="C26">
        <v>112.3</v>
      </c>
      <c r="D26">
        <v>111.9</v>
      </c>
      <c r="E26" s="6">
        <v>3.4</v>
      </c>
      <c r="F26" s="6">
        <v>2.9</v>
      </c>
      <c r="H26" s="2" t="s">
        <v>33</v>
      </c>
      <c r="I26" s="6">
        <v>4.3</v>
      </c>
      <c r="J26" s="6">
        <v>0.3</v>
      </c>
    </row>
    <row r="27" spans="1:10" x14ac:dyDescent="0.25">
      <c r="A27" t="s">
        <v>17</v>
      </c>
      <c r="B27" t="s">
        <v>35</v>
      </c>
      <c r="C27">
        <v>99.7</v>
      </c>
      <c r="D27">
        <v>100.6</v>
      </c>
      <c r="E27" s="6">
        <v>0.5</v>
      </c>
      <c r="F27" s="6">
        <v>1.2</v>
      </c>
      <c r="H27" s="2" t="s">
        <v>12</v>
      </c>
      <c r="I27" s="6">
        <v>3.4</v>
      </c>
      <c r="J27" s="6">
        <v>0.9</v>
      </c>
    </row>
    <row r="28" spans="1:10" x14ac:dyDescent="0.25">
      <c r="A28" t="s">
        <v>18</v>
      </c>
      <c r="B28" t="s">
        <v>35</v>
      </c>
      <c r="C28">
        <v>98.9</v>
      </c>
      <c r="D28">
        <v>99.6</v>
      </c>
      <c r="E28" s="6">
        <v>0.1</v>
      </c>
      <c r="F28" s="6">
        <v>0.3</v>
      </c>
    </row>
    <row r="29" spans="1:10" x14ac:dyDescent="0.25">
      <c r="A29" t="s">
        <v>7</v>
      </c>
      <c r="B29" t="s">
        <v>35</v>
      </c>
      <c r="C29">
        <v>99.4</v>
      </c>
      <c r="D29">
        <v>99.6</v>
      </c>
      <c r="E29" s="6">
        <v>-0.2</v>
      </c>
      <c r="F29" s="6">
        <v>-0.4</v>
      </c>
    </row>
    <row r="30" spans="1:10" x14ac:dyDescent="0.25">
      <c r="A30" t="s">
        <v>19</v>
      </c>
      <c r="B30" t="s">
        <v>35</v>
      </c>
      <c r="C30">
        <v>100.7</v>
      </c>
      <c r="D30">
        <v>100.8</v>
      </c>
      <c r="E30" s="6">
        <v>1.4</v>
      </c>
      <c r="F30" s="6">
        <v>0.9</v>
      </c>
    </row>
    <row r="31" spans="1:10" x14ac:dyDescent="0.25">
      <c r="A31" t="s">
        <v>20</v>
      </c>
      <c r="B31" t="s">
        <v>35</v>
      </c>
      <c r="C31">
        <v>99.6</v>
      </c>
      <c r="D31">
        <v>99.7</v>
      </c>
      <c r="E31" s="6">
        <v>-0.1</v>
      </c>
      <c r="F31" s="6">
        <v>-0.9</v>
      </c>
    </row>
    <row r="32" spans="1:10" x14ac:dyDescent="0.25">
      <c r="A32" t="s">
        <v>21</v>
      </c>
      <c r="B32" t="s">
        <v>35</v>
      </c>
      <c r="C32">
        <v>100.8</v>
      </c>
      <c r="D32">
        <v>100.8</v>
      </c>
      <c r="E32" s="6">
        <v>1.9</v>
      </c>
      <c r="F32" s="6">
        <v>1.2</v>
      </c>
    </row>
    <row r="33" spans="1:6" x14ac:dyDescent="0.25">
      <c r="A33" t="s">
        <v>8</v>
      </c>
      <c r="B33" t="s">
        <v>35</v>
      </c>
      <c r="C33">
        <v>99.5</v>
      </c>
      <c r="D33">
        <v>99.5</v>
      </c>
      <c r="E33" s="6">
        <v>0.1</v>
      </c>
      <c r="F33" s="6">
        <v>-0.2</v>
      </c>
    </row>
    <row r="34" spans="1:6" x14ac:dyDescent="0.25">
      <c r="A34" t="s">
        <v>22</v>
      </c>
      <c r="B34" t="s">
        <v>35</v>
      </c>
      <c r="C34">
        <v>100</v>
      </c>
      <c r="D34">
        <v>100.1</v>
      </c>
      <c r="E34" s="6">
        <v>-0.7</v>
      </c>
      <c r="F34" s="6">
        <v>-0.7</v>
      </c>
    </row>
    <row r="35" spans="1:6" x14ac:dyDescent="0.25">
      <c r="A35" t="s">
        <v>23</v>
      </c>
      <c r="B35" t="s">
        <v>35</v>
      </c>
      <c r="C35">
        <v>103</v>
      </c>
      <c r="D35">
        <v>103.1</v>
      </c>
      <c r="E35" s="6">
        <v>3.4</v>
      </c>
      <c r="F35" s="6">
        <v>3.5</v>
      </c>
    </row>
    <row r="36" spans="1:6" x14ac:dyDescent="0.25">
      <c r="A36" t="s">
        <v>24</v>
      </c>
      <c r="B36" t="s">
        <v>35</v>
      </c>
      <c r="C36">
        <v>103.5</v>
      </c>
      <c r="D36">
        <v>103.6</v>
      </c>
      <c r="E36" s="6">
        <v>2.6</v>
      </c>
      <c r="F36" s="6">
        <v>2.8</v>
      </c>
    </row>
    <row r="37" spans="1:6" x14ac:dyDescent="0.25">
      <c r="A37" t="s">
        <v>9</v>
      </c>
      <c r="B37" t="s">
        <v>35</v>
      </c>
      <c r="C37">
        <v>104.3</v>
      </c>
      <c r="D37">
        <v>104.5</v>
      </c>
      <c r="E37" s="6">
        <v>4.9000000000000004</v>
      </c>
      <c r="F37" s="6">
        <v>5</v>
      </c>
    </row>
    <row r="38" spans="1:6" x14ac:dyDescent="0.25">
      <c r="A38" t="s">
        <v>25</v>
      </c>
      <c r="B38" t="s">
        <v>35</v>
      </c>
      <c r="C38">
        <v>103.9</v>
      </c>
      <c r="D38">
        <v>103.9</v>
      </c>
      <c r="E38" s="6">
        <v>3.9</v>
      </c>
      <c r="F38" s="6">
        <v>3.9</v>
      </c>
    </row>
    <row r="39" spans="1:6" x14ac:dyDescent="0.25">
      <c r="A39" t="s">
        <v>26</v>
      </c>
      <c r="B39" t="s">
        <v>35</v>
      </c>
      <c r="C39">
        <v>106.3</v>
      </c>
      <c r="D39">
        <v>105.7</v>
      </c>
      <c r="E39" s="6">
        <v>3.2</v>
      </c>
      <c r="F39" s="6">
        <v>2.5</v>
      </c>
    </row>
    <row r="40" spans="1:6" x14ac:dyDescent="0.25">
      <c r="A40" t="s">
        <v>27</v>
      </c>
      <c r="B40" t="s">
        <v>35</v>
      </c>
      <c r="C40">
        <v>105.4</v>
      </c>
      <c r="D40">
        <v>105</v>
      </c>
      <c r="E40" s="6">
        <v>1.8</v>
      </c>
      <c r="F40" s="6">
        <v>1.4</v>
      </c>
    </row>
    <row r="41" spans="1:6" x14ac:dyDescent="0.25">
      <c r="A41" t="s">
        <v>10</v>
      </c>
      <c r="B41" t="s">
        <v>35</v>
      </c>
      <c r="C41">
        <v>105.4</v>
      </c>
      <c r="D41">
        <v>105.6</v>
      </c>
      <c r="E41" s="6">
        <v>1</v>
      </c>
      <c r="F41" s="6">
        <v>1.1000000000000001</v>
      </c>
    </row>
    <row r="42" spans="1:6" x14ac:dyDescent="0.25">
      <c r="A42" t="s">
        <v>28</v>
      </c>
      <c r="B42" t="s">
        <v>35</v>
      </c>
      <c r="C42">
        <v>107</v>
      </c>
      <c r="D42">
        <v>107.3</v>
      </c>
      <c r="E42" s="6">
        <v>3</v>
      </c>
      <c r="F42" s="6">
        <v>3.3</v>
      </c>
    </row>
    <row r="43" spans="1:6" x14ac:dyDescent="0.25">
      <c r="A43" t="s">
        <v>29</v>
      </c>
      <c r="B43" t="s">
        <v>35</v>
      </c>
      <c r="C43">
        <v>107.6</v>
      </c>
      <c r="D43">
        <v>107.4</v>
      </c>
      <c r="E43" s="6">
        <v>1.2</v>
      </c>
      <c r="F43" s="6">
        <v>1.6</v>
      </c>
    </row>
    <row r="44" spans="1:6" x14ac:dyDescent="0.25">
      <c r="A44" t="s">
        <v>30</v>
      </c>
      <c r="B44" t="s">
        <v>35</v>
      </c>
      <c r="C44">
        <v>109.9</v>
      </c>
      <c r="D44">
        <v>109.7</v>
      </c>
      <c r="E44" s="6">
        <v>4.3</v>
      </c>
      <c r="F44" s="6">
        <v>4.5</v>
      </c>
    </row>
    <row r="45" spans="1:6" x14ac:dyDescent="0.25">
      <c r="A45" t="s">
        <v>11</v>
      </c>
      <c r="B45" t="s">
        <v>35</v>
      </c>
      <c r="C45">
        <v>110.3</v>
      </c>
      <c r="D45">
        <v>110</v>
      </c>
      <c r="E45" s="6">
        <v>4.5999999999999996</v>
      </c>
      <c r="F45" s="6">
        <v>4.0999999999999996</v>
      </c>
    </row>
    <row r="46" spans="1:6" x14ac:dyDescent="0.25">
      <c r="A46" t="s">
        <v>31</v>
      </c>
      <c r="B46" t="s">
        <v>35</v>
      </c>
      <c r="C46">
        <v>111.2</v>
      </c>
      <c r="D46">
        <v>111.2</v>
      </c>
      <c r="E46" s="6">
        <v>3.9</v>
      </c>
      <c r="F46" s="6">
        <v>3.6</v>
      </c>
    </row>
    <row r="47" spans="1:6" x14ac:dyDescent="0.25">
      <c r="A47" t="s">
        <v>32</v>
      </c>
      <c r="B47" t="s">
        <v>35</v>
      </c>
      <c r="C47">
        <v>109.1</v>
      </c>
      <c r="D47">
        <v>108.9</v>
      </c>
      <c r="E47" s="6">
        <v>1.4</v>
      </c>
      <c r="F47" s="6">
        <v>1.4</v>
      </c>
    </row>
    <row r="48" spans="1:6" x14ac:dyDescent="0.25">
      <c r="A48" t="s">
        <v>33</v>
      </c>
      <c r="B48" t="s">
        <v>35</v>
      </c>
      <c r="C48">
        <v>110.2</v>
      </c>
      <c r="D48">
        <v>110</v>
      </c>
      <c r="E48" s="6">
        <v>0.3</v>
      </c>
      <c r="F48" s="6">
        <v>0.3</v>
      </c>
    </row>
    <row r="49" spans="1:6" x14ac:dyDescent="0.25">
      <c r="A49" t="s">
        <v>12</v>
      </c>
      <c r="B49" t="s">
        <v>35</v>
      </c>
      <c r="C49">
        <v>111.2</v>
      </c>
      <c r="D49">
        <v>111.1</v>
      </c>
      <c r="E49" s="6">
        <v>0.9</v>
      </c>
      <c r="F49" s="6">
        <v>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56DC-B3CD-464F-859E-01158D6675F4}">
  <dimension ref="A1:C37"/>
  <sheetViews>
    <sheetView workbookViewId="0">
      <selection activeCell="A2" sqref="A2"/>
    </sheetView>
  </sheetViews>
  <sheetFormatPr defaultRowHeight="15" x14ac:dyDescent="0.25"/>
  <cols>
    <col min="1" max="1" width="19" customWidth="1"/>
    <col min="2" max="2" width="13.42578125" customWidth="1"/>
    <col min="3" max="3" width="13.5703125" customWidth="1"/>
    <col min="4" max="4" width="9" bestFit="1" customWidth="1"/>
    <col min="5" max="5" width="11.28515625" bestFit="1" customWidth="1"/>
    <col min="6" max="6" width="9.5703125" customWidth="1"/>
    <col min="7" max="7" width="9.140625" customWidth="1"/>
    <col min="8" max="8" width="9.28515625" customWidth="1"/>
    <col min="9" max="9" width="8.28515625" bestFit="1" customWidth="1"/>
  </cols>
  <sheetData>
    <row r="1" spans="1:3" x14ac:dyDescent="0.25">
      <c r="A1" t="s">
        <v>53</v>
      </c>
    </row>
    <row r="3" spans="1:3" x14ac:dyDescent="0.25">
      <c r="A3" t="s">
        <v>47</v>
      </c>
    </row>
    <row r="4" spans="1:3" x14ac:dyDescent="0.25">
      <c r="A4" t="s">
        <v>46</v>
      </c>
      <c r="B4" t="s">
        <v>0</v>
      </c>
      <c r="C4" t="s">
        <v>1</v>
      </c>
    </row>
    <row r="5" spans="1:3" x14ac:dyDescent="0.25">
      <c r="A5">
        <v>2020</v>
      </c>
      <c r="B5" s="3">
        <f>GETPIVOTDATA("OBS_VALUE",$A$16,"TIME_PERIOD",2020,"REF_AREA","FIN","Accounting entry","Trade balance")/GETPIVOTDATA("OBS_VALUE",$A$16,"TIME_PERIOD",2019,"REF_AREA","FIN","Accounting entry","Trade balance")-1</f>
        <v>-4.0380047505938266E-2</v>
      </c>
      <c r="C5" s="3">
        <f>GETPIVOTDATA("OBS_VALUE",$A$16,"TIME_PERIOD",2020,"REF_AREA","EU","Accounting entry","Trade balance")/GETPIVOTDATA("OBS_VALUE",$A$16,"TIME_PERIOD",2019,"REF_AREA","EU","Accounting entry","Trade balance")-1</f>
        <v>-0.15504071553371723</v>
      </c>
    </row>
    <row r="6" spans="1:3" x14ac:dyDescent="0.25">
      <c r="A6">
        <v>2021</v>
      </c>
      <c r="B6" s="3">
        <f>GETPIVOTDATA("OBS_VALUE",$A$16,"TIME_PERIOD",2021,"REF_AREA","FIN","Accounting entry","Trade balance")/GETPIVOTDATA("OBS_VALUE",$A$16,"TIME_PERIOD",2020,"REF_AREA","FIN","Accounting entry","Trade balance")-1</f>
        <v>-0.52475247524752477</v>
      </c>
      <c r="C6" s="3">
        <f>GETPIVOTDATA("OBS_VALUE",$A$16,"TIME_PERIOD",2021,"REF_AREA","EU","Accounting entry","Trade balance")/GETPIVOTDATA("OBS_VALUE",$A$16,"TIME_PERIOD",2020,"REF_AREA","EU","Accounting entry","Trade balance")-1</f>
        <v>4.2550332564439408E-4</v>
      </c>
    </row>
    <row r="7" spans="1:3" x14ac:dyDescent="0.25">
      <c r="A7">
        <v>2022</v>
      </c>
      <c r="B7" s="3">
        <f>GETPIVOTDATA("OBS_VALUE",$A$16,"TIME_PERIOD",2022,"REF_AREA","FIN","Accounting entry","Trade balance")/GETPIVOTDATA("OBS_VALUE",$A$16,"TIME_PERIOD",2021,"REF_AREA","FIN","Accounting entry","Trade balance")-1</f>
        <v>-0.69270833333333326</v>
      </c>
      <c r="C7" s="3">
        <f>GETPIVOTDATA("OBS_VALUE",$A$16,"TIME_PERIOD",2022,"REF_AREA","EU","Accounting entry","Trade balance")/GETPIVOTDATA("OBS_VALUE",$A$16,"TIME_PERIOD",2021,"REF_AREA","EU","Accounting entry","Trade balance")-1</f>
        <v>-0.30797069006685773</v>
      </c>
    </row>
    <row r="9" spans="1:3" x14ac:dyDescent="0.25">
      <c r="A9" t="s">
        <v>48</v>
      </c>
    </row>
    <row r="10" spans="1:3" x14ac:dyDescent="0.25">
      <c r="A10" t="s">
        <v>46</v>
      </c>
      <c r="B10" t="s">
        <v>0</v>
      </c>
      <c r="C10" t="s">
        <v>1</v>
      </c>
    </row>
    <row r="11" spans="1:3" x14ac:dyDescent="0.25">
      <c r="A11">
        <v>2020</v>
      </c>
      <c r="B11" s="3">
        <f>GETPIVOTDATA("OBS_VALUE",$A$16,"TIME_PERIOD",2020,"REF_AREA","FIN","Accounting entry","Trade balance")/GETPIVOTDATA("OBS_VALUE",$A$16,"TIME_PERIOD",2019,"REF_AREA","FIN","Accounting entry","Trade balance")-1</f>
        <v>-4.0380047505938266E-2</v>
      </c>
      <c r="C11" s="3">
        <f>GETPIVOTDATA("OBS_VALUE",$A$16,"TIME_PERIOD",2020,"REF_AREA","EU","Accounting entry","Trade balance")/GETPIVOTDATA("OBS_VALUE",$A$16,"TIME_PERIOD",2019,"REF_AREA","EU","Accounting entry","Trade balance")-1</f>
        <v>-0.15504071553371723</v>
      </c>
    </row>
    <row r="12" spans="1:3" x14ac:dyDescent="0.25">
      <c r="A12">
        <v>2021</v>
      </c>
      <c r="B12" s="3">
        <f>GETPIVOTDATA("OBS_VALUE",$A$16,"TIME_PERIOD",2021,"REF_AREA","FIN","Accounting entry","Trade balance")/GETPIVOTDATA("OBS_VALUE",$A$16,"TIME_PERIOD",2019,"REF_AREA","FIN","Accounting entry","Trade balance")-1</f>
        <v>-0.5439429928741093</v>
      </c>
      <c r="C12" s="3">
        <f>GETPIVOTDATA("OBS_VALUE",$A$16,"TIME_PERIOD",2021,"REF_AREA","EU","Accounting entry","Trade balance")/GETPIVOTDATA("OBS_VALUE",$A$16,"TIME_PERIOD",2019,"REF_AREA","EU","Accounting entry","Trade balance")-1</f>
        <v>-0.15468118254814267</v>
      </c>
    </row>
    <row r="13" spans="1:3" x14ac:dyDescent="0.25">
      <c r="A13">
        <v>2022</v>
      </c>
      <c r="B13" s="3">
        <f>GETPIVOTDATA("OBS_VALUE",$A$16,"TIME_PERIOD",2022,"REF_AREA","FIN","Accounting entry","Trade balance")/GETPIVOTDATA("OBS_VALUE",$A$16,"TIME_PERIOD",2019,"REF_AREA","FIN","Accounting entry","Trade balance")-1</f>
        <v>-0.85985748218527314</v>
      </c>
      <c r="C13" s="3">
        <f>GETPIVOTDATA("OBS_VALUE",$A$16,"TIME_PERIOD",2022,"REF_AREA","EU","Accounting entry","Trade balance")/GETPIVOTDATA("OBS_VALUE",$A$16,"TIME_PERIOD",2019,"REF_AREA","EU","Accounting entry","Trade balance")-1</f>
        <v>-0.4150146020852914</v>
      </c>
    </row>
    <row r="16" spans="1:3" x14ac:dyDescent="0.25">
      <c r="A16" s="1" t="s">
        <v>44</v>
      </c>
      <c r="B16" s="1" t="s">
        <v>3</v>
      </c>
    </row>
    <row r="17" spans="1:3" x14ac:dyDescent="0.25">
      <c r="B17" t="s">
        <v>0</v>
      </c>
      <c r="C17" t="s">
        <v>1</v>
      </c>
    </row>
    <row r="18" spans="1:3" x14ac:dyDescent="0.25">
      <c r="A18" s="1" t="s">
        <v>2</v>
      </c>
      <c r="B18" t="s">
        <v>45</v>
      </c>
      <c r="C18" t="s">
        <v>45</v>
      </c>
    </row>
    <row r="19" spans="1:3" x14ac:dyDescent="0.25">
      <c r="A19" s="2">
        <v>2019</v>
      </c>
      <c r="B19" s="7">
        <v>421</v>
      </c>
      <c r="C19" s="7">
        <v>15853.9</v>
      </c>
    </row>
    <row r="20" spans="1:3" x14ac:dyDescent="0.25">
      <c r="A20" s="2">
        <v>2020</v>
      </c>
      <c r="B20" s="7">
        <v>404</v>
      </c>
      <c r="C20" s="7">
        <v>13395.9</v>
      </c>
    </row>
    <row r="21" spans="1:3" x14ac:dyDescent="0.25">
      <c r="A21" s="2">
        <v>2021</v>
      </c>
      <c r="B21" s="7">
        <v>192</v>
      </c>
      <c r="C21" s="7">
        <v>13401.6</v>
      </c>
    </row>
    <row r="22" spans="1:3" x14ac:dyDescent="0.25">
      <c r="A22" s="2">
        <v>2022</v>
      </c>
      <c r="B22" s="7">
        <v>59</v>
      </c>
      <c r="C22" s="7">
        <v>9274.2999999999993</v>
      </c>
    </row>
    <row r="27" spans="1:3" x14ac:dyDescent="0.25">
      <c r="C27" s="7"/>
    </row>
    <row r="28" spans="1:3" x14ac:dyDescent="0.25">
      <c r="C28" s="7"/>
    </row>
    <row r="29" spans="1:3" x14ac:dyDescent="0.25">
      <c r="C29" s="7"/>
    </row>
    <row r="30" spans="1:3" x14ac:dyDescent="0.25">
      <c r="C30" s="7"/>
    </row>
    <row r="31" spans="1:3" x14ac:dyDescent="0.25">
      <c r="C31" s="7"/>
    </row>
    <row r="32" spans="1:3" x14ac:dyDescent="0.25">
      <c r="C32" s="7"/>
    </row>
    <row r="33" spans="3:3" x14ac:dyDescent="0.25">
      <c r="C33" s="7"/>
    </row>
    <row r="34" spans="3:3" x14ac:dyDescent="0.25">
      <c r="C34" s="7"/>
    </row>
    <row r="35" spans="3:3" x14ac:dyDescent="0.25">
      <c r="C35" s="7"/>
    </row>
    <row r="36" spans="3:3" x14ac:dyDescent="0.25">
      <c r="C36" s="7"/>
    </row>
    <row r="37" spans="3:3" x14ac:dyDescent="0.25">
      <c r="C37" s="7"/>
    </row>
  </sheetData>
  <pageMargins left="0.7" right="0.7" top="0.75" bottom="0.75" header="0.3" footer="0.3"/>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AAD3-1A96-4BFC-BE22-FE9BFE92B439}">
  <sheetPr>
    <tabColor theme="3" tint="0.249977111117893"/>
  </sheetPr>
  <dimension ref="K2:V26"/>
  <sheetViews>
    <sheetView showGridLines="0" tabSelected="1" topLeftCell="A52" workbookViewId="0">
      <selection activeCell="U34" sqref="U34"/>
    </sheetView>
  </sheetViews>
  <sheetFormatPr defaultRowHeight="15" x14ac:dyDescent="0.25"/>
  <sheetData>
    <row r="2" spans="11:22" x14ac:dyDescent="0.25">
      <c r="K2" s="3"/>
      <c r="V2" s="9">
        <f>GETPIVOTDATA("OBS_VALUE",'Unemployment M'!$E$3,"TIME_PERIOD",DATE(2024,10,1),"REF_AREA","FIN")/100</f>
        <v>8.8000000000000009E-2</v>
      </c>
    </row>
    <row r="3" spans="11:22" x14ac:dyDescent="0.25">
      <c r="K3" s="3"/>
      <c r="V3" s="9"/>
    </row>
    <row r="4" spans="11:22" x14ac:dyDescent="0.25">
      <c r="V4" s="9">
        <f>GETPIVOTDATA("Construction industries",'Job vacancies Q'!$A$3,"Time_period","2024Q3")/GETPIVOTDATA("Construction industries",'Job vacancies Q'!$A$3,"Time_period","2023Q3")-1</f>
        <v>-0.17647058823529416</v>
      </c>
    </row>
    <row r="5" spans="11:22" x14ac:dyDescent="0.25">
      <c r="V5" s="9">
        <f>GETPIVOTDATA("Professional, scientific, technical &amp; Admin, support services industries",'Job vacancies Q'!$A$3,"Time_period","2024Q3")/GETPIVOTDATA("Professional, scientific, technical &amp; Admin, support services industries",'Job vacancies Q'!$A$3,"Time_period","2023Q3")-1</f>
        <v>-0.1428571428571429</v>
      </c>
    </row>
    <row r="6" spans="11:22" x14ac:dyDescent="0.25">
      <c r="V6" s="9">
        <f>(GETPIVOTDATA("Construction industries",'Job vacancies Q'!$A$3,"Time_period","2024Q3")+GETPIVOTDATA("Professional, scientific, technical &amp; Admin, support services industries",'Job vacancies Q'!$A$3,"Time_period","2024Q3"))/(GETPIVOTDATA("Construction industries",'Job vacancies Q'!$A$3,"Time_period","2023Q3")+GETPIVOTDATA("Professional, scientific, technical &amp; Admin, support services industries",'Job vacancies Q'!$A$3,"Time_period","2023Q3"))-1</f>
        <v>-0.15463917525773196</v>
      </c>
    </row>
    <row r="25" spans="22:22" x14ac:dyDescent="0.25">
      <c r="V25" s="9">
        <f>'Trade with Russia Y'!B13</f>
        <v>-0.85985748218527314</v>
      </c>
    </row>
    <row r="26" spans="22:22" x14ac:dyDescent="0.25">
      <c r="V26" s="9">
        <f>'Trade with Russia Y'!C13</f>
        <v>-0.4150146020852914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F069-430B-4394-86C2-F786C96A8418}">
  <dimension ref="A2:A7"/>
  <sheetViews>
    <sheetView workbookViewId="0">
      <selection activeCell="H26" sqref="H26"/>
    </sheetView>
  </sheetViews>
  <sheetFormatPr defaultRowHeight="15" x14ac:dyDescent="0.25"/>
  <sheetData>
    <row r="2" spans="1:1" x14ac:dyDescent="0.25">
      <c r="A2" s="8"/>
    </row>
    <row r="3" spans="1:1" x14ac:dyDescent="0.25">
      <c r="A3" s="8"/>
    </row>
    <row r="4" spans="1:1" x14ac:dyDescent="0.25">
      <c r="A4" s="8"/>
    </row>
    <row r="5" spans="1:1" x14ac:dyDescent="0.25">
      <c r="A5" s="8"/>
    </row>
    <row r="6" spans="1:1" x14ac:dyDescent="0.25">
      <c r="A6" s="8"/>
    </row>
    <row r="7" spans="1:1" x14ac:dyDescent="0.25">
      <c r="A7"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4 d b 4 3 c - a 0 a a - 4 8 4 9 - a 8 6 4 - 8 2 9 3 3 8 4 3 5 4 7 a "   x m l n s = " h t t p : / / s c h e m a s . m i c r o s o f t . c o m / D a t a M a s h u p " > A A A A A K M L A A B Q S w M E F A A C A A g A B 4 G R 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B 4 G 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e B k V l 1 m J 5 k n Q g A A B 1 a A A A T A B w A R m 9 y b X V s Y X M v U 2 V j d G l v b j E u b S C i G A A o o B Q A A A A A A A A A A A A A A A A A A A A A A A A A A A D t W 2 1 v 2 z g S / l 6 g / 4 H Q 4 g 4 O I A e W 7 L 7 d I R 9 c W 2 m 9 F 9 u J J f c 2 a A p B k Z l G G 0 n 0 i l S a X N D / f k P J j i W R c u K k d R M s + 8 X 2 D D k v 5 J A z n C e l 2 G c B i Z G d f x r / f v n i 5 Q t 6 7 i V 4 h n 7 T f i e n n z z f i / 0 A 0 + a R h v Z Q i N n L F w j + 2 S R N f A w U 6 8 r H 4 e 5 / S X J x S s h F Y z 8 I 8 W 6 P x A z H j D a 0 3 r 9 O p h Q n 9 K T 9 6 m 2 n d d L H 9 I K R + U n f Y x 7 F j J 6 A h q G X X G B 2 m J A / w Y Y T m 3 l s P 4 i b h h G b b l G / e 9 Q 0 W 8 a 7 I w M + z M 5 R e / c q p F f a j o 7 i N A x 1 x J I U 7 + i 5 b b 9 p r Z b h Z h L 4 2 L / a r n 2 O M e P 2 5 2 b f f B 4 w H O 1 V h 2 n 6 f 4 J 4 t q f l o 7 9 8 / 8 z N / H I r F E y M C I O F + Y i 9 G f j E 5 T n e K f i 7 4 C z o j T r 9 O v q 8 G N k N Q 9 v 3 Q i + h e 9 z w L y v L e + d e / B V 0 O N d z v F L g J F 5 M z 0 g S 9 U i Y R j F n c j W C R f r N D d 8 0 d L l c N X R 6 j c C n l L L k G p E z x M 4 x w p S B 0 I C e R 7 B H f M B g O a D h j A / M V u s t r O p R 6 i U M J 8 i L Z 8 D n q j 0 e I O A D A + W I 4 S v 2 X U c 3 W m 6 Q u a R 7 8 X W B 3 J a T O 3 L y K z n 5 t Z z 8 R k 5 + K y e / k 5 O N V g 3 d q K H X O G r U e G r U u G r U + G r U O G v U e G v U u G v U + G v W + G v W + G v W + G v W + G u W / P 2 + C u s + r j k 6 O W N 1 c k r x L z 8 W x p 3 n o q q N H 4 v F w q g A V g H 8 k A C e Q E h d 8 g A k c z Q h 3 w o R b F 8 E 8 0 Y 1 Q n V T n P q e M E a i y u y c e e B R N m p I t O j t 1 l p B x l 2 S i k p 1 Y 6 c 2 m R l r s p l U 7 6 b J z N w 4 m x l r z 2 1 e D F R 3 M a M K e 5 5 R h R 3 P q E J 8 Q 8 Z u y e Q C V S I X q B K 5 Q J X J N a R y D a l c Q y r X k M o 1 p X J N q V x T K t e U y m 1 L 5 b a l c t t S u W 2 p 3 I 5 U b k c q t 1 O W u + Z E G m u P p F m K / k q C M O r z k a h F H t 7 t T Z P S + u h W W U l l p X t k p S z U 5 o T y I O S x V w l C z m l U 4 7 Q + B 5 h r c o C g a d P 7 v 7 P x / W + u P S H 7 C F 6 Z 8 G p J 8 w d s o 2 M 0 O + 0 d G D a I 2 e v O L h e a j R v q a I R A 9 B m m F A Z 6 8 F a k 8 D K K W X A W + N n z h m H / P A 7 A A + S B r M u A w b t J R 9 4 s C u I A F M C 7 5 x J n A 2 k 6 n 5 O E I X j Q X g b w + F 0 N R 4 3 X 7 5 p v z Y r 6 0 m U V e x G 4 l n t T y v + c s S A 3 q k t W X g D N C S L s z n E S k J m 2 f h G 0 I l 3 7 J Q u h 1 e n S C 4 r + i b p c v F 4 V S T V Y v Z c v g r h u A c u N i m m M o 3 l z P 4 i t a X M o 7 1 P 0 6 O V u n / g p f / Q + u k s x t n p 9 F 5 7 F i d f 0 4 j j 1 w g P v l C S 8 d w E L F f j U z Q w K J x 7 D b m a V O 8 y 6 F 8 N W 3 r 4 Y G q 1 d n 1 7 C W f z c x 2 E Q B f D U 3 t N 0 W L W F f 3 v t j o 6 s 2 C e z I P 6 6 Z 5 i v T P 4 k h 9 N h s + s Q 7 6 2 + 7 o 5 I X D x y 9 2 5 S 5 A u z n Z a E 7 U y m P W c 6 s Y R T f M t x B / 0 1 z F F 3 K M 7 t 9 p z B e C S Q J 9 a + 2 5 1 Y X Z G B z 3 C C Y x 6 v C f Y E 9 t D q 2 j I T h 9 i j a Y J N g T E d D R y 3 b t Y 0 D h h v u E T 5 b I H v T L o j e 3 8 8 G X a l T t y u b t Z 1 a Y u + 9 3 + f 2 s 7 Q G j k i a / Z n S h k P 8 4 6 4 o t Y f I g 1 f v R K F f J C s 9 1 f 8 W r o J n w b O s c C w f B K T i N 8 s + e V w L d 7 g E + t I J C b 4 r x Q 2 K e t W k V N + H c g b T 8 5 g a L m H 1 m Q w v g 2 c G R y 3 n A f 3 J F r c k 9 V 5 4 / e 2 + 6 l 7 M L 3 1 L 0 6 j U 5 z k v J U + d O m F q b h t 7 7 t 2 p l V k w E 2 x T q X t d J 2 p L b I K G i l c H y m t C b P p g S P m t i z I o j R k w T w M c C J M 7 V u 9 w b B 7 Y I s z + 9 g P I i + k b 0 p z J N X 1 m J 3 j R E x b N g 7 h H p S n L T j y x U N Y 2 a n C B p T U k Q S u C 3 m G z F g r X X L T 9 G p I l G y o U T o P P R 8 k f c r 2 u q A x o 2 f U h s w 2 X b O m 5 h v e 3 G 1 l 3 z V 9 M S V Z z n V g O Y v L U E 1 m J c X l X P b R S y I S B / / D s 2 b v c L D l p N a 0 0 o T w P O a u z E B g h s p f T z 5 / P e 4 6 H V r O x 3 F / f D D + I F 7 l Q 8 z O y Y y E 5 K t 4 i d + R N X 9 s 0 r T + O L R G / Y F 0 J 6 y r O Y 5 n A Z P N u 1 e 2 f F y K f i L 5 6 c e l G s n O r M k 0 D 8 q L / e m k + 3 5 w I K s e + m n i n Q a h r G y 4 O 6 n V 5 7 Q H P M K y C 6 B 8 A o o / d w 2 t E u / L r 0 t O O T C L P 5 c j S j F Y + L X k C 5 F W o S z H l R a t 8 O u W v 1 q f 2 + + c 9 / C 0 X 1 3 R 5 5 L 5 b X h q g p x K I x + I 8 n R / U 9 U w 5 i N 2 u 9 T n W x l / / b 5 5 U V G 0 4 K e W E 2 U M H z X g b a 5 w f I X j q 4 a z a j g r H F 8 F 8 N 8 t g B W O r 3 B 8 h e M r H F / h + C o r P Z 2 s p H B 8 h e M r H L + C 4 9 f 3 K h S W r 7 A Q h e U r L F 9 h + R l H Y f n P C 8 v f Y m J T e P 6 z z W E K z 1 d 4 v s L z F Z 6 v 8 H y F 5 x d K i u x 1 2 i O U D e I Z v u I l x b b / Z 3 7 H i N y y F e 7 p N X x u j u x z S f d A 9 l f D f j C y L + j f T v n B F y / l 8 U 4 Z y t Y P C k K I l T 2 j 1 d r h O P 4 C s 9 f L g D 7 K E P 1 N g f w K / c e 3 n J 8 j O L z N R f l V g G N n v a C / L + B Y F w s 2 p H n e 4 g y v k Z e l b B A Y 5 i f V 5 y c 1 q J x U S T 2 3 q Q i E r / w w 5 R k H w a u p S c 7 O E L y 8 I i o R f Y y 9 p E n i 5 j V 8 I j 9 b n u X f A d E N t e r o H z 9 X Q Z 1 b o u L H F n N F a I H v q L a 8 M b U i 2 i N t u T 9 g u / P c W 2 A / T N K a X R c 0 Z G M r w 3 5 O P G j H 5 L g g K J S 6 u r U g u c M a 6 b I 8 p B t U K X c r Q A w Q y j 9 r 6 r h V 1 N W Z Y K y x o W S q r n 1 o j p C 9 A G Q W f / I X Y G 6 b j H i 3 Q f W F p V G p L D M g B K 7 Y G f 4 W s P N J S m n g u b C h O e r R P N 4 W F l M 1 I Q d d j r P i k p e W 5 l 2 t K l O 1 q r b b q u q N p y P H m h x 2 J 4 5 8 f o + k E B P J H O r a B w E 2 E g c y n Y P R B 9 c a O R O x 4 d D 1 f a 6 T X y 8 Q i 4 k E s b B r Z u 6 H 5 B u C 2 4 Y y 4 l / U T X 5 U b + 5 R P b M H 9 r 5 K z 9 1 K n + U 5 t K 8 2 R E t 6 0 8 n E G v X E 3 e 2 l C Q / k p 9 K G q m s y 3 d V C K r h x + / 2 X t Y U k Z + 1 J t I p k d v 1 6 8 O i e T a t y V X B n x 6 r m z s u H Q e J d d b a K B U H R h M 2 K g W 3 + c Y Y q C F R B o A o C V R C o g k A V B K o g 2 F 5 B 8 H 9 Q S w E C L Q A U A A I A C A A H g Z F Z h l S o c 6 Q A A A D 2 A A A A E g A A A A A A A A A A A A A A A A A A A A A A Q 2 9 u Z m l n L 1 B h Y 2 t h Z 2 U u e G 1 s U E s B A i 0 A F A A C A A g A B 4 G R W Q / K 6 a u k A A A A 6 Q A A A B M A A A A A A A A A A A A A A A A A 8 A A A A F t D b 2 5 0 Z W 5 0 X 1 R 5 c G V z X S 5 4 b W x Q S w E C L Q A U A A I A C A A H g Z F Z d Z i e Z J 0 I A A A d W g A A E w A A A A A A A A A A A A A A A A D h A Q A A R m 9 y b X V s Y X M v U 2 V j d G l v b j E u b V B L B Q Y A A A A A A w A D A M I A A A D L 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f g A A A A A A A H 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b 2 J W Y W N h b m N p Z X M t U T w v S X R l b V B h d G g + P C 9 J d G V t T G 9 j Y X R p b 2 4 + P F N 0 Y W J s Z U V u d H J p Z X M + P E V u d H J 5 I F R 5 c G U 9 I k l z U H J p d m F 0 Z S I g V m F s d W U 9 I m w w I i A v P j x F b n R y e S B U e X B l P S J R d W V y e U l E I i B W Y W x 1 Z T 0 i c z V j O D E y N j U 1 L T Y z M W U t N G Q z M i 0 5 Y z A 2 L T Q 0 Y z M y N T h m O G Y 1 Z C 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v R G F 0 Y U 1 v Z G V s R W 5 h Y m x l Z C I g V m F s d W U 9 I m w w I i A v P j x F b n R y e S B U e X B l P S J G a W x s Q 2 9 1 b n Q i I F Z h b H V l P S J s M j M i I C 8 + P E V u d H J 5 I F R 5 c G U 9 I k F k Z G V k V G 9 E Y X R h T W 9 k Z W w i I F Z h b H V l P S J s M C I g L z 4 8 R W 5 0 c n k g V H l w Z T 0 i R m l s b E V y c m 9 y Q 2 9 k Z S I g V m F s d W U 9 I n N V b m t u b 3 d u I i A v P j x F b n R y e S B U e X B l P S J G a W x s T 2 J q Z W N 0 V H l w Z S I g V m F s d W U 9 I n N D b 2 5 u Z W N 0 a W 9 u T 2 5 s e S I g L z 4 8 R W 5 0 c n k g V H l w Z T 0 i R m l s b E x h c 3 R V c G R h d G V k I i B W Y W x 1 Z T 0 i Z D I w M j Q t M T I t M T J U M D Q 6 N D U 6 M z A u N D k x M j E 5 N F o i I C 8 + P E V u d H J 5 I F R 5 c G U 9 I k Z p b G x D b 2 x 1 b W 5 U e X B l c y I g V m F s d W U 9 I n N C Z 0 1 E I i A v P j x F b n R y e S B U e X B l P S J G a W x s Q 2 9 s d W 1 u T m F t Z X M i I F Z h b H V l P S J z W y Z x d W 9 0 O 1 R p b W V f c G V y a W 9 k J n F 1 b 3 Q 7 L C Z x d W 9 0 O 0 N v b n N 0 c n V j d G l v b i Z x d W 9 0 O y w m c X V v d D t Q c m 9 m Z X N z a W 9 u Y W w s I H N j a W V u d G l m a W M s I H R l Y 2 h u a W N h b C B c d T A w M j Y g Q W R t a W 4 s I H N 1 c H B v c n Q g c 2 V y d m l j 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b 2 J W Y W N h b m N p Z X M t U S 9 D a G F u Z 2 V k I F R 5 c G U 0 L n t D b 2 x 1 b W 4 x L D B 9 J n F 1 b 3 Q 7 L C Z x d W 9 0 O 1 N l Y 3 R p b 2 4 x L 0 p v Y l Z h Y 2 F u Y 2 l l c y 1 R L 0 N o Y W 5 n Z W Q g V H l w Z T Q u e 0 Y g Q 2 9 u c 3 R y d W N 0 a W 9 u I C g 0 M S 0 0 M y k s M X 0 m c X V v d D s s J n F 1 b 3 Q 7 U 2 V j d G l v b j E v S m 9 i V m F j Y W 5 j a W V z L V E v Q 2 h h b m d l Z C B U e X B l N C 5 7 T S w g T i B Q c m 9 m Z X N z a W 9 u Y W w s I H N j a W V u d G l m a W M g Y W 5 k I H R l Y 2 h u a W N h b C B h Y 3 R p d m l 0 a W V z L C B h Z G 1 p b m l z d H J h d G l 2 Z S B h b m Q g c 3 V w c G 9 y d C B z Z X J 2 a W N l I G F j d G l 2 a X R p Z X M g K D Y 5 L T g y K S w y f S Z x d W 9 0 O 1 0 s J n F 1 b 3 Q 7 Q 2 9 s d W 1 u Q 2 9 1 b n Q m c X V v d D s 6 M y w m c X V v d D t L Z X l D b 2 x 1 b W 5 O Y W 1 l c y Z x d W 9 0 O z p b X S w m c X V v d D t D b 2 x 1 b W 5 J Z G V u d G l 0 a W V z J n F 1 b 3 Q 7 O l s m c X V v d D t T Z W N 0 a W 9 u M S 9 K b 2 J W Y W N h b m N p Z X M t U S 9 D a G F u Z 2 V k I F R 5 c G U 0 L n t D b 2 x 1 b W 4 x L D B 9 J n F 1 b 3 Q 7 L C Z x d W 9 0 O 1 N l Y 3 R p b 2 4 x L 0 p v Y l Z h Y 2 F u Y 2 l l c y 1 R L 0 N o Y W 5 n Z W Q g V H l w Z T Q u e 0 Y g Q 2 9 u c 3 R y d W N 0 a W 9 u I C g 0 M S 0 0 M y k s M X 0 m c X V v d D s s J n F 1 b 3 Q 7 U 2 V j d G l v b j E v S m 9 i V m F j Y W 5 j a W V z L V E v Q 2 h h b m d l Z C B U e X B l N C 5 7 T S w g T i B Q c m 9 m Z X N z a W 9 u Y W w s I H N j a W V u d G l m a W M g Y W 5 k I H R l Y 2 h u a W N h b C B h Y 3 R p d m l 0 a W V z L C B h Z G 1 p b m l z d H J h d G l 2 Z S B h b m Q g c 3 V w c G 9 y d C B z Z X J 2 a W N l I G F j d G l 2 a X R p Z X M g K D Y 5 L T g y K S w y f S Z x d W 9 0 O 1 0 s J n F 1 b 3 Q 7 U m V s Y X R p b 2 5 z a G l w S W 5 m b y Z x d W 9 0 O z p b X X 0 i I C 8 + P C 9 T d G F i b G V F b n R y a W V z P j w v S X R l b T 4 8 S X R l b T 4 8 S X R l b U x v Y 2 F 0 a W 9 u P j x J d G V t V H l w Z T 5 G b 3 J t d W x h P C 9 J d G V t V H l w Z T 4 8 S X R l b V B h d G g + U 2 V j d G l v b j E v S m 9 i V m F j Y W 5 j a W V z L V E v U 2 9 1 c m N l P C 9 J d G V t U G F 0 a D 4 8 L 0 l 0 Z W 1 M b 2 N h d G l v b j 4 8 U 3 R h Y m x l R W 5 0 c m l l c y A v P j w v S X R l b T 4 8 S X R l b T 4 8 S X R l b U x v Y 2 F 0 a W 9 u P j x J d G V t V H l w Z T 5 G b 3 J t d W x h P C 9 J d G V t V H l w Z T 4 8 S X R l b V B h d G g + U 2 V j d G l v b j E v S m 9 i V m F j Y W 5 j a W V z L V E v M D A x X z E x b j J f M j A y N H E z X 1 N o Z W V 0 P C 9 J d G V t U G F 0 a D 4 8 L 0 l 0 Z W 1 M b 2 N h d G l v b j 4 8 U 3 R h Y m x l R W 5 0 c m l l c y A v P j w v S X R l b T 4 8 S X R l b T 4 8 S X R l b U x v Y 2 F 0 a W 9 u P j x J d G V t V H l w Z T 5 G b 3 J t d W x h P C 9 J d G V t V H l w Z T 4 8 S X R l b V B h d G g + U 2 V j d G l v b j E v S m 9 i V m F j Y W 5 j a W V z L V E v U H J v b W 9 0 Z W Q l M j B I Z W F k Z X J z P C 9 J d G V t U G F 0 a D 4 8 L 0 l 0 Z W 1 M b 2 N h d G l v b j 4 8 U 3 R h Y m x l R W 5 0 c m l l c y A v P j w v S X R l b T 4 8 S X R l b T 4 8 S X R l b U x v Y 2 F 0 a W 9 u P j x J d G V t V H l w Z T 5 G b 3 J t d W x h P C 9 J d G V t V H l w Z T 4 8 S X R l b V B h d G g + U 2 V j d G l v b j E v S m 9 i V m F j Y W 5 j a W V z L V E v Q 2 h h b m d l Z C U y M F R 5 c G U 8 L 0 l 0 Z W 1 Q Y X R o P j w v S X R l b U x v Y 2 F 0 a W 9 u P j x T d G F i b G V F b n R y a W V z I C 8 + P C 9 J d G V t P j x J d G V t P j x J d G V t T G 9 j Y X R p b 2 4 + P E l 0 Z W 1 U e X B l P k Z v c m 1 1 b G E 8 L 0 l 0 Z W 1 U e X B l P j x J d G V t U G F 0 a D 5 T Z W N 0 a W 9 u M S 9 K b 2 J W Y W N h b m N p Z X M t U S 9 E Z W 1 v d G V k J T I w S G V h Z G V y c z w v S X R l b V B h d G g + P C 9 J d G V t T G 9 j Y X R p b 2 4 + P F N 0 Y W J s Z U V u d H J p Z X M g L z 4 8 L 0 l 0 Z W 0 + P E l 0 Z W 0 + P E l 0 Z W 1 M b 2 N h d G l v b j 4 8 S X R l b V R 5 c G U + R m 9 y b X V s Y T w v S X R l b V R 5 c G U + P E l 0 Z W 1 Q Y X R o P l N l Y 3 R p b 2 4 x L 0 p v Y l Z h Y 2 F u Y 2 l l c y 1 R L 0 N o Y W 5 n Z W Q l M j B U e X B l M T w v S X R l b V B h d G g + P C 9 J d G V t T G 9 j Y X R p b 2 4 + P F N 0 Y W J s Z U V u d H J p Z X M g L z 4 8 L 0 l 0 Z W 0 + P E l 0 Z W 0 + P E l 0 Z W 1 M b 2 N h d G l v b j 4 8 S X R l b V R 5 c G U + R m 9 y b X V s Y T w v S X R l b V R 5 c G U + P E l 0 Z W 1 Q Y X R o P l N l Y 3 R p b 2 4 x L 0 p v Y l Z h Y 2 F u Y 2 l l c y 1 R L 1 J l b W 9 2 Z W Q l M j B U b 3 A l M j B S b 3 d z P C 9 J d G V t U G F 0 a D 4 8 L 0 l 0 Z W 1 M b 2 N h d G l v b j 4 8 U 3 R h Y m x l R W 5 0 c m l l c y A v P j w v S X R l b T 4 8 S X R l b T 4 8 S X R l b U x v Y 2 F 0 a W 9 u P j x J d G V t V H l w Z T 5 G b 3 J t d W x h P C 9 J d G V t V H l w Z T 4 8 S X R l b V B h d G g + U 2 V j d G l v b j E v S m 9 i V m F j Y W 5 j a W V z L V E v U m V t b 3 Z l Z C U y M E J v d H R v b S U y M F J v d 3 M 8 L 0 l 0 Z W 1 Q Y X R o P j w v S X R l b U x v Y 2 F 0 a W 9 u P j x T d G F i b G V F b n R y a W V z I C 8 + P C 9 J d G V t P j x J d G V t P j x J d G V t T G 9 j Y X R p b 2 4 + P E l 0 Z W 1 U e X B l P k Z v c m 1 1 b G E 8 L 0 l 0 Z W 1 U e X B l P j x J d G V t U G F 0 a D 5 T Z W N 0 a W 9 u M S 9 K b 2 J W Y W N h b m N p Z X M t U S 9 S Z W 1 v d m V k J T I w Q m 9 0 d G 9 t J T I w U m 9 3 c z E 8 L 0 l 0 Z W 1 Q Y X R o P j w v S X R l b U x v Y 2 F 0 a W 9 u P j x T d G F i b G V F b n R y a W V z I C 8 + P C 9 J d G V t P j x J d G V t P j x J d G V t T G 9 j Y X R p b 2 4 + P E l 0 Z W 1 U e X B l P k Z v c m 1 1 b G E 8 L 0 l 0 Z W 1 U e X B l P j x J d G V t U G F 0 a D 5 T Z W N 0 a W 9 u M S 9 K b 2 J W Y W N h b m N p Z X M t U S 9 Q c m 9 t b 3 R l Z C U y M E h l Y W R l c n M x P C 9 J d G V t U G F 0 a D 4 8 L 0 l 0 Z W 1 M b 2 N h d G l v b j 4 8 U 3 R h Y m x l R W 5 0 c m l l c y A v P j w v S X R l b T 4 8 S X R l b T 4 8 S X R l b U x v Y 2 F 0 a W 9 u P j x J d G V t V H l w Z T 5 G b 3 J t d W x h P C 9 J d G V t V H l w Z T 4 8 S X R l b V B h d G g + U 2 V j d G l v b j E v S m 9 i V m F j Y W 5 j a W V z L V E v Q 2 h h b m d l Z C U y M F R 5 c G U y P C 9 J d G V t U G F 0 a D 4 8 L 0 l 0 Z W 1 M b 2 N h d G l v b j 4 8 U 3 R h Y m x l R W 5 0 c m l l c y A v P j w v S X R l b T 4 8 S X R l b T 4 8 S X R l b U x v Y 2 F 0 a W 9 u P j x J d G V t V H l w Z T 5 G b 3 J t d W x h P C 9 J d G V t V H l w Z T 4 8 S X R l b V B h d G g + U 2 V j d G l v b j E v S m 9 i V m F j Y W 5 j a W V z L V E v U m V t b 3 Z l Z C U y M F R v c C U y M F J v d 3 M x P C 9 J d G V t U G F 0 a D 4 8 L 0 l 0 Z W 1 M b 2 N h d G l v b j 4 8 U 3 R h Y m x l R W 5 0 c m l l c y A v P j w v S X R l b T 4 8 S X R l b T 4 8 S X R l b U x v Y 2 F 0 a W 9 u P j x J d G V t V H l w Z T 5 G b 3 J t d W x h P C 9 J d G V t V H l w Z T 4 8 S X R l b V B h d G g + U 2 V j d G l v b j E v S m 9 i V m F j Y W 5 j a W V z L V E v R G V t b 3 R l Z C U y M E h l Y W R l c n M x P C 9 J d G V t U G F 0 a D 4 8 L 0 l 0 Z W 1 M b 2 N h d G l v b j 4 8 U 3 R h Y m x l R W 5 0 c m l l c y A v P j w v S X R l b T 4 8 S X R l b T 4 8 S X R l b U x v Y 2 F 0 a W 9 u P j x J d G V t V H l w Z T 5 G b 3 J t d W x h P C 9 J d G V t V H l w Z T 4 8 S X R l b V B h d G g + U 2 V j d G l v b j E v S m 9 i V m F j Y W 5 j a W V z L V E v Q 2 h h b m d l Z C U y M F R 5 c G U z P C 9 J d G V t U G F 0 a D 4 8 L 0 l 0 Z W 1 M b 2 N h d G l v b j 4 8 U 3 R h Y m x l R W 5 0 c m l l c y A v P j w v S X R l b T 4 8 S X R l b T 4 8 S X R l b U x v Y 2 F 0 a W 9 u P j x J d G V t V H l w Z T 5 G b 3 J t d W x h P C 9 J d G V t V H l w Z T 4 8 S X R l b V B h d G g + U 2 V j d G l v b j E v S m 9 i V m F j Y W 5 j a W V z L V E v V H J h b n N w b 3 N l Z C U y M F R h Y m x l P C 9 J d G V t U G F 0 a D 4 8 L 0 l 0 Z W 1 M b 2 N h d G l v b j 4 8 U 3 R h Y m x l R W 5 0 c m l l c y A v P j w v S X R l b T 4 8 S X R l b T 4 8 S X R l b U x v Y 2 F 0 a W 9 u P j x J d G V t V H l w Z T 5 G b 3 J t d W x h P C 9 J d G V t V H l w Z T 4 8 S X R l b V B h d G g + U 2 V j d G l v b j E v S m 9 i V m F j Y W 5 j a W V z L V E v U H J v b W 9 0 Z W Q l M j B I Z W F k Z X J z M j w v S X R l b V B h d G g + P C 9 J d G V t T G 9 j Y X R p b 2 4 + P F N 0 Y W J s Z U V u d H J p Z X M g L z 4 8 L 0 l 0 Z W 0 + P E l 0 Z W 0 + P E l 0 Z W 1 M b 2 N h d G l v b j 4 8 S X R l b V R 5 c G U + R m 9 y b X V s Y T w v S X R l b V R 5 c G U + P E l 0 Z W 1 Q Y X R o P l N l Y 3 R p b 2 4 x L 0 p v Y l Z h Y 2 F u Y 2 l l c y 1 R L 0 N o Y W 5 n Z W Q l M j B U e X B l N D w v S X R l b V B h d G g + P C 9 J d G V t T G 9 j Y X R p b 2 4 + P F N 0 Y W J s Z U V u d H J p Z X M g L z 4 8 L 0 l 0 Z W 0 + P E l 0 Z W 0 + P E l 0 Z W 1 M b 2 N h d G l v b j 4 8 S X R l b V R 5 c G U + R m 9 y b X V s Y T w v S X R l b V R 5 c G U + P E l 0 Z W 1 Q Y X R o P l N l Y 3 R p b 2 4 x L 0 p v Y l Z h Y 2 F u Y 2 l l c y 1 R L 1 J l b m F t Z W Q l M j B D b 2 x 1 b W 5 z P C 9 J d G V t U G F 0 a D 4 8 L 0 l 0 Z W 1 M b 2 N h d G l v b j 4 8 U 3 R h Y m x l R W 5 0 c m l l c y A v P j w v S X R l b T 4 8 S X R l b T 4 8 S X R l b U x v Y 2 F 0 a W 9 u P j x J d G V t V H l w Z T 5 G b 3 J t d W x h P C 9 J d G V t V H l w Z T 4 8 S X R l b V B h d G g + U 2 V j d G l v b j E v V W 5 l b X A t R m l u R V U t T T w v S X R l b V B h d G g + P C 9 J d G V t T G 9 j Y X R p b 2 4 + P F N 0 Y W J s Z U V u d H J p Z X M + P E V u d H J 5 I F R 5 c G U 9 I k l z U H J p d m F 0 Z S I g V m F s d W U 9 I m w w I i A v P j x F b n R y e S B U e X B l P S J R d W V y e U l E I i B W Y W x 1 Z T 0 i c 2 I x M T Q x Y z M 2 L W M 4 N 2 M t N G Q 1 Y y 1 h N W Q 2 L T I 4 M m R h Y j A 0 N 2 N h 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y L T E z V D A y O j U 1 O j Q z L j M 0 M z E x N D V a I i A v P j x F b n R y e S B U e X B l P S J G a W x s U 3 R h d H V z I i B W Y W x 1 Z T 0 i c 0 N v b X B s Z X R l I i A v P j w v U 3 R h Y m x l R W 5 0 c m l l c z 4 8 L 0 l 0 Z W 0 + P E l 0 Z W 0 + P E l 0 Z W 1 M b 2 N h d G l v b j 4 8 S X R l b V R 5 c G U + R m 9 y b X V s Y T w v S X R l b V R 5 c G U + P E l 0 Z W 1 Q Y X R o P l N l Y 3 R p b 2 4 x L 1 V u Z W 1 w L U Z p b k V V L U 0 v U 2 9 1 c m N l P C 9 J d G V t U G F 0 a D 4 8 L 0 l 0 Z W 1 M b 2 N h d G l v b j 4 8 U 3 R h Y m x l R W 5 0 c m l l c y A v P j w v S X R l b T 4 8 S X R l b T 4 8 S X R l b U x v Y 2 F 0 a W 9 u P j x J d G V t V H l w Z T 5 G b 3 J t d W x h P C 9 J d G V t V H l w Z T 4 8 S X R l b V B h d G g + U 2 V j d G l v b j E v V W 5 l b X A t R m l u R V U t T S 9 Q c m 9 t b 3 R l Z C U y M E h l Y W R l c n M 8 L 0 l 0 Z W 1 Q Y X R o P j w v S X R l b U x v Y 2 F 0 a W 9 u P j x T d G F i b G V F b n R y a W V z I C 8 + P C 9 J d G V t P j x J d G V t P j x J d G V t T G 9 j Y X R p b 2 4 + P E l 0 Z W 1 U e X B l P k Z v c m 1 1 b G E 8 L 0 l 0 Z W 1 U e X B l P j x J d G V t U G F 0 a D 5 T Z W N 0 a W 9 u M S 9 V b m V t c C 1 G a W 5 F V S 1 N L 0 N o Y W 5 n Z W Q l M j B U e X B l P C 9 J d G V t U G F 0 a D 4 8 L 0 l 0 Z W 1 M b 2 N h d G l v b j 4 8 U 3 R h Y m x l R W 5 0 c m l l c y A v P j w v S X R l b T 4 8 S X R l b T 4 8 S X R l b U x v Y 2 F 0 a W 9 u P j x J d G V t V H l w Z T 5 G b 3 J t d W x h P C 9 J d G V t V H l w Z T 4 8 S X R l b V B h d G g + U 2 V j d G l v b j E v V W 5 l b X A t R m l u R V U t T S 9 S Z W 1 v d m V k J T I w T 3 R o Z X I l M j B D b 2 x 1 b W 5 z P C 9 J d G V t U G F 0 a D 4 8 L 0 l 0 Z W 1 M b 2 N h d G l v b j 4 8 U 3 R h Y m x l R W 5 0 c m l l c y A v P j w v S X R l b T 4 8 S X R l b T 4 8 S X R l b U x v Y 2 F 0 a W 9 u P j x J d G V t V H l w Z T 5 G b 3 J t d W x h P C 9 J d G V t V H l w Z T 4 8 S X R l b V B h d G g + U 2 V j d G l v b j E v V W 5 l b X A t R m l u R V U t T S 9 S Z W 9 y Z G V y Z W Q l M j B D b 2 x 1 b W 5 z P C 9 J d G V t U G F 0 a D 4 8 L 0 l 0 Z W 1 M b 2 N h d G l v b j 4 8 U 3 R h Y m x l R W 5 0 c m l l c y A v P j w v S X R l b T 4 8 S X R l b T 4 8 S X R l b U x v Y 2 F 0 a W 9 u P j x J d G V t V H l w Z T 5 G b 3 J t d W x h P C 9 J d G V t V H l w Z T 4 8 S X R l b V B h d G g + U 2 V j d G l v b j E v V W 5 l b X A t R m l u R V U t T S 9 S Z X B s Y W N l Z C U y M F Z h b H V l P C 9 J d G V t U G F 0 a D 4 8 L 0 l 0 Z W 1 M b 2 N h d G l v b j 4 8 U 3 R h Y m x l R W 5 0 c m l l c y A v P j w v S X R l b T 4 8 S X R l b T 4 8 S X R l b U x v Y 2 F 0 a W 9 u P j x J d G V t V H l w Z T 5 G b 3 J t d W x h P C 9 J d G V t V H l w Z T 4 8 S X R l b V B h d G g + U 2 V j d G l v b j E v S G F y b W 9 u a X p l Z C 1 D U E k t R m l u R V U t T T w v S X R l b V B h d G g + P C 9 J d G V t T G 9 j Y X R p b 2 4 + P F N 0 Y W J s Z U V u d H J p Z X M + P E V u d H J 5 I F R 5 c G U 9 I k l z U H J p d m F 0 Z S I g V m F s d W U 9 I m w w I i A v P j x F b n R y e S B U e X B l P S J R d W V y e U l E I i B W Y W x 1 Z T 0 i c z I x M D M 1 Y T R l L W M 3 N D k t N G Q 3 M i 0 4 N W R h L T Z k M G M z Z m N h Y W V h 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E y L T E z V D A z O j M 2 O j U 2 L j U 2 N j g w N D N a I i A v P j x F b n R y e S B U e X B l P S J G a W x s U 3 R h d H V z I i B W Y W x 1 Z T 0 i c 0 N v b X B s Z X R l I i A v P j w v U 3 R h Y m x l R W 5 0 c m l l c z 4 8 L 0 l 0 Z W 0 + P E l 0 Z W 0 + P E l 0 Z W 1 M b 2 N h d G l v b j 4 8 S X R l b V R 5 c G U + R m 9 y b X V s Y T w v S X R l b V R 5 c G U + P E l 0 Z W 1 Q Y X R o P l N l Y 3 R p b 2 4 x L 0 h h c m 1 v b m l 6 Z W Q t Q 1 B J L U Z p b k V V L U 0 v U 2 9 1 c m N l P C 9 J d G V t U G F 0 a D 4 8 L 0 l 0 Z W 1 M b 2 N h d G l v b j 4 8 U 3 R h Y m x l R W 5 0 c m l l c y A v P j w v S X R l b T 4 8 S X R l b T 4 8 S X R l b U x v Y 2 F 0 a W 9 u P j x J d G V t V H l w Z T 5 G b 3 J t d W x h P C 9 J d G V t V H l w Z T 4 8 S X R l b V B h d G g + U 2 V j d G l v b j E v S G F y b W 9 u a X p l Z C 1 D U E k t R m l u R V U t T S 9 Q c m 9 t b 3 R l Z C U y M E h l Y W R l c n M 8 L 0 l 0 Z W 1 Q Y X R o P j w v S X R l b U x v Y 2 F 0 a W 9 u P j x T d G F i b G V F b n R y a W V z I C 8 + P C 9 J d G V t P j x J d G V t P j x J d G V t T G 9 j Y X R p b 2 4 + P E l 0 Z W 1 U e X B l P k Z v c m 1 1 b G E 8 L 0 l 0 Z W 1 U e X B l P j x J d G V t U G F 0 a D 5 T Z W N 0 a W 9 u M S 9 I Y X J t b 2 5 p e m V k L U N Q S S 1 G a W 5 F V S 1 N L 0 N o Y W 5 n Z W Q l M j B U e X B l P C 9 J d G V t U G F 0 a D 4 8 L 0 l 0 Z W 1 M b 2 N h d G l v b j 4 8 U 3 R h Y m x l R W 5 0 c m l l c y A v P j w v S X R l b T 4 8 S X R l b T 4 8 S X R l b U x v Y 2 F 0 a W 9 u P j x J d G V t V H l w Z T 5 G b 3 J t d W x h P C 9 J d G V t V H l w Z T 4 8 S X R l b V B h d G g + U 2 V j d G l v b j E v S G F y b W 9 u a X p l Z C 1 D U E k t R m l u R V U t T S 9 S Z W 5 h b W V k J T I w Q 2 9 s d W 1 u c z w v S X R l b V B h d G g + P C 9 J d G V t T G 9 j Y X R p b 2 4 + P F N 0 Y W J s Z U V u d H J p Z X M g L z 4 8 L 0 l 0 Z W 0 + P E l 0 Z W 0 + P E l 0 Z W 1 M b 2 N h d G l v b j 4 8 S X R l b V R 5 c G U + R m 9 y b X V s Y T w v S X R l b V R 5 c G U + P E l 0 Z W 1 Q Y X R o P l N l Y 3 R p b 2 4 x L 0 h h c m 1 v b m l 6 Z W Q t Q 1 B J L U Z p b k V V L U 0 v U m V t b 3 Z l Z C U y M E 9 0 a G V y J T I w Q 2 9 s d W 1 u c z w v S X R l b V B h d G g + P C 9 J d G V t T G 9 j Y X R p b 2 4 + P F N 0 Y W J s Z U V u d H J p Z X M g L z 4 8 L 0 l 0 Z W 0 + P E l 0 Z W 0 + P E l 0 Z W 1 M b 2 N h d G l v b j 4 8 S X R l b V R 5 c G U + R m 9 y b X V s Y T w v S X R l b V R 5 c G U + P E l 0 Z W 1 Q Y X R o P l N l Y 3 R p b 2 4 x L 0 h h c m 1 v b m l 6 Z W Q t Q 1 B J L U Z p b k V V L U 0 v U m V v c m R l c m V k J T I w Q 2 9 s d W 1 u c z w v S X R l b V B h d G g + P C 9 J d G V t T G 9 j Y X R p b 2 4 + P F N 0 Y W J s Z U V u d H J p Z X M g L z 4 8 L 0 l 0 Z W 0 + P E l 0 Z W 0 + P E l 0 Z W 1 M b 2 N h d G l v b j 4 8 S X R l b V R 5 c G U + R m 9 y b X V s Y T w v S X R l b V R 5 c G U + P E l 0 Z W 1 Q Y X R o P l N l Y 3 R p b 2 4 x L 0 h h c m 1 v b m l 6 Z W Q t Q 1 B J L U Z p b k V V L U 0 v U 2 9 y d G V k J T I w U m 9 3 c z w v S X R l b V B h d G g + P C 9 J d G V t T G 9 j Y X R p b 2 4 + P F N 0 Y W J s Z U V u d H J p Z X M g L z 4 8 L 0 l 0 Z W 0 + P E l 0 Z W 0 + P E l 0 Z W 1 M b 2 N h d G l v b j 4 8 S X R l b V R 5 c G U + R m 9 y b X V s Y T w v S X R l b V R 5 c G U + P E l 0 Z W 1 Q Y X R o P l N l Y 3 R p b 2 4 x L 0 h h c m 1 v b m l 6 Z W Q t Q 1 B J L U Z p b k V V L U 0 v U m V w b G F j Z W Q l M j B W Y W x 1 Z T w v S X R l b V B h d G g + P C 9 J d G V t T G 9 j Y X R p b 2 4 + P F N 0 Y W J s Z U V u d H J p Z X M g L z 4 8 L 0 l 0 Z W 0 + P E l 0 Z W 0 + P E l 0 Z W 1 M b 2 N h d G l v b j 4 8 S X R l b V R 5 c G U + R m 9 y b X V s Y T w v S X R l b V R 5 c G U + P E l 0 Z W 1 Q Y X R o P l N l Y 3 R p b 2 4 x L 0 p v Y l Z h Y 2 F u Y 2 l l c y 1 R J T I w K D I p P C 9 J d G V t U G F 0 a D 4 8 L 0 l 0 Z W 1 M b 2 N h d G l v b j 4 8 U 3 R h Y m x l R W 5 0 c m l l c z 4 8 R W 5 0 c n k g V H l w Z T 0 i S X N Q c m l 2 Y X R l I i B W Y W x 1 Z T 0 i b D A i I C 8 + P E V u d H J 5 I F R 5 c G U 9 I l F 1 Z X J 5 S U Q i I F Z h b H V l P S J z Z j V h Y m Y 2 Y j g t Y j V k N y 0 0 O T g 3 L T g x M D Y t N z l i O D E 1 Z j Y 4 Y m Y 2 I i A v P j x F b n R y e S B U e X B l P S J G a W x s R W 5 h Y m x l Z C I g V m F s d W U 9 I m w w I i A v P j x F b n R y e S B U e X B l P S J G a W x s T G F z d F V w Z G F 0 Z W Q i I F Z h b H V l P S J k M j A y N C 0 x M i 0 x M 1 Q w N D o z M T o y N C 4 3 M j U 5 M T E z W i I g L z 4 8 R W 5 0 c n k g V H l w Z T 0 i R m l s b E N v b H V t b l R 5 c G V z I i B W Y W x 1 Z T 0 i c 0 J n T U 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U G l 2 b 3 R P Y m p l Y 3 R O Y W 1 l I i B W Y W x 1 Z T 0 i c 0 p v Y i B 2 Y W N h b m N p Z X M g U S F Q a X Z v d F R h Y m x l N 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S m 9 i V m F j Y W 5 j a W V z L V E g K D I p L 0 N o Y W 5 n Z W Q g V H l w Z T Q u e 0 N v b H V t b j E s M H 0 m c X V v d D s s J n F 1 b 3 Q 7 U 2 V j d G l v b j E v S m 9 i V m F j Y W 5 j a W V z L V E g K D I p L 0 N o Y W 5 n Z W Q g V H l w Z T Q u e 0 Y g Q 2 9 u c 3 R y d W N 0 a W 9 u I C g 0 M S 0 0 M y k s M X 0 m c X V v d D s s J n F 1 b 3 Q 7 U 2 V j d G l v b j E v S m 9 i V m F j Y W 5 j a W V z L V E g K D I p L 0 N o Y W 5 n Z W Q g V H l w Z T Q u e 0 0 s I E 4 g U H J v Z m V z c 2 l v b m F s L C B z Y 2 l l b n R p Z m l j I G F u Z C B 0 Z W N o b m l j Y W w g Y W N 0 a X Z p d G l l c y w g Y W R t a W 5 p c 3 R y Y X R p d m U g Y W 5 k I H N 1 c H B v c n Q g c 2 V y d m l j Z S B h Y 3 R p d m l 0 a W V z I C g 2 O S 0 4 M i k s M n 0 m c X V v d D t d L C Z x d W 9 0 O 0 N v b H V t b k N v d W 5 0 J n F 1 b 3 Q 7 O j M s J n F 1 b 3 Q 7 S 2 V 5 Q 2 9 s d W 1 u T m F t Z X M m c X V v d D s 6 W 1 0 s J n F 1 b 3 Q 7 Q 2 9 s d W 1 u S W R l b n R p d G l l c y Z x d W 9 0 O z p b J n F 1 b 3 Q 7 U 2 V j d G l v b j E v S m 9 i V m F j Y W 5 j a W V z L V E g K D I p L 0 N o Y W 5 n Z W Q g V H l w Z T Q u e 0 N v b H V t b j E s M H 0 m c X V v d D s s J n F 1 b 3 Q 7 U 2 V j d G l v b j E v S m 9 i V m F j Y W 5 j a W V z L V E g K D I p L 0 N o Y W 5 n Z W Q g V H l w Z T Q u e 0 Y g Q 2 9 u c 3 R y d W N 0 a W 9 u I C g 0 M S 0 0 M y k s M X 0 m c X V v d D s s J n F 1 b 3 Q 7 U 2 V j d G l v b j E v S m 9 i V m F j Y W 5 j a W V z L V E g K D I p L 0 N o Y W 5 n Z W Q g V H l w Z T Q u e 0 0 s I E 4 g U H J v Z m V z c 2 l v b m F s L C B z Y 2 l l b n R p Z m l j I G F u Z C B 0 Z W N o b m l j Y W w g Y W N 0 a X Z p d G l l c y w g Y W R t a W 5 p c 3 R y Y X R p d m U g Y W 5 k I H N 1 c H B v c n Q g c 2 V y d m l j Z S B h Y 3 R p d m l 0 a W V z I C g 2 O S 0 4 M i k s M n 0 m c X V v d D t d L C Z x d W 9 0 O 1 J l b G F 0 a W 9 u c 2 h p c E l u Z m 8 m c X V v d D s 6 W 1 1 9 I i A v P j x F b n R y e S B U e X B l P S J G a W x s Q 2 9 s d W 1 u T m F t Z X M i I F Z h b H V l P S J z W y Z x d W 9 0 O 1 R p b W V f c G V y a W 9 k J n F 1 b 3 Q 7 L C Z x d W 9 0 O 0 N v b n N 0 c n V j d G l v b i Z x d W 9 0 O y w m c X V v d D t Q c m 9 m Z X N z a W 9 u Y W w s I H N j a W V u d G l m a W M s I H R l Y 2 h u a W N h b C B c d T A w M j Y g Q W R t a W 4 s I H N 1 c H B v c n Q g c 2 V y d m l j Z X M m c X V v d D t d I i A v P j x F b n R y e S B U e X B l P S J G a W x s T 2 J q Z W N 0 V H l w Z S I g V m F s d W U 9 I n N Q a X Z v d F R h Y m x l I i A v P j x F b n R y e S B U e X B l P S J G a W x s R X J y b 3 J D b 3 V u d C I g V m F s d W U 9 I m w w I i A v P j x F b n R y e S B U e X B l P S J G a W x s R X J y b 3 J D b 2 R l I i B W Y W x 1 Z T 0 i c 1 V u a 2 5 v d 2 4 i I C 8 + P E V u d H J 5 I F R 5 c G U 9 I k Z p b G x D b 3 V u d C I g V m F s d W U 9 I m w y M y I g L z 4 8 R W 5 0 c n k g V H l w Z T 0 i Q W R k Z W R U b 0 R h d G F N b 2 R l b C I g V m F s d W U 9 I m w w I i A v P j x F b n R y e S B U e X B l P S J M b 2 F k Z W R U b 0 F u Y W x 5 c 2 l z U 2 V y d m l j Z X M i I F Z h b H V l P S J s M C I g L z 4 8 L 1 N 0 Y W J s Z U V u d H J p Z X M + P C 9 J d G V t P j x J d G V t P j x J d G V t T G 9 j Y X R p b 2 4 + P E l 0 Z W 1 U e X B l P k Z v c m 1 1 b G E 8 L 0 l 0 Z W 1 U e X B l P j x J d G V t U G F 0 a D 5 T Z W N 0 a W 9 u M S 9 K b 2 J W Y W N h b m N p Z X M t U S U y M C g y K S 9 T b 3 V y Y 2 U 8 L 0 l 0 Z W 1 Q Y X R o P j w v S X R l b U x v Y 2 F 0 a W 9 u P j x T d G F i b G V F b n R y a W V z I C 8 + P C 9 J d G V t P j x J d G V t P j x J d G V t T G 9 j Y X R p b 2 4 + P E l 0 Z W 1 U e X B l P k Z v c m 1 1 b G E 8 L 0 l 0 Z W 1 U e X B l P j x J d G V t U G F 0 a D 5 T Z W N 0 a W 9 u M S 9 K b 2 J W Y W N h b m N p Z X M t U S U y M C g y K S 8 w M D F f M T F u M l 8 y M D I 0 c T N f U 2 h l Z X Q 8 L 0 l 0 Z W 1 Q Y X R o P j w v S X R l b U x v Y 2 F 0 a W 9 u P j x T d G F i b G V F b n R y a W V z I C 8 + P C 9 J d G V t P j x J d G V t P j x J d G V t T G 9 j Y X R p b 2 4 + P E l 0 Z W 1 U e X B l P k Z v c m 1 1 b G E 8 L 0 l 0 Z W 1 U e X B l P j x J d G V t U G F 0 a D 5 T Z W N 0 a W 9 u M S 9 K b 2 J W Y W N h b m N p Z X M t U S U y M C g y K S 9 Q c m 9 t b 3 R l Z C U y M E h l Y W R l c n M 8 L 0 l 0 Z W 1 Q Y X R o P j w v S X R l b U x v Y 2 F 0 a W 9 u P j x T d G F i b G V F b n R y a W V z I C 8 + P C 9 J d G V t P j x J d G V t P j x J d G V t T G 9 j Y X R p b 2 4 + P E l 0 Z W 1 U e X B l P k Z v c m 1 1 b G E 8 L 0 l 0 Z W 1 U e X B l P j x J d G V t U G F 0 a D 5 T Z W N 0 a W 9 u M S 9 K b 2 J W Y W N h b m N p Z X M t U S U y M C g y K S 9 D a G F u Z 2 V k J T I w V H l w Z T w v S X R l b V B h d G g + P C 9 J d G V t T G 9 j Y X R p b 2 4 + P F N 0 Y W J s Z U V u d H J p Z X M g L z 4 8 L 0 l 0 Z W 0 + P E l 0 Z W 0 + P E l 0 Z W 1 M b 2 N h d G l v b j 4 8 S X R l b V R 5 c G U + R m 9 y b X V s Y T w v S X R l b V R 5 c G U + P E l 0 Z W 1 Q Y X R o P l N l Y 3 R p b 2 4 x L 0 p v Y l Z h Y 2 F u Y 2 l l c y 1 R J T I w K D I p L 0 R l b W 9 0 Z W Q l M j B I Z W F k Z X J z P C 9 J d G V t U G F 0 a D 4 8 L 0 l 0 Z W 1 M b 2 N h d G l v b j 4 8 U 3 R h Y m x l R W 5 0 c m l l c y A v P j w v S X R l b T 4 8 S X R l b T 4 8 S X R l b U x v Y 2 F 0 a W 9 u P j x J d G V t V H l w Z T 5 G b 3 J t d W x h P C 9 J d G V t V H l w Z T 4 8 S X R l b V B h d G g + U 2 V j d G l v b j E v S m 9 i V m F j Y W 5 j a W V z L V E l M j A o M i k v Q 2 h h b m d l Z C U y M F R 5 c G U x P C 9 J d G V t U G F 0 a D 4 8 L 0 l 0 Z W 1 M b 2 N h d G l v b j 4 8 U 3 R h Y m x l R W 5 0 c m l l c y A v P j w v S X R l b T 4 8 S X R l b T 4 8 S X R l b U x v Y 2 F 0 a W 9 u P j x J d G V t V H l w Z T 5 G b 3 J t d W x h P C 9 J d G V t V H l w Z T 4 8 S X R l b V B h d G g + U 2 V j d G l v b j E v S m 9 i V m F j Y W 5 j a W V z L V E l M j A o M i k v U m V t b 3 Z l Z C U y M F R v c C U y M F J v d 3 M 8 L 0 l 0 Z W 1 Q Y X R o P j w v S X R l b U x v Y 2 F 0 a W 9 u P j x T d G F i b G V F b n R y a W V z I C 8 + P C 9 J d G V t P j x J d G V t P j x J d G V t T G 9 j Y X R p b 2 4 + P E l 0 Z W 1 U e X B l P k Z v c m 1 1 b G E 8 L 0 l 0 Z W 1 U e X B l P j x J d G V t U G F 0 a D 5 T Z W N 0 a W 9 u M S 9 K b 2 J W Y W N h b m N p Z X M t U S U y M C g y K S 9 S Z W 1 v d m V k J T I w Q m 9 0 d G 9 t J T I w U m 9 3 c z w v S X R l b V B h d G g + P C 9 J d G V t T G 9 j Y X R p b 2 4 + P F N 0 Y W J s Z U V u d H J p Z X M g L z 4 8 L 0 l 0 Z W 0 + P E l 0 Z W 0 + P E l 0 Z W 1 M b 2 N h d G l v b j 4 8 S X R l b V R 5 c G U + R m 9 y b X V s Y T w v S X R l b V R 5 c G U + P E l 0 Z W 1 Q Y X R o P l N l Y 3 R p b 2 4 x L 0 p v Y l Z h Y 2 F u Y 2 l l c y 1 R J T I w K D I p L 1 J l b W 9 2 Z W Q l M j B C b 3 R 0 b 2 0 l M j B S b 3 d z M T w v S X R l b V B h d G g + P C 9 J d G V t T G 9 j Y X R p b 2 4 + P F N 0 Y W J s Z U V u d H J p Z X M g L z 4 8 L 0 l 0 Z W 0 + P E l 0 Z W 0 + P E l 0 Z W 1 M b 2 N h d G l v b j 4 8 S X R l b V R 5 c G U + R m 9 y b X V s Y T w v S X R l b V R 5 c G U + P E l 0 Z W 1 Q Y X R o P l N l Y 3 R p b 2 4 x L 0 p v Y l Z h Y 2 F u Y 2 l l c y 1 R J T I w K D I p L 1 B y b 2 1 v d G V k J T I w S G V h Z G V y c z E 8 L 0 l 0 Z W 1 Q Y X R o P j w v S X R l b U x v Y 2 F 0 a W 9 u P j x T d G F i b G V F b n R y a W V z I C 8 + P C 9 J d G V t P j x J d G V t P j x J d G V t T G 9 j Y X R p b 2 4 + P E l 0 Z W 1 U e X B l P k Z v c m 1 1 b G E 8 L 0 l 0 Z W 1 U e X B l P j x J d G V t U G F 0 a D 5 T Z W N 0 a W 9 u M S 9 K b 2 J W Y W N h b m N p Z X M t U S U y M C g y K S 9 D a G F u Z 2 V k J T I w V H l w Z T I 8 L 0 l 0 Z W 1 Q Y X R o P j w v S X R l b U x v Y 2 F 0 a W 9 u P j x T d G F i b G V F b n R y a W V z I C 8 + P C 9 J d G V t P j x J d G V t P j x J d G V t T G 9 j Y X R p b 2 4 + P E l 0 Z W 1 U e X B l P k Z v c m 1 1 b G E 8 L 0 l 0 Z W 1 U e X B l P j x J d G V t U G F 0 a D 5 T Z W N 0 a W 9 u M S 9 K b 2 J W Y W N h b m N p Z X M t U S U y M C g y K S 9 S Z W 1 v d m V k J T I w V G 9 w J T I w U m 9 3 c z E 8 L 0 l 0 Z W 1 Q Y X R o P j w v S X R l b U x v Y 2 F 0 a W 9 u P j x T d G F i b G V F b n R y a W V z I C 8 + P C 9 J d G V t P j x J d G V t P j x J d G V t T G 9 j Y X R p b 2 4 + P E l 0 Z W 1 U e X B l P k Z v c m 1 1 b G E 8 L 0 l 0 Z W 1 U e X B l P j x J d G V t U G F 0 a D 5 T Z W N 0 a W 9 u M S 9 K b 2 J W Y W N h b m N p Z X M t U S U y M C g y K S 9 E Z W 1 v d G V k J T I w S G V h Z G V y c z E 8 L 0 l 0 Z W 1 Q Y X R o P j w v S X R l b U x v Y 2 F 0 a W 9 u P j x T d G F i b G V F b n R y a W V z I C 8 + P C 9 J d G V t P j x J d G V t P j x J d G V t T G 9 j Y X R p b 2 4 + P E l 0 Z W 1 U e X B l P k Z v c m 1 1 b G E 8 L 0 l 0 Z W 1 U e X B l P j x J d G V t U G F 0 a D 5 T Z W N 0 a W 9 u M S 9 K b 2 J W Y W N h b m N p Z X M t U S U y M C g y K S 9 D a G F u Z 2 V k J T I w V H l w Z T M 8 L 0 l 0 Z W 1 Q Y X R o P j w v S X R l b U x v Y 2 F 0 a W 9 u P j x T d G F i b G V F b n R y a W V z I C 8 + P C 9 J d G V t P j x J d G V t P j x J d G V t T G 9 j Y X R p b 2 4 + P E l 0 Z W 1 U e X B l P k Z v c m 1 1 b G E 8 L 0 l 0 Z W 1 U e X B l P j x J d G V t U G F 0 a D 5 T Z W N 0 a W 9 u M S 9 K b 2 J W Y W N h b m N p Z X M t U S U y M C g y K S 9 U c m F u c 3 B v c 2 V k J T I w V G F i b G U 8 L 0 l 0 Z W 1 Q Y X R o P j w v S X R l b U x v Y 2 F 0 a W 9 u P j x T d G F i b G V F b n R y a W V z I C 8 + P C 9 J d G V t P j x J d G V t P j x J d G V t T G 9 j Y X R p b 2 4 + P E l 0 Z W 1 U e X B l P k Z v c m 1 1 b G E 8 L 0 l 0 Z W 1 U e X B l P j x J d G V t U G F 0 a D 5 T Z W N 0 a W 9 u M S 9 K b 2 J W Y W N h b m N p Z X M t U S U y M C g y K S 9 Q c m 9 t b 3 R l Z C U y M E h l Y W R l c n M y P C 9 J d G V t U G F 0 a D 4 8 L 0 l 0 Z W 1 M b 2 N h d G l v b j 4 8 U 3 R h Y m x l R W 5 0 c m l l c y A v P j w v S X R l b T 4 8 S X R l b T 4 8 S X R l b U x v Y 2 F 0 a W 9 u P j x J d G V t V H l w Z T 5 G b 3 J t d W x h P C 9 J d G V t V H l w Z T 4 8 S X R l b V B h d G g + U 2 V j d G l v b j E v S m 9 i V m F j Y W 5 j a W V z L V E l M j A o M i k v Q 2 h h b m d l Z C U y M F R 5 c G U 0 P C 9 J d G V t U G F 0 a D 4 8 L 0 l 0 Z W 1 M b 2 N h d G l v b j 4 8 U 3 R h Y m x l R W 5 0 c m l l c y A v P j w v S X R l b T 4 8 S X R l b T 4 8 S X R l b U x v Y 2 F 0 a W 9 u P j x J d G V t V H l w Z T 5 G b 3 J t d W x h P C 9 J d G V t V H l w Z T 4 8 S X R l b V B h d G g + U 2 V j d G l v b j E v S m 9 i V m F j Y W 5 j a W V z L V E l M j A o M i k v U m V u Y W 1 l Z C U y M E N v b H V t b n M 8 L 0 l 0 Z W 1 Q Y X R o P j w v S X R l b U x v Y 2 F 0 a W 9 u P j x T d G F i b G V F b n R y a W V z I C 8 + P C 9 J d G V t P j x J d G V t P j x J d G V t T G 9 j Y X R p b 2 4 + P E l 0 Z W 1 U e X B l P k Z v c m 1 1 b G E 8 L 0 l 0 Z W 1 U e X B l P j x J d G V t U G F 0 a D 5 T Z W N 0 a W 9 u M S 9 V b m V t c C 1 G a W 5 F V S 1 N J T I w K D I p P C 9 J d G V t U G F 0 a D 4 8 L 0 l 0 Z W 1 M b 2 N h d G l v b j 4 8 U 3 R h Y m x l R W 5 0 c m l l c z 4 8 R W 5 0 c n k g V H l w Z T 0 i S X N Q c m l 2 Y X R l I i B W Y W x 1 Z T 0 i b D A i I C 8 + P E V u d H J 5 I F R 5 c G U 9 I l F 1 Z X J 5 S U Q i I F Z h b H V l P S J z N W M 3 O D I 4 Y T M t M m E z M S 0 0 Y T Y 5 L W J i M z Q t Y z M y N j c 1 N D Q y N G U 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V b m V t c C 1 G a W 5 F V S 1 N I C g y K S 9 D a G F u Z 2 V k I F R 5 c G U u e 1 R J T U V f U E V S S U 9 E L D I y f S Z x d W 9 0 O y w m c X V v d D t T Z W N 0 a W 9 u M S 9 V b m V t c C 1 G a W 5 F V S 1 N I C g y K S 9 S Z X B s Y W N l Z C B W Y W x 1 Z S 5 7 U k V G X 0 F S R U E s M X 0 m c X V v d D s s J n F 1 b 3 Q 7 U 2 V j d G l v b j E v V W 5 l b X A t R m l u R V U t T S A o M i k v Q 2 h h b m d l Z C B U e X B l L n t P Q l N f V k F M V U U s M j R 9 J n F 1 b 3 Q 7 X S w m c X V v d D t D b 2 x 1 b W 5 D b 3 V u d C Z x d W 9 0 O z o z L C Z x d W 9 0 O 0 t l e U N v b H V t b k 5 h b W V z J n F 1 b 3 Q 7 O l t d L C Z x d W 9 0 O 0 N v b H V t b k l k Z W 5 0 a X R p Z X M m c X V v d D s 6 W y Z x d W 9 0 O 1 N l Y 3 R p b 2 4 x L 1 V u Z W 1 w L U Z p b k V V L U 0 g K D I p L 0 N o Y W 5 n Z W Q g V H l w Z S 5 7 V E l N R V 9 Q R V J J T 0 Q s M j J 9 J n F 1 b 3 Q 7 L C Z x d W 9 0 O 1 N l Y 3 R p b 2 4 x L 1 V u Z W 1 w L U Z p b k V V L U 0 g K D I p L 1 J l c G x h Y 2 V k I F Z h b H V l L n t S R U Z f Q V J F Q S w x f S Z x d W 9 0 O y w m c X V v d D t T Z W N 0 a W 9 u M S 9 V b m V t c C 1 G a W 5 F V S 1 N I C g y K S 9 D a G F u Z 2 V k I F R 5 c G U u e 0 9 C U 1 9 W Q U x V R S w y N H 0 m c X V v d D t d L C Z x d W 9 0 O 1 J l b G F 0 a W 9 u c 2 h p c E l u Z m 8 m c X V v d D s 6 W 1 1 9 I i A v P j x F b n R y e S B U e X B l P S J G a W x s U 3 R h d H V z I i B W Y W x 1 Z T 0 i c 0 N v b X B s Z X R l I i A v P j x F b n R y e S B U e X B l P S J G a W x s Q 2 9 s d W 1 u T m F t Z X M i I F Z h b H V l P S J z W y Z x d W 9 0 O 1 R J T U V f U E V S S U 9 E J n F 1 b 3 Q 7 L C Z x d W 9 0 O 1 J F R l 9 B U k V B J n F 1 b 3 Q 7 L C Z x d W 9 0 O 0 9 C U 1 9 W Q U x V R S Z x d W 9 0 O 1 0 i I C 8 + P E V u d H J 5 I F R 5 c G U 9 I k Z p b G x D b 2 x 1 b W 5 U e X B l c y I g V m F s d W U 9 I n N D U V l G I i A v P j x F b n R y e S B U e X B l P S J G a W x s T G F z d F V w Z G F 0 Z W Q i I F Z h b H V l P S J k M j A y N C 0 x M i 0 x M 1 Q w N D o 1 N j o w N y 4 z N T Y 0 M D I x W i I g L z 4 8 R W 5 0 c n k g V H l w Z T 0 i R m l s b E V y c m 9 y Q 2 9 1 b n Q i I F Z h b H V l P S J s M C I g L z 4 8 R W 5 0 c n k g V H l w Z T 0 i R m l s b E V y c m 9 y Q 2 9 k Z S I g V m F s d W U 9 I n N V b m t u b 3 d u I i A v P j x F b n R y e S B U e X B l P S J G a W x s Q 2 9 1 b n Q i I F Z h b H V l P S J s M T Q w I i A v P j x F b n R y e S B U e X B l P S J B Z G R l Z F R v R G F 0 Y U 1 v Z G V s I i B W Y W x 1 Z T 0 i b D A i I C 8 + P E V u d H J 5 I F R 5 c G U 9 I k Z p b G x U Y X J n Z X Q i I F Z h b H V l P S J z V W 5 l b X B f R m l u R V V f T V 9 f M i I g L z 4 8 R W 5 0 c n k g V H l w Z T 0 i T G 9 h Z G V k V G 9 B b m F s e X N p c 1 N l c n Z p Y 2 V z I i B W Y W x 1 Z T 0 i b D A i I C 8 + P C 9 T d G F i b G V F b n R y a W V z P j w v S X R l b T 4 8 S X R l b T 4 8 S X R l b U x v Y 2 F 0 a W 9 u P j x J d G V t V H l w Z T 5 G b 3 J t d W x h P C 9 J d G V t V H l w Z T 4 8 S X R l b V B h d G g + U 2 V j d G l v b j E v V W 5 l b X A t R m l u R V U t T S U y M C g y K S 9 T b 3 V y Y 2 U 8 L 0 l 0 Z W 1 Q Y X R o P j w v S X R l b U x v Y 2 F 0 a W 9 u P j x T d G F i b G V F b n R y a W V z I C 8 + P C 9 J d G V t P j x J d G V t P j x J d G V t T G 9 j Y X R p b 2 4 + P E l 0 Z W 1 U e X B l P k Z v c m 1 1 b G E 8 L 0 l 0 Z W 1 U e X B l P j x J d G V t U G F 0 a D 5 T Z W N 0 a W 9 u M S 9 V b m V t c C 1 G a W 5 F V S 1 N J T I w K D I p L 1 B y b 2 1 v d G V k J T I w S G V h Z G V y c z w v S X R l b V B h d G g + P C 9 J d G V t T G 9 j Y X R p b 2 4 + P F N 0 Y W J s Z U V u d H J p Z X M g L z 4 8 L 0 l 0 Z W 0 + P E l 0 Z W 0 + P E l 0 Z W 1 M b 2 N h d G l v b j 4 8 S X R l b V R 5 c G U + R m 9 y b X V s Y T w v S X R l b V R 5 c G U + P E l 0 Z W 1 Q Y X R o P l N l Y 3 R p b 2 4 x L 1 V u Z W 1 w L U Z p b k V V L U 0 l M j A o M i k v Q 2 h h b m d l Z C U y M F R 5 c G U 8 L 0 l 0 Z W 1 Q Y X R o P j w v S X R l b U x v Y 2 F 0 a W 9 u P j x T d G F i b G V F b n R y a W V z I C 8 + P C 9 J d G V t P j x J d G V t P j x J d G V t T G 9 j Y X R p b 2 4 + P E l 0 Z W 1 U e X B l P k Z v c m 1 1 b G E 8 L 0 l 0 Z W 1 U e X B l P j x J d G V t U G F 0 a D 5 T Z W N 0 a W 9 u M S 9 V b m V t c C 1 G a W 5 F V S 1 N J T I w K D I p L 1 J l b W 9 2 Z W Q l M j B P d G h l c i U y M E N v b H V t b n M 8 L 0 l 0 Z W 1 Q Y X R o P j w v S X R l b U x v Y 2 F 0 a W 9 u P j x T d G F i b G V F b n R y a W V z I C 8 + P C 9 J d G V t P j x J d G V t P j x J d G V t T G 9 j Y X R p b 2 4 + P E l 0 Z W 1 U e X B l P k Z v c m 1 1 b G E 8 L 0 l 0 Z W 1 U e X B l P j x J d G V t U G F 0 a D 5 T Z W N 0 a W 9 u M S 9 V b m V t c C 1 G a W 5 F V S 1 N J T I w K D I p L 1 J l b 3 J k Z X J l Z C U y M E N v b H V t b n M 8 L 0 l 0 Z W 1 Q Y X R o P j w v S X R l b U x v Y 2 F 0 a W 9 u P j x T d G F i b G V F b n R y a W V z I C 8 + P C 9 J d G V t P j x J d G V t P j x J d G V t T G 9 j Y X R p b 2 4 + P E l 0 Z W 1 U e X B l P k Z v c m 1 1 b G E 8 L 0 l 0 Z W 1 U e X B l P j x J d G V t U G F 0 a D 5 T Z W N 0 a W 9 u M S 9 V b m V t c C 1 G a W 5 F V S 1 N J T I w K D I p L 1 J l c G x h Y 2 V k J T I w V m F s d W U 8 L 0 l 0 Z W 1 Q Y X R o P j w v S X R l b U x v Y 2 F 0 a W 9 u P j x T d G F i b G V F b n R y a W V z I C 8 + P C 9 J d G V t P j x J d G V t P j x J d G V t T G 9 j Y X R p b 2 4 + P E l 0 Z W 1 U e X B l P k Z v c m 1 1 b G E 8 L 0 l 0 Z W 1 U e X B l P j x J d G V t U G F 0 a D 5 T Z W N 0 a W 9 u M S 9 I Y X J t b 2 5 p e m V k L U N Q S S 1 G a W 5 F V S 1 N J T I w K D I p P C 9 J d G V t U G F 0 a D 4 8 L 0 l 0 Z W 1 M b 2 N h d G l v b j 4 8 U 3 R h Y m x l R W 5 0 c m l l c z 4 8 R W 5 0 c n k g V H l w Z T 0 i S X N Q c m l 2 Y X R l I i B W Y W x 1 Z T 0 i b D A i I C 8 + P E V u d H J 5 I F R 5 c G U 9 I l F 1 Z X J 5 S U Q i I F Z h b H V l P S J z Z T F k N j g 3 Y T Q t Z G Y 5 Z i 0 0 M j I 0 L T k 1 Y m Y t M D R h N z V m N j M 3 Z D I 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I Y X J t b 2 5 p e m V k L U N Q S S 1 G a W 5 F V S 1 N I C g y K S 9 D a G F u Z 2 V k I F R 5 c G U u e 1 R J T U V f U E V S S U 9 E L D I w f S Z x d W 9 0 O y w m c X V v d D t T Z W N 0 a W 9 u M S 9 I Y X J t b 2 5 p e m V k L U N Q S S 1 G a W 5 F V S 1 N I C g y K S 9 S Z X B s Y W N l Z C B W Y W x 1 Z S 5 7 U k V G X 0 F S R U E s M X 0 m c X V v d D s s J n F 1 b 3 Q 7 U 2 V j d G l v b j E v S G F y b W 9 u a X p l Z C 1 D U E k t R m l u R V U t T S A o M i k v Q 2 h h b m d l Z C B U e X B l L n t P Q l N f V k F M V U U s M j J 9 J n F 1 b 3 Q 7 X S w m c X V v d D t D b 2 x 1 b W 5 D b 3 V u d C Z x d W 9 0 O z o z L C Z x d W 9 0 O 0 t l e U N v b H V t b k 5 h b W V z J n F 1 b 3 Q 7 O l t d L C Z x d W 9 0 O 0 N v b H V t b k l k Z W 5 0 a X R p Z X M m c X V v d D s 6 W y Z x d W 9 0 O 1 N l Y 3 R p b 2 4 x L 0 h h c m 1 v b m l 6 Z W Q t Q 1 B J L U Z p b k V V L U 0 g K D I p L 0 N o Y W 5 n Z W Q g V H l w Z S 5 7 V E l N R V 9 Q R V J J T 0 Q s M j B 9 J n F 1 b 3 Q 7 L C Z x d W 9 0 O 1 N l Y 3 R p b 2 4 x L 0 h h c m 1 v b m l 6 Z W Q t Q 1 B J L U Z p b k V V L U 0 g K D I p L 1 J l c G x h Y 2 V k I F Z h b H V l L n t S R U Z f Q V J F Q S w x f S Z x d W 9 0 O y w m c X V v d D t T Z W N 0 a W 9 u M S 9 I Y X J t b 2 5 p e m V k L U N Q S S 1 G a W 5 F V S 1 N I C g y K S 9 D a G F u Z 2 V k I F R 5 c G U u e 0 9 C U 1 9 W Q U x V R S w y M n 0 m c X V v d D t d L C Z x d W 9 0 O 1 J l b G F 0 a W 9 u c 2 h p c E l u Z m 8 m c X V v d D s 6 W 1 1 9 I i A v P j x F b n R y e S B U e X B l P S J G a W x s U 3 R h d H V z I i B W Y W x 1 Z T 0 i c 0 N v b X B s Z X R l I i A v P j x F b n R y e S B U e X B l P S J G a W x s Q 2 9 s d W 1 u T m F t Z X M i I F Z h b H V l P S J z W y Z x d W 9 0 O 1 R J T U V f U E V S S U 9 E J n F 1 b 3 Q 7 L C Z x d W 9 0 O 1 J F R l 9 B U k V B J n F 1 b 3 Q 7 L C Z x d W 9 0 O 0 9 C U 1 9 W Q U x V R S Z x d W 9 0 O 1 0 i I C 8 + P E V u d H J 5 I F R 5 c G U 9 I k Z p b G x D b 2 x 1 b W 5 U e X B l c y I g V m F s d W U 9 I n N D U V l G I i A v P j x F b n R y e S B U e X B l P S J G a W x s T G F z d F V w Z G F 0 Z W Q i I F Z h b H V l P S J k M j A y N C 0 x M i 0 x M 1 Q w N T o y M T o z N S 4 4 N j I 5 M z U 5 W i I g L z 4 8 R W 5 0 c n k g V H l w Z T 0 i R m l s b E V y c m 9 y Q 2 9 1 b n Q i I F Z h b H V l P S J s M C I g L z 4 8 R W 5 0 c n k g V H l w Z T 0 i R m l s b E V y c m 9 y Q 2 9 k Z S I g V m F s d W U 9 I n N V b m t u b 3 d u I i A v P j x F b n R y e S B U e X B l P S J G a W x s Q 2 9 1 b n Q i I F Z h b H V l P S J s M T Q x I i A v P j x F b n R y e S B U e X B l P S J B Z G R l Z F R v R G F 0 Y U 1 v Z G V s I i B W Y W x 1 Z T 0 i b D A i I C 8 + P E V u d H J 5 I F R 5 c G U 9 I k Z p b G x U Y X J n Z X Q i I F Z h b H V l P S J z S G F y b W 9 u a X p l Z F 9 D U E l f R m l u R V V f T V 9 f M i I g L z 4 8 R W 5 0 c n k g V H l w Z T 0 i T G 9 h Z G V k V G 9 B b m F s e X N p c 1 N l c n Z p Y 2 V z I i B W Y W x 1 Z T 0 i b D A i I C 8 + P C 9 T d G F i b G V F b n R y a W V z P j w v S X R l b T 4 8 S X R l b T 4 8 S X R l b U x v Y 2 F 0 a W 9 u P j x J d G V t V H l w Z T 5 G b 3 J t d W x h P C 9 J d G V t V H l w Z T 4 8 S X R l b V B h d G g + U 2 V j d G l v b j E v S G F y b W 9 u a X p l Z C 1 D U E k t R m l u R V U t T S U y M C g y K S 9 T b 3 V y Y 2 U 8 L 0 l 0 Z W 1 Q Y X R o P j w v S X R l b U x v Y 2 F 0 a W 9 u P j x T d G F i b G V F b n R y a W V z I C 8 + P C 9 J d G V t P j x J d G V t P j x J d G V t T G 9 j Y X R p b 2 4 + P E l 0 Z W 1 U e X B l P k Z v c m 1 1 b G E 8 L 0 l 0 Z W 1 U e X B l P j x J d G V t U G F 0 a D 5 T Z W N 0 a W 9 u M S 9 I Y X J t b 2 5 p e m V k L U N Q S S 1 G a W 5 F V S 1 N J T I w K D I p L 1 B y b 2 1 v d G V k J T I w S G V h Z G V y c z w v S X R l b V B h d G g + P C 9 J d G V t T G 9 j Y X R p b 2 4 + P F N 0 Y W J s Z U V u d H J p Z X M g L z 4 8 L 0 l 0 Z W 0 + P E l 0 Z W 0 + P E l 0 Z W 1 M b 2 N h d G l v b j 4 8 S X R l b V R 5 c G U + R m 9 y b X V s Y T w v S X R l b V R 5 c G U + P E l 0 Z W 1 Q Y X R o P l N l Y 3 R p b 2 4 x L 0 h h c m 1 v b m l 6 Z W Q t Q 1 B J L U Z p b k V V L U 0 l M j A o M i k v Q 2 h h b m d l Z C U y M F R 5 c G U 8 L 0 l 0 Z W 1 Q Y X R o P j w v S X R l b U x v Y 2 F 0 a W 9 u P j x T d G F i b G V F b n R y a W V z I C 8 + P C 9 J d G V t P j x J d G V t P j x J d G V t T G 9 j Y X R p b 2 4 + P E l 0 Z W 1 U e X B l P k Z v c m 1 1 b G E 8 L 0 l 0 Z W 1 U e X B l P j x J d G V t U G F 0 a D 5 T Z W N 0 a W 9 u M S 9 I Y X J t b 2 5 p e m V k L U N Q S S 1 G a W 5 F V S 1 N J T I w K D I p L 1 J l b m F t Z W Q l M j B D b 2 x 1 b W 5 z P C 9 J d G V t U G F 0 a D 4 8 L 0 l 0 Z W 1 M b 2 N h d G l v b j 4 8 U 3 R h Y m x l R W 5 0 c m l l c y A v P j w v S X R l b T 4 8 S X R l b T 4 8 S X R l b U x v Y 2 F 0 a W 9 u P j x J d G V t V H l w Z T 5 G b 3 J t d W x h P C 9 J d G V t V H l w Z T 4 8 S X R l b V B h d G g + U 2 V j d G l v b j E v S G F y b W 9 u a X p l Z C 1 D U E k t R m l u R V U t T S U y M C g y K S 9 S Z W 1 v d m V k J T I w T 3 R o Z X I l M j B D b 2 x 1 b W 5 z P C 9 J d G V t U G F 0 a D 4 8 L 0 l 0 Z W 1 M b 2 N h d G l v b j 4 8 U 3 R h Y m x l R W 5 0 c m l l c y A v P j w v S X R l b T 4 8 S X R l b T 4 8 S X R l b U x v Y 2 F 0 a W 9 u P j x J d G V t V H l w Z T 5 G b 3 J t d W x h P C 9 J d G V t V H l w Z T 4 8 S X R l b V B h d G g + U 2 V j d G l v b j E v S G F y b W 9 u a X p l Z C 1 D U E k t R m l u R V U t T S U y M C g y K S 9 S Z W 9 y Z G V y Z W Q l M j B D b 2 x 1 b W 5 z P C 9 J d G V t U G F 0 a D 4 8 L 0 l 0 Z W 1 M b 2 N h d G l v b j 4 8 U 3 R h Y m x l R W 5 0 c m l l c y A v P j w v S X R l b T 4 8 S X R l b T 4 8 S X R l b U x v Y 2 F 0 a W 9 u P j x J d G V t V H l w Z T 5 G b 3 J t d W x h P C 9 J d G V t V H l w Z T 4 8 S X R l b V B h d G g + U 2 V j d G l v b j E v S G F y b W 9 u a X p l Z C 1 D U E k t R m l u R V U t T S U y M C g y K S 9 T b 3 J 0 Z W Q l M j B S b 3 d z P C 9 J d G V t U G F 0 a D 4 8 L 0 l 0 Z W 1 M b 2 N h d G l v b j 4 8 U 3 R h Y m x l R W 5 0 c m l l c y A v P j w v S X R l b T 4 8 S X R l b T 4 8 S X R l b U x v Y 2 F 0 a W 9 u P j x J d G V t V H l w Z T 5 G b 3 J t d W x h P C 9 J d G V t V H l w Z T 4 8 S X R l b V B h d G g + U 2 V j d G l v b j E v S G F y b W 9 u a X p l Z C 1 D U E k t R m l u R V U t T S U y M C g y K S 9 S Z X B s Y W N l Z C U y M F Z h b H V l P C 9 J d G V t U G F 0 a D 4 8 L 0 l 0 Z W 1 M b 2 N h d G l v b j 4 8 U 3 R h Y m x l R W 5 0 c m l l c y A v P j w v S X R l b T 4 8 S X R l b T 4 8 S X R l b U x v Y 2 F 0 a W 9 u P j x J d G V t V H l w Z T 5 G b 3 J t d W x h P C 9 J d G V t V H l w Z T 4 8 S X R l b V B h d G g + U 2 V j d G l v b j E v T G F i b 3 J D b 3 N 0 S W 5 k Z X g t R m l u L V E 8 L 0 l 0 Z W 1 Q Y X R o P j w v S X R l b U x v Y 2 F 0 a W 9 u P j x T d G F i b G V F b n R y a W V z P j x F b n R y e S B U e X B l P S J J c 1 B y a X Z h d G U i I F Z h b H V l P S J s M C I g L z 4 8 R W 5 0 c n k g V H l w Z T 0 i U X V l c n l J R C I g V m F s d W U 9 I n M w Y 2 N i N D U y Y y 1 h M j g 2 L T Q 3 N W E t Y m Y z M y 0 3 N j k 5 M 2 M w O D d m N 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2 I i A v P j x F b n R y e S B U e X B l P S J G a W x s R X J y b 3 J D b 2 R l I i B W Y W x 1 Z T 0 i c 1 V u a 2 5 v d 2 4 i I C 8 + P E V u d H J 5 I F R 5 c G U 9 I k Z p b G x F c n J v c k N v d W 5 0 I i B W Y W x 1 Z T 0 i b D A i I C 8 + P E V u d H J 5 I F R 5 c G U 9 I k Z p b G x M Y X N 0 V X B k Y X R l Z C I g V m F s d W U 9 I m Q y M D I 0 L T E y L T E 2 V D A z O j E x O j E 4 L j I z O D U 1 N T J a I i A v P j x F b n R y e S B U e X B l P S J G a W x s Q 2 9 s d W 1 u V H l w Z X M i I F Z h b H V l P S J z Q m d Z R k J R V U Y i I C 8 + P E V u d H J 5 I F R 5 c G U 9 I k Z p b G x D b 2 x 1 b W 5 O Y W 1 l c y I g V m F s d W U 9 I n N b J n F 1 b 3 Q 7 V G l t Z V 9 w Z X J p b 2 Q m c X V v d D s s J n F 1 b 3 Q 7 S W 5 k d X N 0 c n k m c X V v d D s s J n F 1 b 3 Q 7 T G F i b 3 I g Y 2 9 z d C B p b m R l e C Z x d W 9 0 O y w m c X V v d D t M Y W J v c i B j b 3 N 0 I G l u Z G V 4 I G V 4 Y 2 w g b 2 5 l L W 9 m Z i B p d G V t c y Z x d W 9 0 O y w m c X V v d D t Z b 1 k g Y 2 h h b m d l I G 9 m I G x h Y m 9 y I G N v c 3 Q g a W 5 k Z X g m c X V v d D s s J n F 1 b 3 Q 7 W W 9 Z I G N o Y W 5 n Z S B v Z i B s Y W J v c i B j b 3 N 0 I G l u Z G V 4 I G V 4 Y 2 w g b 2 5 l L W 9 m Z i B p d G V t 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x h Y m 9 y Q 2 9 z d E l u Z G V 4 L U Z p b i 1 R L 0 N o Y W 5 n Z W Q g V H l w Z T I u e 0 N v b H V t b j E s M H 0 m c X V v d D s s J n F 1 b 3 Q 7 U 2 V j d G l v b j E v T G F i b 3 J D b 3 N 0 S W 5 k Z X g t R m l u L V E v U m V w b G F j Z W Q g V m F s d W U x L n t J b m R 1 c 3 R y e S w x f S Z x d W 9 0 O y w m c X V v d D t T Z W N 0 a W 9 u M S 9 M Y W J v c k N v c 3 R J b m R l e C 1 G a W 4 t U S 9 D a G F u Z 2 V k I F R 5 c G U y L n t T Z W F z b 2 5 h b G x 5 I G F k a n V z d G V k I G x h Y m 9 1 c i B j b 3 N 0 I G l u Z G V 4 I C g y M D I w P T E w M C k s M n 0 m c X V v d D s s J n F 1 b 3 Q 7 U 2 V j d G l v b j E v T G F i b 3 J D b 3 N 0 S W 5 k Z X g t R m l u L V E v Q 2 h h b m d l Z C B U e X B l M i 5 7 U 2 V h c 2 9 u Y W x s e S B h Z G p 1 c 3 R l Z C B s Y W J v d X I g Y 2 9 z d C B p b m R l e C A o M j A y M D 0 x M D A p I G V 4 Y 2 x 1 Z G l u Z y B v b m U t b 2 Z m I G l 0 Z W 1 z L D N 9 J n F 1 b 3 Q 7 L C Z x d W 9 0 O 1 N l Y 3 R p b 2 4 x L 0 x h Y m 9 y Q 2 9 z d E l u Z G V 4 L U Z p b i 1 R L 0 N o Y W 5 n Z W Q g V H l w Z T I u e 1 l l Y X I t b 2 4 t e W V h c i B j a G F u Z 2 U g b 2 Y g d G h l I H N l Y X N v b m F s b H k g Y W R q d X N 0 Z W Q g b G F i b 3 V y I G N v c 3 Q g a W 5 k Z X g g K D I w M j A 9 M T A w K S w g J S w 0 f S Z x d W 9 0 O y w m c X V v d D t T Z W N 0 a W 9 u M S 9 M Y W J v c k N v c 3 R J b m R l e C 1 G a W 4 t U S 9 D a G F u Z 2 V k I F R 5 c G U y L n t Z Z W F y L W 9 u L X l l Y X I g Y 2 h h b m d l I G 9 m I H R o Z S B z Z W F z b 2 5 h b G x 5 I G F k a n V z d G V k I G x h Y m 9 1 c i B j b 3 N 0 I G l u Z G V 4 I C g y M D I w P T E w M C k g Z X h j b H V k a W 5 n I G 9 u Z S 1 v Z m Y g a X R l b X M s I C U s N X 0 m c X V v d D t d L C Z x d W 9 0 O 0 N v b H V t b k N v d W 5 0 J n F 1 b 3 Q 7 O j Y s J n F 1 b 3 Q 7 S 2 V 5 Q 2 9 s d W 1 u T m F t Z X M m c X V v d D s 6 W 1 0 s J n F 1 b 3 Q 7 Q 2 9 s d W 1 u S W R l b n R p d G l l c y Z x d W 9 0 O z p b J n F 1 b 3 Q 7 U 2 V j d G l v b j E v T G F i b 3 J D b 3 N 0 S W 5 k Z X g t R m l u L V E v Q 2 h h b m d l Z C B U e X B l M i 5 7 Q 2 9 s d W 1 u M S w w f S Z x d W 9 0 O y w m c X V v d D t T Z W N 0 a W 9 u M S 9 M Y W J v c k N v c 3 R J b m R l e C 1 G a W 4 t U S 9 S Z X B s Y W N l Z C B W Y W x 1 Z T E u e 0 l u Z H V z d H J 5 L D F 9 J n F 1 b 3 Q 7 L C Z x d W 9 0 O 1 N l Y 3 R p b 2 4 x L 0 x h Y m 9 y Q 2 9 z d E l u Z G V 4 L U Z p b i 1 R L 0 N o Y W 5 n Z W Q g V H l w Z T I u e 1 N l Y X N v b m F s b H k g Y W R q d X N 0 Z W Q g b G F i b 3 V y I G N v c 3 Q g a W 5 k Z X g g K D I w M j A 9 M T A w K S w y f S Z x d W 9 0 O y w m c X V v d D t T Z W N 0 a W 9 u M S 9 M Y W J v c k N v c 3 R J b m R l e C 1 G a W 4 t U S 9 D a G F u Z 2 V k I F R 5 c G U y L n t T Z W F z b 2 5 h b G x 5 I G F k a n V z d G V k I G x h Y m 9 1 c i B j b 3 N 0 I G l u Z G V 4 I C g y M D I w P T E w M C k g Z X h j b H V k a W 5 n I G 9 u Z S 1 v Z m Y g a X R l b X M s M 3 0 m c X V v d D s s J n F 1 b 3 Q 7 U 2 V j d G l v b j E v T G F i b 3 J D b 3 N 0 S W 5 k Z X g t R m l u L V E v Q 2 h h b m d l Z C B U e X B l M i 5 7 W W V h c i 1 v b i 1 5 Z W F y I G N o Y W 5 n Z S B v Z i B 0 a G U g c 2 V h c 2 9 u Y W x s e S B h Z G p 1 c 3 R l Z C B s Y W J v d X I g Y 2 9 z d C B p b m R l e C A o M j A y M D 0 x M D A p L C A l L D R 9 J n F 1 b 3 Q 7 L C Z x d W 9 0 O 1 N l Y 3 R p b 2 4 x L 0 x h Y m 9 y Q 2 9 z d E l u Z G V 4 L U Z p b i 1 R L 0 N o Y W 5 n Z W Q g V H l w Z T I u e 1 l l Y X I t b 2 4 t e W V h c i B j a G F u Z 2 U g b 2 Y g d G h l I H N l Y X N v b m F s b H k g Y W R q d X N 0 Z W Q g b G F i b 3 V y I G N v c 3 Q g a W 5 k Z X g g K D I w M j A 9 M T A w K S B l e G N s d W R p b m c g b 2 5 l L W 9 m Z i B p d G V t c y w g J S w 1 f S Z x d W 9 0 O 1 0 s J n F 1 b 3 Q 7 U m V s Y X R p b 2 5 z a G l w S W 5 m b y Z x d W 9 0 O z p b X X 0 i I C 8 + P E V u d H J 5 I F R 5 c G U 9 I k Z p b G x U Y X J n Z X Q i I F Z h b H V l P S J z T G F i b 3 J D b 3 N 0 S W 5 k Z X h f R m l u X 1 E i I C 8 + P E V u d H J 5 I F R 5 c G U 9 I l J l Y 2 9 2 Z X J 5 V G F y Z 2 V 0 U 2 h l Z X Q i I F Z h b H V l P S J z T G F i b 3 I g Y 2 9 z d H M g U S I g L z 4 8 R W 5 0 c n k g V H l w Z T 0 i U m V j b 3 Z l c n l U Y X J n Z X R D b 2 x 1 b W 4 i I F Z h b H V l P S J s M S I g L z 4 8 R W 5 0 c n k g V H l w Z T 0 i U m V j b 3 Z l c n l U Y X J n Z X R S b 3 c i I F Z h b H V l P S J s M y I g L z 4 8 L 1 N 0 Y W J s Z U V u d H J p Z X M + P C 9 J d G V t P j x J d G V t P j x J d G V t T G 9 j Y X R p b 2 4 + P E l 0 Z W 1 U e X B l P k Z v c m 1 1 b G E 8 L 0 l 0 Z W 1 U e X B l P j x J d G V t U G F 0 a D 5 T Z W N 0 a W 9 u M S 9 M Y W J v c k N v c 3 R J b m R l e C 1 G a W 4 t U S 9 T b 3 V y Y 2 U 8 L 0 l 0 Z W 1 Q Y X R o P j w v S X R l b U x v Y 2 F 0 a W 9 u P j x T d G F i b G V F b n R y a W V z I C 8 + P C 9 J d G V t P j x J d G V t P j x J d G V t T G 9 j Y X R p b 2 4 + P E l 0 Z W 1 U e X B l P k Z v c m 1 1 b G E 8 L 0 l 0 Z W 1 U e X B l P j x J d G V t U G F 0 a D 5 T Z W N 0 a W 9 u M S 9 M Y W J v c k N v c 3 R J b m R l e C 1 G a W 4 t U S 8 w M D F f M T Q x b V 8 y M D I 0 c T N f U 2 h l Z X Q 8 L 0 l 0 Z W 1 Q Y X R o P j w v S X R l b U x v Y 2 F 0 a W 9 u P j x T d G F i b G V F b n R y a W V z I C 8 + P C 9 J d G V t P j x J d G V t P j x J d G V t T G 9 j Y X R p b 2 4 + P E l 0 Z W 1 U e X B l P k Z v c m 1 1 b G E 8 L 0 l 0 Z W 1 U e X B l P j x J d G V t U G F 0 a D 5 T Z W N 0 a W 9 u M S 9 M Y W J v c k N v c 3 R J b m R l e C 1 G a W 4 t U S 9 Q c m 9 t b 3 R l Z C U y M E h l Y W R l c n M 8 L 0 l 0 Z W 1 Q Y X R o P j w v S X R l b U x v Y 2 F 0 a W 9 u P j x T d G F i b G V F b n R y a W V z I C 8 + P C 9 J d G V t P j x J d G V t P j x J d G V t T G 9 j Y X R p b 2 4 + P E l 0 Z W 1 U e X B l P k Z v c m 1 1 b G E 8 L 0 l 0 Z W 1 U e X B l P j x J d G V t U G F 0 a D 5 T Z W N 0 a W 9 u M S 9 M Y W J v c k N v c 3 R J b m R l e C 1 G a W 4 t U S 9 D a G F u Z 2 V k J T I w V H l w Z T w v S X R l b V B h d G g + P C 9 J d G V t T G 9 j Y X R p b 2 4 + P F N 0 Y W J s Z U V u d H J p Z X M g L z 4 8 L 0 l 0 Z W 0 + P E l 0 Z W 0 + P E l 0 Z W 1 M b 2 N h d G l v b j 4 8 S X R l b V R 5 c G U + R m 9 y b X V s Y T w v S X R l b V R 5 c G U + P E l 0 Z W 1 Q Y X R o P l N l Y 3 R p b 2 4 x L 0 x h Y m 9 y Q 2 9 z d E l u Z G V 4 L U Z p b i 1 R L 0 R l b W 9 0 Z W Q l M j B I Z W F k Z X J z P C 9 J d G V t U G F 0 a D 4 8 L 0 l 0 Z W 1 M b 2 N h d G l v b j 4 8 U 3 R h Y m x l R W 5 0 c m l l c y A v P j w v S X R l b T 4 8 S X R l b T 4 8 S X R l b U x v Y 2 F 0 a W 9 u P j x J d G V t V H l w Z T 5 G b 3 J t d W x h P C 9 J d G V t V H l w Z T 4 8 S X R l b V B h d G g + U 2 V j d G l v b j E v T G F i b 3 J D b 3 N 0 S W 5 k Z X g t R m l u L V E v Q 2 h h b m d l Z C U y M F R 5 c G U x P C 9 J d G V t U G F 0 a D 4 8 L 0 l 0 Z W 1 M b 2 N h d G l v b j 4 8 U 3 R h Y m x l R W 5 0 c m l l c y A v P j w v S X R l b T 4 8 S X R l b T 4 8 S X R l b U x v Y 2 F 0 a W 9 u P j x J d G V t V H l w Z T 5 G b 3 J t d W x h P C 9 J d G V t V H l w Z T 4 8 S X R l b V B h d G g + U 2 V j d G l v b j E v T G F i b 3 J D b 3 N 0 S W 5 k Z X g t R m l u L V E v U m V t b 3 Z l Z C U y M F R v c C U y M F J v d 3 M 8 L 0 l 0 Z W 1 Q Y X R o P j w v S X R l b U x v Y 2 F 0 a W 9 u P j x T d G F i b G V F b n R y a W V z I C 8 + P C 9 J d G V t P j x J d G V t P j x J d G V t T G 9 j Y X R p b 2 4 + P E l 0 Z W 1 U e X B l P k Z v c m 1 1 b G E 8 L 0 l 0 Z W 1 U e X B l P j x J d G V t U G F 0 a D 5 T Z W N 0 a W 9 u M S 9 M Y W J v c k N v c 3 R J b m R l e C 1 G a W 4 t U S 9 S Z W 1 v d m V k J T I w Q m 9 0 d G 9 t J T I w U m 9 3 c z w v S X R l b V B h d G g + P C 9 J d G V t T G 9 j Y X R p b 2 4 + P F N 0 Y W J s Z U V u d H J p Z X M g L z 4 8 L 0 l 0 Z W 0 + P E l 0 Z W 0 + P E l 0 Z W 1 M b 2 N h d G l v b j 4 8 S X R l b V R 5 c G U + R m 9 y b X V s Y T w v S X R l b V R 5 c G U + P E l 0 Z W 1 Q Y X R o P l N l Y 3 R p b 2 4 x L 0 x h Y m 9 y Q 2 9 z d E l u Z G V 4 L U Z p b i 1 R L 1 J l b W 9 2 Z W Q l M j B C b 3 R 0 b 2 0 l M j B S b 3 d z M T w v S X R l b V B h d G g + P C 9 J d G V t T G 9 j Y X R p b 2 4 + P F N 0 Y W J s Z U V u d H J p Z X M g L z 4 8 L 0 l 0 Z W 0 + P E l 0 Z W 0 + P E l 0 Z W 1 M b 2 N h d G l v b j 4 8 S X R l b V R 5 c G U + R m 9 y b X V s Y T w v S X R l b V R 5 c G U + P E l 0 Z W 1 Q Y X R o P l N l Y 3 R p b 2 4 x L 0 x h Y m 9 y Q 2 9 z d E l u Z G V 4 L U Z p b i 1 R L 1 B y b 2 1 v d G V k J T I w S G V h Z G V y c z E 8 L 0 l 0 Z W 1 Q Y X R o P j w v S X R l b U x v Y 2 F 0 a W 9 u P j x T d G F i b G V F b n R y a W V z I C 8 + P C 9 J d G V t P j x J d G V t P j x J d G V t T G 9 j Y X R p b 2 4 + P E l 0 Z W 1 U e X B l P k Z v c m 1 1 b G E 8 L 0 l 0 Z W 1 U e X B l P j x J d G V t U G F 0 a D 5 T Z W N 0 a W 9 u M S 9 M Y W J v c k N v c 3 R J b m R l e C 1 G a W 4 t U S 9 D a G F u Z 2 V k J T I w V H l w Z T I 8 L 0 l 0 Z W 1 Q Y X R o P j w v S X R l b U x v Y 2 F 0 a W 9 u P j x T d G F i b G V F b n R y a W V z I C 8 + P C 9 J d G V t P j x J d G V t P j x J d G V t T G 9 j Y X R p b 2 4 + P E l 0 Z W 1 U e X B l P k Z v c m 1 1 b G E 8 L 0 l 0 Z W 1 U e X B l P j x J d G V t U G F 0 a D 5 T Z W N 0 a W 9 u M S 9 M Y W J v c k N v c 3 R J b m R l e C 1 G a W 4 t U S 9 S Z W 5 h b W V k J T I w Q 2 9 s d W 1 u c z w v S X R l b V B h d G g + P C 9 J d G V t T G 9 j Y X R p b 2 4 + P F N 0 Y W J s Z U V u d H J p Z X M g L z 4 8 L 0 l 0 Z W 0 + P E l 0 Z W 0 + P E l 0 Z W 1 M b 2 N h d G l v b j 4 8 S X R l b V R 5 c G U + R m 9 y b X V s Y T w v S X R l b V R 5 c G U + P E l 0 Z W 1 Q Y X R o P l N l Y 3 R p b 2 4 x L 0 x h Y m 9 y Q 2 9 z d E l u Z G V 4 L U Z p b i 1 R L 1 J l c G x h Y 2 V k J T I w V m F s d W U 8 L 0 l 0 Z W 1 Q Y X R o P j w v S X R l b U x v Y 2 F 0 a W 9 u P j x T d G F i b G V F b n R y a W V z I C 8 + P C 9 J d G V t P j x J d G V t P j x J d G V t T G 9 j Y X R p b 2 4 + P E l 0 Z W 1 U e X B l P k Z v c m 1 1 b G E 8 L 0 l 0 Z W 1 U e X B l P j x J d G V t U G F 0 a D 5 T Z W N 0 a W 9 u M S 9 M Y W J v c k N v c 3 R J b m R l e C 1 G a W 4 t U S 9 S Z X B s Y W N l Z C U y M F Z h b H V l M T w v S X R l b V B h d G g + P C 9 J d G V t T G 9 j Y X R p b 2 4 + P F N 0 Y W J s Z U V u d H J p Z X M g L z 4 8 L 0 l 0 Z W 0 + P E l 0 Z W 0 + P E l 0 Z W 1 M b 2 N h d G l v b j 4 8 S X R l b V R 5 c G U + R m 9 y b X V s Y T w v S X R l b V R 5 c G U + P E l 0 Z W 1 Q Y X R o P l N l Y 3 R p b 2 4 x L 0 9 F Q 0 R f V H J h Z G V 3 a X R o U n V z c 2 l h X 2 F s b F 9 G a W 5 F V S 1 Z P C 9 J d G V t U G F 0 a D 4 8 L 0 l 0 Z W 1 M b 2 N h d G l v b j 4 8 U 3 R h Y m x l R W 5 0 c m l l c z 4 8 R W 5 0 c n k g V H l w Z T 0 i S X N Q c m l 2 Y X R l I i B W Y W x 1 Z T 0 i b D A i I C 8 + P E V u d H J 5 I F R 5 c G U 9 I l F 1 Z X J 5 S U Q i I F Z h b H V l P S J z O G E z M m F i M D I t O G Y 3 M C 0 0 M G J m L T h i Y j M t N G Y y N T E 0 Z T J m Z j N 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x M i 0 x N l Q w N T o 1 M T o 0 O C 4 0 N D Q 0 M D Y z W i I g L z 4 8 R W 5 0 c n k g V H l w Z T 0 i R m l s b E N v b H V t b l R 5 c G V z I i B W Y W x 1 Z T 0 i c 0 F 3 W U d C U T 0 9 I i A v P j x F b n R y e S B U e X B l P S J G a W x s Q 2 9 s d W 1 u T m F t Z X M i I F Z h b H V l P S J z W y Z x d W 9 0 O 1 R J T U V f U E V S S U 9 E J n F 1 b 3 Q 7 L C Z x d W 9 0 O 1 J F R l 9 B U k V B J n F 1 b 3 Q 7 L C Z x d W 9 0 O 0 F j Y 2 9 1 b n R p b m c g Z W 5 0 c n k m c X V v d D s s J n F 1 b 3 Q 7 T 0 J T X 1 Z B T F V F 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0 V D R F 9 U c m F k Z X d p d G h S d X N z a W F f Y W x s X 0 Z p b k V V L V k v Q 2 h h b m d l Z C B U e X B l L n t U S U 1 F X 1 B F U k l P R C w y M H 0 m c X V v d D s s J n F 1 b 3 Q 7 U 2 V j d G l v b j E v T 0 V D R F 9 U c m F k Z X d p d G h S d X N z a W F f Y W x s X 0 Z p b k V V L V k v U m V w b G F j Z W Q g V m F s d W U u e 1 J F R l 9 B U k V B L D F 9 J n F 1 b 3 Q 7 L C Z x d W 9 0 O 1 N l Y 3 R p b 2 4 x L 0 9 F Q 0 R f V H J h Z G V 3 a X R o U n V z c 2 l h X 2 F s b F 9 G a W 5 F V S 1 Z L 0 N o Y W 5 n Z W Q g V H l w Z S 5 7 Q W N j b 3 V u d G l u Z y B l b n R y e S w x M X 0 m c X V v d D s s J n F 1 b 3 Q 7 U 2 V j d G l v b j E v T 0 V D R F 9 U c m F k Z X d p d G h S d X N z a W F f Y W x s X 0 Z p b k V V L V k v Q 2 h h b m d l Z C B U e X B l L n t P Q l N f V k F M V U U s M j J 9 J n F 1 b 3 Q 7 X S w m c X V v d D t D b 2 x 1 b W 5 D b 3 V u d C Z x d W 9 0 O z o 0 L C Z x d W 9 0 O 0 t l e U N v b H V t b k 5 h b W V z J n F 1 b 3 Q 7 O l t d L C Z x d W 9 0 O 0 N v b H V t b k l k Z W 5 0 a X R p Z X M m c X V v d D s 6 W y Z x d W 9 0 O 1 N l Y 3 R p b 2 4 x L 0 9 F Q 0 R f V H J h Z G V 3 a X R o U n V z c 2 l h X 2 F s b F 9 G a W 5 F V S 1 Z L 0 N o Y W 5 n Z W Q g V H l w Z S 5 7 V E l N R V 9 Q R V J J T 0 Q s M j B 9 J n F 1 b 3 Q 7 L C Z x d W 9 0 O 1 N l Y 3 R p b 2 4 x L 0 9 F Q 0 R f V H J h Z G V 3 a X R o U n V z c 2 l h X 2 F s b F 9 G a W 5 F V S 1 Z L 1 J l c G x h Y 2 V k I F Z h b H V l L n t S R U Z f Q V J F Q S w x f S Z x d W 9 0 O y w m c X V v d D t T Z W N 0 a W 9 u M S 9 P R U N E X 1 R y Y W R l d 2 l 0 a F J 1 c 3 N p Y V 9 h b G x f R m l u R V U t W S 9 D a G F u Z 2 V k I F R 5 c G U u e 0 F j Y 2 9 1 b n R p b m c g Z W 5 0 c n k s M T F 9 J n F 1 b 3 Q 7 L C Z x d W 9 0 O 1 N l Y 3 R p b 2 4 x L 0 9 F Q 0 R f V H J h Z G V 3 a X R o U n V z c 2 l h X 2 F s b F 9 G a W 5 F V S 1 Z L 0 N o Y W 5 n Z W Q g V H l w Z S 5 7 T 0 J T X 1 Z B T F V F L D I y f S Z x d W 9 0 O 1 0 s J n F 1 b 3 Q 7 U m V s Y X R p b 2 5 z a G l w S W 5 m b y Z x d W 9 0 O z p b X X 0 i I C 8 + P C 9 T d G F i b G V F b n R y a W V z P j w v S X R l b T 4 8 S X R l b T 4 8 S X R l b U x v Y 2 F 0 a W 9 u P j x J d G V t V H l w Z T 5 G b 3 J t d W x h P C 9 J d G V t V H l w Z T 4 8 S X R l b V B h d G g + U 2 V j d G l v b j E v T 0 V D R F 9 U c m F k Z X d p d G h S d X N z a W F f Y W x s X 0 Z p b k V V L V k v U 2 9 1 c m N l P C 9 J d G V t U G F 0 a D 4 8 L 0 l 0 Z W 1 M b 2 N h d G l v b j 4 8 U 3 R h Y m x l R W 5 0 c m l l c y A v P j w v S X R l b T 4 8 S X R l b T 4 8 S X R l b U x v Y 2 F 0 a W 9 u P j x J d G V t V H l w Z T 5 G b 3 J t d W x h P C 9 J d G V t V H l w Z T 4 8 S X R l b V B h d G g + U 2 V j d G l v b j E v T 0 V D R F 9 U c m F k Z X d p d G h S d X N z a W F f Y W x s X 0 Z p b k V V L V k v U H J v b W 9 0 Z W Q l M j B I Z W F k Z X J z P C 9 J d G V t U G F 0 a D 4 8 L 0 l 0 Z W 1 M b 2 N h d G l v b j 4 8 U 3 R h Y m x l R W 5 0 c m l l c y A v P j w v S X R l b T 4 8 S X R l b T 4 8 S X R l b U x v Y 2 F 0 a W 9 u P j x J d G V t V H l w Z T 5 G b 3 J t d W x h P C 9 J d G V t V H l w Z T 4 8 S X R l b V B h d G g + U 2 V j d G l v b j E v T 0 V D R F 9 U c m F k Z X d p d G h S d X N z a W F f Y W x s X 0 Z p b k V V L V k v Q 2 h h b m d l Z C U y M F R 5 c G U 8 L 0 l 0 Z W 1 Q Y X R o P j w v S X R l b U x v Y 2 F 0 a W 9 u P j x T d G F i b G V F b n R y a W V z I C 8 + P C 9 J d G V t P j x J d G V t P j x J d G V t T G 9 j Y X R p b 2 4 + P E l 0 Z W 1 U e X B l P k Z v c m 1 1 b G E 8 L 0 l 0 Z W 1 U e X B l P j x J d G V t U G F 0 a D 5 T Z W N 0 a W 9 u M S 9 P R U N E X 1 R y Y W R l d 2 l 0 a F J 1 c 3 N p Y V 9 h b G x f R m l u R V U t W S 9 S Z W 5 h b W V k J T I w Q 2 9 s d W 1 u c z w v S X R l b V B h d G g + P C 9 J d G V t T G 9 j Y X R p b 2 4 + P F N 0 Y W J s Z U V u d H J p Z X M g L z 4 8 L 0 l 0 Z W 0 + P E l 0 Z W 0 + P E l 0 Z W 1 M b 2 N h d G l v b j 4 8 S X R l b V R 5 c G U + R m 9 y b X V s Y T w v S X R l b V R 5 c G U + P E l 0 Z W 1 Q Y X R o P l N l Y 3 R p b 2 4 x L 0 9 F Q 0 R f V H J h Z G V 3 a X R o U n V z c 2 l h X 2 F s b F 9 G a W 5 F V S 1 Z L 1 J l b W 9 2 Z W Q l M j B P d G h l c i U y M E N v b H V t b n M 8 L 0 l 0 Z W 1 Q Y X R o P j w v S X R l b U x v Y 2 F 0 a W 9 u P j x T d G F i b G V F b n R y a W V z I C 8 + P C 9 J d G V t P j x J d G V t P j x J d G V t T G 9 j Y X R p b 2 4 + P E l 0 Z W 1 U e X B l P k Z v c m 1 1 b G E 8 L 0 l 0 Z W 1 U e X B l P j x J d G V t U G F 0 a D 5 T Z W N 0 a W 9 u M S 9 P R U N E X 1 R y Y W R l d 2 l 0 a F J 1 c 3 N p Y V 9 h b G x f R m l u R V U t W S 9 S Z W 9 y Z G V y Z W Q l M j B D b 2 x 1 b W 5 z P C 9 J d G V t U G F 0 a D 4 8 L 0 l 0 Z W 1 M b 2 N h d G l v b j 4 8 U 3 R h Y m x l R W 5 0 c m l l c y A v P j w v S X R l b T 4 8 S X R l b T 4 8 S X R l b U x v Y 2 F 0 a W 9 u P j x J d G V t V H l w Z T 5 G b 3 J t d W x h P C 9 J d G V t V H l w Z T 4 8 S X R l b V B h d G g + U 2 V j d G l v b j E v T 0 V D R F 9 U c m F k Z X d p d G h S d X N z a W F f Y W x s X 0 Z p b k V V L V k v U m V w b G F j Z W Q l M j B W Y W x 1 Z T w v S X R l b V B h d G g + P C 9 J d G V t T G 9 j Y X R p b 2 4 + P F N 0 Y W J s Z U V u d H J p Z X M g L z 4 8 L 0 l 0 Z W 0 + P E l 0 Z W 0 + P E l 0 Z W 1 M b 2 N h d G l v b j 4 8 S X R l b V R 5 c G U + R m 9 y b X V s Y T w v S X R l b V R 5 c G U + P E l 0 Z W 1 Q Y X R o P l N l Y 3 R p b 2 4 x L 0 9 F Q 0 R f V H J h Z G V 3 a X R o U n V z c 2 l h X 2 F s b F 9 G a W 5 F V S 1 Z L 1 N v c n R l Z C U y M F J v d 3 M 8 L 0 l 0 Z W 1 Q Y X R o P j w v S X R l b U x v Y 2 F 0 a W 9 u P j x T d G F i b G V F b n R y a W V z I C 8 + P C 9 J d G V t P j x J d G V t P j x J d G V t T G 9 j Y X R p b 2 4 + P E l 0 Z W 1 U e X B l P k Z v c m 1 1 b G E 8 L 0 l 0 Z W 1 U e X B l P j x J d G V t U G F 0 a D 5 T Z W N 0 a W 9 u M S 9 P R U N E X 1 R y Y W R l d 2 l 0 a F J 1 c 3 N p Y V 9 h b G x f R m l u R V U t W S U y M C g y K T w v S X R l b V B h d G g + P C 9 J d G V t T G 9 j Y X R p b 2 4 + P F N 0 Y W J s Z U V u d H J p Z X M + P E V u d H J 5 I F R 5 c G U 9 I k l z U H J p d m F 0 Z S I g V m F s d W U 9 I m w w I i A v P j x F b n R y e S B U e X B l P S J R d W V y e U l E I i B W Y W x 1 Z T 0 i c 2 M 5 M T I y M 2 U 0 L W Y 4 M z g t N D I 3 M y 1 h N D Y x L T Q 5 Z T V k M W Q w O W Y 4 N 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y Y W R l I H d p d G g g U n V z c 2 l h I F k h U G l 2 b 3 R U Y W J s Z T g 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T 0 V D R F 9 U c m F k Z X d p d G h S d X N z a W F f Y W x s X 0 Z p b k V V L V k g K D I p L 0 N o Y W 5 n Z W Q g V H l w Z S 5 7 V E l N R V 9 Q R V J J T 0 Q s M j B 9 J n F 1 b 3 Q 7 L C Z x d W 9 0 O 1 N l Y 3 R p b 2 4 x L 0 9 F Q 0 R f V H J h Z G V 3 a X R o U n V z c 2 l h X 2 F s b F 9 G a W 5 F V S 1 Z I C g y K S 9 S Z X B s Y W N l Z C B W Y W x 1 Z S 5 7 U k V G X 0 F S R U E s M X 0 m c X V v d D s s J n F 1 b 3 Q 7 U 2 V j d G l v b j E v T 0 V D R F 9 U c m F k Z X d p d G h S d X N z a W F f Y W x s X 0 Z p b k V V L V k g K D I p L 0 N o Y W 5 n Z W Q g V H l w Z S 5 7 Q W N j b 3 V u d G l u Z y B l b n R y e S w x M X 0 m c X V v d D s s J n F 1 b 3 Q 7 U 2 V j d G l v b j E v T 0 V D R F 9 U c m F k Z X d p d G h S d X N z a W F f Y W x s X 0 Z p b k V V L V k g K D I p L 0 N o Y W 5 n Z W Q g V H l w Z S 5 7 T 0 J T X 1 Z B T F V F L D I y f S Z x d W 9 0 O 1 0 s J n F 1 b 3 Q 7 Q 2 9 s d W 1 u Q 2 9 1 b n Q m c X V v d D s 6 N C w m c X V v d D t L Z X l D b 2 x 1 b W 5 O Y W 1 l c y Z x d W 9 0 O z p b X S w m c X V v d D t D b 2 x 1 b W 5 J Z G V u d G l 0 a W V z J n F 1 b 3 Q 7 O l s m c X V v d D t T Z W N 0 a W 9 u M S 9 P R U N E X 1 R y Y W R l d 2 l 0 a F J 1 c 3 N p Y V 9 h b G x f R m l u R V U t W S A o M i k v Q 2 h h b m d l Z C B U e X B l L n t U S U 1 F X 1 B F U k l P R C w y M H 0 m c X V v d D s s J n F 1 b 3 Q 7 U 2 V j d G l v b j E v T 0 V D R F 9 U c m F k Z X d p d G h S d X N z a W F f Y W x s X 0 Z p b k V V L V k g K D I p L 1 J l c G x h Y 2 V k I F Z h b H V l L n t S R U Z f Q V J F Q S w x f S Z x d W 9 0 O y w m c X V v d D t T Z W N 0 a W 9 u M S 9 P R U N E X 1 R y Y W R l d 2 l 0 a F J 1 c 3 N p Y V 9 h b G x f R m l u R V U t W S A o M i k v Q 2 h h b m d l Z C B U e X B l L n t B Y 2 N v d W 5 0 a W 5 n I G V u d H J 5 L D E x f S Z x d W 9 0 O y w m c X V v d D t T Z W N 0 a W 9 u M S 9 P R U N E X 1 R y Y W R l d 2 l 0 a F J 1 c 3 N p Y V 9 h b G x f R m l u R V U t W S A o M i k v Q 2 h h b m d l Z C B U e X B l L n t P Q l N f V k F M V U U s M j J 9 J n F 1 b 3 Q 7 X S w m c X V v d D t S Z W x h d G l v b n N o a X B J b m Z v J n F 1 b 3 Q 7 O l t d f S I g L z 4 8 R W 5 0 c n k g V H l w Z T 0 i R m l s b F N 0 Y X R 1 c y I g V m F s d W U 9 I n N D b 2 1 w b G V 0 Z S I g L z 4 8 R W 5 0 c n k g V H l w Z T 0 i R m l s b E N v b H V t b k 5 h b W V z I i B W Y W x 1 Z T 0 i c 1 s m c X V v d D t U S U 1 F X 1 B F U k l P R C Z x d W 9 0 O y w m c X V v d D t S R U Z f Q V J F Q S Z x d W 9 0 O y w m c X V v d D t B Y 2 N v d W 5 0 a W 5 n I G V u d H J 5 J n F 1 b 3 Q 7 L C Z x d W 9 0 O 0 9 C U 1 9 W Q U x V R S Z x d W 9 0 O 1 0 i I C 8 + P E V u d H J 5 I F R 5 c G U 9 I k Z p b G x D b 2 x 1 b W 5 U e X B l c y I g V m F s d W U 9 I n N B d 1 l H Q l E 9 P S I g L z 4 8 R W 5 0 c n k g V H l w Z T 0 i R m l s b E x h c 3 R V c G R h d G V k I i B W Y W x 1 Z T 0 i Z D I w M j Q t M T I t M T Z U M D U 6 N T I 6 M D g u O T k 2 M z A 2 M 1 o i I C 8 + P E V u d H J 5 I F R 5 c G U 9 I k Z p b G x F c n J v c k N v d W 5 0 I i B W Y W x 1 Z T 0 i b D A i I C 8 + P E V u d H J 5 I F R 5 c G U 9 I k Z p b G x F c n J v c k N v Z G U i I F Z h b H V l P S J z V W 5 r b m 9 3 b i I g L z 4 8 R W 5 0 c n k g V H l w Z T 0 i R m l s b E N v d W 5 0 I i B W Y W x 1 Z T 0 i b D I 0 I i A v P j x F b n R y e S B U e X B l P S J B Z G R l Z F R v R G F 0 Y U 1 v Z G V s I i B W Y W x 1 Z T 0 i b D A i I C 8 + P E V u d H J 5 I F R 5 c G U 9 I k x v Y W R l Z F R v Q W 5 h b H l z a X N T Z X J 2 a W N l c y I g V m F s d W U 9 I m w w I i A v P j w v U 3 R h Y m x l R W 5 0 c m l l c z 4 8 L 0 l 0 Z W 0 + P E l 0 Z W 0 + P E l 0 Z W 1 M b 2 N h d G l v b j 4 8 S X R l b V R 5 c G U + R m 9 y b X V s Y T w v S X R l b V R 5 c G U + P E l 0 Z W 1 Q Y X R o P l N l Y 3 R p b 2 4 x L 0 9 F Q 0 R f V H J h Z G V 3 a X R o U n V z c 2 l h X 2 F s b F 9 G a W 5 F V S 1 Z J T I w K D I p L 1 N v d X J j Z T w v S X R l b V B h d G g + P C 9 J d G V t T G 9 j Y X R p b 2 4 + P F N 0 Y W J s Z U V u d H J p Z X M g L z 4 8 L 0 l 0 Z W 0 + P E l 0 Z W 0 + P E l 0 Z W 1 M b 2 N h d G l v b j 4 8 S X R l b V R 5 c G U + R m 9 y b X V s Y T w v S X R l b V R 5 c G U + P E l 0 Z W 1 Q Y X R o P l N l Y 3 R p b 2 4 x L 0 9 F Q 0 R f V H J h Z G V 3 a X R o U n V z c 2 l h X 2 F s b F 9 G a W 5 F V S 1 Z J T I w K D I p L 1 B y b 2 1 v d G V k J T I w S G V h Z G V y c z w v S X R l b V B h d G g + P C 9 J d G V t T G 9 j Y X R p b 2 4 + P F N 0 Y W J s Z U V u d H J p Z X M g L z 4 8 L 0 l 0 Z W 0 + P E l 0 Z W 0 + P E l 0 Z W 1 M b 2 N h d G l v b j 4 8 S X R l b V R 5 c G U + R m 9 y b X V s Y T w v S X R l b V R 5 c G U + P E l 0 Z W 1 Q Y X R o P l N l Y 3 R p b 2 4 x L 0 9 F Q 0 R f V H J h Z G V 3 a X R o U n V z c 2 l h X 2 F s b F 9 G a W 5 F V S 1 Z J T I w K D I p L 0 N o Y W 5 n Z W Q l M j B U e X B l P C 9 J d G V t U G F 0 a D 4 8 L 0 l 0 Z W 1 M b 2 N h d G l v b j 4 8 U 3 R h Y m x l R W 5 0 c m l l c y A v P j w v S X R l b T 4 8 S X R l b T 4 8 S X R l b U x v Y 2 F 0 a W 9 u P j x J d G V t V H l w Z T 5 G b 3 J t d W x h P C 9 J d G V t V H l w Z T 4 8 S X R l b V B h d G g + U 2 V j d G l v b j E v T 0 V D R F 9 U c m F k Z X d p d G h S d X N z a W F f Y W x s X 0 Z p b k V V L V k l M j A o M i k v U m V u Y W 1 l Z C U y M E N v b H V t b n M 8 L 0 l 0 Z W 1 Q Y X R o P j w v S X R l b U x v Y 2 F 0 a W 9 u P j x T d G F i b G V F b n R y a W V z I C 8 + P C 9 J d G V t P j x J d G V t P j x J d G V t T G 9 j Y X R p b 2 4 + P E l 0 Z W 1 U e X B l P k Z v c m 1 1 b G E 8 L 0 l 0 Z W 1 U e X B l P j x J d G V t U G F 0 a D 5 T Z W N 0 a W 9 u M S 9 P R U N E X 1 R y Y W R l d 2 l 0 a F J 1 c 3 N p Y V 9 h b G x f R m l u R V U t W S U y M C g y K S 9 S Z W 1 v d m V k J T I w T 3 R o Z X I l M j B D b 2 x 1 b W 5 z P C 9 J d G V t U G F 0 a D 4 8 L 0 l 0 Z W 1 M b 2 N h d G l v b j 4 8 U 3 R h Y m x l R W 5 0 c m l l c y A v P j w v S X R l b T 4 8 S X R l b T 4 8 S X R l b U x v Y 2 F 0 a W 9 u P j x J d G V t V H l w Z T 5 G b 3 J t d W x h P C 9 J d G V t V H l w Z T 4 8 S X R l b V B h d G g + U 2 V j d G l v b j E v T 0 V D R F 9 U c m F k Z X d p d G h S d X N z a W F f Y W x s X 0 Z p b k V V L V k l M j A o M i k v U m V v c m R l c m V k J T I w Q 2 9 s d W 1 u c z w v S X R l b V B h d G g + P C 9 J d G V t T G 9 j Y X R p b 2 4 + P F N 0 Y W J s Z U V u d H J p Z X M g L z 4 8 L 0 l 0 Z W 0 + P E l 0 Z W 0 + P E l 0 Z W 1 M b 2 N h d G l v b j 4 8 S X R l b V R 5 c G U + R m 9 y b X V s Y T w v S X R l b V R 5 c G U + P E l 0 Z W 1 Q Y X R o P l N l Y 3 R p b 2 4 x L 0 9 F Q 0 R f V H J h Z G V 3 a X R o U n V z c 2 l h X 2 F s b F 9 G a W 5 F V S 1 Z J T I w K D I p L 1 J l c G x h Y 2 V k J T I w V m F s d W U 8 L 0 l 0 Z W 1 Q Y X R o P j w v S X R l b U x v Y 2 F 0 a W 9 u P j x T d G F i b G V F b n R y a W V z I C 8 + P C 9 J d G V t P j x J d G V t P j x J d G V t T G 9 j Y X R p b 2 4 + P E l 0 Z W 1 U e X B l P k Z v c m 1 1 b G E 8 L 0 l 0 Z W 1 U e X B l P j x J d G V t U G F 0 a D 5 T Z W N 0 a W 9 u M S 9 P R U N E X 1 R y Y W R l d 2 l 0 a F J 1 c 3 N p Y V 9 h b G x f R m l u R V U t W S U y M C g y K S 9 T b 3 J 0 Z W Q l M j B S b 3 d z P C 9 J d G V t U G F 0 a D 4 8 L 0 l 0 Z W 1 M b 2 N h d G l v b j 4 8 U 3 R h Y m x l R W 5 0 c m l l c y A v P j w v S X R l b T 4 8 L 0 l 0 Z W 1 z P j w v T G 9 j Y W x Q Y W N r Y W d l T W V 0 Y W R h d G F G a W x l P h Y A A A B Q S w U G A A A A A A A A A A A A A A A A A A A A A A A A J g E A A A E A A A D Q j J 3 f A R X R E Y x 6 A M B P w p f r A Q A A A P f S k B s Q 0 8 x P g o L s o 6 F a r A Q A A A A A A g A A A A A A E G Y A A A A B A A A g A A A A 3 c y x o s t z m d T z p L j 5 M q i G 3 K Q 1 c Z V q x F I m n h w u H 2 2 Y U Y k A A A A A D o A A A A A C A A A g A A A A r 1 G 0 e U v T w u 5 k G G v j A Y p T h E U f + 0 1 z q C w t H n 8 L G h k F v i l Q A A A A U R 8 P X D d 5 B K E j l p 3 F l W c F D i 6 l 8 7 n m g v 1 9 U b y o z u 3 u N e 8 o N N j M k 3 6 N M 9 Q 4 H 7 M z a v o I Z l 7 U 6 B e r T G B R H L j M M B y a h h f m F 7 n 4 b + 5 E n T v 8 3 F U N u + 1 A A A A A x / w t m X 9 1 q q a H Y Y U m v u U 3 j t r o y T R 7 e H f F K K a M 8 + U P c s F F L + W 4 8 u B b P L B r n C H d M 0 0 E J 7 a z o f b 7 u U i A c C o E q b 5 S d g = = < / D a t a M a s h u p > 
</file>

<file path=customXml/itemProps1.xml><?xml version="1.0" encoding="utf-8"?>
<ds:datastoreItem xmlns:ds="http://schemas.openxmlformats.org/officeDocument/2006/customXml" ds:itemID="{E820076B-08B7-4E40-B078-F907D5EB9D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Unemployment M</vt:lpstr>
      <vt:lpstr>Job vacancies Q</vt:lpstr>
      <vt:lpstr>CPI change M</vt:lpstr>
      <vt:lpstr>Labor costs Q</vt:lpstr>
      <vt:lpstr>Trade with Russia Y</vt:lpstr>
      <vt:lpstr>ANALYSIS-DASHBOARD</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Vesanen Pinja</dc:creator>
  <cp:lastModifiedBy>Pinja Vesanen</cp:lastModifiedBy>
  <dcterms:created xsi:type="dcterms:W3CDTF">2024-12-09T02:23:14Z</dcterms:created>
  <dcterms:modified xsi:type="dcterms:W3CDTF">2024-12-19T01:27:37Z</dcterms:modified>
</cp:coreProperties>
</file>