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9240"/>
  </bookViews>
  <sheets>
    <sheet name="Sheet1" sheetId="1" r:id="rId1"/>
    <sheet name="value" sheetId="2" r:id="rId2"/>
    <sheet name="OperMarg BDH" sheetId="3" r:id="rId3"/>
    <sheet name="OperMarg Paste" sheetId="5" r:id="rId4"/>
    <sheet name="FCFMarg BDH" sheetId="4" r:id="rId5"/>
    <sheet name="FCFMarg Paste" sheetId="6" r:id="rId6"/>
    <sheet name="Sheet6" sheetId="7" r:id="rId7"/>
  </sheets>
  <calcPr calcId="145621"/>
</workbook>
</file>

<file path=xl/calcChain.xml><?xml version="1.0" encoding="utf-8"?>
<calcChain xmlns="http://schemas.openxmlformats.org/spreadsheetml/2006/main">
  <c r="B3" i="4" l="1"/>
  <c r="B4" i="4" s="1"/>
  <c r="AD3" i="1" s="1"/>
  <c r="B2" i="4"/>
  <c r="B3" i="3"/>
  <c r="B2" i="3"/>
  <c r="B1" i="4" a="1"/>
  <c r="B1" i="3" a="1"/>
  <c r="D1" i="3" s="1"/>
  <c r="B1" i="3"/>
  <c r="E1" i="3"/>
  <c r="F1" i="3"/>
  <c r="H1" i="3"/>
  <c r="J1" i="3"/>
  <c r="L1" i="3"/>
  <c r="M1" i="3"/>
  <c r="P1" i="3"/>
  <c r="Q1" i="3"/>
  <c r="R1" i="3"/>
  <c r="U1" i="3"/>
  <c r="V1" i="3"/>
  <c r="X1" i="3"/>
  <c r="Z1" i="3"/>
  <c r="AB1" i="3"/>
  <c r="AC1" i="3"/>
  <c r="AF1" i="3"/>
  <c r="AG1" i="3"/>
  <c r="AH1" i="3"/>
  <c r="AK1" i="3"/>
  <c r="AL1" i="3"/>
  <c r="AN1" i="3"/>
  <c r="AP1" i="3"/>
  <c r="AR1" i="3"/>
  <c r="AS1" i="3"/>
  <c r="AV1" i="3"/>
  <c r="AW1" i="3"/>
  <c r="AX1" i="3"/>
  <c r="BA1" i="3"/>
  <c r="BB1" i="3"/>
  <c r="BD1" i="3"/>
  <c r="BF1" i="3"/>
  <c r="BH1" i="3"/>
  <c r="BI1" i="3"/>
  <c r="BL1" i="3"/>
  <c r="BM1" i="3"/>
  <c r="BN1" i="3"/>
  <c r="BQ1" i="3"/>
  <c r="BR1" i="3"/>
  <c r="BT1" i="3"/>
  <c r="BV1" i="3"/>
  <c r="BX1" i="3"/>
  <c r="BY1" i="3"/>
  <c r="CB1" i="3"/>
  <c r="CC1" i="3"/>
  <c r="CD1" i="3"/>
  <c r="CG1" i="3"/>
  <c r="CH1" i="3"/>
  <c r="CJ1" i="3"/>
  <c r="CL1" i="3"/>
  <c r="CN1" i="3"/>
  <c r="CO1" i="3"/>
  <c r="CR1" i="3"/>
  <c r="CS1" i="3"/>
  <c r="CT1" i="3"/>
  <c r="CW1" i="3"/>
  <c r="CX1" i="3"/>
  <c r="CZ1" i="3"/>
  <c r="DB1" i="3"/>
  <c r="DD1" i="3"/>
  <c r="DE1" i="3"/>
  <c r="DH1" i="3"/>
  <c r="DI1" i="3"/>
  <c r="DJ1" i="3"/>
  <c r="DM1" i="3"/>
  <c r="DN1" i="3"/>
  <c r="DP1" i="3"/>
  <c r="DR1" i="3"/>
  <c r="DT1" i="3"/>
  <c r="DU1" i="3"/>
  <c r="DX1" i="3"/>
  <c r="DY1" i="3"/>
  <c r="DZ1" i="3"/>
  <c r="EC1" i="3"/>
  <c r="ED1" i="3"/>
  <c r="EF1" i="3"/>
  <c r="EH1" i="3"/>
  <c r="EJ1" i="3"/>
  <c r="EK1" i="3"/>
  <c r="EN1" i="3"/>
  <c r="EO1" i="3"/>
  <c r="EP1" i="3"/>
  <c r="ES1" i="3"/>
  <c r="ET1" i="3"/>
  <c r="EV1" i="3"/>
  <c r="EX1" i="3"/>
  <c r="EZ1" i="3"/>
  <c r="FA1" i="3"/>
  <c r="FD1" i="3"/>
  <c r="FE1" i="3"/>
  <c r="FF1" i="3"/>
  <c r="FI1" i="3"/>
  <c r="FJ1" i="3"/>
  <c r="FL1" i="3"/>
  <c r="FN1" i="3"/>
  <c r="FP1" i="3"/>
  <c r="FQ1" i="3"/>
  <c r="FT1" i="3"/>
  <c r="FU1" i="3"/>
  <c r="FV1" i="3"/>
  <c r="FY1" i="3"/>
  <c r="FZ1" i="3"/>
  <c r="GB1" i="3"/>
  <c r="GD1" i="3"/>
  <c r="GF1" i="3"/>
  <c r="GG1" i="3"/>
  <c r="GJ1" i="3"/>
  <c r="GK1" i="3"/>
  <c r="GL1" i="3"/>
  <c r="GO1" i="3"/>
  <c r="GP1" i="3"/>
  <c r="GR1" i="3"/>
  <c r="GT1" i="3"/>
  <c r="GV1" i="3"/>
  <c r="GW1" i="3"/>
  <c r="GZ1" i="3"/>
  <c r="HA1" i="3"/>
  <c r="HB1" i="3"/>
  <c r="HE1" i="3"/>
  <c r="HF1" i="3"/>
  <c r="HH1" i="3"/>
  <c r="HJ1" i="3"/>
  <c r="HL1" i="3"/>
  <c r="HM1" i="3"/>
  <c r="HP1" i="3"/>
  <c r="HQ1" i="3"/>
  <c r="HR1" i="3"/>
  <c r="HU1" i="3"/>
  <c r="HV1" i="3"/>
  <c r="HX1" i="3"/>
  <c r="HZ1" i="3"/>
  <c r="IB1" i="3"/>
  <c r="IC1" i="3"/>
  <c r="IF1" i="3"/>
  <c r="IG1" i="3"/>
  <c r="IH1" i="3"/>
  <c r="IK1" i="3"/>
  <c r="IL1" i="3"/>
  <c r="IN1" i="3"/>
  <c r="IP1" i="3"/>
  <c r="IR1" i="3"/>
  <c r="IS1" i="3"/>
  <c r="IV1" i="3"/>
  <c r="IW1" i="3"/>
  <c r="IX1" i="3"/>
  <c r="JA1" i="3"/>
  <c r="JB1" i="3"/>
  <c r="JD1" i="3"/>
  <c r="JF1" i="3"/>
  <c r="JH1" i="3"/>
  <c r="JI1" i="3"/>
  <c r="JL1" i="3"/>
  <c r="JM1" i="3"/>
  <c r="JN1" i="3"/>
  <c r="JQ1" i="3"/>
  <c r="JR1" i="3"/>
  <c r="JT1" i="3"/>
  <c r="JV1" i="3"/>
  <c r="JX1" i="3"/>
  <c r="JY1" i="3"/>
  <c r="KB1" i="3"/>
  <c r="KC1" i="3"/>
  <c r="KD1" i="3"/>
  <c r="KG1" i="3"/>
  <c r="KH1" i="3"/>
  <c r="KJ1" i="3"/>
  <c r="KL1" i="3"/>
  <c r="KN1" i="3"/>
  <c r="KO1" i="3"/>
  <c r="KR1" i="3"/>
  <c r="KS1" i="3"/>
  <c r="KT1" i="3"/>
  <c r="KW1" i="3"/>
  <c r="KX1" i="3"/>
  <c r="KZ1" i="3"/>
  <c r="LB1" i="3"/>
  <c r="LD1" i="3"/>
  <c r="LE1" i="3"/>
  <c r="LH1" i="3"/>
  <c r="LI1" i="3"/>
  <c r="LJ1" i="3"/>
  <c r="LM1" i="3"/>
  <c r="LN1" i="3"/>
  <c r="LP1" i="3"/>
  <c r="LR1" i="3"/>
  <c r="LT1" i="3"/>
  <c r="LU1" i="3"/>
  <c r="LX1" i="3"/>
  <c r="LY1" i="3"/>
  <c r="LZ1" i="3"/>
  <c r="MC1" i="3"/>
  <c r="MD1" i="3"/>
  <c r="ME1" i="3"/>
  <c r="MG1" i="3"/>
  <c r="MH1" i="3"/>
  <c r="MI1" i="3"/>
  <c r="MK1" i="3"/>
  <c r="ML1" i="3"/>
  <c r="MM1" i="3"/>
  <c r="MO1" i="3"/>
  <c r="MP1" i="3"/>
  <c r="MQ1" i="3"/>
  <c r="MS1" i="3"/>
  <c r="MT1" i="3"/>
  <c r="MU1" i="3"/>
  <c r="MW1" i="3"/>
  <c r="MX1" i="3"/>
  <c r="MY1" i="3"/>
  <c r="NA1" i="3"/>
  <c r="NB1" i="3"/>
  <c r="NC1" i="3"/>
  <c r="NE1" i="3"/>
  <c r="NF1" i="3"/>
  <c r="NG1" i="3"/>
  <c r="NI1" i="3"/>
  <c r="NJ1" i="3"/>
  <c r="NK1" i="3"/>
  <c r="Z376" i="1"/>
  <c r="V376" i="1"/>
  <c r="R376" i="1"/>
  <c r="M376" i="1"/>
  <c r="I376" i="1"/>
  <c r="AB375" i="1"/>
  <c r="X375" i="1"/>
  <c r="T375" i="1"/>
  <c r="P375" i="1"/>
  <c r="K375" i="1"/>
  <c r="Z374" i="1"/>
  <c r="V374" i="1"/>
  <c r="R374" i="1"/>
  <c r="M374" i="1"/>
  <c r="I374" i="1"/>
  <c r="AB373" i="1"/>
  <c r="X373" i="1"/>
  <c r="T373" i="1"/>
  <c r="P373" i="1"/>
  <c r="K373" i="1"/>
  <c r="Z372" i="1"/>
  <c r="V372" i="1"/>
  <c r="R372" i="1"/>
  <c r="M372" i="1"/>
  <c r="I372" i="1"/>
  <c r="AB371" i="1"/>
  <c r="X371" i="1"/>
  <c r="T371" i="1"/>
  <c r="P371" i="1"/>
  <c r="K371" i="1"/>
  <c r="Z370" i="1"/>
  <c r="V370" i="1"/>
  <c r="R370" i="1"/>
  <c r="M370" i="1"/>
  <c r="I370" i="1"/>
  <c r="AB369" i="1"/>
  <c r="X369" i="1"/>
  <c r="T369" i="1"/>
  <c r="P369" i="1"/>
  <c r="K369" i="1"/>
  <c r="Z368" i="1"/>
  <c r="V368" i="1"/>
  <c r="R368" i="1"/>
  <c r="M368" i="1"/>
  <c r="I368" i="1"/>
  <c r="AB367" i="1"/>
  <c r="X367" i="1"/>
  <c r="T367" i="1"/>
  <c r="P367" i="1"/>
  <c r="K367" i="1"/>
  <c r="Z366" i="1"/>
  <c r="V366" i="1"/>
  <c r="R366" i="1"/>
  <c r="M366" i="1"/>
  <c r="I366" i="1"/>
  <c r="AB365" i="1"/>
  <c r="X365" i="1"/>
  <c r="T365" i="1"/>
  <c r="P365" i="1"/>
  <c r="K365" i="1"/>
  <c r="Z364" i="1"/>
  <c r="V364" i="1"/>
  <c r="R364" i="1"/>
  <c r="M364" i="1"/>
  <c r="I364" i="1"/>
  <c r="AB363" i="1"/>
  <c r="X363" i="1"/>
  <c r="T363" i="1"/>
  <c r="P363" i="1"/>
  <c r="K363" i="1"/>
  <c r="Z362" i="1"/>
  <c r="V362" i="1"/>
  <c r="R362" i="1"/>
  <c r="M362" i="1"/>
  <c r="I362" i="1"/>
  <c r="AB361" i="1"/>
  <c r="X361" i="1"/>
  <c r="T361" i="1"/>
  <c r="P361" i="1"/>
  <c r="K361" i="1"/>
  <c r="Z360" i="1"/>
  <c r="V360" i="1"/>
  <c r="R360" i="1"/>
  <c r="M360" i="1"/>
  <c r="I360" i="1"/>
  <c r="AB359" i="1"/>
  <c r="X359" i="1"/>
  <c r="T359" i="1"/>
  <c r="P359" i="1"/>
  <c r="K359" i="1"/>
  <c r="Z358" i="1"/>
  <c r="V358" i="1"/>
  <c r="R358" i="1"/>
  <c r="M358" i="1"/>
  <c r="I358" i="1"/>
  <c r="AB357" i="1"/>
  <c r="X357" i="1"/>
  <c r="T357" i="1"/>
  <c r="P357" i="1"/>
  <c r="K357" i="1"/>
  <c r="Z356" i="1"/>
  <c r="V356" i="1"/>
  <c r="R356" i="1"/>
  <c r="M356" i="1"/>
  <c r="I356" i="1"/>
  <c r="AB355" i="1"/>
  <c r="X355" i="1"/>
  <c r="T355" i="1"/>
  <c r="P355" i="1"/>
  <c r="K355" i="1"/>
  <c r="Y376" i="1"/>
  <c r="U376" i="1"/>
  <c r="Q376" i="1"/>
  <c r="L376" i="1"/>
  <c r="H376" i="1"/>
  <c r="AA375" i="1"/>
  <c r="W375" i="1"/>
  <c r="S375" i="1"/>
  <c r="O375" i="1"/>
  <c r="J375" i="1"/>
  <c r="Y374" i="1"/>
  <c r="U374" i="1"/>
  <c r="Q374" i="1"/>
  <c r="L374" i="1"/>
  <c r="H374" i="1"/>
  <c r="AA373" i="1"/>
  <c r="W373" i="1"/>
  <c r="S373" i="1"/>
  <c r="O373" i="1"/>
  <c r="J373" i="1"/>
  <c r="Y372" i="1"/>
  <c r="U372" i="1"/>
  <c r="Q372" i="1"/>
  <c r="L372" i="1"/>
  <c r="H372" i="1"/>
  <c r="AA371" i="1"/>
  <c r="W371" i="1"/>
  <c r="S371" i="1"/>
  <c r="O371" i="1"/>
  <c r="J371" i="1"/>
  <c r="Y370" i="1"/>
  <c r="U370" i="1"/>
  <c r="Q370" i="1"/>
  <c r="L370" i="1"/>
  <c r="H370" i="1"/>
  <c r="AA369" i="1"/>
  <c r="W369" i="1"/>
  <c r="S369" i="1"/>
  <c r="O369" i="1"/>
  <c r="J369" i="1"/>
  <c r="Y368" i="1"/>
  <c r="U368" i="1"/>
  <c r="Q368" i="1"/>
  <c r="L368" i="1"/>
  <c r="H368" i="1"/>
  <c r="AA367" i="1"/>
  <c r="W367" i="1"/>
  <c r="S367" i="1"/>
  <c r="O367" i="1"/>
  <c r="J367" i="1"/>
  <c r="Y366" i="1"/>
  <c r="U366" i="1"/>
  <c r="Q366" i="1"/>
  <c r="L366" i="1"/>
  <c r="H366" i="1"/>
  <c r="AA365" i="1"/>
  <c r="W365" i="1"/>
  <c r="S365" i="1"/>
  <c r="O365" i="1"/>
  <c r="J365" i="1"/>
  <c r="Y364" i="1"/>
  <c r="U364" i="1"/>
  <c r="Q364" i="1"/>
  <c r="L364" i="1"/>
  <c r="H364" i="1"/>
  <c r="AA363" i="1"/>
  <c r="W363" i="1"/>
  <c r="S363" i="1"/>
  <c r="O363" i="1"/>
  <c r="J363" i="1"/>
  <c r="Y362" i="1"/>
  <c r="U362" i="1"/>
  <c r="Q362" i="1"/>
  <c r="L362" i="1"/>
  <c r="H362" i="1"/>
  <c r="AA361" i="1"/>
  <c r="W361" i="1"/>
  <c r="S361" i="1"/>
  <c r="O361" i="1"/>
  <c r="J361" i="1"/>
  <c r="Y360" i="1"/>
  <c r="U360" i="1"/>
  <c r="Q360" i="1"/>
  <c r="L360" i="1"/>
  <c r="H360" i="1"/>
  <c r="AA359" i="1"/>
  <c r="W359" i="1"/>
  <c r="S359" i="1"/>
  <c r="O359" i="1"/>
  <c r="J359" i="1"/>
  <c r="Y358" i="1"/>
  <c r="U358" i="1"/>
  <c r="Q358" i="1"/>
  <c r="L358" i="1"/>
  <c r="H358" i="1"/>
  <c r="AA357" i="1"/>
  <c r="W357" i="1"/>
  <c r="S357" i="1"/>
  <c r="O357" i="1"/>
  <c r="J357" i="1"/>
  <c r="Y356" i="1"/>
  <c r="U356" i="1"/>
  <c r="Q356" i="1"/>
  <c r="L356" i="1"/>
  <c r="H356" i="1"/>
  <c r="AA355" i="1"/>
  <c r="W355" i="1"/>
  <c r="S355" i="1"/>
  <c r="O355" i="1"/>
  <c r="J355" i="1"/>
  <c r="Y354" i="1"/>
  <c r="U354" i="1"/>
  <c r="Q354" i="1"/>
  <c r="L354" i="1"/>
  <c r="H354" i="1"/>
  <c r="AA353" i="1"/>
  <c r="W353" i="1"/>
  <c r="S353" i="1"/>
  <c r="O353" i="1"/>
  <c r="J353" i="1"/>
  <c r="Y352" i="1"/>
  <c r="U352" i="1"/>
  <c r="Q352" i="1"/>
  <c r="L352" i="1"/>
  <c r="H352" i="1"/>
  <c r="AA351" i="1"/>
  <c r="W351" i="1"/>
  <c r="AB376" i="1"/>
  <c r="T376" i="1"/>
  <c r="K376" i="1"/>
  <c r="Z375" i="1"/>
  <c r="R375" i="1"/>
  <c r="I375" i="1"/>
  <c r="AB374" i="1"/>
  <c r="T374" i="1"/>
  <c r="K374" i="1"/>
  <c r="Z373" i="1"/>
  <c r="R373" i="1"/>
  <c r="I373" i="1"/>
  <c r="AB372" i="1"/>
  <c r="T372" i="1"/>
  <c r="K372" i="1"/>
  <c r="Z371" i="1"/>
  <c r="R371" i="1"/>
  <c r="I371" i="1"/>
  <c r="AB370" i="1"/>
  <c r="T370" i="1"/>
  <c r="K370" i="1"/>
  <c r="Z369" i="1"/>
  <c r="R369" i="1"/>
  <c r="I369" i="1"/>
  <c r="AB368" i="1"/>
  <c r="T368" i="1"/>
  <c r="K368" i="1"/>
  <c r="Z367" i="1"/>
  <c r="R367" i="1"/>
  <c r="I367" i="1"/>
  <c r="AB366" i="1"/>
  <c r="T366" i="1"/>
  <c r="K366" i="1"/>
  <c r="Z365" i="1"/>
  <c r="R365" i="1"/>
  <c r="I365" i="1"/>
  <c r="AB364" i="1"/>
  <c r="T364" i="1"/>
  <c r="K364" i="1"/>
  <c r="Z363" i="1"/>
  <c r="R363" i="1"/>
  <c r="I363" i="1"/>
  <c r="AB362" i="1"/>
  <c r="T362" i="1"/>
  <c r="K362" i="1"/>
  <c r="Z361" i="1"/>
  <c r="R361" i="1"/>
  <c r="I361" i="1"/>
  <c r="AB360" i="1"/>
  <c r="T360" i="1"/>
  <c r="K360" i="1"/>
  <c r="Z359" i="1"/>
  <c r="R359" i="1"/>
  <c r="I359" i="1"/>
  <c r="AB358" i="1"/>
  <c r="T358" i="1"/>
  <c r="K358" i="1"/>
  <c r="Z357" i="1"/>
  <c r="R357" i="1"/>
  <c r="I357" i="1"/>
  <c r="AB356" i="1"/>
  <c r="T356" i="1"/>
  <c r="K356" i="1"/>
  <c r="Z355" i="1"/>
  <c r="R355" i="1"/>
  <c r="I355" i="1"/>
  <c r="AB354" i="1"/>
  <c r="W354" i="1"/>
  <c r="R354" i="1"/>
  <c r="K354" i="1"/>
  <c r="X353" i="1"/>
  <c r="R353" i="1"/>
  <c r="L353" i="1"/>
  <c r="Z352" i="1"/>
  <c r="T352" i="1"/>
  <c r="O352" i="1"/>
  <c r="I352" i="1"/>
  <c r="Z351" i="1"/>
  <c r="U351" i="1"/>
  <c r="Q351" i="1"/>
  <c r="L351" i="1"/>
  <c r="H351" i="1"/>
  <c r="AA350" i="1"/>
  <c r="W350" i="1"/>
  <c r="S350" i="1"/>
  <c r="O350" i="1"/>
  <c r="J350" i="1"/>
  <c r="Y349" i="1"/>
  <c r="U349" i="1"/>
  <c r="Q349" i="1"/>
  <c r="L349" i="1"/>
  <c r="H349" i="1"/>
  <c r="AA348" i="1"/>
  <c r="W348" i="1"/>
  <c r="S348" i="1"/>
  <c r="O348" i="1"/>
  <c r="J348" i="1"/>
  <c r="Y347" i="1"/>
  <c r="U347" i="1"/>
  <c r="Q347" i="1"/>
  <c r="L347" i="1"/>
  <c r="H347" i="1"/>
  <c r="AA346" i="1"/>
  <c r="W346" i="1"/>
  <c r="S346" i="1"/>
  <c r="O346" i="1"/>
  <c r="J346" i="1"/>
  <c r="Y345" i="1"/>
  <c r="U345" i="1"/>
  <c r="Q345" i="1"/>
  <c r="L345" i="1"/>
  <c r="H345" i="1"/>
  <c r="AA344" i="1"/>
  <c r="W344" i="1"/>
  <c r="S344" i="1"/>
  <c r="O344" i="1"/>
  <c r="J344" i="1"/>
  <c r="Y343" i="1"/>
  <c r="U343" i="1"/>
  <c r="Q343" i="1"/>
  <c r="L343" i="1"/>
  <c r="H343" i="1"/>
  <c r="AA342" i="1"/>
  <c r="W342" i="1"/>
  <c r="S342" i="1"/>
  <c r="O342" i="1"/>
  <c r="J342" i="1"/>
  <c r="X376" i="1"/>
  <c r="P376" i="1"/>
  <c r="V375" i="1"/>
  <c r="M375" i="1"/>
  <c r="X374" i="1"/>
  <c r="P374" i="1"/>
  <c r="V373" i="1"/>
  <c r="M373" i="1"/>
  <c r="X372" i="1"/>
  <c r="P372" i="1"/>
  <c r="V371" i="1"/>
  <c r="M371" i="1"/>
  <c r="X370" i="1"/>
  <c r="P370" i="1"/>
  <c r="V369" i="1"/>
  <c r="M369" i="1"/>
  <c r="X368" i="1"/>
  <c r="P368" i="1"/>
  <c r="V367" i="1"/>
  <c r="M367" i="1"/>
  <c r="X366" i="1"/>
  <c r="P366" i="1"/>
  <c r="V365" i="1"/>
  <c r="M365" i="1"/>
  <c r="X364" i="1"/>
  <c r="P364" i="1"/>
  <c r="V363" i="1"/>
  <c r="M363" i="1"/>
  <c r="X362" i="1"/>
  <c r="P362" i="1"/>
  <c r="V361" i="1"/>
  <c r="M361" i="1"/>
  <c r="X360" i="1"/>
  <c r="P360" i="1"/>
  <c r="V359" i="1"/>
  <c r="M359" i="1"/>
  <c r="X358" i="1"/>
  <c r="P358" i="1"/>
  <c r="V357" i="1"/>
  <c r="M357" i="1"/>
  <c r="X356" i="1"/>
  <c r="P356" i="1"/>
  <c r="V355" i="1"/>
  <c r="M355" i="1"/>
  <c r="Z354" i="1"/>
  <c r="T354" i="1"/>
  <c r="O354" i="1"/>
  <c r="I354" i="1"/>
  <c r="Z353" i="1"/>
  <c r="U353" i="1"/>
  <c r="P353" i="1"/>
  <c r="I353" i="1"/>
  <c r="AB352" i="1"/>
  <c r="W352" i="1"/>
  <c r="R352" i="1"/>
  <c r="K352" i="1"/>
  <c r="X351" i="1"/>
  <c r="S351" i="1"/>
  <c r="O351" i="1"/>
  <c r="J351" i="1"/>
  <c r="Y350" i="1"/>
  <c r="U350" i="1"/>
  <c r="Q350" i="1"/>
  <c r="L350" i="1"/>
  <c r="H350" i="1"/>
  <c r="AA349" i="1"/>
  <c r="W349" i="1"/>
  <c r="S349" i="1"/>
  <c r="O349" i="1"/>
  <c r="J349" i="1"/>
  <c r="Y348" i="1"/>
  <c r="U348" i="1"/>
  <c r="Q348" i="1"/>
  <c r="L348" i="1"/>
  <c r="H348" i="1"/>
  <c r="AA347" i="1"/>
  <c r="W347" i="1"/>
  <c r="S347" i="1"/>
  <c r="O347" i="1"/>
  <c r="J347" i="1"/>
  <c r="Y346" i="1"/>
  <c r="U346" i="1"/>
  <c r="Q346" i="1"/>
  <c r="L346" i="1"/>
  <c r="H346" i="1"/>
  <c r="AA345" i="1"/>
  <c r="W345" i="1"/>
  <c r="S345" i="1"/>
  <c r="O345" i="1"/>
  <c r="J345" i="1"/>
  <c r="Y344" i="1"/>
  <c r="U344" i="1"/>
  <c r="Q344" i="1"/>
  <c r="L344" i="1"/>
  <c r="H344" i="1"/>
  <c r="AA343" i="1"/>
  <c r="W343" i="1"/>
  <c r="S343" i="1"/>
  <c r="O343" i="1"/>
  <c r="J343" i="1"/>
  <c r="AA376" i="1"/>
  <c r="J376" i="1"/>
  <c r="U375" i="1"/>
  <c r="S374" i="1"/>
  <c r="L373" i="1"/>
  <c r="AA372" i="1"/>
  <c r="J372" i="1"/>
  <c r="U371" i="1"/>
  <c r="S370" i="1"/>
  <c r="L369" i="1"/>
  <c r="AA368" i="1"/>
  <c r="J368" i="1"/>
  <c r="U367" i="1"/>
  <c r="S366" i="1"/>
  <c r="L365" i="1"/>
  <c r="AA364" i="1"/>
  <c r="J364" i="1"/>
  <c r="U363" i="1"/>
  <c r="S362" i="1"/>
  <c r="L361" i="1"/>
  <c r="AA360" i="1"/>
  <c r="J360" i="1"/>
  <c r="U359" i="1"/>
  <c r="S358" i="1"/>
  <c r="L357" i="1"/>
  <c r="AA356" i="1"/>
  <c r="J356" i="1"/>
  <c r="U355" i="1"/>
  <c r="V354" i="1"/>
  <c r="J354" i="1"/>
  <c r="Y353" i="1"/>
  <c r="M353" i="1"/>
  <c r="S352" i="1"/>
  <c r="V351" i="1"/>
  <c r="M351" i="1"/>
  <c r="V350" i="1"/>
  <c r="M350" i="1"/>
  <c r="V349" i="1"/>
  <c r="M349" i="1"/>
  <c r="V348" i="1"/>
  <c r="M348" i="1"/>
  <c r="V347" i="1"/>
  <c r="M347" i="1"/>
  <c r="V346" i="1"/>
  <c r="M346" i="1"/>
  <c r="V345" i="1"/>
  <c r="M345" i="1"/>
  <c r="V344" i="1"/>
  <c r="M344" i="1"/>
  <c r="V343" i="1"/>
  <c r="M343" i="1"/>
  <c r="X342" i="1"/>
  <c r="R342" i="1"/>
  <c r="L342" i="1"/>
  <c r="Z341" i="1"/>
  <c r="V341" i="1"/>
  <c r="R341" i="1"/>
  <c r="M341" i="1"/>
  <c r="I341" i="1"/>
  <c r="AB340" i="1"/>
  <c r="X340" i="1"/>
  <c r="T340" i="1"/>
  <c r="P340" i="1"/>
  <c r="K340" i="1"/>
  <c r="Z339" i="1"/>
  <c r="V339" i="1"/>
  <c r="R339" i="1"/>
  <c r="S376" i="1"/>
  <c r="L375" i="1"/>
  <c r="AA374" i="1"/>
  <c r="J374" i="1"/>
  <c r="U373" i="1"/>
  <c r="S372" i="1"/>
  <c r="L371" i="1"/>
  <c r="AA370" i="1"/>
  <c r="J370" i="1"/>
  <c r="U369" i="1"/>
  <c r="S368" i="1"/>
  <c r="L367" i="1"/>
  <c r="AA366" i="1"/>
  <c r="J366" i="1"/>
  <c r="U365" i="1"/>
  <c r="S364" i="1"/>
  <c r="L363" i="1"/>
  <c r="AA362" i="1"/>
  <c r="J362" i="1"/>
  <c r="U361" i="1"/>
  <c r="S360" i="1"/>
  <c r="L359" i="1"/>
  <c r="AA358" i="1"/>
  <c r="J358" i="1"/>
  <c r="U357" i="1"/>
  <c r="S356" i="1"/>
  <c r="L355" i="1"/>
  <c r="AA354" i="1"/>
  <c r="P354" i="1"/>
  <c r="T353" i="1"/>
  <c r="H353" i="1"/>
  <c r="X352" i="1"/>
  <c r="M352" i="1"/>
  <c r="AB351" i="1"/>
  <c r="R351" i="1"/>
  <c r="I351" i="1"/>
  <c r="Z350" i="1"/>
  <c r="R350" i="1"/>
  <c r="I350" i="1"/>
  <c r="Z349" i="1"/>
  <c r="R349" i="1"/>
  <c r="I349" i="1"/>
  <c r="Z348" i="1"/>
  <c r="R348" i="1"/>
  <c r="I348" i="1"/>
  <c r="Z347" i="1"/>
  <c r="R347" i="1"/>
  <c r="I347" i="1"/>
  <c r="Z346" i="1"/>
  <c r="R346" i="1"/>
  <c r="I346" i="1"/>
  <c r="Z345" i="1"/>
  <c r="R345" i="1"/>
  <c r="I345" i="1"/>
  <c r="Z344" i="1"/>
  <c r="R344" i="1"/>
  <c r="I344" i="1"/>
  <c r="Z343" i="1"/>
  <c r="R343" i="1"/>
  <c r="I343" i="1"/>
  <c r="Z342" i="1"/>
  <c r="U342" i="1"/>
  <c r="P342" i="1"/>
  <c r="I342" i="1"/>
  <c r="AB341" i="1"/>
  <c r="X341" i="1"/>
  <c r="T341" i="1"/>
  <c r="P341" i="1"/>
  <c r="K341" i="1"/>
  <c r="Z340" i="1"/>
  <c r="V340" i="1"/>
  <c r="R340" i="1"/>
  <c r="M340" i="1"/>
  <c r="I340" i="1"/>
  <c r="AB339" i="1"/>
  <c r="X339" i="1"/>
  <c r="T339" i="1"/>
  <c r="P339" i="1"/>
  <c r="K339" i="1"/>
  <c r="Z338" i="1"/>
  <c r="V338" i="1"/>
  <c r="R338" i="1"/>
  <c r="M338" i="1"/>
  <c r="I338" i="1"/>
  <c r="AB337" i="1"/>
  <c r="X337" i="1"/>
  <c r="T337" i="1"/>
  <c r="P337" i="1"/>
  <c r="K337" i="1"/>
  <c r="Z336" i="1"/>
  <c r="V336" i="1"/>
  <c r="R336" i="1"/>
  <c r="M336" i="1"/>
  <c r="I336" i="1"/>
  <c r="AB335" i="1"/>
  <c r="X335" i="1"/>
  <c r="T335" i="1"/>
  <c r="P335" i="1"/>
  <c r="K335" i="1"/>
  <c r="Z334" i="1"/>
  <c r="V334" i="1"/>
  <c r="R334" i="1"/>
  <c r="M334" i="1"/>
  <c r="I334" i="1"/>
  <c r="AB333" i="1"/>
  <c r="X333" i="1"/>
  <c r="T333" i="1"/>
  <c r="P333" i="1"/>
  <c r="K333" i="1"/>
  <c r="Z332" i="1"/>
  <c r="V332" i="1"/>
  <c r="R332" i="1"/>
  <c r="M332" i="1"/>
  <c r="I332" i="1"/>
  <c r="AB331" i="1"/>
  <c r="X331" i="1"/>
  <c r="T331" i="1"/>
  <c r="P331" i="1"/>
  <c r="K331" i="1"/>
  <c r="Z330" i="1"/>
  <c r="V330" i="1"/>
  <c r="R330" i="1"/>
  <c r="M330" i="1"/>
  <c r="I330" i="1"/>
  <c r="AB329" i="1"/>
  <c r="X329" i="1"/>
  <c r="T329" i="1"/>
  <c r="W376" i="1"/>
  <c r="Y375" i="1"/>
  <c r="H371" i="1"/>
  <c r="O370" i="1"/>
  <c r="Q369" i="1"/>
  <c r="W368" i="1"/>
  <c r="Y367" i="1"/>
  <c r="H363" i="1"/>
  <c r="O362" i="1"/>
  <c r="Q361" i="1"/>
  <c r="W360" i="1"/>
  <c r="Y359" i="1"/>
  <c r="H355" i="1"/>
  <c r="S354" i="1"/>
  <c r="AB353" i="1"/>
  <c r="P352" i="1"/>
  <c r="Y351" i="1"/>
  <c r="T350" i="1"/>
  <c r="P349" i="1"/>
  <c r="AB348" i="1"/>
  <c r="K348" i="1"/>
  <c r="X347" i="1"/>
  <c r="T346" i="1"/>
  <c r="P345" i="1"/>
  <c r="AB344" i="1"/>
  <c r="K344" i="1"/>
  <c r="X343" i="1"/>
  <c r="V342" i="1"/>
  <c r="K342" i="1"/>
  <c r="AA341" i="1"/>
  <c r="S341" i="1"/>
  <c r="J341" i="1"/>
  <c r="AA340" i="1"/>
  <c r="S340" i="1"/>
  <c r="J340" i="1"/>
  <c r="AA339" i="1"/>
  <c r="S339" i="1"/>
  <c r="L339" i="1"/>
  <c r="Y338" i="1"/>
  <c r="T338" i="1"/>
  <c r="O338" i="1"/>
  <c r="H338" i="1"/>
  <c r="Z337" i="1"/>
  <c r="U337" i="1"/>
  <c r="O337" i="1"/>
  <c r="I337" i="1"/>
  <c r="AB336" i="1"/>
  <c r="W336" i="1"/>
  <c r="Q336" i="1"/>
  <c r="K336" i="1"/>
  <c r="W335" i="1"/>
  <c r="R335" i="1"/>
  <c r="L335" i="1"/>
  <c r="Y334" i="1"/>
  <c r="T334" i="1"/>
  <c r="O334" i="1"/>
  <c r="H334" i="1"/>
  <c r="Z333" i="1"/>
  <c r="U333" i="1"/>
  <c r="O333" i="1"/>
  <c r="I333" i="1"/>
  <c r="AB332" i="1"/>
  <c r="W332" i="1"/>
  <c r="Q332" i="1"/>
  <c r="K332" i="1"/>
  <c r="W331" i="1"/>
  <c r="R331" i="1"/>
  <c r="L331" i="1"/>
  <c r="Y330" i="1"/>
  <c r="T330" i="1"/>
  <c r="O330" i="1"/>
  <c r="H330" i="1"/>
  <c r="Z329" i="1"/>
  <c r="U329" i="1"/>
  <c r="P329" i="1"/>
  <c r="K329" i="1"/>
  <c r="Z328" i="1"/>
  <c r="V328" i="1"/>
  <c r="R328" i="1"/>
  <c r="M328" i="1"/>
  <c r="I328" i="1"/>
  <c r="AB327" i="1"/>
  <c r="X327" i="1"/>
  <c r="T327" i="1"/>
  <c r="P327" i="1"/>
  <c r="K327" i="1"/>
  <c r="Z326" i="1"/>
  <c r="V326" i="1"/>
  <c r="R326" i="1"/>
  <c r="M326" i="1"/>
  <c r="I326" i="1"/>
  <c r="AB325" i="1"/>
  <c r="X325" i="1"/>
  <c r="T325" i="1"/>
  <c r="P325" i="1"/>
  <c r="K325" i="1"/>
  <c r="Z324" i="1"/>
  <c r="V324" i="1"/>
  <c r="R324" i="1"/>
  <c r="M324" i="1"/>
  <c r="I324" i="1"/>
  <c r="AB323" i="1"/>
  <c r="X323" i="1"/>
  <c r="T323" i="1"/>
  <c r="P323" i="1"/>
  <c r="K323" i="1"/>
  <c r="Z322" i="1"/>
  <c r="V322" i="1"/>
  <c r="R322" i="1"/>
  <c r="M322" i="1"/>
  <c r="I322" i="1"/>
  <c r="AB321" i="1"/>
  <c r="X321" i="1"/>
  <c r="T321" i="1"/>
  <c r="P321" i="1"/>
  <c r="K321" i="1"/>
  <c r="Z320" i="1"/>
  <c r="V320" i="1"/>
  <c r="R320" i="1"/>
  <c r="M320" i="1"/>
  <c r="I320" i="1"/>
  <c r="AB319" i="1"/>
  <c r="X319" i="1"/>
  <c r="T319" i="1"/>
  <c r="P319" i="1"/>
  <c r="K319" i="1"/>
  <c r="Z318" i="1"/>
  <c r="V318" i="1"/>
  <c r="R318" i="1"/>
  <c r="M318" i="1"/>
  <c r="I318" i="1"/>
  <c r="AB317" i="1"/>
  <c r="X317" i="1"/>
  <c r="T317" i="1"/>
  <c r="P317" i="1"/>
  <c r="K317" i="1"/>
  <c r="Z316" i="1"/>
  <c r="V316" i="1"/>
  <c r="R316" i="1"/>
  <c r="M316" i="1"/>
  <c r="I316" i="1"/>
  <c r="AB315" i="1"/>
  <c r="X315" i="1"/>
  <c r="T315" i="1"/>
  <c r="P315" i="1"/>
  <c r="K315" i="1"/>
  <c r="Z314" i="1"/>
  <c r="V314" i="1"/>
  <c r="R314" i="1"/>
  <c r="M314" i="1"/>
  <c r="I314" i="1"/>
  <c r="AB313" i="1"/>
  <c r="X313" i="1"/>
  <c r="T313" i="1"/>
  <c r="P313" i="1"/>
  <c r="K313" i="1"/>
  <c r="Z312" i="1"/>
  <c r="V312" i="1"/>
  <c r="R312" i="1"/>
  <c r="M312" i="1"/>
  <c r="I312" i="1"/>
  <c r="AB311" i="1"/>
  <c r="X311" i="1"/>
  <c r="T311" i="1"/>
  <c r="P311" i="1"/>
  <c r="K311" i="1"/>
  <c r="Z310" i="1"/>
  <c r="V310" i="1"/>
  <c r="R310" i="1"/>
  <c r="M310" i="1"/>
  <c r="I310" i="1"/>
  <c r="AB309" i="1"/>
  <c r="X309" i="1"/>
  <c r="T309" i="1"/>
  <c r="P309" i="1"/>
  <c r="K309" i="1"/>
  <c r="Z308" i="1"/>
  <c r="V308" i="1"/>
  <c r="R308" i="1"/>
  <c r="M308" i="1"/>
  <c r="I308" i="1"/>
  <c r="AB307" i="1"/>
  <c r="X307" i="1"/>
  <c r="T307" i="1"/>
  <c r="P307" i="1"/>
  <c r="K307" i="1"/>
  <c r="Z306" i="1"/>
  <c r="V306" i="1"/>
  <c r="R306" i="1"/>
  <c r="M306" i="1"/>
  <c r="I306" i="1"/>
  <c r="AB305" i="1"/>
  <c r="X305" i="1"/>
  <c r="T305" i="1"/>
  <c r="P305" i="1"/>
  <c r="K305" i="1"/>
  <c r="Z304" i="1"/>
  <c r="V304" i="1"/>
  <c r="R304" i="1"/>
  <c r="M304" i="1"/>
  <c r="I304" i="1"/>
  <c r="AB303" i="1"/>
  <c r="X303" i="1"/>
  <c r="T303" i="1"/>
  <c r="P303" i="1"/>
  <c r="K303" i="1"/>
  <c r="Z302" i="1"/>
  <c r="V302" i="1"/>
  <c r="R302" i="1"/>
  <c r="M302" i="1"/>
  <c r="I302" i="1"/>
  <c r="AB301" i="1"/>
  <c r="X301" i="1"/>
  <c r="T301" i="1"/>
  <c r="P301" i="1"/>
  <c r="K301" i="1"/>
  <c r="Z300" i="1"/>
  <c r="V300" i="1"/>
  <c r="R300" i="1"/>
  <c r="M300" i="1"/>
  <c r="I300" i="1"/>
  <c r="AB299" i="1"/>
  <c r="X299" i="1"/>
  <c r="T299" i="1"/>
  <c r="P299" i="1"/>
  <c r="O376" i="1"/>
  <c r="Q375" i="1"/>
  <c r="W374" i="1"/>
  <c r="Y373" i="1"/>
  <c r="H369" i="1"/>
  <c r="O368" i="1"/>
  <c r="Q367" i="1"/>
  <c r="W366" i="1"/>
  <c r="Y365" i="1"/>
  <c r="H361" i="1"/>
  <c r="O360" i="1"/>
  <c r="Q359" i="1"/>
  <c r="W358" i="1"/>
  <c r="Y357" i="1"/>
  <c r="M354" i="1"/>
  <c r="V353" i="1"/>
  <c r="J352" i="1"/>
  <c r="T351" i="1"/>
  <c r="P350" i="1"/>
  <c r="AB349" i="1"/>
  <c r="K349" i="1"/>
  <c r="X348" i="1"/>
  <c r="T347" i="1"/>
  <c r="P346" i="1"/>
  <c r="AB345" i="1"/>
  <c r="K345" i="1"/>
  <c r="X344" i="1"/>
  <c r="T343" i="1"/>
  <c r="T342" i="1"/>
  <c r="H342" i="1"/>
  <c r="Y341" i="1"/>
  <c r="Q341" i="1"/>
  <c r="H341" i="1"/>
  <c r="Y340" i="1"/>
  <c r="Q340" i="1"/>
  <c r="H340" i="1"/>
  <c r="Y339" i="1"/>
  <c r="Q339" i="1"/>
  <c r="J339" i="1"/>
  <c r="X338" i="1"/>
  <c r="S338" i="1"/>
  <c r="L338" i="1"/>
  <c r="Y337" i="1"/>
  <c r="S337" i="1"/>
  <c r="M337" i="1"/>
  <c r="H337" i="1"/>
  <c r="AA336" i="1"/>
  <c r="U336" i="1"/>
  <c r="P336" i="1"/>
  <c r="J336" i="1"/>
  <c r="AA335" i="1"/>
  <c r="V335" i="1"/>
  <c r="Q335" i="1"/>
  <c r="J335" i="1"/>
  <c r="X334" i="1"/>
  <c r="S334" i="1"/>
  <c r="L334" i="1"/>
  <c r="Y333" i="1"/>
  <c r="S333" i="1"/>
  <c r="M333" i="1"/>
  <c r="H333" i="1"/>
  <c r="AA332" i="1"/>
  <c r="U332" i="1"/>
  <c r="P332" i="1"/>
  <c r="J332" i="1"/>
  <c r="AA331" i="1"/>
  <c r="V331" i="1"/>
  <c r="Q331" i="1"/>
  <c r="J331" i="1"/>
  <c r="X330" i="1"/>
  <c r="S330" i="1"/>
  <c r="L330" i="1"/>
  <c r="Y329" i="1"/>
  <c r="S329" i="1"/>
  <c r="O329" i="1"/>
  <c r="J329" i="1"/>
  <c r="Y328" i="1"/>
  <c r="U328" i="1"/>
  <c r="Q328" i="1"/>
  <c r="L328" i="1"/>
  <c r="H328" i="1"/>
  <c r="AA327" i="1"/>
  <c r="W327" i="1"/>
  <c r="S327" i="1"/>
  <c r="O327" i="1"/>
  <c r="J327" i="1"/>
  <c r="Y326" i="1"/>
  <c r="U326" i="1"/>
  <c r="Q326" i="1"/>
  <c r="L326" i="1"/>
  <c r="H326" i="1"/>
  <c r="AA325" i="1"/>
  <c r="W325" i="1"/>
  <c r="S325" i="1"/>
  <c r="O325" i="1"/>
  <c r="J325" i="1"/>
  <c r="Y324" i="1"/>
  <c r="U324" i="1"/>
  <c r="Q324" i="1"/>
  <c r="L324" i="1"/>
  <c r="H324" i="1"/>
  <c r="AA323" i="1"/>
  <c r="W323" i="1"/>
  <c r="S323" i="1"/>
  <c r="O323" i="1"/>
  <c r="J323" i="1"/>
  <c r="Y322" i="1"/>
  <c r="U322" i="1"/>
  <c r="Q322" i="1"/>
  <c r="L322" i="1"/>
  <c r="H322" i="1"/>
  <c r="AA321" i="1"/>
  <c r="W321" i="1"/>
  <c r="S321" i="1"/>
  <c r="O321" i="1"/>
  <c r="J321" i="1"/>
  <c r="Y320" i="1"/>
  <c r="U320" i="1"/>
  <c r="Q320" i="1"/>
  <c r="L320" i="1"/>
  <c r="H320" i="1"/>
  <c r="AA319" i="1"/>
  <c r="W319" i="1"/>
  <c r="S319" i="1"/>
  <c r="O319" i="1"/>
  <c r="J319" i="1"/>
  <c r="Y318" i="1"/>
  <c r="U318" i="1"/>
  <c r="Q318" i="1"/>
  <c r="L318" i="1"/>
  <c r="H318" i="1"/>
  <c r="AA317" i="1"/>
  <c r="W317" i="1"/>
  <c r="S317" i="1"/>
  <c r="O317" i="1"/>
  <c r="J317" i="1"/>
  <c r="Y316" i="1"/>
  <c r="U316" i="1"/>
  <c r="Q316" i="1"/>
  <c r="L316" i="1"/>
  <c r="H316" i="1"/>
  <c r="AA315" i="1"/>
  <c r="W315" i="1"/>
  <c r="S315" i="1"/>
  <c r="O315" i="1"/>
  <c r="J315" i="1"/>
  <c r="Y314" i="1"/>
  <c r="U314" i="1"/>
  <c r="Q314" i="1"/>
  <c r="L314" i="1"/>
  <c r="H314" i="1"/>
  <c r="AA313" i="1"/>
  <c r="W313" i="1"/>
  <c r="S313" i="1"/>
  <c r="O313" i="1"/>
  <c r="J313" i="1"/>
  <c r="Y312" i="1"/>
  <c r="U312" i="1"/>
  <c r="Q312" i="1"/>
  <c r="L312" i="1"/>
  <c r="H312" i="1"/>
  <c r="AA311" i="1"/>
  <c r="W311" i="1"/>
  <c r="S311" i="1"/>
  <c r="O311" i="1"/>
  <c r="J311" i="1"/>
  <c r="Y310" i="1"/>
  <c r="U310" i="1"/>
  <c r="Q310" i="1"/>
  <c r="L310" i="1"/>
  <c r="H310" i="1"/>
  <c r="AA309" i="1"/>
  <c r="W309" i="1"/>
  <c r="S309" i="1"/>
  <c r="O309" i="1"/>
  <c r="J309" i="1"/>
  <c r="Y308" i="1"/>
  <c r="U308" i="1"/>
  <c r="Q308" i="1"/>
  <c r="L308" i="1"/>
  <c r="H308" i="1"/>
  <c r="AA307" i="1"/>
  <c r="W307" i="1"/>
  <c r="S307" i="1"/>
  <c r="O307" i="1"/>
  <c r="J307" i="1"/>
  <c r="Y306" i="1"/>
  <c r="U306" i="1"/>
  <c r="Q306" i="1"/>
  <c r="L306" i="1"/>
  <c r="H306" i="1"/>
  <c r="AA305" i="1"/>
  <c r="W305" i="1"/>
  <c r="S305" i="1"/>
  <c r="O305" i="1"/>
  <c r="J305" i="1"/>
  <c r="Y304" i="1"/>
  <c r="U304" i="1"/>
  <c r="Q304" i="1"/>
  <c r="L304" i="1"/>
  <c r="H304" i="1"/>
  <c r="AA303" i="1"/>
  <c r="W303" i="1"/>
  <c r="S303" i="1"/>
  <c r="O303" i="1"/>
  <c r="J303" i="1"/>
  <c r="Y302" i="1"/>
  <c r="U302" i="1"/>
  <c r="Q302" i="1"/>
  <c r="L302" i="1"/>
  <c r="H302" i="1"/>
  <c r="AA301" i="1"/>
  <c r="W301" i="1"/>
  <c r="S301" i="1"/>
  <c r="O301" i="1"/>
  <c r="J301" i="1"/>
  <c r="Y300" i="1"/>
  <c r="U300" i="1"/>
  <c r="Q300" i="1"/>
  <c r="L300" i="1"/>
  <c r="H300" i="1"/>
  <c r="AA299" i="1"/>
  <c r="W299" i="1"/>
  <c r="S299" i="1"/>
  <c r="O299" i="1"/>
  <c r="J299" i="1"/>
  <c r="Y298" i="1"/>
  <c r="U298" i="1"/>
  <c r="Q298" i="1"/>
  <c r="L298" i="1"/>
  <c r="H298" i="1"/>
  <c r="AA297" i="1"/>
  <c r="W297" i="1"/>
  <c r="S297" i="1"/>
  <c r="O297" i="1"/>
  <c r="J297" i="1"/>
  <c r="Y296" i="1"/>
  <c r="U296" i="1"/>
  <c r="Q296" i="1"/>
  <c r="L296" i="1"/>
  <c r="H296" i="1"/>
  <c r="AA295" i="1"/>
  <c r="W295" i="1"/>
  <c r="S295" i="1"/>
  <c r="O295" i="1"/>
  <c r="J295" i="1"/>
  <c r="Y294" i="1"/>
  <c r="U294" i="1"/>
  <c r="Q294" i="1"/>
  <c r="L294" i="1"/>
  <c r="H294" i="1"/>
  <c r="AA293" i="1"/>
  <c r="W293" i="1"/>
  <c r="S293" i="1"/>
  <c r="O293" i="1"/>
  <c r="Q373" i="1"/>
  <c r="W372" i="1"/>
  <c r="Y371" i="1"/>
  <c r="W370" i="1"/>
  <c r="H367" i="1"/>
  <c r="Q357" i="1"/>
  <c r="W356" i="1"/>
  <c r="Y355" i="1"/>
  <c r="X354" i="1"/>
  <c r="K353" i="1"/>
  <c r="V352" i="1"/>
  <c r="K351" i="1"/>
  <c r="X350" i="1"/>
  <c r="X349" i="1"/>
  <c r="T348" i="1"/>
  <c r="AB347" i="1"/>
  <c r="K343" i="1"/>
  <c r="Y342" i="1"/>
  <c r="L341" i="1"/>
  <c r="U340" i="1"/>
  <c r="M339" i="1"/>
  <c r="U338" i="1"/>
  <c r="J338" i="1"/>
  <c r="W337" i="1"/>
  <c r="L337" i="1"/>
  <c r="Y336" i="1"/>
  <c r="O336" i="1"/>
  <c r="S335" i="1"/>
  <c r="H335" i="1"/>
  <c r="AA334" i="1"/>
  <c r="P334" i="1"/>
  <c r="R333" i="1"/>
  <c r="T332" i="1"/>
  <c r="H332" i="1"/>
  <c r="Y331" i="1"/>
  <c r="M331" i="1"/>
  <c r="U330" i="1"/>
  <c r="J330" i="1"/>
  <c r="W329" i="1"/>
  <c r="M329" i="1"/>
  <c r="X328" i="1"/>
  <c r="P328" i="1"/>
  <c r="V327" i="1"/>
  <c r="M327" i="1"/>
  <c r="X326" i="1"/>
  <c r="P326" i="1"/>
  <c r="V325" i="1"/>
  <c r="M325" i="1"/>
  <c r="X324" i="1"/>
  <c r="P324" i="1"/>
  <c r="V323" i="1"/>
  <c r="M323" i="1"/>
  <c r="X322" i="1"/>
  <c r="P322" i="1"/>
  <c r="V321" i="1"/>
  <c r="M321" i="1"/>
  <c r="X320" i="1"/>
  <c r="P320" i="1"/>
  <c r="V319" i="1"/>
  <c r="M319" i="1"/>
  <c r="X318" i="1"/>
  <c r="P318" i="1"/>
  <c r="V317" i="1"/>
  <c r="M317" i="1"/>
  <c r="X316" i="1"/>
  <c r="P316" i="1"/>
  <c r="V315" i="1"/>
  <c r="M315" i="1"/>
  <c r="X314" i="1"/>
  <c r="P314" i="1"/>
  <c r="V313" i="1"/>
  <c r="M313" i="1"/>
  <c r="X312" i="1"/>
  <c r="P312" i="1"/>
  <c r="V311" i="1"/>
  <c r="M311" i="1"/>
  <c r="X310" i="1"/>
  <c r="P310" i="1"/>
  <c r="V309" i="1"/>
  <c r="M309" i="1"/>
  <c r="X308" i="1"/>
  <c r="P308" i="1"/>
  <c r="V307" i="1"/>
  <c r="M307" i="1"/>
  <c r="X306" i="1"/>
  <c r="P306" i="1"/>
  <c r="V305" i="1"/>
  <c r="M305" i="1"/>
  <c r="X304" i="1"/>
  <c r="P304" i="1"/>
  <c r="V303" i="1"/>
  <c r="M303" i="1"/>
  <c r="X302" i="1"/>
  <c r="P302" i="1"/>
  <c r="V301" i="1"/>
  <c r="M301" i="1"/>
  <c r="X300" i="1"/>
  <c r="P300" i="1"/>
  <c r="V299" i="1"/>
  <c r="M299" i="1"/>
  <c r="H299" i="1"/>
  <c r="AA298" i="1"/>
  <c r="V298" i="1"/>
  <c r="H375" i="1"/>
  <c r="Q365" i="1"/>
  <c r="W364" i="1"/>
  <c r="Y363" i="1"/>
  <c r="W362" i="1"/>
  <c r="H359" i="1"/>
  <c r="K347" i="1"/>
  <c r="X346" i="1"/>
  <c r="X345" i="1"/>
  <c r="T344" i="1"/>
  <c r="AB343" i="1"/>
  <c r="M342" i="1"/>
  <c r="U341" i="1"/>
  <c r="L340" i="1"/>
  <c r="U339" i="1"/>
  <c r="H339" i="1"/>
  <c r="AA338" i="1"/>
  <c r="P338" i="1"/>
  <c r="R337" i="1"/>
  <c r="T336" i="1"/>
  <c r="H336" i="1"/>
  <c r="Y335" i="1"/>
  <c r="M335" i="1"/>
  <c r="U334" i="1"/>
  <c r="J334" i="1"/>
  <c r="W333" i="1"/>
  <c r="L333" i="1"/>
  <c r="Y332" i="1"/>
  <c r="O332" i="1"/>
  <c r="S331" i="1"/>
  <c r="H331" i="1"/>
  <c r="AA330" i="1"/>
  <c r="P330" i="1"/>
  <c r="R329" i="1"/>
  <c r="I329" i="1"/>
  <c r="AB328" i="1"/>
  <c r="T328" i="1"/>
  <c r="K328" i="1"/>
  <c r="Z327" i="1"/>
  <c r="R327" i="1"/>
  <c r="I327" i="1"/>
  <c r="AB326" i="1"/>
  <c r="T326" i="1"/>
  <c r="K326" i="1"/>
  <c r="Z325" i="1"/>
  <c r="R325" i="1"/>
  <c r="I325" i="1"/>
  <c r="AB324" i="1"/>
  <c r="T324" i="1"/>
  <c r="K324" i="1"/>
  <c r="Z323" i="1"/>
  <c r="R323" i="1"/>
  <c r="I323" i="1"/>
  <c r="AB322" i="1"/>
  <c r="T322" i="1"/>
  <c r="K322" i="1"/>
  <c r="Z321" i="1"/>
  <c r="R321" i="1"/>
  <c r="I321" i="1"/>
  <c r="AB320" i="1"/>
  <c r="T320" i="1"/>
  <c r="K320" i="1"/>
  <c r="Z319" i="1"/>
  <c r="R319" i="1"/>
  <c r="I319" i="1"/>
  <c r="AB318" i="1"/>
  <c r="T318" i="1"/>
  <c r="K318" i="1"/>
  <c r="Z317" i="1"/>
  <c r="R317" i="1"/>
  <c r="I317" i="1"/>
  <c r="AB316" i="1"/>
  <c r="T316" i="1"/>
  <c r="K316" i="1"/>
  <c r="Z315" i="1"/>
  <c r="R315" i="1"/>
  <c r="I315" i="1"/>
  <c r="AB314" i="1"/>
  <c r="T314" i="1"/>
  <c r="K314" i="1"/>
  <c r="Z313" i="1"/>
  <c r="R313" i="1"/>
  <c r="I313" i="1"/>
  <c r="AB312" i="1"/>
  <c r="T312" i="1"/>
  <c r="K312" i="1"/>
  <c r="Z311" i="1"/>
  <c r="R311" i="1"/>
  <c r="I311" i="1"/>
  <c r="AB310" i="1"/>
  <c r="T310" i="1"/>
  <c r="K310" i="1"/>
  <c r="Z309" i="1"/>
  <c r="R309" i="1"/>
  <c r="I309" i="1"/>
  <c r="AB308" i="1"/>
  <c r="T308" i="1"/>
  <c r="K308" i="1"/>
  <c r="Z307" i="1"/>
  <c r="R307" i="1"/>
  <c r="I307" i="1"/>
  <c r="AB306" i="1"/>
  <c r="T306" i="1"/>
  <c r="K306" i="1"/>
  <c r="Z305" i="1"/>
  <c r="R305" i="1"/>
  <c r="I305" i="1"/>
  <c r="AB304" i="1"/>
  <c r="T304" i="1"/>
  <c r="K304" i="1"/>
  <c r="Z303" i="1"/>
  <c r="R303" i="1"/>
  <c r="I303" i="1"/>
  <c r="AB302" i="1"/>
  <c r="T302" i="1"/>
  <c r="K302" i="1"/>
  <c r="Z301" i="1"/>
  <c r="R301" i="1"/>
  <c r="I301" i="1"/>
  <c r="AB300" i="1"/>
  <c r="T300" i="1"/>
  <c r="K300" i="1"/>
  <c r="Z299" i="1"/>
  <c r="R299" i="1"/>
  <c r="K299" i="1"/>
  <c r="X298" i="1"/>
  <c r="S298" i="1"/>
  <c r="M298" i="1"/>
  <c r="Y297" i="1"/>
  <c r="T297" i="1"/>
  <c r="M297" i="1"/>
  <c r="H297" i="1"/>
  <c r="AA296" i="1"/>
  <c r="V296" i="1"/>
  <c r="P296" i="1"/>
  <c r="J296" i="1"/>
  <c r="AB295" i="1"/>
  <c r="V295" i="1"/>
  <c r="Q295" i="1"/>
  <c r="K295" i="1"/>
  <c r="X294" i="1"/>
  <c r="S294" i="1"/>
  <c r="M294" i="1"/>
  <c r="Y293" i="1"/>
  <c r="T293" i="1"/>
  <c r="M293" i="1"/>
  <c r="I293" i="1"/>
  <c r="AB292" i="1"/>
  <c r="X292" i="1"/>
  <c r="T292" i="1"/>
  <c r="P292" i="1"/>
  <c r="K292" i="1"/>
  <c r="Z291" i="1"/>
  <c r="V291" i="1"/>
  <c r="R291" i="1"/>
  <c r="M291" i="1"/>
  <c r="I291" i="1"/>
  <c r="AB290" i="1"/>
  <c r="X290" i="1"/>
  <c r="T290" i="1"/>
  <c r="P290" i="1"/>
  <c r="K290" i="1"/>
  <c r="Z289" i="1"/>
  <c r="V289" i="1"/>
  <c r="R289" i="1"/>
  <c r="M289" i="1"/>
  <c r="I289" i="1"/>
  <c r="AB288" i="1"/>
  <c r="X288" i="1"/>
  <c r="T288" i="1"/>
  <c r="P288" i="1"/>
  <c r="K288" i="1"/>
  <c r="Z287" i="1"/>
  <c r="V287" i="1"/>
  <c r="R287" i="1"/>
  <c r="M287" i="1"/>
  <c r="I287" i="1"/>
  <c r="AB286" i="1"/>
  <c r="X286" i="1"/>
  <c r="T286" i="1"/>
  <c r="P286" i="1"/>
  <c r="K286" i="1"/>
  <c r="Z285" i="1"/>
  <c r="V285" i="1"/>
  <c r="R285" i="1"/>
  <c r="M285" i="1"/>
  <c r="I285" i="1"/>
  <c r="AB284" i="1"/>
  <c r="X284" i="1"/>
  <c r="T284" i="1"/>
  <c r="P284" i="1"/>
  <c r="K284" i="1"/>
  <c r="Z283" i="1"/>
  <c r="V283" i="1"/>
  <c r="R283" i="1"/>
  <c r="M283" i="1"/>
  <c r="I283" i="1"/>
  <c r="AB282" i="1"/>
  <c r="X282" i="1"/>
  <c r="T282" i="1"/>
  <c r="P282" i="1"/>
  <c r="K282" i="1"/>
  <c r="Z281" i="1"/>
  <c r="V281" i="1"/>
  <c r="R281" i="1"/>
  <c r="M281" i="1"/>
  <c r="I281" i="1"/>
  <c r="AB280" i="1"/>
  <c r="X280" i="1"/>
  <c r="T280" i="1"/>
  <c r="P280" i="1"/>
  <c r="K280" i="1"/>
  <c r="Z279" i="1"/>
  <c r="V279" i="1"/>
  <c r="R279" i="1"/>
  <c r="M279" i="1"/>
  <c r="I279" i="1"/>
  <c r="AB278" i="1"/>
  <c r="X278" i="1"/>
  <c r="T278" i="1"/>
  <c r="P278" i="1"/>
  <c r="K278" i="1"/>
  <c r="Z277" i="1"/>
  <c r="V277" i="1"/>
  <c r="R277" i="1"/>
  <c r="M277" i="1"/>
  <c r="I277" i="1"/>
  <c r="AB276" i="1"/>
  <c r="X276" i="1"/>
  <c r="T276" i="1"/>
  <c r="P276" i="1"/>
  <c r="K276" i="1"/>
  <c r="Z275" i="1"/>
  <c r="V275" i="1"/>
  <c r="R275" i="1"/>
  <c r="M275" i="1"/>
  <c r="I275" i="1"/>
  <c r="AB274" i="1"/>
  <c r="X274" i="1"/>
  <c r="T274" i="1"/>
  <c r="P274" i="1"/>
  <c r="K274" i="1"/>
  <c r="Z273" i="1"/>
  <c r="V273" i="1"/>
  <c r="R273" i="1"/>
  <c r="M273" i="1"/>
  <c r="I273" i="1"/>
  <c r="AB272" i="1"/>
  <c r="X272" i="1"/>
  <c r="T272" i="1"/>
  <c r="P272" i="1"/>
  <c r="K272" i="1"/>
  <c r="Z271" i="1"/>
  <c r="V271" i="1"/>
  <c r="R271" i="1"/>
  <c r="Q371" i="1"/>
  <c r="O366" i="1"/>
  <c r="H357" i="1"/>
  <c r="AB350" i="1"/>
  <c r="T349" i="1"/>
  <c r="P344" i="1"/>
  <c r="I339" i="1"/>
  <c r="W338" i="1"/>
  <c r="J337" i="1"/>
  <c r="S336" i="1"/>
  <c r="Z335" i="1"/>
  <c r="Q334" i="1"/>
  <c r="AA333" i="1"/>
  <c r="L332" i="1"/>
  <c r="U331" i="1"/>
  <c r="K330" i="1"/>
  <c r="V329" i="1"/>
  <c r="S328" i="1"/>
  <c r="L327" i="1"/>
  <c r="AA326" i="1"/>
  <c r="J326" i="1"/>
  <c r="U325" i="1"/>
  <c r="S324" i="1"/>
  <c r="L323" i="1"/>
  <c r="AA322" i="1"/>
  <c r="J322" i="1"/>
  <c r="U321" i="1"/>
  <c r="S320" i="1"/>
  <c r="L319" i="1"/>
  <c r="AA318" i="1"/>
  <c r="J318" i="1"/>
  <c r="U317" i="1"/>
  <c r="S316" i="1"/>
  <c r="L315" i="1"/>
  <c r="AA314" i="1"/>
  <c r="J314" i="1"/>
  <c r="U313" i="1"/>
  <c r="S312" i="1"/>
  <c r="L311" i="1"/>
  <c r="AA310" i="1"/>
  <c r="J310" i="1"/>
  <c r="U309" i="1"/>
  <c r="S308" i="1"/>
  <c r="L307" i="1"/>
  <c r="AA306" i="1"/>
  <c r="J306" i="1"/>
  <c r="U305" i="1"/>
  <c r="S304" i="1"/>
  <c r="L303" i="1"/>
  <c r="AA302" i="1"/>
  <c r="J302" i="1"/>
  <c r="U301" i="1"/>
  <c r="S300" i="1"/>
  <c r="L299" i="1"/>
  <c r="AB298" i="1"/>
  <c r="R298" i="1"/>
  <c r="J298" i="1"/>
  <c r="AB297" i="1"/>
  <c r="U297" i="1"/>
  <c r="L297" i="1"/>
  <c r="W296" i="1"/>
  <c r="O296" i="1"/>
  <c r="X295" i="1"/>
  <c r="P295" i="1"/>
  <c r="H295" i="1"/>
  <c r="AA294" i="1"/>
  <c r="T294" i="1"/>
  <c r="K294" i="1"/>
  <c r="V293" i="1"/>
  <c r="P293" i="1"/>
  <c r="H293" i="1"/>
  <c r="Z292" i="1"/>
  <c r="U292" i="1"/>
  <c r="O292" i="1"/>
  <c r="I292" i="1"/>
  <c r="AB291" i="1"/>
  <c r="W291" i="1"/>
  <c r="Q291" i="1"/>
  <c r="K291" i="1"/>
  <c r="W290" i="1"/>
  <c r="R290" i="1"/>
  <c r="L290" i="1"/>
  <c r="Y289" i="1"/>
  <c r="T289" i="1"/>
  <c r="O289" i="1"/>
  <c r="H289" i="1"/>
  <c r="Z288" i="1"/>
  <c r="U288" i="1"/>
  <c r="O288" i="1"/>
  <c r="I288" i="1"/>
  <c r="AB287" i="1"/>
  <c r="W287" i="1"/>
  <c r="Q287" i="1"/>
  <c r="K287" i="1"/>
  <c r="W286" i="1"/>
  <c r="R286" i="1"/>
  <c r="L286" i="1"/>
  <c r="Y285" i="1"/>
  <c r="T285" i="1"/>
  <c r="O285" i="1"/>
  <c r="H285" i="1"/>
  <c r="Z284" i="1"/>
  <c r="U284" i="1"/>
  <c r="O284" i="1"/>
  <c r="I284" i="1"/>
  <c r="AB283" i="1"/>
  <c r="W283" i="1"/>
  <c r="Q283" i="1"/>
  <c r="K283" i="1"/>
  <c r="W282" i="1"/>
  <c r="R282" i="1"/>
  <c r="L282" i="1"/>
  <c r="Y281" i="1"/>
  <c r="T281" i="1"/>
  <c r="O281" i="1"/>
  <c r="H281" i="1"/>
  <c r="Z280" i="1"/>
  <c r="U280" i="1"/>
  <c r="O280" i="1"/>
  <c r="I280" i="1"/>
  <c r="AB279" i="1"/>
  <c r="W279" i="1"/>
  <c r="Q279" i="1"/>
  <c r="K279" i="1"/>
  <c r="W278" i="1"/>
  <c r="R278" i="1"/>
  <c r="L278" i="1"/>
  <c r="Y277" i="1"/>
  <c r="T277" i="1"/>
  <c r="O277" i="1"/>
  <c r="H277" i="1"/>
  <c r="Z276" i="1"/>
  <c r="U276" i="1"/>
  <c r="O276" i="1"/>
  <c r="I276" i="1"/>
  <c r="AB275" i="1"/>
  <c r="W275" i="1"/>
  <c r="Q275" i="1"/>
  <c r="K275" i="1"/>
  <c r="W274" i="1"/>
  <c r="R274" i="1"/>
  <c r="L274" i="1"/>
  <c r="Y273" i="1"/>
  <c r="T273" i="1"/>
  <c r="O273" i="1"/>
  <c r="H273" i="1"/>
  <c r="Z272" i="1"/>
  <c r="U272" i="1"/>
  <c r="O272" i="1"/>
  <c r="I272" i="1"/>
  <c r="AB271" i="1"/>
  <c r="W271" i="1"/>
  <c r="Q271" i="1"/>
  <c r="L271" i="1"/>
  <c r="H271" i="1"/>
  <c r="AA270" i="1"/>
  <c r="W270" i="1"/>
  <c r="S270" i="1"/>
  <c r="O270" i="1"/>
  <c r="J270" i="1"/>
  <c r="Y269" i="1"/>
  <c r="U269" i="1"/>
  <c r="Q269" i="1"/>
  <c r="L269" i="1"/>
  <c r="H269" i="1"/>
  <c r="AA268" i="1"/>
  <c r="W268" i="1"/>
  <c r="S268" i="1"/>
  <c r="O268" i="1"/>
  <c r="J268" i="1"/>
  <c r="Y267" i="1"/>
  <c r="U267" i="1"/>
  <c r="Q267" i="1"/>
  <c r="L267" i="1"/>
  <c r="H267" i="1"/>
  <c r="AA266" i="1"/>
  <c r="W266" i="1"/>
  <c r="S266" i="1"/>
  <c r="O266" i="1"/>
  <c r="J266" i="1"/>
  <c r="Y265" i="1"/>
  <c r="U265" i="1"/>
  <c r="Q265" i="1"/>
  <c r="L265" i="1"/>
  <c r="H265" i="1"/>
  <c r="AA264" i="1"/>
  <c r="W264" i="1"/>
  <c r="S264" i="1"/>
  <c r="O264" i="1"/>
  <c r="J264" i="1"/>
  <c r="Y263" i="1"/>
  <c r="U263" i="1"/>
  <c r="Q263" i="1"/>
  <c r="L263" i="1"/>
  <c r="H263" i="1"/>
  <c r="AA262" i="1"/>
  <c r="W262" i="1"/>
  <c r="S262" i="1"/>
  <c r="O262" i="1"/>
  <c r="J262" i="1"/>
  <c r="Y261" i="1"/>
  <c r="U261" i="1"/>
  <c r="Q261" i="1"/>
  <c r="L261" i="1"/>
  <c r="H261" i="1"/>
  <c r="AA260" i="1"/>
  <c r="W260" i="1"/>
  <c r="S260" i="1"/>
  <c r="O260" i="1"/>
  <c r="J260" i="1"/>
  <c r="Y259" i="1"/>
  <c r="U259" i="1"/>
  <c r="Q259" i="1"/>
  <c r="L259" i="1"/>
  <c r="H259" i="1"/>
  <c r="AA258" i="1"/>
  <c r="W258" i="1"/>
  <c r="S258" i="1"/>
  <c r="O258" i="1"/>
  <c r="J258" i="1"/>
  <c r="Y257" i="1"/>
  <c r="U257" i="1"/>
  <c r="Q257" i="1"/>
  <c r="L257" i="1"/>
  <c r="H257" i="1"/>
  <c r="AA256" i="1"/>
  <c r="W256" i="1"/>
  <c r="S256" i="1"/>
  <c r="O256" i="1"/>
  <c r="J256" i="1"/>
  <c r="Y255" i="1"/>
  <c r="U255" i="1"/>
  <c r="Q255" i="1"/>
  <c r="L255" i="1"/>
  <c r="H255" i="1"/>
  <c r="AA254" i="1"/>
  <c r="W254" i="1"/>
  <c r="S254" i="1"/>
  <c r="O254" i="1"/>
  <c r="J254" i="1"/>
  <c r="Y253" i="1"/>
  <c r="U253" i="1"/>
  <c r="Q253" i="1"/>
  <c r="L253" i="1"/>
  <c r="H253" i="1"/>
  <c r="AA252" i="1"/>
  <c r="W252" i="1"/>
  <c r="S252" i="1"/>
  <c r="O252" i="1"/>
  <c r="J252" i="1"/>
  <c r="Y251" i="1"/>
  <c r="U251" i="1"/>
  <c r="Q251" i="1"/>
  <c r="L251" i="1"/>
  <c r="H251" i="1"/>
  <c r="O372" i="1"/>
  <c r="Y369" i="1"/>
  <c r="Q363" i="1"/>
  <c r="O358" i="1"/>
  <c r="P351" i="1"/>
  <c r="K350" i="1"/>
  <c r="AB346" i="1"/>
  <c r="T345" i="1"/>
  <c r="Q338" i="1"/>
  <c r="AA337" i="1"/>
  <c r="L336" i="1"/>
  <c r="U335" i="1"/>
  <c r="K334" i="1"/>
  <c r="V333" i="1"/>
  <c r="O331" i="1"/>
  <c r="AB330" i="1"/>
  <c r="Q329" i="1"/>
  <c r="O328" i="1"/>
  <c r="Y327" i="1"/>
  <c r="H327" i="1"/>
  <c r="W326" i="1"/>
  <c r="Q325" i="1"/>
  <c r="O324" i="1"/>
  <c r="Y323" i="1"/>
  <c r="H323" i="1"/>
  <c r="W322" i="1"/>
  <c r="Q321" i="1"/>
  <c r="O320" i="1"/>
  <c r="Y319" i="1"/>
  <c r="H319" i="1"/>
  <c r="W318" i="1"/>
  <c r="Q317" i="1"/>
  <c r="O316" i="1"/>
  <c r="Y315" i="1"/>
  <c r="H315" i="1"/>
  <c r="W314" i="1"/>
  <c r="Q313" i="1"/>
  <c r="O312" i="1"/>
  <c r="Y311" i="1"/>
  <c r="H311" i="1"/>
  <c r="W310" i="1"/>
  <c r="Q309" i="1"/>
  <c r="O308" i="1"/>
  <c r="Y307" i="1"/>
  <c r="H307" i="1"/>
  <c r="W306" i="1"/>
  <c r="Q305" i="1"/>
  <c r="O304" i="1"/>
  <c r="Y303" i="1"/>
  <c r="H303" i="1"/>
  <c r="W302" i="1"/>
  <c r="Q301" i="1"/>
  <c r="O300" i="1"/>
  <c r="Y299" i="1"/>
  <c r="I299" i="1"/>
  <c r="Z298" i="1"/>
  <c r="P298" i="1"/>
  <c r="I298" i="1"/>
  <c r="Z297" i="1"/>
  <c r="R297" i="1"/>
  <c r="K297" i="1"/>
  <c r="AB296" i="1"/>
  <c r="T296" i="1"/>
  <c r="M296" i="1"/>
  <c r="U295" i="1"/>
  <c r="M295" i="1"/>
  <c r="Z294" i="1"/>
  <c r="R294" i="1"/>
  <c r="J294" i="1"/>
  <c r="AB293" i="1"/>
  <c r="U293" i="1"/>
  <c r="L293" i="1"/>
  <c r="Y292" i="1"/>
  <c r="S292" i="1"/>
  <c r="M292" i="1"/>
  <c r="H292" i="1"/>
  <c r="AA291" i="1"/>
  <c r="U291" i="1"/>
  <c r="P291" i="1"/>
  <c r="J291" i="1"/>
  <c r="AA290" i="1"/>
  <c r="V290" i="1"/>
  <c r="Q290" i="1"/>
  <c r="J290" i="1"/>
  <c r="X289" i="1"/>
  <c r="S289" i="1"/>
  <c r="L289" i="1"/>
  <c r="Y288" i="1"/>
  <c r="S288" i="1"/>
  <c r="M288" i="1"/>
  <c r="H288" i="1"/>
  <c r="AA287" i="1"/>
  <c r="U287" i="1"/>
  <c r="P287" i="1"/>
  <c r="J287" i="1"/>
  <c r="AA286" i="1"/>
  <c r="V286" i="1"/>
  <c r="Q286" i="1"/>
  <c r="J286" i="1"/>
  <c r="X285" i="1"/>
  <c r="S285" i="1"/>
  <c r="L285" i="1"/>
  <c r="Y284" i="1"/>
  <c r="S284" i="1"/>
  <c r="M284" i="1"/>
  <c r="H284" i="1"/>
  <c r="AA283" i="1"/>
  <c r="U283" i="1"/>
  <c r="P283" i="1"/>
  <c r="J283" i="1"/>
  <c r="AA282" i="1"/>
  <c r="V282" i="1"/>
  <c r="Q282" i="1"/>
  <c r="J282" i="1"/>
  <c r="X281" i="1"/>
  <c r="S281" i="1"/>
  <c r="L281" i="1"/>
  <c r="Y280" i="1"/>
  <c r="S280" i="1"/>
  <c r="M280" i="1"/>
  <c r="H280" i="1"/>
  <c r="AA279" i="1"/>
  <c r="U279" i="1"/>
  <c r="P279" i="1"/>
  <c r="J279" i="1"/>
  <c r="AA278" i="1"/>
  <c r="V278" i="1"/>
  <c r="Q278" i="1"/>
  <c r="J278" i="1"/>
  <c r="X277" i="1"/>
  <c r="S277" i="1"/>
  <c r="L277" i="1"/>
  <c r="Y276" i="1"/>
  <c r="S276" i="1"/>
  <c r="M276" i="1"/>
  <c r="H276" i="1"/>
  <c r="AA275" i="1"/>
  <c r="U275" i="1"/>
  <c r="P275" i="1"/>
  <c r="J275" i="1"/>
  <c r="AA274" i="1"/>
  <c r="V274" i="1"/>
  <c r="Q274" i="1"/>
  <c r="J274" i="1"/>
  <c r="X273" i="1"/>
  <c r="S273" i="1"/>
  <c r="L273" i="1"/>
  <c r="Y272" i="1"/>
  <c r="S272" i="1"/>
  <c r="M272" i="1"/>
  <c r="H272" i="1"/>
  <c r="AA271" i="1"/>
  <c r="U271" i="1"/>
  <c r="P271" i="1"/>
  <c r="K271" i="1"/>
  <c r="Z270" i="1"/>
  <c r="V270" i="1"/>
  <c r="R270" i="1"/>
  <c r="M270" i="1"/>
  <c r="I270" i="1"/>
  <c r="AB269" i="1"/>
  <c r="X269" i="1"/>
  <c r="T269" i="1"/>
  <c r="P269" i="1"/>
  <c r="K269" i="1"/>
  <c r="Z268" i="1"/>
  <c r="V268" i="1"/>
  <c r="R268" i="1"/>
  <c r="M268" i="1"/>
  <c r="I268" i="1"/>
  <c r="AB267" i="1"/>
  <c r="X267" i="1"/>
  <c r="T267" i="1"/>
  <c r="P267" i="1"/>
  <c r="K267" i="1"/>
  <c r="Z266" i="1"/>
  <c r="V266" i="1"/>
  <c r="R266" i="1"/>
  <c r="M266" i="1"/>
  <c r="I266" i="1"/>
  <c r="AB265" i="1"/>
  <c r="X265" i="1"/>
  <c r="T265" i="1"/>
  <c r="P265" i="1"/>
  <c r="K265" i="1"/>
  <c r="Z264" i="1"/>
  <c r="V264" i="1"/>
  <c r="R264" i="1"/>
  <c r="M264" i="1"/>
  <c r="I264" i="1"/>
  <c r="AB263" i="1"/>
  <c r="X263" i="1"/>
  <c r="T263" i="1"/>
  <c r="P263" i="1"/>
  <c r="K263" i="1"/>
  <c r="Z262" i="1"/>
  <c r="V262" i="1"/>
  <c r="R262" i="1"/>
  <c r="M262" i="1"/>
  <c r="I262" i="1"/>
  <c r="AB261" i="1"/>
  <c r="X261" i="1"/>
  <c r="T261" i="1"/>
  <c r="P261" i="1"/>
  <c r="K261" i="1"/>
  <c r="Z260" i="1"/>
  <c r="V260" i="1"/>
  <c r="R260" i="1"/>
  <c r="M260" i="1"/>
  <c r="I260" i="1"/>
  <c r="AB259" i="1"/>
  <c r="X259" i="1"/>
  <c r="T259" i="1"/>
  <c r="P259" i="1"/>
  <c r="K259" i="1"/>
  <c r="Z258" i="1"/>
  <c r="V258" i="1"/>
  <c r="R258" i="1"/>
  <c r="M258" i="1"/>
  <c r="I258" i="1"/>
  <c r="AB257" i="1"/>
  <c r="X257" i="1"/>
  <c r="T257" i="1"/>
  <c r="P257" i="1"/>
  <c r="K257" i="1"/>
  <c r="Z256" i="1"/>
  <c r="V256" i="1"/>
  <c r="R256" i="1"/>
  <c r="M256" i="1"/>
  <c r="I256" i="1"/>
  <c r="AB255" i="1"/>
  <c r="X255" i="1"/>
  <c r="T255" i="1"/>
  <c r="P255" i="1"/>
  <c r="K255" i="1"/>
  <c r="Z254" i="1"/>
  <c r="V254" i="1"/>
  <c r="R254" i="1"/>
  <c r="M254" i="1"/>
  <c r="I254" i="1"/>
  <c r="AB253" i="1"/>
  <c r="X253" i="1"/>
  <c r="T253" i="1"/>
  <c r="P253" i="1"/>
  <c r="K253" i="1"/>
  <c r="Z252" i="1"/>
  <c r="V252" i="1"/>
  <c r="R252" i="1"/>
  <c r="M252" i="1"/>
  <c r="I252" i="1"/>
  <c r="AB251" i="1"/>
  <c r="X251" i="1"/>
  <c r="T251" i="1"/>
  <c r="P251" i="1"/>
  <c r="K251" i="1"/>
  <c r="Z250" i="1"/>
  <c r="V250" i="1"/>
  <c r="R250" i="1"/>
  <c r="M250" i="1"/>
  <c r="I250" i="1"/>
  <c r="AB249" i="1"/>
  <c r="X249" i="1"/>
  <c r="T249" i="1"/>
  <c r="P249" i="1"/>
  <c r="K249" i="1"/>
  <c r="Z248" i="1"/>
  <c r="V248" i="1"/>
  <c r="R248" i="1"/>
  <c r="M248" i="1"/>
  <c r="I248" i="1"/>
  <c r="AB247" i="1"/>
  <c r="X247" i="1"/>
  <c r="T247" i="1"/>
  <c r="P247" i="1"/>
  <c r="K247" i="1"/>
  <c r="Z246" i="1"/>
  <c r="V246" i="1"/>
  <c r="R246" i="1"/>
  <c r="M246" i="1"/>
  <c r="I246" i="1"/>
  <c r="AB245" i="1"/>
  <c r="X245" i="1"/>
  <c r="T245" i="1"/>
  <c r="P245" i="1"/>
  <c r="K245" i="1"/>
  <c r="Z244" i="1"/>
  <c r="V244" i="1"/>
  <c r="R244" i="1"/>
  <c r="M244" i="1"/>
  <c r="I244" i="1"/>
  <c r="AB243" i="1"/>
  <c r="X243" i="1"/>
  <c r="T243" i="1"/>
  <c r="P243" i="1"/>
  <c r="K243" i="1"/>
  <c r="Z242" i="1"/>
  <c r="V242" i="1"/>
  <c r="R242" i="1"/>
  <c r="M242" i="1"/>
  <c r="I242" i="1"/>
  <c r="AB241" i="1"/>
  <c r="X241" i="1"/>
  <c r="T241" i="1"/>
  <c r="P241" i="1"/>
  <c r="K241" i="1"/>
  <c r="H373" i="1"/>
  <c r="O364" i="1"/>
  <c r="K346" i="1"/>
  <c r="J328" i="1"/>
  <c r="Q327" i="1"/>
  <c r="O326" i="1"/>
  <c r="L325" i="1"/>
  <c r="AA324" i="1"/>
  <c r="J320" i="1"/>
  <c r="Q319" i="1"/>
  <c r="O318" i="1"/>
  <c r="L317" i="1"/>
  <c r="AA316" i="1"/>
  <c r="J312" i="1"/>
  <c r="Q311" i="1"/>
  <c r="O310" i="1"/>
  <c r="L309" i="1"/>
  <c r="AA308" i="1"/>
  <c r="J304" i="1"/>
  <c r="Q303" i="1"/>
  <c r="O302" i="1"/>
  <c r="L301" i="1"/>
  <c r="AA300" i="1"/>
  <c r="K298" i="1"/>
  <c r="V297" i="1"/>
  <c r="S296" i="1"/>
  <c r="T295" i="1"/>
  <c r="V294" i="1"/>
  <c r="R293" i="1"/>
  <c r="V292" i="1"/>
  <c r="J292" i="1"/>
  <c r="X291" i="1"/>
  <c r="L291" i="1"/>
  <c r="Z290" i="1"/>
  <c r="O290" i="1"/>
  <c r="W289" i="1"/>
  <c r="K289" i="1"/>
  <c r="AA288" i="1"/>
  <c r="Q288" i="1"/>
  <c r="S287" i="1"/>
  <c r="U286" i="1"/>
  <c r="I286" i="1"/>
  <c r="AB285" i="1"/>
  <c r="Q285" i="1"/>
  <c r="V284" i="1"/>
  <c r="J284" i="1"/>
  <c r="X283" i="1"/>
  <c r="L283" i="1"/>
  <c r="Z282" i="1"/>
  <c r="O282" i="1"/>
  <c r="W281" i="1"/>
  <c r="K281" i="1"/>
  <c r="AA280" i="1"/>
  <c r="Q280" i="1"/>
  <c r="S279" i="1"/>
  <c r="U278" i="1"/>
  <c r="I278" i="1"/>
  <c r="AB277" i="1"/>
  <c r="Q277" i="1"/>
  <c r="V276" i="1"/>
  <c r="J276" i="1"/>
  <c r="X275" i="1"/>
  <c r="L275" i="1"/>
  <c r="Z274" i="1"/>
  <c r="O274" i="1"/>
  <c r="W273" i="1"/>
  <c r="K273" i="1"/>
  <c r="AA272" i="1"/>
  <c r="Q272" i="1"/>
  <c r="S271" i="1"/>
  <c r="I271" i="1"/>
  <c r="Y270" i="1"/>
  <c r="Q270" i="1"/>
  <c r="H270" i="1"/>
  <c r="Z269" i="1"/>
  <c r="R269" i="1"/>
  <c r="I269" i="1"/>
  <c r="Y268" i="1"/>
  <c r="Q268" i="1"/>
  <c r="H268" i="1"/>
  <c r="Z267" i="1"/>
  <c r="R267" i="1"/>
  <c r="I267" i="1"/>
  <c r="Y266" i="1"/>
  <c r="Q266" i="1"/>
  <c r="H266" i="1"/>
  <c r="Z265" i="1"/>
  <c r="R265" i="1"/>
  <c r="I265" i="1"/>
  <c r="Y264" i="1"/>
  <c r="Q264" i="1"/>
  <c r="H264" i="1"/>
  <c r="Z263" i="1"/>
  <c r="R263" i="1"/>
  <c r="I263" i="1"/>
  <c r="Y262" i="1"/>
  <c r="Q262" i="1"/>
  <c r="H262" i="1"/>
  <c r="Z261" i="1"/>
  <c r="R261" i="1"/>
  <c r="I261" i="1"/>
  <c r="Y260" i="1"/>
  <c r="Q260" i="1"/>
  <c r="H260" i="1"/>
  <c r="Z259" i="1"/>
  <c r="R259" i="1"/>
  <c r="I259" i="1"/>
  <c r="Y258" i="1"/>
  <c r="Q258" i="1"/>
  <c r="H258" i="1"/>
  <c r="Z257" i="1"/>
  <c r="R257" i="1"/>
  <c r="I257" i="1"/>
  <c r="Y256" i="1"/>
  <c r="Q256" i="1"/>
  <c r="H256" i="1"/>
  <c r="Z255" i="1"/>
  <c r="R255" i="1"/>
  <c r="I255" i="1"/>
  <c r="Y254" i="1"/>
  <c r="Q254" i="1"/>
  <c r="H254" i="1"/>
  <c r="Z253" i="1"/>
  <c r="R253" i="1"/>
  <c r="I253" i="1"/>
  <c r="Y252" i="1"/>
  <c r="Q252" i="1"/>
  <c r="H252" i="1"/>
  <c r="Z251" i="1"/>
  <c r="R251" i="1"/>
  <c r="I251" i="1"/>
  <c r="AA250" i="1"/>
  <c r="U250" i="1"/>
  <c r="P250" i="1"/>
  <c r="J250" i="1"/>
  <c r="AA249" i="1"/>
  <c r="V249" i="1"/>
  <c r="Q249" i="1"/>
  <c r="J249" i="1"/>
  <c r="X248" i="1"/>
  <c r="S248" i="1"/>
  <c r="L248" i="1"/>
  <c r="Y247" i="1"/>
  <c r="S247" i="1"/>
  <c r="M247" i="1"/>
  <c r="H247" i="1"/>
  <c r="AA246" i="1"/>
  <c r="U246" i="1"/>
  <c r="P246" i="1"/>
  <c r="J246" i="1"/>
  <c r="AA245" i="1"/>
  <c r="V245" i="1"/>
  <c r="Q245" i="1"/>
  <c r="J245" i="1"/>
  <c r="X244" i="1"/>
  <c r="S244" i="1"/>
  <c r="L244" i="1"/>
  <c r="Y243" i="1"/>
  <c r="S243" i="1"/>
  <c r="M243" i="1"/>
  <c r="H243" i="1"/>
  <c r="AA242" i="1"/>
  <c r="U242" i="1"/>
  <c r="P242" i="1"/>
  <c r="J242" i="1"/>
  <c r="AA241" i="1"/>
  <c r="V241" i="1"/>
  <c r="Q241" i="1"/>
  <c r="J241" i="1"/>
  <c r="Y240" i="1"/>
  <c r="U240" i="1"/>
  <c r="Q240" i="1"/>
  <c r="L240" i="1"/>
  <c r="H240" i="1"/>
  <c r="AA239" i="1"/>
  <c r="W239" i="1"/>
  <c r="S239" i="1"/>
  <c r="O239" i="1"/>
  <c r="J239" i="1"/>
  <c r="Y238" i="1"/>
  <c r="U238" i="1"/>
  <c r="Q238" i="1"/>
  <c r="L238" i="1"/>
  <c r="H238" i="1"/>
  <c r="AA237" i="1"/>
  <c r="W237" i="1"/>
  <c r="S237" i="1"/>
  <c r="O237" i="1"/>
  <c r="J237" i="1"/>
  <c r="Y236" i="1"/>
  <c r="U236" i="1"/>
  <c r="Q236" i="1"/>
  <c r="L236" i="1"/>
  <c r="H236" i="1"/>
  <c r="AA235" i="1"/>
  <c r="W235" i="1"/>
  <c r="S235" i="1"/>
  <c r="O235" i="1"/>
  <c r="J235" i="1"/>
  <c r="Y234" i="1"/>
  <c r="U234" i="1"/>
  <c r="Q234" i="1"/>
  <c r="L234" i="1"/>
  <c r="H234" i="1"/>
  <c r="AA233" i="1"/>
  <c r="W233" i="1"/>
  <c r="S233" i="1"/>
  <c r="O233" i="1"/>
  <c r="J233" i="1"/>
  <c r="Y232" i="1"/>
  <c r="U232" i="1"/>
  <c r="Q232" i="1"/>
  <c r="L232" i="1"/>
  <c r="H232" i="1"/>
  <c r="AA231" i="1"/>
  <c r="W231" i="1"/>
  <c r="S231" i="1"/>
  <c r="O231" i="1"/>
  <c r="J231" i="1"/>
  <c r="Y230" i="1"/>
  <c r="U230" i="1"/>
  <c r="Q230" i="1"/>
  <c r="L230" i="1"/>
  <c r="H230" i="1"/>
  <c r="AA229" i="1"/>
  <c r="W229" i="1"/>
  <c r="S229" i="1"/>
  <c r="O229" i="1"/>
  <c r="J229" i="1"/>
  <c r="Y228" i="1"/>
  <c r="U228" i="1"/>
  <c r="Q228" i="1"/>
  <c r="L228" i="1"/>
  <c r="H228" i="1"/>
  <c r="AA227" i="1"/>
  <c r="W227" i="1"/>
  <c r="S227" i="1"/>
  <c r="O227" i="1"/>
  <c r="J227" i="1"/>
  <c r="Y226" i="1"/>
  <c r="U226" i="1"/>
  <c r="Q226" i="1"/>
  <c r="L226" i="1"/>
  <c r="H226" i="1"/>
  <c r="AA225" i="1"/>
  <c r="W225" i="1"/>
  <c r="S225" i="1"/>
  <c r="O225" i="1"/>
  <c r="J225" i="1"/>
  <c r="Y224" i="1"/>
  <c r="U224" i="1"/>
  <c r="Q224" i="1"/>
  <c r="L224" i="1"/>
  <c r="H224" i="1"/>
  <c r="AA223" i="1"/>
  <c r="W223" i="1"/>
  <c r="S223" i="1"/>
  <c r="O223" i="1"/>
  <c r="J223" i="1"/>
  <c r="Y222" i="1"/>
  <c r="U222" i="1"/>
  <c r="Q222" i="1"/>
  <c r="L222" i="1"/>
  <c r="H222" i="1"/>
  <c r="AA221" i="1"/>
  <c r="W221" i="1"/>
  <c r="S221" i="1"/>
  <c r="O221" i="1"/>
  <c r="J221" i="1"/>
  <c r="Y220" i="1"/>
  <c r="U220" i="1"/>
  <c r="Q220" i="1"/>
  <c r="L220" i="1"/>
  <c r="H220" i="1"/>
  <c r="AA219" i="1"/>
  <c r="W219" i="1"/>
  <c r="S219" i="1"/>
  <c r="O219" i="1"/>
  <c r="J219" i="1"/>
  <c r="Y218" i="1"/>
  <c r="U218" i="1"/>
  <c r="Q218" i="1"/>
  <c r="L218" i="1"/>
  <c r="H218" i="1"/>
  <c r="AA217" i="1"/>
  <c r="W217" i="1"/>
  <c r="S217" i="1"/>
  <c r="O217" i="1"/>
  <c r="J217" i="1"/>
  <c r="Y216" i="1"/>
  <c r="U216" i="1"/>
  <c r="Q216" i="1"/>
  <c r="L216" i="1"/>
  <c r="H216" i="1"/>
  <c r="AA215" i="1"/>
  <c r="W215" i="1"/>
  <c r="S215" i="1"/>
  <c r="O215" i="1"/>
  <c r="J215" i="1"/>
  <c r="Y214" i="1"/>
  <c r="U214" i="1"/>
  <c r="Q214" i="1"/>
  <c r="L214" i="1"/>
  <c r="H214" i="1"/>
  <c r="AA213" i="1"/>
  <c r="W213" i="1"/>
  <c r="S213" i="1"/>
  <c r="O213" i="1"/>
  <c r="J213" i="1"/>
  <c r="Y212" i="1"/>
  <c r="U212" i="1"/>
  <c r="Q212" i="1"/>
  <c r="L212" i="1"/>
  <c r="H212" i="1"/>
  <c r="AA211" i="1"/>
  <c r="W211" i="1"/>
  <c r="S211" i="1"/>
  <c r="O211" i="1"/>
  <c r="J211" i="1"/>
  <c r="Y210" i="1"/>
  <c r="U210" i="1"/>
  <c r="Q210" i="1"/>
  <c r="L210" i="1"/>
  <c r="H210" i="1"/>
  <c r="AA209" i="1"/>
  <c r="W209" i="1"/>
  <c r="S209" i="1"/>
  <c r="O209" i="1"/>
  <c r="J209" i="1"/>
  <c r="Y208" i="1"/>
  <c r="U208" i="1"/>
  <c r="Q208" i="1"/>
  <c r="L208" i="1"/>
  <c r="H208" i="1"/>
  <c r="AA207" i="1"/>
  <c r="W207" i="1"/>
  <c r="S207" i="1"/>
  <c r="O207" i="1"/>
  <c r="J207" i="1"/>
  <c r="Y206" i="1"/>
  <c r="U206" i="1"/>
  <c r="Q206" i="1"/>
  <c r="L206" i="1"/>
  <c r="H206" i="1"/>
  <c r="AA205" i="1"/>
  <c r="W205" i="1"/>
  <c r="S205" i="1"/>
  <c r="O205" i="1"/>
  <c r="J205" i="1"/>
  <c r="Y204" i="1"/>
  <c r="U204" i="1"/>
  <c r="Q204" i="1"/>
  <c r="L204" i="1"/>
  <c r="H204" i="1"/>
  <c r="AA203" i="1"/>
  <c r="W203" i="1"/>
  <c r="S203" i="1"/>
  <c r="O203" i="1"/>
  <c r="J203" i="1"/>
  <c r="Y202" i="1"/>
  <c r="U202" i="1"/>
  <c r="Q202" i="1"/>
  <c r="L202" i="1"/>
  <c r="H202" i="1"/>
  <c r="AA201" i="1"/>
  <c r="W201" i="1"/>
  <c r="S201" i="1"/>
  <c r="O201" i="1"/>
  <c r="J201" i="1"/>
  <c r="Y200" i="1"/>
  <c r="U200" i="1"/>
  <c r="Q200" i="1"/>
  <c r="L200" i="1"/>
  <c r="H200" i="1"/>
  <c r="AA199" i="1"/>
  <c r="W199" i="1"/>
  <c r="S199" i="1"/>
  <c r="O199" i="1"/>
  <c r="J199" i="1"/>
  <c r="Y198" i="1"/>
  <c r="U198" i="1"/>
  <c r="Q198" i="1"/>
  <c r="L198" i="1"/>
  <c r="H198" i="1"/>
  <c r="AA197" i="1"/>
  <c r="W197" i="1"/>
  <c r="S197" i="1"/>
  <c r="O197" i="1"/>
  <c r="J197" i="1"/>
  <c r="Y196" i="1"/>
  <c r="U196" i="1"/>
  <c r="Q196" i="1"/>
  <c r="L196" i="1"/>
  <c r="H196" i="1"/>
  <c r="AA195" i="1"/>
  <c r="W195" i="1"/>
  <c r="S195" i="1"/>
  <c r="O195" i="1"/>
  <c r="J195" i="1"/>
  <c r="Y194" i="1"/>
  <c r="U194" i="1"/>
  <c r="Q194" i="1"/>
  <c r="L194" i="1"/>
  <c r="H194" i="1"/>
  <c r="AA193" i="1"/>
  <c r="W193" i="1"/>
  <c r="S193" i="1"/>
  <c r="O193" i="1"/>
  <c r="J193" i="1"/>
  <c r="Y192" i="1"/>
  <c r="U192" i="1"/>
  <c r="Q192" i="1"/>
  <c r="L192" i="1"/>
  <c r="H192" i="1"/>
  <c r="AA191" i="1"/>
  <c r="W191" i="1"/>
  <c r="S191" i="1"/>
  <c r="O191" i="1"/>
  <c r="J191" i="1"/>
  <c r="Y190" i="1"/>
  <c r="U190" i="1"/>
  <c r="Q190" i="1"/>
  <c r="L190" i="1"/>
  <c r="H190" i="1"/>
  <c r="AA189" i="1"/>
  <c r="W189" i="1"/>
  <c r="S189" i="1"/>
  <c r="O189" i="1"/>
  <c r="J189" i="1"/>
  <c r="Y188" i="1"/>
  <c r="U188" i="1"/>
  <c r="Q188" i="1"/>
  <c r="L188" i="1"/>
  <c r="H188" i="1"/>
  <c r="AA187" i="1"/>
  <c r="W187" i="1"/>
  <c r="S187" i="1"/>
  <c r="O187" i="1"/>
  <c r="J187" i="1"/>
  <c r="Y186" i="1"/>
  <c r="U186" i="1"/>
  <c r="Q186" i="1"/>
  <c r="L186" i="1"/>
  <c r="H186" i="1"/>
  <c r="AA185" i="1"/>
  <c r="W185" i="1"/>
  <c r="S185" i="1"/>
  <c r="O185" i="1"/>
  <c r="J185" i="1"/>
  <c r="Y184" i="1"/>
  <c r="U184" i="1"/>
  <c r="Q184" i="1"/>
  <c r="L184" i="1"/>
  <c r="H184" i="1"/>
  <c r="AA183" i="1"/>
  <c r="W183" i="1"/>
  <c r="S183" i="1"/>
  <c r="O183" i="1"/>
  <c r="J183" i="1"/>
  <c r="Y182" i="1"/>
  <c r="U182" i="1"/>
  <c r="Q182" i="1"/>
  <c r="L182" i="1"/>
  <c r="H182" i="1"/>
  <c r="AA181" i="1"/>
  <c r="W181" i="1"/>
  <c r="S181" i="1"/>
  <c r="O181" i="1"/>
  <c r="J181" i="1"/>
  <c r="Y180" i="1"/>
  <c r="U180" i="1"/>
  <c r="Q180" i="1"/>
  <c r="L180" i="1"/>
  <c r="H180" i="1"/>
  <c r="AA179" i="1"/>
  <c r="W179" i="1"/>
  <c r="S179" i="1"/>
  <c r="O179" i="1"/>
  <c r="J179" i="1"/>
  <c r="Y178" i="1"/>
  <c r="U178" i="1"/>
  <c r="Q178" i="1"/>
  <c r="L178" i="1"/>
  <c r="H178" i="1"/>
  <c r="AA177" i="1"/>
  <c r="W177" i="1"/>
  <c r="S177" i="1"/>
  <c r="O177" i="1"/>
  <c r="J177" i="1"/>
  <c r="Y176" i="1"/>
  <c r="U176" i="1"/>
  <c r="Q176" i="1"/>
  <c r="L176" i="1"/>
  <c r="H176" i="1"/>
  <c r="AA175" i="1"/>
  <c r="W175" i="1"/>
  <c r="S175" i="1"/>
  <c r="O175" i="1"/>
  <c r="J175" i="1"/>
  <c r="Y174" i="1"/>
  <c r="U174" i="1"/>
  <c r="Q174" i="1"/>
  <c r="L174" i="1"/>
  <c r="H174" i="1"/>
  <c r="AA173" i="1"/>
  <c r="W173" i="1"/>
  <c r="S173" i="1"/>
  <c r="O173" i="1"/>
  <c r="J173" i="1"/>
  <c r="Y172" i="1"/>
  <c r="U172" i="1"/>
  <c r="O356" i="1"/>
  <c r="Q353" i="1"/>
  <c r="P348" i="1"/>
  <c r="AB342" i="1"/>
  <c r="W341" i="1"/>
  <c r="W340" i="1"/>
  <c r="W339" i="1"/>
  <c r="AB338" i="1"/>
  <c r="V337" i="1"/>
  <c r="X336" i="1"/>
  <c r="I335" i="1"/>
  <c r="W334" i="1"/>
  <c r="J333" i="1"/>
  <c r="S332" i="1"/>
  <c r="I331" i="1"/>
  <c r="Q330" i="1"/>
  <c r="L329" i="1"/>
  <c r="AA328" i="1"/>
  <c r="J324" i="1"/>
  <c r="Q323" i="1"/>
  <c r="O322" i="1"/>
  <c r="L321" i="1"/>
  <c r="AA320" i="1"/>
  <c r="J316" i="1"/>
  <c r="Q315" i="1"/>
  <c r="O314" i="1"/>
  <c r="L313" i="1"/>
  <c r="AA312" i="1"/>
  <c r="J308" i="1"/>
  <c r="Q307" i="1"/>
  <c r="O306" i="1"/>
  <c r="L305" i="1"/>
  <c r="AA304" i="1"/>
  <c r="J300" i="1"/>
  <c r="Q299" i="1"/>
  <c r="T298" i="1"/>
  <c r="P297" i="1"/>
  <c r="Z296" i="1"/>
  <c r="K296" i="1"/>
  <c r="Z295" i="1"/>
  <c r="L295" i="1"/>
  <c r="AB294" i="1"/>
  <c r="O294" i="1"/>
  <c r="Z293" i="1"/>
  <c r="K293" i="1"/>
  <c r="AA292" i="1"/>
  <c r="Q292" i="1"/>
  <c r="S291" i="1"/>
  <c r="U290" i="1"/>
  <c r="I290" i="1"/>
  <c r="AB289" i="1"/>
  <c r="Q289" i="1"/>
  <c r="V288" i="1"/>
  <c r="J288" i="1"/>
  <c r="X287" i="1"/>
  <c r="L287" i="1"/>
  <c r="Z286" i="1"/>
  <c r="O286" i="1"/>
  <c r="W285" i="1"/>
  <c r="K285" i="1"/>
  <c r="AA284" i="1"/>
  <c r="Q284" i="1"/>
  <c r="S283" i="1"/>
  <c r="U282" i="1"/>
  <c r="I282" i="1"/>
  <c r="AB281" i="1"/>
  <c r="Q281" i="1"/>
  <c r="V280" i="1"/>
  <c r="J280" i="1"/>
  <c r="X279" i="1"/>
  <c r="L279" i="1"/>
  <c r="Z278" i="1"/>
  <c r="O278" i="1"/>
  <c r="W277" i="1"/>
  <c r="K277" i="1"/>
  <c r="AA276" i="1"/>
  <c r="Q276" i="1"/>
  <c r="S275" i="1"/>
  <c r="U274" i="1"/>
  <c r="I274" i="1"/>
  <c r="AB273" i="1"/>
  <c r="Q273" i="1"/>
  <c r="V272" i="1"/>
  <c r="J272" i="1"/>
  <c r="X271" i="1"/>
  <c r="M271" i="1"/>
  <c r="U270" i="1"/>
  <c r="L270" i="1"/>
  <c r="V269" i="1"/>
  <c r="M269" i="1"/>
  <c r="U268" i="1"/>
  <c r="L268" i="1"/>
  <c r="V267" i="1"/>
  <c r="M267" i="1"/>
  <c r="U266" i="1"/>
  <c r="L266" i="1"/>
  <c r="V265" i="1"/>
  <c r="M265" i="1"/>
  <c r="U264" i="1"/>
  <c r="L264" i="1"/>
  <c r="V263" i="1"/>
  <c r="M263" i="1"/>
  <c r="U262" i="1"/>
  <c r="L262" i="1"/>
  <c r="V261" i="1"/>
  <c r="M261" i="1"/>
  <c r="U260" i="1"/>
  <c r="L260" i="1"/>
  <c r="V259" i="1"/>
  <c r="M259" i="1"/>
  <c r="U258" i="1"/>
  <c r="L258" i="1"/>
  <c r="V257" i="1"/>
  <c r="M257" i="1"/>
  <c r="U256" i="1"/>
  <c r="L256" i="1"/>
  <c r="V255" i="1"/>
  <c r="M255" i="1"/>
  <c r="U254" i="1"/>
  <c r="L254" i="1"/>
  <c r="V253" i="1"/>
  <c r="M253" i="1"/>
  <c r="U252" i="1"/>
  <c r="L252" i="1"/>
  <c r="V251" i="1"/>
  <c r="M251" i="1"/>
  <c r="X250" i="1"/>
  <c r="S250" i="1"/>
  <c r="L250" i="1"/>
  <c r="Y249" i="1"/>
  <c r="S249" i="1"/>
  <c r="M249" i="1"/>
  <c r="H249" i="1"/>
  <c r="AA248" i="1"/>
  <c r="U248" i="1"/>
  <c r="P248" i="1"/>
  <c r="J248" i="1"/>
  <c r="AA247" i="1"/>
  <c r="V247" i="1"/>
  <c r="Q247" i="1"/>
  <c r="J247" i="1"/>
  <c r="X246" i="1"/>
  <c r="S246" i="1"/>
  <c r="L246" i="1"/>
  <c r="Y245" i="1"/>
  <c r="S245" i="1"/>
  <c r="M245" i="1"/>
  <c r="H245" i="1"/>
  <c r="AA244" i="1"/>
  <c r="U244" i="1"/>
  <c r="P244" i="1"/>
  <c r="J244" i="1"/>
  <c r="AA243" i="1"/>
  <c r="V243" i="1"/>
  <c r="Q243" i="1"/>
  <c r="J243" i="1"/>
  <c r="X242" i="1"/>
  <c r="S242" i="1"/>
  <c r="L242" i="1"/>
  <c r="Y241" i="1"/>
  <c r="S241" i="1"/>
  <c r="M241" i="1"/>
  <c r="H241" i="1"/>
  <c r="AA240" i="1"/>
  <c r="W240" i="1"/>
  <c r="S240" i="1"/>
  <c r="O240" i="1"/>
  <c r="J240" i="1"/>
  <c r="Y239" i="1"/>
  <c r="U239" i="1"/>
  <c r="Q239" i="1"/>
  <c r="L239" i="1"/>
  <c r="H239" i="1"/>
  <c r="AA238" i="1"/>
  <c r="W238" i="1"/>
  <c r="S238" i="1"/>
  <c r="O238" i="1"/>
  <c r="J238" i="1"/>
  <c r="Y237" i="1"/>
  <c r="U237" i="1"/>
  <c r="Q237" i="1"/>
  <c r="L237" i="1"/>
  <c r="H237" i="1"/>
  <c r="AA236" i="1"/>
  <c r="W236" i="1"/>
  <c r="S236" i="1"/>
  <c r="O236" i="1"/>
  <c r="J236" i="1"/>
  <c r="Y235" i="1"/>
  <c r="U235" i="1"/>
  <c r="Q235" i="1"/>
  <c r="L235" i="1"/>
  <c r="H235" i="1"/>
  <c r="AA234" i="1"/>
  <c r="W234" i="1"/>
  <c r="S234" i="1"/>
  <c r="O234" i="1"/>
  <c r="J234" i="1"/>
  <c r="Y233" i="1"/>
  <c r="U233" i="1"/>
  <c r="Q233" i="1"/>
  <c r="L233" i="1"/>
  <c r="H233" i="1"/>
  <c r="AA232" i="1"/>
  <c r="W232" i="1"/>
  <c r="S232" i="1"/>
  <c r="O232" i="1"/>
  <c r="J232" i="1"/>
  <c r="Y231" i="1"/>
  <c r="U231" i="1"/>
  <c r="Q231" i="1"/>
  <c r="L231" i="1"/>
  <c r="H231" i="1"/>
  <c r="AA230" i="1"/>
  <c r="W230" i="1"/>
  <c r="S230" i="1"/>
  <c r="O230" i="1"/>
  <c r="J230" i="1"/>
  <c r="Y229" i="1"/>
  <c r="U229" i="1"/>
  <c r="Q229" i="1"/>
  <c r="L229" i="1"/>
  <c r="H229" i="1"/>
  <c r="AA228" i="1"/>
  <c r="W228" i="1"/>
  <c r="S228" i="1"/>
  <c r="O228" i="1"/>
  <c r="J228" i="1"/>
  <c r="Y227" i="1"/>
  <c r="U227" i="1"/>
  <c r="Q227" i="1"/>
  <c r="L227" i="1"/>
  <c r="H227" i="1"/>
  <c r="AA226" i="1"/>
  <c r="W226" i="1"/>
  <c r="S226" i="1"/>
  <c r="O226" i="1"/>
  <c r="J226" i="1"/>
  <c r="Y225" i="1"/>
  <c r="U225" i="1"/>
  <c r="Q225" i="1"/>
  <c r="L225" i="1"/>
  <c r="H225" i="1"/>
  <c r="AA224" i="1"/>
  <c r="W224" i="1"/>
  <c r="S224" i="1"/>
  <c r="O224" i="1"/>
  <c r="J224" i="1"/>
  <c r="Y223" i="1"/>
  <c r="U223" i="1"/>
  <c r="Q223" i="1"/>
  <c r="L223" i="1"/>
  <c r="H223" i="1"/>
  <c r="AA222" i="1"/>
  <c r="W222" i="1"/>
  <c r="S222" i="1"/>
  <c r="O222" i="1"/>
  <c r="J222" i="1"/>
  <c r="Y221" i="1"/>
  <c r="U221" i="1"/>
  <c r="Q221" i="1"/>
  <c r="L221" i="1"/>
  <c r="H221" i="1"/>
  <c r="AA220" i="1"/>
  <c r="W220" i="1"/>
  <c r="S220" i="1"/>
  <c r="O220" i="1"/>
  <c r="J220" i="1"/>
  <c r="Y219" i="1"/>
  <c r="U219" i="1"/>
  <c r="Q219" i="1"/>
  <c r="L219" i="1"/>
  <c r="H219" i="1"/>
  <c r="AA218" i="1"/>
  <c r="W218" i="1"/>
  <c r="S218" i="1"/>
  <c r="O218" i="1"/>
  <c r="J218" i="1"/>
  <c r="Y217" i="1"/>
  <c r="U217" i="1"/>
  <c r="Q217" i="1"/>
  <c r="L217" i="1"/>
  <c r="H217" i="1"/>
  <c r="AA216" i="1"/>
  <c r="W216" i="1"/>
  <c r="S216" i="1"/>
  <c r="O216" i="1"/>
  <c r="J216" i="1"/>
  <c r="Y215" i="1"/>
  <c r="U215" i="1"/>
  <c r="Q215" i="1"/>
  <c r="L215" i="1"/>
  <c r="H215" i="1"/>
  <c r="AA214" i="1"/>
  <c r="W214" i="1"/>
  <c r="S214" i="1"/>
  <c r="O214" i="1"/>
  <c r="J214" i="1"/>
  <c r="Y213" i="1"/>
  <c r="U213" i="1"/>
  <c r="Q213" i="1"/>
  <c r="L213" i="1"/>
  <c r="H213" i="1"/>
  <c r="AA212" i="1"/>
  <c r="W212" i="1"/>
  <c r="S212" i="1"/>
  <c r="O212" i="1"/>
  <c r="J212" i="1"/>
  <c r="Y211" i="1"/>
  <c r="U211" i="1"/>
  <c r="Q211" i="1"/>
  <c r="L211" i="1"/>
  <c r="H211" i="1"/>
  <c r="AA210" i="1"/>
  <c r="W210" i="1"/>
  <c r="S210" i="1"/>
  <c r="O210" i="1"/>
  <c r="J210" i="1"/>
  <c r="Y209" i="1"/>
  <c r="U209" i="1"/>
  <c r="Q209" i="1"/>
  <c r="L209" i="1"/>
  <c r="H209" i="1"/>
  <c r="AA208" i="1"/>
  <c r="W208" i="1"/>
  <c r="S208" i="1"/>
  <c r="O208" i="1"/>
  <c r="J208" i="1"/>
  <c r="Y207" i="1"/>
  <c r="U207" i="1"/>
  <c r="Q207" i="1"/>
  <c r="L207" i="1"/>
  <c r="H207" i="1"/>
  <c r="AA206" i="1"/>
  <c r="W206" i="1"/>
  <c r="S206" i="1"/>
  <c r="O206" i="1"/>
  <c r="J206" i="1"/>
  <c r="Y205" i="1"/>
  <c r="U205" i="1"/>
  <c r="Q205" i="1"/>
  <c r="L205" i="1"/>
  <c r="H205" i="1"/>
  <c r="AA204" i="1"/>
  <c r="W204" i="1"/>
  <c r="S204" i="1"/>
  <c r="O204" i="1"/>
  <c r="J204" i="1"/>
  <c r="Y203" i="1"/>
  <c r="U203" i="1"/>
  <c r="Q203" i="1"/>
  <c r="L203" i="1"/>
  <c r="H203" i="1"/>
  <c r="AA202" i="1"/>
  <c r="W202" i="1"/>
  <c r="S202" i="1"/>
  <c r="O202" i="1"/>
  <c r="J202" i="1"/>
  <c r="Y201" i="1"/>
  <c r="U201" i="1"/>
  <c r="Q201" i="1"/>
  <c r="L201" i="1"/>
  <c r="H201" i="1"/>
  <c r="AA200" i="1"/>
  <c r="W200" i="1"/>
  <c r="S200" i="1"/>
  <c r="O200" i="1"/>
  <c r="J200" i="1"/>
  <c r="Y199" i="1"/>
  <c r="U199" i="1"/>
  <c r="Q199" i="1"/>
  <c r="L199" i="1"/>
  <c r="H199" i="1"/>
  <c r="AA198" i="1"/>
  <c r="W198" i="1"/>
  <c r="S198" i="1"/>
  <c r="O198" i="1"/>
  <c r="J198" i="1"/>
  <c r="Y197" i="1"/>
  <c r="U197" i="1"/>
  <c r="Q197" i="1"/>
  <c r="L197" i="1"/>
  <c r="H197" i="1"/>
  <c r="AA196" i="1"/>
  <c r="W196" i="1"/>
  <c r="S196" i="1"/>
  <c r="O196" i="1"/>
  <c r="J196" i="1"/>
  <c r="Y195" i="1"/>
  <c r="U195" i="1"/>
  <c r="Q195" i="1"/>
  <c r="L195" i="1"/>
  <c r="H195" i="1"/>
  <c r="AA194" i="1"/>
  <c r="W194" i="1"/>
  <c r="S194" i="1"/>
  <c r="O194" i="1"/>
  <c r="J194" i="1"/>
  <c r="Y193" i="1"/>
  <c r="U193" i="1"/>
  <c r="Q193" i="1"/>
  <c r="L193" i="1"/>
  <c r="H193" i="1"/>
  <c r="AA192" i="1"/>
  <c r="W192" i="1"/>
  <c r="S192" i="1"/>
  <c r="O192" i="1"/>
  <c r="J192" i="1"/>
  <c r="Y191" i="1"/>
  <c r="U191" i="1"/>
  <c r="Q191" i="1"/>
  <c r="L191" i="1"/>
  <c r="H191" i="1"/>
  <c r="AA190" i="1"/>
  <c r="W190" i="1"/>
  <c r="S190" i="1"/>
  <c r="O190" i="1"/>
  <c r="J190" i="1"/>
  <c r="Y189" i="1"/>
  <c r="U189" i="1"/>
  <c r="Q189" i="1"/>
  <c r="L189" i="1"/>
  <c r="H189" i="1"/>
  <c r="AA188" i="1"/>
  <c r="W188" i="1"/>
  <c r="S188" i="1"/>
  <c r="O188" i="1"/>
  <c r="J188" i="1"/>
  <c r="Y187" i="1"/>
  <c r="U187" i="1"/>
  <c r="Q187" i="1"/>
  <c r="L187" i="1"/>
  <c r="H187" i="1"/>
  <c r="AA186" i="1"/>
  <c r="W186" i="1"/>
  <c r="S186" i="1"/>
  <c r="O186" i="1"/>
  <c r="J186" i="1"/>
  <c r="Y185" i="1"/>
  <c r="U185" i="1"/>
  <c r="Q185" i="1"/>
  <c r="L185" i="1"/>
  <c r="H185" i="1"/>
  <c r="AA184" i="1"/>
  <c r="W184" i="1"/>
  <c r="S184" i="1"/>
  <c r="O184" i="1"/>
  <c r="J184" i="1"/>
  <c r="Y183" i="1"/>
  <c r="U183" i="1"/>
  <c r="Q183" i="1"/>
  <c r="L183" i="1"/>
  <c r="H183" i="1"/>
  <c r="AA182" i="1"/>
  <c r="W182" i="1"/>
  <c r="S182" i="1"/>
  <c r="O182" i="1"/>
  <c r="J182" i="1"/>
  <c r="Y181" i="1"/>
  <c r="U181" i="1"/>
  <c r="Q181" i="1"/>
  <c r="L181" i="1"/>
  <c r="H181" i="1"/>
  <c r="AA180" i="1"/>
  <c r="W180" i="1"/>
  <c r="S180" i="1"/>
  <c r="O180" i="1"/>
  <c r="J180" i="1"/>
  <c r="O374" i="1"/>
  <c r="Y361" i="1"/>
  <c r="AA352" i="1"/>
  <c r="P343" i="1"/>
  <c r="O339" i="1"/>
  <c r="X332" i="1"/>
  <c r="U327" i="1"/>
  <c r="S322" i="1"/>
  <c r="H321" i="1"/>
  <c r="Y317" i="1"/>
  <c r="W316" i="1"/>
  <c r="U311" i="1"/>
  <c r="S306" i="1"/>
  <c r="H305" i="1"/>
  <c r="Y301" i="1"/>
  <c r="W300" i="1"/>
  <c r="I297" i="1"/>
  <c r="R296" i="1"/>
  <c r="Y295" i="1"/>
  <c r="J293" i="1"/>
  <c r="R292" i="1"/>
  <c r="Y291" i="1"/>
  <c r="M290" i="1"/>
  <c r="AA289" i="1"/>
  <c r="L288" i="1"/>
  <c r="T287" i="1"/>
  <c r="H286" i="1"/>
  <c r="U285" i="1"/>
  <c r="O283" i="1"/>
  <c r="Y282" i="1"/>
  <c r="P281" i="1"/>
  <c r="W280" i="1"/>
  <c r="H279" i="1"/>
  <c r="S278" i="1"/>
  <c r="J277" i="1"/>
  <c r="R276" i="1"/>
  <c r="Y275" i="1"/>
  <c r="M274" i="1"/>
  <c r="AA273" i="1"/>
  <c r="L272" i="1"/>
  <c r="T271" i="1"/>
  <c r="P270" i="1"/>
  <c r="AA269" i="1"/>
  <c r="J269" i="1"/>
  <c r="X268" i="1"/>
  <c r="S267" i="1"/>
  <c r="P266" i="1"/>
  <c r="AA265" i="1"/>
  <c r="J265" i="1"/>
  <c r="X264" i="1"/>
  <c r="S263" i="1"/>
  <c r="P262" i="1"/>
  <c r="AA261" i="1"/>
  <c r="J261" i="1"/>
  <c r="X260" i="1"/>
  <c r="S259" i="1"/>
  <c r="P258" i="1"/>
  <c r="AA257" i="1"/>
  <c r="J257" i="1"/>
  <c r="X256" i="1"/>
  <c r="S255" i="1"/>
  <c r="P254" i="1"/>
  <c r="AA253" i="1"/>
  <c r="J253" i="1"/>
  <c r="X252" i="1"/>
  <c r="S251" i="1"/>
  <c r="T250" i="1"/>
  <c r="H250" i="1"/>
  <c r="W249" i="1"/>
  <c r="L249" i="1"/>
  <c r="AB248" i="1"/>
  <c r="Q248" i="1"/>
  <c r="U247" i="1"/>
  <c r="I247" i="1"/>
  <c r="Y246" i="1"/>
  <c r="O246" i="1"/>
  <c r="R245" i="1"/>
  <c r="W244" i="1"/>
  <c r="K244" i="1"/>
  <c r="Z243" i="1"/>
  <c r="O243" i="1"/>
  <c r="T242" i="1"/>
  <c r="H242" i="1"/>
  <c r="W241" i="1"/>
  <c r="L241" i="1"/>
  <c r="AB240" i="1"/>
  <c r="T240" i="1"/>
  <c r="K240" i="1"/>
  <c r="AB239" i="1"/>
  <c r="T239" i="1"/>
  <c r="K239" i="1"/>
  <c r="AB238" i="1"/>
  <c r="T238" i="1"/>
  <c r="K238" i="1"/>
  <c r="AB237" i="1"/>
  <c r="T237" i="1"/>
  <c r="K237" i="1"/>
  <c r="AB236" i="1"/>
  <c r="T236" i="1"/>
  <c r="K236" i="1"/>
  <c r="AB235" i="1"/>
  <c r="T235" i="1"/>
  <c r="K235" i="1"/>
  <c r="AB234" i="1"/>
  <c r="T234" i="1"/>
  <c r="K234" i="1"/>
  <c r="AB233" i="1"/>
  <c r="T233" i="1"/>
  <c r="K233" i="1"/>
  <c r="AB232" i="1"/>
  <c r="T232" i="1"/>
  <c r="K232" i="1"/>
  <c r="AB231" i="1"/>
  <c r="T231" i="1"/>
  <c r="K231" i="1"/>
  <c r="AB230" i="1"/>
  <c r="T230" i="1"/>
  <c r="K230" i="1"/>
  <c r="AB229" i="1"/>
  <c r="T229" i="1"/>
  <c r="K229" i="1"/>
  <c r="AB228" i="1"/>
  <c r="T228" i="1"/>
  <c r="K228" i="1"/>
  <c r="AB227" i="1"/>
  <c r="T227" i="1"/>
  <c r="K227" i="1"/>
  <c r="AB226" i="1"/>
  <c r="T226" i="1"/>
  <c r="K226" i="1"/>
  <c r="AB225" i="1"/>
  <c r="T225" i="1"/>
  <c r="K225" i="1"/>
  <c r="AB224" i="1"/>
  <c r="T224" i="1"/>
  <c r="K224" i="1"/>
  <c r="AB223" i="1"/>
  <c r="T223" i="1"/>
  <c r="K223" i="1"/>
  <c r="AB222" i="1"/>
  <c r="T222" i="1"/>
  <c r="K222" i="1"/>
  <c r="AB221" i="1"/>
  <c r="T221" i="1"/>
  <c r="K221" i="1"/>
  <c r="AB220" i="1"/>
  <c r="T220" i="1"/>
  <c r="K220" i="1"/>
  <c r="AB219" i="1"/>
  <c r="T219" i="1"/>
  <c r="K219" i="1"/>
  <c r="AB218" i="1"/>
  <c r="T218" i="1"/>
  <c r="K218" i="1"/>
  <c r="AB217" i="1"/>
  <c r="T217" i="1"/>
  <c r="K217" i="1"/>
  <c r="AB216" i="1"/>
  <c r="T216" i="1"/>
  <c r="K216" i="1"/>
  <c r="AB215" i="1"/>
  <c r="T215" i="1"/>
  <c r="K215" i="1"/>
  <c r="AB214" i="1"/>
  <c r="T214" i="1"/>
  <c r="K214" i="1"/>
  <c r="AB213" i="1"/>
  <c r="T213" i="1"/>
  <c r="K213" i="1"/>
  <c r="AB212" i="1"/>
  <c r="T212" i="1"/>
  <c r="K212" i="1"/>
  <c r="AB211" i="1"/>
  <c r="T211" i="1"/>
  <c r="K211" i="1"/>
  <c r="AB210" i="1"/>
  <c r="T210" i="1"/>
  <c r="K210" i="1"/>
  <c r="AB209" i="1"/>
  <c r="T209" i="1"/>
  <c r="K209" i="1"/>
  <c r="AB208" i="1"/>
  <c r="T208" i="1"/>
  <c r="K208" i="1"/>
  <c r="AB207" i="1"/>
  <c r="T207" i="1"/>
  <c r="K207" i="1"/>
  <c r="AB206" i="1"/>
  <c r="T206" i="1"/>
  <c r="K206" i="1"/>
  <c r="AB205" i="1"/>
  <c r="T205" i="1"/>
  <c r="K205" i="1"/>
  <c r="AB204" i="1"/>
  <c r="T204" i="1"/>
  <c r="K204" i="1"/>
  <c r="AB203" i="1"/>
  <c r="T203" i="1"/>
  <c r="K203" i="1"/>
  <c r="AB202" i="1"/>
  <c r="T202" i="1"/>
  <c r="K202" i="1"/>
  <c r="AB201" i="1"/>
  <c r="T201" i="1"/>
  <c r="K201" i="1"/>
  <c r="AB200" i="1"/>
  <c r="T200" i="1"/>
  <c r="K200" i="1"/>
  <c r="AB199" i="1"/>
  <c r="T199" i="1"/>
  <c r="K199" i="1"/>
  <c r="AB198" i="1"/>
  <c r="T198" i="1"/>
  <c r="K198" i="1"/>
  <c r="AB197" i="1"/>
  <c r="T197" i="1"/>
  <c r="K197" i="1"/>
  <c r="AB196" i="1"/>
  <c r="T196" i="1"/>
  <c r="K196" i="1"/>
  <c r="AB195" i="1"/>
  <c r="T195" i="1"/>
  <c r="K195" i="1"/>
  <c r="AB194" i="1"/>
  <c r="T194" i="1"/>
  <c r="K194" i="1"/>
  <c r="AB193" i="1"/>
  <c r="T193" i="1"/>
  <c r="K193" i="1"/>
  <c r="AB192" i="1"/>
  <c r="T192" i="1"/>
  <c r="K192" i="1"/>
  <c r="AB191" i="1"/>
  <c r="T191" i="1"/>
  <c r="K191" i="1"/>
  <c r="AB190" i="1"/>
  <c r="T190" i="1"/>
  <c r="K190" i="1"/>
  <c r="AB189" i="1"/>
  <c r="T189" i="1"/>
  <c r="K189" i="1"/>
  <c r="AB188" i="1"/>
  <c r="T188" i="1"/>
  <c r="K188" i="1"/>
  <c r="AB187" i="1"/>
  <c r="T187" i="1"/>
  <c r="K187" i="1"/>
  <c r="AB186" i="1"/>
  <c r="T186" i="1"/>
  <c r="K186" i="1"/>
  <c r="AB185" i="1"/>
  <c r="T185" i="1"/>
  <c r="K185" i="1"/>
  <c r="AB184" i="1"/>
  <c r="T184" i="1"/>
  <c r="K184" i="1"/>
  <c r="AB183" i="1"/>
  <c r="T183" i="1"/>
  <c r="K183" i="1"/>
  <c r="AB182" i="1"/>
  <c r="T182" i="1"/>
  <c r="K182" i="1"/>
  <c r="AB181" i="1"/>
  <c r="T181" i="1"/>
  <c r="K181" i="1"/>
  <c r="AB180" i="1"/>
  <c r="T180" i="1"/>
  <c r="K180" i="1"/>
  <c r="AB179" i="1"/>
  <c r="V179" i="1"/>
  <c r="Q179" i="1"/>
  <c r="K179" i="1"/>
  <c r="X178" i="1"/>
  <c r="S178" i="1"/>
  <c r="M178" i="1"/>
  <c r="Y177" i="1"/>
  <c r="T177" i="1"/>
  <c r="M177" i="1"/>
  <c r="H177" i="1"/>
  <c r="AA176" i="1"/>
  <c r="V176" i="1"/>
  <c r="P176" i="1"/>
  <c r="J176" i="1"/>
  <c r="AB175" i="1"/>
  <c r="V175" i="1"/>
  <c r="Q175" i="1"/>
  <c r="K175" i="1"/>
  <c r="X174" i="1"/>
  <c r="S174" i="1"/>
  <c r="M174" i="1"/>
  <c r="Y173" i="1"/>
  <c r="T173" i="1"/>
  <c r="M173" i="1"/>
  <c r="H173" i="1"/>
  <c r="AA172" i="1"/>
  <c r="V172" i="1"/>
  <c r="Q172" i="1"/>
  <c r="L172" i="1"/>
  <c r="H172" i="1"/>
  <c r="AA171" i="1"/>
  <c r="W171" i="1"/>
  <c r="S171" i="1"/>
  <c r="O171" i="1"/>
  <c r="J171" i="1"/>
  <c r="Y170" i="1"/>
  <c r="U170" i="1"/>
  <c r="Q170" i="1"/>
  <c r="L170" i="1"/>
  <c r="H170" i="1"/>
  <c r="AA169" i="1"/>
  <c r="W169" i="1"/>
  <c r="S169" i="1"/>
  <c r="O169" i="1"/>
  <c r="J169" i="1"/>
  <c r="Y168" i="1"/>
  <c r="U168" i="1"/>
  <c r="Q168" i="1"/>
  <c r="L168" i="1"/>
  <c r="H168" i="1"/>
  <c r="AA167" i="1"/>
  <c r="W167" i="1"/>
  <c r="S167" i="1"/>
  <c r="O167" i="1"/>
  <c r="J167" i="1"/>
  <c r="Y166" i="1"/>
  <c r="U166" i="1"/>
  <c r="Q166" i="1"/>
  <c r="L166" i="1"/>
  <c r="H166" i="1"/>
  <c r="AA165" i="1"/>
  <c r="W165" i="1"/>
  <c r="S165" i="1"/>
  <c r="O165" i="1"/>
  <c r="J165" i="1"/>
  <c r="Y164" i="1"/>
  <c r="U164" i="1"/>
  <c r="Q164" i="1"/>
  <c r="L164" i="1"/>
  <c r="H164" i="1"/>
  <c r="AA163" i="1"/>
  <c r="W163" i="1"/>
  <c r="S163" i="1"/>
  <c r="O163" i="1"/>
  <c r="J163" i="1"/>
  <c r="Y162" i="1"/>
  <c r="U162" i="1"/>
  <c r="Q162" i="1"/>
  <c r="L162" i="1"/>
  <c r="H162" i="1"/>
  <c r="AA161" i="1"/>
  <c r="W161" i="1"/>
  <c r="S161" i="1"/>
  <c r="O161" i="1"/>
  <c r="J161" i="1"/>
  <c r="Y160" i="1"/>
  <c r="U160" i="1"/>
  <c r="Q160" i="1"/>
  <c r="L160" i="1"/>
  <c r="H160" i="1"/>
  <c r="AA159" i="1"/>
  <c r="W159" i="1"/>
  <c r="S159" i="1"/>
  <c r="O159" i="1"/>
  <c r="J159" i="1"/>
  <c r="Y158" i="1"/>
  <c r="U158" i="1"/>
  <c r="Q158" i="1"/>
  <c r="L158" i="1"/>
  <c r="H158" i="1"/>
  <c r="AA157" i="1"/>
  <c r="W157" i="1"/>
  <c r="S157" i="1"/>
  <c r="O157" i="1"/>
  <c r="J157" i="1"/>
  <c r="Y156" i="1"/>
  <c r="U156" i="1"/>
  <c r="Q156" i="1"/>
  <c r="L156" i="1"/>
  <c r="H156" i="1"/>
  <c r="AA155" i="1"/>
  <c r="W155" i="1"/>
  <c r="S155" i="1"/>
  <c r="O155" i="1"/>
  <c r="J155" i="1"/>
  <c r="Y154" i="1"/>
  <c r="U154" i="1"/>
  <c r="Q154" i="1"/>
  <c r="L154" i="1"/>
  <c r="H154" i="1"/>
  <c r="AA153" i="1"/>
  <c r="W153" i="1"/>
  <c r="S153" i="1"/>
  <c r="O153" i="1"/>
  <c r="J153" i="1"/>
  <c r="Y152" i="1"/>
  <c r="U152" i="1"/>
  <c r="Q152" i="1"/>
  <c r="L152" i="1"/>
  <c r="H152" i="1"/>
  <c r="AA151" i="1"/>
  <c r="W151" i="1"/>
  <c r="S151" i="1"/>
  <c r="O151" i="1"/>
  <c r="J151" i="1"/>
  <c r="Y150" i="1"/>
  <c r="U150" i="1"/>
  <c r="Q150" i="1"/>
  <c r="L150" i="1"/>
  <c r="H150" i="1"/>
  <c r="AA149" i="1"/>
  <c r="W149" i="1"/>
  <c r="S149" i="1"/>
  <c r="O149" i="1"/>
  <c r="J149" i="1"/>
  <c r="Y148" i="1"/>
  <c r="U148" i="1"/>
  <c r="Q148" i="1"/>
  <c r="L148" i="1"/>
  <c r="H148" i="1"/>
  <c r="AA147" i="1"/>
  <c r="W147" i="1"/>
  <c r="S147" i="1"/>
  <c r="O147" i="1"/>
  <c r="J147" i="1"/>
  <c r="Y146" i="1"/>
  <c r="U146" i="1"/>
  <c r="Q146" i="1"/>
  <c r="L146" i="1"/>
  <c r="H146" i="1"/>
  <c r="AA145" i="1"/>
  <c r="W145" i="1"/>
  <c r="S145" i="1"/>
  <c r="O145" i="1"/>
  <c r="J145" i="1"/>
  <c r="Y144" i="1"/>
  <c r="U144" i="1"/>
  <c r="Q144" i="1"/>
  <c r="L144" i="1"/>
  <c r="H144" i="1"/>
  <c r="AA143" i="1"/>
  <c r="W143" i="1"/>
  <c r="S143" i="1"/>
  <c r="O143" i="1"/>
  <c r="J143" i="1"/>
  <c r="Y142" i="1"/>
  <c r="U142" i="1"/>
  <c r="Q142" i="1"/>
  <c r="L142" i="1"/>
  <c r="H142" i="1"/>
  <c r="AA141" i="1"/>
  <c r="W141" i="1"/>
  <c r="S141" i="1"/>
  <c r="O141" i="1"/>
  <c r="J141" i="1"/>
  <c r="Y140" i="1"/>
  <c r="U140" i="1"/>
  <c r="Q140" i="1"/>
  <c r="L140" i="1"/>
  <c r="H140" i="1"/>
  <c r="AA139" i="1"/>
  <c r="W139" i="1"/>
  <c r="S139" i="1"/>
  <c r="O139" i="1"/>
  <c r="J139" i="1"/>
  <c r="Y138" i="1"/>
  <c r="U138" i="1"/>
  <c r="Q138" i="1"/>
  <c r="L138" i="1"/>
  <c r="H138" i="1"/>
  <c r="AA137" i="1"/>
  <c r="W137" i="1"/>
  <c r="S137" i="1"/>
  <c r="O137" i="1"/>
  <c r="J137" i="1"/>
  <c r="Y136" i="1"/>
  <c r="U136" i="1"/>
  <c r="Q136" i="1"/>
  <c r="L136" i="1"/>
  <c r="H136" i="1"/>
  <c r="AA135" i="1"/>
  <c r="W135" i="1"/>
  <c r="S135" i="1"/>
  <c r="O135" i="1"/>
  <c r="J135" i="1"/>
  <c r="Y134" i="1"/>
  <c r="U134" i="1"/>
  <c r="Q134" i="1"/>
  <c r="L134" i="1"/>
  <c r="H134" i="1"/>
  <c r="AA133" i="1"/>
  <c r="W133" i="1"/>
  <c r="S133" i="1"/>
  <c r="O133" i="1"/>
  <c r="J133" i="1"/>
  <c r="Y132" i="1"/>
  <c r="U132" i="1"/>
  <c r="Q132" i="1"/>
  <c r="L132" i="1"/>
  <c r="H132" i="1"/>
  <c r="AA131" i="1"/>
  <c r="W131" i="1"/>
  <c r="S131" i="1"/>
  <c r="O131" i="1"/>
  <c r="J131" i="1"/>
  <c r="Y130" i="1"/>
  <c r="U130" i="1"/>
  <c r="Q130" i="1"/>
  <c r="L130" i="1"/>
  <c r="H130" i="1"/>
  <c r="AA129" i="1"/>
  <c r="W129" i="1"/>
  <c r="S129" i="1"/>
  <c r="O129" i="1"/>
  <c r="J129" i="1"/>
  <c r="Y128" i="1"/>
  <c r="U128" i="1"/>
  <c r="Q128" i="1"/>
  <c r="L128" i="1"/>
  <c r="H128" i="1"/>
  <c r="AA127" i="1"/>
  <c r="W127" i="1"/>
  <c r="S127" i="1"/>
  <c r="O127" i="1"/>
  <c r="J127" i="1"/>
  <c r="Y126" i="1"/>
  <c r="U126" i="1"/>
  <c r="Q126" i="1"/>
  <c r="L126" i="1"/>
  <c r="H126" i="1"/>
  <c r="AA125" i="1"/>
  <c r="W125" i="1"/>
  <c r="S125" i="1"/>
  <c r="O125" i="1"/>
  <c r="J125" i="1"/>
  <c r="Y124" i="1"/>
  <c r="U124" i="1"/>
  <c r="Q124" i="1"/>
  <c r="L124" i="1"/>
  <c r="H124" i="1"/>
  <c r="AA123" i="1"/>
  <c r="W123" i="1"/>
  <c r="S123" i="1"/>
  <c r="O123" i="1"/>
  <c r="J123" i="1"/>
  <c r="Y122" i="1"/>
  <c r="U122" i="1"/>
  <c r="Q122" i="1"/>
  <c r="L122" i="1"/>
  <c r="H122" i="1"/>
  <c r="AA121" i="1"/>
  <c r="W121" i="1"/>
  <c r="S121" i="1"/>
  <c r="O121" i="1"/>
  <c r="J121" i="1"/>
  <c r="Y120" i="1"/>
  <c r="U120" i="1"/>
  <c r="Q120" i="1"/>
  <c r="L120" i="1"/>
  <c r="H120" i="1"/>
  <c r="AA119" i="1"/>
  <c r="W119" i="1"/>
  <c r="S119" i="1"/>
  <c r="O119" i="1"/>
  <c r="J119" i="1"/>
  <c r="Y118" i="1"/>
  <c r="U118" i="1"/>
  <c r="Q118" i="1"/>
  <c r="L118" i="1"/>
  <c r="H118" i="1"/>
  <c r="AA117" i="1"/>
  <c r="W117" i="1"/>
  <c r="S117" i="1"/>
  <c r="O117" i="1"/>
  <c r="J117" i="1"/>
  <c r="Y116" i="1"/>
  <c r="U116" i="1"/>
  <c r="Q116" i="1"/>
  <c r="L116" i="1"/>
  <c r="H116" i="1"/>
  <c r="AA115" i="1"/>
  <c r="W115" i="1"/>
  <c r="S115" i="1"/>
  <c r="O115" i="1"/>
  <c r="J115" i="1"/>
  <c r="Y114" i="1"/>
  <c r="U114" i="1"/>
  <c r="Q114" i="1"/>
  <c r="L114" i="1"/>
  <c r="H114" i="1"/>
  <c r="AA113" i="1"/>
  <c r="W113" i="1"/>
  <c r="S113" i="1"/>
  <c r="O113" i="1"/>
  <c r="J113" i="1"/>
  <c r="Y112" i="1"/>
  <c r="U112" i="1"/>
  <c r="Q112" i="1"/>
  <c r="L112" i="1"/>
  <c r="H112" i="1"/>
  <c r="AA111" i="1"/>
  <c r="W111" i="1"/>
  <c r="S111" i="1"/>
  <c r="O111" i="1"/>
  <c r="J111" i="1"/>
  <c r="Y110" i="1"/>
  <c r="U110" i="1"/>
  <c r="Q110" i="1"/>
  <c r="L110" i="1"/>
  <c r="H110" i="1"/>
  <c r="AA109" i="1"/>
  <c r="W109" i="1"/>
  <c r="S109" i="1"/>
  <c r="O109" i="1"/>
  <c r="J109" i="1"/>
  <c r="Y108" i="1"/>
  <c r="U108" i="1"/>
  <c r="Q108" i="1"/>
  <c r="L108" i="1"/>
  <c r="H108" i="1"/>
  <c r="AA107" i="1"/>
  <c r="W107" i="1"/>
  <c r="S107" i="1"/>
  <c r="O107" i="1"/>
  <c r="J107" i="1"/>
  <c r="Q355" i="1"/>
  <c r="O340" i="1"/>
  <c r="Q333" i="1"/>
  <c r="AA329" i="1"/>
  <c r="W328" i="1"/>
  <c r="U323" i="1"/>
  <c r="S318" i="1"/>
  <c r="H317" i="1"/>
  <c r="Y313" i="1"/>
  <c r="W312" i="1"/>
  <c r="U307" i="1"/>
  <c r="S302" i="1"/>
  <c r="H301" i="1"/>
  <c r="I296" i="1"/>
  <c r="R295" i="1"/>
  <c r="W294" i="1"/>
  <c r="L292" i="1"/>
  <c r="T291" i="1"/>
  <c r="H290" i="1"/>
  <c r="U289" i="1"/>
  <c r="O287" i="1"/>
  <c r="Y286" i="1"/>
  <c r="P285" i="1"/>
  <c r="W284" i="1"/>
  <c r="H283" i="1"/>
  <c r="S282" i="1"/>
  <c r="J281" i="1"/>
  <c r="R280" i="1"/>
  <c r="Y279" i="1"/>
  <c r="M278" i="1"/>
  <c r="AA277" i="1"/>
  <c r="L276" i="1"/>
  <c r="T275" i="1"/>
  <c r="H274" i="1"/>
  <c r="U273" i="1"/>
  <c r="O271" i="1"/>
  <c r="AB270" i="1"/>
  <c r="K270" i="1"/>
  <c r="W269" i="1"/>
  <c r="T268" i="1"/>
  <c r="O267" i="1"/>
  <c r="AB266" i="1"/>
  <c r="K266" i="1"/>
  <c r="W265" i="1"/>
  <c r="T264" i="1"/>
  <c r="O263" i="1"/>
  <c r="AB262" i="1"/>
  <c r="K262" i="1"/>
  <c r="W261" i="1"/>
  <c r="T260" i="1"/>
  <c r="O259" i="1"/>
  <c r="AB258" i="1"/>
  <c r="K258" i="1"/>
  <c r="W257" i="1"/>
  <c r="T256" i="1"/>
  <c r="O255" i="1"/>
  <c r="AB254" i="1"/>
  <c r="K254" i="1"/>
  <c r="W253" i="1"/>
  <c r="T252" i="1"/>
  <c r="O251" i="1"/>
  <c r="AB250" i="1"/>
  <c r="Q250" i="1"/>
  <c r="U249" i="1"/>
  <c r="I249" i="1"/>
  <c r="Y248" i="1"/>
  <c r="O248" i="1"/>
  <c r="R247" i="1"/>
  <c r="W246" i="1"/>
  <c r="K246" i="1"/>
  <c r="Z245" i="1"/>
  <c r="O245" i="1"/>
  <c r="T244" i="1"/>
  <c r="H244" i="1"/>
  <c r="W243" i="1"/>
  <c r="L243" i="1"/>
  <c r="AB242" i="1"/>
  <c r="Q242" i="1"/>
  <c r="U241" i="1"/>
  <c r="I241" i="1"/>
  <c r="Z240" i="1"/>
  <c r="R240" i="1"/>
  <c r="I240" i="1"/>
  <c r="Z239" i="1"/>
  <c r="R239" i="1"/>
  <c r="I239" i="1"/>
  <c r="Z238" i="1"/>
  <c r="R238" i="1"/>
  <c r="I238" i="1"/>
  <c r="Z237" i="1"/>
  <c r="R237" i="1"/>
  <c r="I237" i="1"/>
  <c r="Z236" i="1"/>
  <c r="R236" i="1"/>
  <c r="I236" i="1"/>
  <c r="Z235" i="1"/>
  <c r="R235" i="1"/>
  <c r="I235" i="1"/>
  <c r="Z234" i="1"/>
  <c r="R234" i="1"/>
  <c r="I234" i="1"/>
  <c r="Z233" i="1"/>
  <c r="R233" i="1"/>
  <c r="I233" i="1"/>
  <c r="Z232" i="1"/>
  <c r="R232" i="1"/>
  <c r="I232" i="1"/>
  <c r="Z231" i="1"/>
  <c r="R231" i="1"/>
  <c r="I231" i="1"/>
  <c r="Z230" i="1"/>
  <c r="R230" i="1"/>
  <c r="I230" i="1"/>
  <c r="Z229" i="1"/>
  <c r="R229" i="1"/>
  <c r="I229" i="1"/>
  <c r="Z228" i="1"/>
  <c r="R228" i="1"/>
  <c r="I228" i="1"/>
  <c r="Z227" i="1"/>
  <c r="R227" i="1"/>
  <c r="I227" i="1"/>
  <c r="Z226" i="1"/>
  <c r="R226" i="1"/>
  <c r="I226" i="1"/>
  <c r="Z225" i="1"/>
  <c r="R225" i="1"/>
  <c r="I225" i="1"/>
  <c r="Z224" i="1"/>
  <c r="R224" i="1"/>
  <c r="I224" i="1"/>
  <c r="Z223" i="1"/>
  <c r="R223" i="1"/>
  <c r="I223" i="1"/>
  <c r="Z222" i="1"/>
  <c r="R222" i="1"/>
  <c r="I222" i="1"/>
  <c r="Z221" i="1"/>
  <c r="R221" i="1"/>
  <c r="I221" i="1"/>
  <c r="Z220" i="1"/>
  <c r="R220" i="1"/>
  <c r="I220" i="1"/>
  <c r="Z219" i="1"/>
  <c r="R219" i="1"/>
  <c r="I219" i="1"/>
  <c r="Z218" i="1"/>
  <c r="R218" i="1"/>
  <c r="I218" i="1"/>
  <c r="Z217" i="1"/>
  <c r="R217" i="1"/>
  <c r="I217" i="1"/>
  <c r="Z216" i="1"/>
  <c r="R216" i="1"/>
  <c r="I216" i="1"/>
  <c r="Z215" i="1"/>
  <c r="R215" i="1"/>
  <c r="I215" i="1"/>
  <c r="Z214" i="1"/>
  <c r="R214" i="1"/>
  <c r="I214" i="1"/>
  <c r="Z213" i="1"/>
  <c r="R213" i="1"/>
  <c r="I213" i="1"/>
  <c r="Z212" i="1"/>
  <c r="R212" i="1"/>
  <c r="I212" i="1"/>
  <c r="Z211" i="1"/>
  <c r="R211" i="1"/>
  <c r="I211" i="1"/>
  <c r="Z210" i="1"/>
  <c r="R210" i="1"/>
  <c r="I210" i="1"/>
  <c r="Z209" i="1"/>
  <c r="R209" i="1"/>
  <c r="I209" i="1"/>
  <c r="Z208" i="1"/>
  <c r="R208" i="1"/>
  <c r="I208" i="1"/>
  <c r="Z207" i="1"/>
  <c r="R207" i="1"/>
  <c r="I207" i="1"/>
  <c r="Z206" i="1"/>
  <c r="R206" i="1"/>
  <c r="I206" i="1"/>
  <c r="Z205" i="1"/>
  <c r="R205" i="1"/>
  <c r="I205" i="1"/>
  <c r="Z204" i="1"/>
  <c r="R204" i="1"/>
  <c r="I204" i="1"/>
  <c r="Z203" i="1"/>
  <c r="R203" i="1"/>
  <c r="I203" i="1"/>
  <c r="Z202" i="1"/>
  <c r="R202" i="1"/>
  <c r="I202" i="1"/>
  <c r="Z201" i="1"/>
  <c r="R201" i="1"/>
  <c r="I201" i="1"/>
  <c r="Z200" i="1"/>
  <c r="R200" i="1"/>
  <c r="I200" i="1"/>
  <c r="Z199" i="1"/>
  <c r="R199" i="1"/>
  <c r="I199" i="1"/>
  <c r="Z198" i="1"/>
  <c r="R198" i="1"/>
  <c r="I198" i="1"/>
  <c r="Z197" i="1"/>
  <c r="R197" i="1"/>
  <c r="I197" i="1"/>
  <c r="Z196" i="1"/>
  <c r="R196" i="1"/>
  <c r="I196" i="1"/>
  <c r="Z195" i="1"/>
  <c r="R195" i="1"/>
  <c r="I195" i="1"/>
  <c r="Z194" i="1"/>
  <c r="R194" i="1"/>
  <c r="I194" i="1"/>
  <c r="Z193" i="1"/>
  <c r="R193" i="1"/>
  <c r="I193" i="1"/>
  <c r="Z192" i="1"/>
  <c r="R192" i="1"/>
  <c r="I192" i="1"/>
  <c r="Z191" i="1"/>
  <c r="R191" i="1"/>
  <c r="I191" i="1"/>
  <c r="Z190" i="1"/>
  <c r="R190" i="1"/>
  <c r="I190" i="1"/>
  <c r="Z189" i="1"/>
  <c r="R189" i="1"/>
  <c r="I189" i="1"/>
  <c r="Z188" i="1"/>
  <c r="R188" i="1"/>
  <c r="I188" i="1"/>
  <c r="Z187" i="1"/>
  <c r="R187" i="1"/>
  <c r="I187" i="1"/>
  <c r="Z186" i="1"/>
  <c r="R186" i="1"/>
  <c r="I186" i="1"/>
  <c r="Z185" i="1"/>
  <c r="R185" i="1"/>
  <c r="I185" i="1"/>
  <c r="Z184" i="1"/>
  <c r="R184" i="1"/>
  <c r="I184" i="1"/>
  <c r="Z183" i="1"/>
  <c r="R183" i="1"/>
  <c r="I183" i="1"/>
  <c r="Z182" i="1"/>
  <c r="R182" i="1"/>
  <c r="I182" i="1"/>
  <c r="Z181" i="1"/>
  <c r="R181" i="1"/>
  <c r="I181" i="1"/>
  <c r="Z180" i="1"/>
  <c r="R180" i="1"/>
  <c r="I180" i="1"/>
  <c r="Z179" i="1"/>
  <c r="U179" i="1"/>
  <c r="P179" i="1"/>
  <c r="I179" i="1"/>
  <c r="AB178" i="1"/>
  <c r="W178" i="1"/>
  <c r="R178" i="1"/>
  <c r="K178" i="1"/>
  <c r="X177" i="1"/>
  <c r="R177" i="1"/>
  <c r="L177" i="1"/>
  <c r="Z176" i="1"/>
  <c r="T176" i="1"/>
  <c r="O176" i="1"/>
  <c r="I176" i="1"/>
  <c r="Z175" i="1"/>
  <c r="U175" i="1"/>
  <c r="P175" i="1"/>
  <c r="I175" i="1"/>
  <c r="AB174" i="1"/>
  <c r="W174" i="1"/>
  <c r="R174" i="1"/>
  <c r="K174" i="1"/>
  <c r="X173" i="1"/>
  <c r="R173" i="1"/>
  <c r="L173" i="1"/>
  <c r="Z172" i="1"/>
  <c r="T172" i="1"/>
  <c r="P172" i="1"/>
  <c r="K172" i="1"/>
  <c r="O341" i="1"/>
  <c r="Q337" i="1"/>
  <c r="AB334" i="1"/>
  <c r="W330" i="1"/>
  <c r="H329" i="1"/>
  <c r="Y325" i="1"/>
  <c r="W324" i="1"/>
  <c r="U319" i="1"/>
  <c r="S314" i="1"/>
  <c r="H313" i="1"/>
  <c r="Y309" i="1"/>
  <c r="W308" i="1"/>
  <c r="U303" i="1"/>
  <c r="W298" i="1"/>
  <c r="X297" i="1"/>
  <c r="I295" i="1"/>
  <c r="P294" i="1"/>
  <c r="X293" i="1"/>
  <c r="O291" i="1"/>
  <c r="Y290" i="1"/>
  <c r="P289" i="1"/>
  <c r="W288" i="1"/>
  <c r="H287" i="1"/>
  <c r="S286" i="1"/>
  <c r="J285" i="1"/>
  <c r="R284" i="1"/>
  <c r="Y283" i="1"/>
  <c r="M282" i="1"/>
  <c r="AA281" i="1"/>
  <c r="L280" i="1"/>
  <c r="T279" i="1"/>
  <c r="H278" i="1"/>
  <c r="U277" i="1"/>
  <c r="O275" i="1"/>
  <c r="Y274" i="1"/>
  <c r="P273" i="1"/>
  <c r="W272" i="1"/>
  <c r="J271" i="1"/>
  <c r="X270" i="1"/>
  <c r="S269" i="1"/>
  <c r="P268" i="1"/>
  <c r="AA267" i="1"/>
  <c r="J267" i="1"/>
  <c r="X266" i="1"/>
  <c r="S265" i="1"/>
  <c r="P264" i="1"/>
  <c r="AA263" i="1"/>
  <c r="J263" i="1"/>
  <c r="X262" i="1"/>
  <c r="S261" i="1"/>
  <c r="P260" i="1"/>
  <c r="AA259" i="1"/>
  <c r="J259" i="1"/>
  <c r="X258" i="1"/>
  <c r="S257" i="1"/>
  <c r="P256" i="1"/>
  <c r="AA255" i="1"/>
  <c r="J255" i="1"/>
  <c r="X254" i="1"/>
  <c r="S253" i="1"/>
  <c r="P252" i="1"/>
  <c r="AA251" i="1"/>
  <c r="J251" i="1"/>
  <c r="Y250" i="1"/>
  <c r="O250" i="1"/>
  <c r="R249" i="1"/>
  <c r="W248" i="1"/>
  <c r="K248" i="1"/>
  <c r="Z247" i="1"/>
  <c r="O247" i="1"/>
  <c r="T246" i="1"/>
  <c r="H246" i="1"/>
  <c r="W245" i="1"/>
  <c r="L245" i="1"/>
  <c r="AB244" i="1"/>
  <c r="Q244" i="1"/>
  <c r="U243" i="1"/>
  <c r="I243" i="1"/>
  <c r="Y242" i="1"/>
  <c r="O242" i="1"/>
  <c r="R241" i="1"/>
  <c r="X240" i="1"/>
  <c r="P240" i="1"/>
  <c r="X239" i="1"/>
  <c r="P239" i="1"/>
  <c r="X238" i="1"/>
  <c r="P238" i="1"/>
  <c r="X237" i="1"/>
  <c r="P237" i="1"/>
  <c r="X236" i="1"/>
  <c r="P236" i="1"/>
  <c r="X235" i="1"/>
  <c r="P235" i="1"/>
  <c r="X234" i="1"/>
  <c r="P234" i="1"/>
  <c r="X233" i="1"/>
  <c r="P233" i="1"/>
  <c r="X232" i="1"/>
  <c r="P232" i="1"/>
  <c r="X231" i="1"/>
  <c r="P231" i="1"/>
  <c r="X230" i="1"/>
  <c r="P230" i="1"/>
  <c r="X229" i="1"/>
  <c r="P229" i="1"/>
  <c r="X228" i="1"/>
  <c r="P228" i="1"/>
  <c r="X227" i="1"/>
  <c r="P227" i="1"/>
  <c r="X226" i="1"/>
  <c r="P226" i="1"/>
  <c r="X225" i="1"/>
  <c r="P225" i="1"/>
  <c r="X224" i="1"/>
  <c r="P224" i="1"/>
  <c r="X223" i="1"/>
  <c r="P223" i="1"/>
  <c r="X222" i="1"/>
  <c r="P222" i="1"/>
  <c r="X221" i="1"/>
  <c r="P221" i="1"/>
  <c r="X220" i="1"/>
  <c r="P220" i="1"/>
  <c r="X219" i="1"/>
  <c r="P219" i="1"/>
  <c r="X218" i="1"/>
  <c r="P218" i="1"/>
  <c r="X217" i="1"/>
  <c r="P217" i="1"/>
  <c r="X216" i="1"/>
  <c r="P216" i="1"/>
  <c r="X215" i="1"/>
  <c r="P215" i="1"/>
  <c r="X214" i="1"/>
  <c r="P214" i="1"/>
  <c r="X213" i="1"/>
  <c r="P213" i="1"/>
  <c r="X212" i="1"/>
  <c r="P212" i="1"/>
  <c r="X211" i="1"/>
  <c r="P211" i="1"/>
  <c r="X210" i="1"/>
  <c r="P210" i="1"/>
  <c r="X209" i="1"/>
  <c r="P209" i="1"/>
  <c r="X208" i="1"/>
  <c r="P208" i="1"/>
  <c r="X207" i="1"/>
  <c r="P207" i="1"/>
  <c r="X206" i="1"/>
  <c r="P206" i="1"/>
  <c r="X205" i="1"/>
  <c r="P205" i="1"/>
  <c r="X204" i="1"/>
  <c r="P204" i="1"/>
  <c r="X203" i="1"/>
  <c r="P203" i="1"/>
  <c r="X202" i="1"/>
  <c r="P202" i="1"/>
  <c r="X201" i="1"/>
  <c r="P201" i="1"/>
  <c r="X200" i="1"/>
  <c r="P200" i="1"/>
  <c r="X199" i="1"/>
  <c r="P199" i="1"/>
  <c r="X198" i="1"/>
  <c r="P198" i="1"/>
  <c r="X197" i="1"/>
  <c r="P197" i="1"/>
  <c r="X196" i="1"/>
  <c r="P196" i="1"/>
  <c r="X195" i="1"/>
  <c r="P195" i="1"/>
  <c r="X194" i="1"/>
  <c r="P194" i="1"/>
  <c r="X193" i="1"/>
  <c r="P193" i="1"/>
  <c r="X192" i="1"/>
  <c r="P192" i="1"/>
  <c r="X191" i="1"/>
  <c r="P191" i="1"/>
  <c r="X190" i="1"/>
  <c r="P190" i="1"/>
  <c r="X189" i="1"/>
  <c r="P189" i="1"/>
  <c r="X188" i="1"/>
  <c r="P188" i="1"/>
  <c r="X187" i="1"/>
  <c r="P187" i="1"/>
  <c r="X186" i="1"/>
  <c r="P186" i="1"/>
  <c r="X185" i="1"/>
  <c r="P185" i="1"/>
  <c r="X184" i="1"/>
  <c r="P184" i="1"/>
  <c r="X183" i="1"/>
  <c r="P183" i="1"/>
  <c r="X182" i="1"/>
  <c r="P182" i="1"/>
  <c r="X181" i="1"/>
  <c r="P181" i="1"/>
  <c r="X180" i="1"/>
  <c r="P180" i="1"/>
  <c r="Y179" i="1"/>
  <c r="T179" i="1"/>
  <c r="M179" i="1"/>
  <c r="H179" i="1"/>
  <c r="AA178" i="1"/>
  <c r="V178" i="1"/>
  <c r="P178" i="1"/>
  <c r="J178" i="1"/>
  <c r="AB177" i="1"/>
  <c r="V177" i="1"/>
  <c r="Q177" i="1"/>
  <c r="K177" i="1"/>
  <c r="X176" i="1"/>
  <c r="S176" i="1"/>
  <c r="M176" i="1"/>
  <c r="Y175" i="1"/>
  <c r="T175" i="1"/>
  <c r="M175" i="1"/>
  <c r="H175" i="1"/>
  <c r="AA174" i="1"/>
  <c r="V174" i="1"/>
  <c r="P174" i="1"/>
  <c r="J174" i="1"/>
  <c r="AB173" i="1"/>
  <c r="V173" i="1"/>
  <c r="Q173" i="1"/>
  <c r="K173" i="1"/>
  <c r="X172" i="1"/>
  <c r="S172" i="1"/>
  <c r="O172" i="1"/>
  <c r="J172" i="1"/>
  <c r="Y171" i="1"/>
  <c r="U171" i="1"/>
  <c r="Q171" i="1"/>
  <c r="L171" i="1"/>
  <c r="H171" i="1"/>
  <c r="AA170" i="1"/>
  <c r="W170" i="1"/>
  <c r="S170" i="1"/>
  <c r="O170" i="1"/>
  <c r="J170" i="1"/>
  <c r="Y169" i="1"/>
  <c r="U169" i="1"/>
  <c r="Q169" i="1"/>
  <c r="L169" i="1"/>
  <c r="H169" i="1"/>
  <c r="AA168" i="1"/>
  <c r="W168" i="1"/>
  <c r="S168" i="1"/>
  <c r="O168" i="1"/>
  <c r="J168" i="1"/>
  <c r="Y167" i="1"/>
  <c r="U167" i="1"/>
  <c r="Q167" i="1"/>
  <c r="L167" i="1"/>
  <c r="H167" i="1"/>
  <c r="AA166" i="1"/>
  <c r="W166" i="1"/>
  <c r="S166" i="1"/>
  <c r="O166" i="1"/>
  <c r="J166" i="1"/>
  <c r="Y165" i="1"/>
  <c r="U165" i="1"/>
  <c r="Q165" i="1"/>
  <c r="L165" i="1"/>
  <c r="H165" i="1"/>
  <c r="AA164" i="1"/>
  <c r="W164" i="1"/>
  <c r="S164" i="1"/>
  <c r="O164" i="1"/>
  <c r="J164" i="1"/>
  <c r="Y163" i="1"/>
  <c r="U163" i="1"/>
  <c r="Q163" i="1"/>
  <c r="L163" i="1"/>
  <c r="H163" i="1"/>
  <c r="AA162" i="1"/>
  <c r="W162" i="1"/>
  <c r="S162" i="1"/>
  <c r="O162" i="1"/>
  <c r="J162" i="1"/>
  <c r="Y161" i="1"/>
  <c r="U161" i="1"/>
  <c r="Q161" i="1"/>
  <c r="L161" i="1"/>
  <c r="H161" i="1"/>
  <c r="AA160" i="1"/>
  <c r="W160" i="1"/>
  <c r="S160" i="1"/>
  <c r="O160" i="1"/>
  <c r="J160" i="1"/>
  <c r="Y159" i="1"/>
  <c r="U159" i="1"/>
  <c r="Q159" i="1"/>
  <c r="L159" i="1"/>
  <c r="H159" i="1"/>
  <c r="AA158" i="1"/>
  <c r="W158" i="1"/>
  <c r="S158" i="1"/>
  <c r="O158" i="1"/>
  <c r="J158" i="1"/>
  <c r="Y157" i="1"/>
  <c r="U157" i="1"/>
  <c r="Q157" i="1"/>
  <c r="L157" i="1"/>
  <c r="H157" i="1"/>
  <c r="AA156" i="1"/>
  <c r="W156" i="1"/>
  <c r="S156" i="1"/>
  <c r="O156" i="1"/>
  <c r="J156" i="1"/>
  <c r="Y155" i="1"/>
  <c r="U155" i="1"/>
  <c r="Q155" i="1"/>
  <c r="L155" i="1"/>
  <c r="H155" i="1"/>
  <c r="AA154" i="1"/>
  <c r="W154" i="1"/>
  <c r="S154" i="1"/>
  <c r="O154" i="1"/>
  <c r="J154" i="1"/>
  <c r="Y153" i="1"/>
  <c r="U153" i="1"/>
  <c r="Q153" i="1"/>
  <c r="L153" i="1"/>
  <c r="H153" i="1"/>
  <c r="AA152" i="1"/>
  <c r="W152" i="1"/>
  <c r="S152" i="1"/>
  <c r="O152" i="1"/>
  <c r="J152" i="1"/>
  <c r="Y151" i="1"/>
  <c r="U151" i="1"/>
  <c r="Q151" i="1"/>
  <c r="L151" i="1"/>
  <c r="H151" i="1"/>
  <c r="AA150" i="1"/>
  <c r="W150" i="1"/>
  <c r="S150" i="1"/>
  <c r="O150" i="1"/>
  <c r="J150" i="1"/>
  <c r="Y149" i="1"/>
  <c r="U149" i="1"/>
  <c r="Q149" i="1"/>
  <c r="L149" i="1"/>
  <c r="H149" i="1"/>
  <c r="AA148" i="1"/>
  <c r="W148" i="1"/>
  <c r="S148" i="1"/>
  <c r="O148" i="1"/>
  <c r="J148" i="1"/>
  <c r="Y147" i="1"/>
  <c r="U147" i="1"/>
  <c r="Q147" i="1"/>
  <c r="L147" i="1"/>
  <c r="H147" i="1"/>
  <c r="AA146" i="1"/>
  <c r="W146" i="1"/>
  <c r="S146" i="1"/>
  <c r="O146" i="1"/>
  <c r="J146" i="1"/>
  <c r="Y145" i="1"/>
  <c r="U145" i="1"/>
  <c r="Q145" i="1"/>
  <c r="L145" i="1"/>
  <c r="H145" i="1"/>
  <c r="AA144" i="1"/>
  <c r="W144" i="1"/>
  <c r="S144" i="1"/>
  <c r="O144" i="1"/>
  <c r="J144" i="1"/>
  <c r="Y143" i="1"/>
  <c r="U143" i="1"/>
  <c r="Q143" i="1"/>
  <c r="L143" i="1"/>
  <c r="H143" i="1"/>
  <c r="AA142" i="1"/>
  <c r="W142" i="1"/>
  <c r="S142" i="1"/>
  <c r="O142" i="1"/>
  <c r="J142" i="1"/>
  <c r="Y141" i="1"/>
  <c r="U141" i="1"/>
  <c r="Q141" i="1"/>
  <c r="L141" i="1"/>
  <c r="H141" i="1"/>
  <c r="AA140" i="1"/>
  <c r="W140" i="1"/>
  <c r="S140" i="1"/>
  <c r="O140" i="1"/>
  <c r="J140" i="1"/>
  <c r="Y139" i="1"/>
  <c r="U139" i="1"/>
  <c r="Q139" i="1"/>
  <c r="L139" i="1"/>
  <c r="H139" i="1"/>
  <c r="AA138" i="1"/>
  <c r="W138" i="1"/>
  <c r="S138" i="1"/>
  <c r="O138" i="1"/>
  <c r="J138" i="1"/>
  <c r="Y137" i="1"/>
  <c r="U137" i="1"/>
  <c r="Q137" i="1"/>
  <c r="L137" i="1"/>
  <c r="H137" i="1"/>
  <c r="AA136" i="1"/>
  <c r="W136" i="1"/>
  <c r="S136" i="1"/>
  <c r="O136" i="1"/>
  <c r="J136" i="1"/>
  <c r="Y135" i="1"/>
  <c r="U135" i="1"/>
  <c r="Q135" i="1"/>
  <c r="L135" i="1"/>
  <c r="H135" i="1"/>
  <c r="AA134" i="1"/>
  <c r="W134" i="1"/>
  <c r="S134" i="1"/>
  <c r="O134" i="1"/>
  <c r="J134" i="1"/>
  <c r="Y133" i="1"/>
  <c r="U133" i="1"/>
  <c r="Q133" i="1"/>
  <c r="L133" i="1"/>
  <c r="H133" i="1"/>
  <c r="AA132" i="1"/>
  <c r="W132" i="1"/>
  <c r="S132" i="1"/>
  <c r="O132" i="1"/>
  <c r="J132" i="1"/>
  <c r="Y131" i="1"/>
  <c r="U131" i="1"/>
  <c r="Q131" i="1"/>
  <c r="L131" i="1"/>
  <c r="H131" i="1"/>
  <c r="AA130" i="1"/>
  <c r="W130" i="1"/>
  <c r="S130" i="1"/>
  <c r="O130" i="1"/>
  <c r="J130" i="1"/>
  <c r="Y129" i="1"/>
  <c r="U129" i="1"/>
  <c r="Q129" i="1"/>
  <c r="L129" i="1"/>
  <c r="H129" i="1"/>
  <c r="AA128" i="1"/>
  <c r="W128" i="1"/>
  <c r="S128" i="1"/>
  <c r="O128" i="1"/>
  <c r="J128" i="1"/>
  <c r="Y127" i="1"/>
  <c r="U127" i="1"/>
  <c r="Q127" i="1"/>
  <c r="L127" i="1"/>
  <c r="H127" i="1"/>
  <c r="AA126" i="1"/>
  <c r="W126" i="1"/>
  <c r="S126" i="1"/>
  <c r="O126" i="1"/>
  <c r="J126" i="1"/>
  <c r="Y125" i="1"/>
  <c r="U125" i="1"/>
  <c r="Q125" i="1"/>
  <c r="L125" i="1"/>
  <c r="H125" i="1"/>
  <c r="AA124" i="1"/>
  <c r="W124" i="1"/>
  <c r="S124" i="1"/>
  <c r="O124" i="1"/>
  <c r="J124" i="1"/>
  <c r="Y123" i="1"/>
  <c r="U123" i="1"/>
  <c r="Q123" i="1"/>
  <c r="L123" i="1"/>
  <c r="H123" i="1"/>
  <c r="AA122" i="1"/>
  <c r="W122" i="1"/>
  <c r="S122" i="1"/>
  <c r="O122" i="1"/>
  <c r="J122" i="1"/>
  <c r="Y121" i="1"/>
  <c r="U121" i="1"/>
  <c r="Q121" i="1"/>
  <c r="L121" i="1"/>
  <c r="H121" i="1"/>
  <c r="AA120" i="1"/>
  <c r="W120" i="1"/>
  <c r="S120" i="1"/>
  <c r="O120" i="1"/>
  <c r="J120" i="1"/>
  <c r="Y119" i="1"/>
  <c r="U119" i="1"/>
  <c r="Q119" i="1"/>
  <c r="L119" i="1"/>
  <c r="H119" i="1"/>
  <c r="AA118" i="1"/>
  <c r="W118" i="1"/>
  <c r="S118" i="1"/>
  <c r="O118" i="1"/>
  <c r="J118" i="1"/>
  <c r="Y117" i="1"/>
  <c r="U117" i="1"/>
  <c r="Q117" i="1"/>
  <c r="L117" i="1"/>
  <c r="H117" i="1"/>
  <c r="AA116" i="1"/>
  <c r="W116" i="1"/>
  <c r="H365" i="1"/>
  <c r="Q342" i="1"/>
  <c r="O335" i="1"/>
  <c r="S326" i="1"/>
  <c r="Y321" i="1"/>
  <c r="H309" i="1"/>
  <c r="W304" i="1"/>
  <c r="X296" i="1"/>
  <c r="Q293" i="1"/>
  <c r="J289" i="1"/>
  <c r="AA285" i="1"/>
  <c r="U281" i="1"/>
  <c r="Y278" i="1"/>
  <c r="S274" i="1"/>
  <c r="T270" i="1"/>
  <c r="O265" i="1"/>
  <c r="K264" i="1"/>
  <c r="AB260" i="1"/>
  <c r="W259" i="1"/>
  <c r="T254" i="1"/>
  <c r="W242" i="1"/>
  <c r="Z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X179" i="1"/>
  <c r="I178" i="1"/>
  <c r="U177" i="1"/>
  <c r="K176" i="1"/>
  <c r="R175" i="1"/>
  <c r="Z174" i="1"/>
  <c r="P173" i="1"/>
  <c r="AB172" i="1"/>
  <c r="I172" i="1"/>
  <c r="Z171" i="1"/>
  <c r="R171" i="1"/>
  <c r="I171" i="1"/>
  <c r="Z170" i="1"/>
  <c r="R170" i="1"/>
  <c r="I170" i="1"/>
  <c r="Z169" i="1"/>
  <c r="R169" i="1"/>
  <c r="I169" i="1"/>
  <c r="Z168" i="1"/>
  <c r="R168" i="1"/>
  <c r="I168" i="1"/>
  <c r="Z167" i="1"/>
  <c r="R167" i="1"/>
  <c r="I167" i="1"/>
  <c r="Z166" i="1"/>
  <c r="R166" i="1"/>
  <c r="I166" i="1"/>
  <c r="Z165" i="1"/>
  <c r="R165" i="1"/>
  <c r="I165" i="1"/>
  <c r="Z164" i="1"/>
  <c r="R164" i="1"/>
  <c r="I164" i="1"/>
  <c r="Z163" i="1"/>
  <c r="R163" i="1"/>
  <c r="I163" i="1"/>
  <c r="Z162" i="1"/>
  <c r="R162" i="1"/>
  <c r="I162" i="1"/>
  <c r="Z161" i="1"/>
  <c r="R161" i="1"/>
  <c r="I161" i="1"/>
  <c r="Z160" i="1"/>
  <c r="R160" i="1"/>
  <c r="I160" i="1"/>
  <c r="Z159" i="1"/>
  <c r="R159" i="1"/>
  <c r="I159" i="1"/>
  <c r="Z158" i="1"/>
  <c r="R158" i="1"/>
  <c r="I158" i="1"/>
  <c r="Z157" i="1"/>
  <c r="R157" i="1"/>
  <c r="I157" i="1"/>
  <c r="Z156" i="1"/>
  <c r="R156" i="1"/>
  <c r="I156" i="1"/>
  <c r="Z155" i="1"/>
  <c r="R155" i="1"/>
  <c r="I155" i="1"/>
  <c r="Z154" i="1"/>
  <c r="R154" i="1"/>
  <c r="I154" i="1"/>
  <c r="Z153" i="1"/>
  <c r="R153" i="1"/>
  <c r="I153" i="1"/>
  <c r="Z152" i="1"/>
  <c r="R152" i="1"/>
  <c r="I152" i="1"/>
  <c r="Z151" i="1"/>
  <c r="R151" i="1"/>
  <c r="I151" i="1"/>
  <c r="Z150" i="1"/>
  <c r="R150" i="1"/>
  <c r="I150" i="1"/>
  <c r="Z149" i="1"/>
  <c r="R149" i="1"/>
  <c r="I149" i="1"/>
  <c r="Z148" i="1"/>
  <c r="R148" i="1"/>
  <c r="I148" i="1"/>
  <c r="Z147" i="1"/>
  <c r="R147" i="1"/>
  <c r="I147" i="1"/>
  <c r="Z146" i="1"/>
  <c r="R146" i="1"/>
  <c r="I146" i="1"/>
  <c r="Z145" i="1"/>
  <c r="R145" i="1"/>
  <c r="I145" i="1"/>
  <c r="Z144" i="1"/>
  <c r="R144" i="1"/>
  <c r="I144" i="1"/>
  <c r="Z143" i="1"/>
  <c r="R143" i="1"/>
  <c r="I143" i="1"/>
  <c r="Z142" i="1"/>
  <c r="R142" i="1"/>
  <c r="I142" i="1"/>
  <c r="Z141" i="1"/>
  <c r="R141" i="1"/>
  <c r="I141" i="1"/>
  <c r="Z140" i="1"/>
  <c r="R140" i="1"/>
  <c r="I140" i="1"/>
  <c r="Z139" i="1"/>
  <c r="R139" i="1"/>
  <c r="I139" i="1"/>
  <c r="Z138" i="1"/>
  <c r="R138" i="1"/>
  <c r="I138" i="1"/>
  <c r="Z137" i="1"/>
  <c r="R137" i="1"/>
  <c r="I137" i="1"/>
  <c r="Z136" i="1"/>
  <c r="R136" i="1"/>
  <c r="I136" i="1"/>
  <c r="Z135" i="1"/>
  <c r="R135" i="1"/>
  <c r="I135" i="1"/>
  <c r="Z134" i="1"/>
  <c r="R134" i="1"/>
  <c r="I134" i="1"/>
  <c r="Z133" i="1"/>
  <c r="R133" i="1"/>
  <c r="I133" i="1"/>
  <c r="Z132" i="1"/>
  <c r="R132" i="1"/>
  <c r="I132" i="1"/>
  <c r="Z131" i="1"/>
  <c r="R131" i="1"/>
  <c r="I131" i="1"/>
  <c r="Z130" i="1"/>
  <c r="R130" i="1"/>
  <c r="I130" i="1"/>
  <c r="Z129" i="1"/>
  <c r="R129" i="1"/>
  <c r="I129" i="1"/>
  <c r="Z128" i="1"/>
  <c r="R128" i="1"/>
  <c r="I128" i="1"/>
  <c r="Z127" i="1"/>
  <c r="R127" i="1"/>
  <c r="I127" i="1"/>
  <c r="Z126" i="1"/>
  <c r="R126" i="1"/>
  <c r="I126" i="1"/>
  <c r="Z125" i="1"/>
  <c r="R125" i="1"/>
  <c r="I125" i="1"/>
  <c r="Z124" i="1"/>
  <c r="R124" i="1"/>
  <c r="I124" i="1"/>
  <c r="Z123" i="1"/>
  <c r="R123" i="1"/>
  <c r="I123" i="1"/>
  <c r="Z122" i="1"/>
  <c r="R122" i="1"/>
  <c r="I122" i="1"/>
  <c r="Z121" i="1"/>
  <c r="R121" i="1"/>
  <c r="I121" i="1"/>
  <c r="Z120" i="1"/>
  <c r="R120" i="1"/>
  <c r="I120" i="1"/>
  <c r="Z119" i="1"/>
  <c r="R119" i="1"/>
  <c r="I119" i="1"/>
  <c r="Z118" i="1"/>
  <c r="R118" i="1"/>
  <c r="I118" i="1"/>
  <c r="Z117" i="1"/>
  <c r="R117" i="1"/>
  <c r="I117" i="1"/>
  <c r="Z116" i="1"/>
  <c r="S116" i="1"/>
  <c r="M116" i="1"/>
  <c r="Y115" i="1"/>
  <c r="T115" i="1"/>
  <c r="M115" i="1"/>
  <c r="H115" i="1"/>
  <c r="AA114" i="1"/>
  <c r="V114" i="1"/>
  <c r="P114" i="1"/>
  <c r="J114" i="1"/>
  <c r="AB113" i="1"/>
  <c r="V113" i="1"/>
  <c r="Q113" i="1"/>
  <c r="K113" i="1"/>
  <c r="X112" i="1"/>
  <c r="S112" i="1"/>
  <c r="M112" i="1"/>
  <c r="Y111" i="1"/>
  <c r="T111" i="1"/>
  <c r="M111" i="1"/>
  <c r="H111" i="1"/>
  <c r="AA110" i="1"/>
  <c r="V110" i="1"/>
  <c r="P110" i="1"/>
  <c r="J110" i="1"/>
  <c r="AB109" i="1"/>
  <c r="V109" i="1"/>
  <c r="Q109" i="1"/>
  <c r="K109" i="1"/>
  <c r="X108" i="1"/>
  <c r="S108" i="1"/>
  <c r="M108" i="1"/>
  <c r="Y107" i="1"/>
  <c r="T107" i="1"/>
  <c r="M107" i="1"/>
  <c r="H107" i="1"/>
  <c r="X142" i="1"/>
  <c r="X140" i="1"/>
  <c r="P140" i="1"/>
  <c r="X138" i="1"/>
  <c r="P138" i="1"/>
  <c r="X136" i="1"/>
  <c r="P136" i="1"/>
  <c r="X134" i="1"/>
  <c r="P134" i="1"/>
  <c r="X132" i="1"/>
  <c r="P132" i="1"/>
  <c r="X130" i="1"/>
  <c r="X128" i="1"/>
  <c r="P128" i="1"/>
  <c r="X126" i="1"/>
  <c r="P126" i="1"/>
  <c r="X124" i="1"/>
  <c r="P124" i="1"/>
  <c r="X122" i="1"/>
  <c r="P122" i="1"/>
  <c r="X120" i="1"/>
  <c r="P120" i="1"/>
  <c r="X118" i="1"/>
  <c r="P118" i="1"/>
  <c r="X116" i="1"/>
  <c r="R116" i="1"/>
  <c r="K116" i="1"/>
  <c r="Z114" i="1"/>
  <c r="T114" i="1"/>
  <c r="O114" i="1"/>
  <c r="I114" i="1"/>
  <c r="Z113" i="1"/>
  <c r="U113" i="1"/>
  <c r="P113" i="1"/>
  <c r="I113" i="1"/>
  <c r="AB112" i="1"/>
  <c r="W112" i="1"/>
  <c r="R112" i="1"/>
  <c r="K112" i="1"/>
  <c r="X111" i="1"/>
  <c r="R111" i="1"/>
  <c r="L111" i="1"/>
  <c r="I110" i="1"/>
  <c r="U109" i="1"/>
  <c r="I109" i="1"/>
  <c r="W108" i="1"/>
  <c r="K108" i="1"/>
  <c r="X107" i="1"/>
  <c r="R107" i="1"/>
  <c r="L107" i="1"/>
  <c r="U315" i="1"/>
  <c r="O298" i="1"/>
  <c r="H291" i="1"/>
  <c r="Y287" i="1"/>
  <c r="T283" i="1"/>
  <c r="K256" i="1"/>
  <c r="K250" i="1"/>
  <c r="L247" i="1"/>
  <c r="I245" i="1"/>
  <c r="L179" i="1"/>
  <c r="I177" i="1"/>
  <c r="O174" i="1"/>
  <c r="R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V133" i="1"/>
  <c r="V132" i="1"/>
  <c r="V131" i="1"/>
  <c r="V130" i="1"/>
  <c r="V129" i="1"/>
  <c r="M128" i="1"/>
  <c r="M127" i="1"/>
  <c r="M126" i="1"/>
  <c r="M125" i="1"/>
  <c r="M124" i="1"/>
  <c r="V123" i="1"/>
  <c r="M122" i="1"/>
  <c r="M121" i="1"/>
  <c r="M120" i="1"/>
  <c r="M119" i="1"/>
  <c r="M118" i="1"/>
  <c r="M117" i="1"/>
  <c r="P116" i="1"/>
  <c r="AB115" i="1"/>
  <c r="Q115" i="1"/>
  <c r="X114" i="1"/>
  <c r="M114" i="1"/>
  <c r="Y113" i="1"/>
  <c r="T113" i="1"/>
  <c r="M113" i="1"/>
  <c r="H113" i="1"/>
  <c r="AA112" i="1"/>
  <c r="V112" i="1"/>
  <c r="P112" i="1"/>
  <c r="J112" i="1"/>
  <c r="AB111" i="1"/>
  <c r="V111" i="1"/>
  <c r="Q111" i="1"/>
  <c r="K111" i="1"/>
  <c r="X110" i="1"/>
  <c r="M110" i="1"/>
  <c r="H325" i="1"/>
  <c r="W320" i="1"/>
  <c r="U299" i="1"/>
  <c r="R288" i="1"/>
  <c r="P277" i="1"/>
  <c r="O269" i="1"/>
  <c r="AB264" i="1"/>
  <c r="T258" i="1"/>
  <c r="K252" i="1"/>
  <c r="O178" i="1"/>
  <c r="Z177" i="1"/>
  <c r="R176" i="1"/>
  <c r="X175" i="1"/>
  <c r="I174" i="1"/>
  <c r="U173" i="1"/>
  <c r="M172" i="1"/>
  <c r="AB171" i="1"/>
  <c r="T171" i="1"/>
  <c r="K171" i="1"/>
  <c r="AB170" i="1"/>
  <c r="T170" i="1"/>
  <c r="K170" i="1"/>
  <c r="T169" i="1"/>
  <c r="K169" i="1"/>
  <c r="T168" i="1"/>
  <c r="AB167" i="1"/>
  <c r="T167" i="1"/>
  <c r="T166" i="1"/>
  <c r="AB165" i="1"/>
  <c r="T165" i="1"/>
  <c r="AB164" i="1"/>
  <c r="K164" i="1"/>
  <c r="K163" i="1"/>
  <c r="T162" i="1"/>
  <c r="AB161" i="1"/>
  <c r="T161" i="1"/>
  <c r="AB160" i="1"/>
  <c r="K160" i="1"/>
  <c r="T159" i="1"/>
  <c r="AB158" i="1"/>
  <c r="K158" i="1"/>
  <c r="T157" i="1"/>
  <c r="AB156" i="1"/>
  <c r="K156" i="1"/>
  <c r="T155" i="1"/>
  <c r="AB154" i="1"/>
  <c r="K154" i="1"/>
  <c r="T153" i="1"/>
  <c r="AB152" i="1"/>
  <c r="K152" i="1"/>
  <c r="T151" i="1"/>
  <c r="T150" i="1"/>
  <c r="AB149" i="1"/>
  <c r="K149" i="1"/>
  <c r="T148" i="1"/>
  <c r="AB147" i="1"/>
  <c r="K147" i="1"/>
  <c r="T146" i="1"/>
  <c r="AB145" i="1"/>
  <c r="K145" i="1"/>
  <c r="T144" i="1"/>
  <c r="AB143" i="1"/>
  <c r="K143" i="1"/>
  <c r="T142" i="1"/>
  <c r="AB141" i="1"/>
  <c r="K141" i="1"/>
  <c r="T140" i="1"/>
  <c r="T139" i="1"/>
  <c r="AB138" i="1"/>
  <c r="K138" i="1"/>
  <c r="T137" i="1"/>
  <c r="AB136" i="1"/>
  <c r="K136" i="1"/>
  <c r="T135" i="1"/>
  <c r="AB134" i="1"/>
  <c r="K134" i="1"/>
  <c r="T133" i="1"/>
  <c r="AB132" i="1"/>
  <c r="K132" i="1"/>
  <c r="T131" i="1"/>
  <c r="AB130" i="1"/>
  <c r="K130" i="1"/>
  <c r="K129" i="1"/>
  <c r="T128" i="1"/>
  <c r="AB127" i="1"/>
  <c r="K127" i="1"/>
  <c r="T126" i="1"/>
  <c r="AB125" i="1"/>
  <c r="K125" i="1"/>
  <c r="T124" i="1"/>
  <c r="AB123" i="1"/>
  <c r="K123" i="1"/>
  <c r="T122" i="1"/>
  <c r="AB121" i="1"/>
  <c r="K121" i="1"/>
  <c r="T120" i="1"/>
  <c r="AB119" i="1"/>
  <c r="K119" i="1"/>
  <c r="T118" i="1"/>
  <c r="AB117" i="1"/>
  <c r="K117" i="1"/>
  <c r="T116" i="1"/>
  <c r="I116" i="1"/>
  <c r="U115" i="1"/>
  <c r="I115" i="1"/>
  <c r="W114" i="1"/>
  <c r="K114" i="1"/>
  <c r="X113" i="1"/>
  <c r="R113" i="1"/>
  <c r="L113" i="1"/>
  <c r="Z111" i="1"/>
  <c r="P111" i="1"/>
  <c r="W110" i="1"/>
  <c r="K110" i="1"/>
  <c r="X109" i="1"/>
  <c r="R109" i="1"/>
  <c r="L109" i="1"/>
  <c r="Z107" i="1"/>
  <c r="P107" i="1"/>
  <c r="P347" i="1"/>
  <c r="K338" i="1"/>
  <c r="Z331" i="1"/>
  <c r="S310" i="1"/>
  <c r="Y305" i="1"/>
  <c r="Q297" i="1"/>
  <c r="I294" i="1"/>
  <c r="S290" i="1"/>
  <c r="M286" i="1"/>
  <c r="H282" i="1"/>
  <c r="O279" i="1"/>
  <c r="H275" i="1"/>
  <c r="Y271" i="1"/>
  <c r="T266" i="1"/>
  <c r="O261" i="1"/>
  <c r="K260" i="1"/>
  <c r="AB256" i="1"/>
  <c r="W255" i="1"/>
  <c r="W250" i="1"/>
  <c r="Z249" i="1"/>
  <c r="T248" i="1"/>
  <c r="W247" i="1"/>
  <c r="AB246" i="1"/>
  <c r="U245" i="1"/>
  <c r="Y244" i="1"/>
  <c r="R243" i="1"/>
  <c r="K242" i="1"/>
  <c r="O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R179" i="1"/>
  <c r="Z178" i="1"/>
  <c r="P177" i="1"/>
  <c r="AB176" i="1"/>
  <c r="L175" i="1"/>
  <c r="T174" i="1"/>
  <c r="I173" i="1"/>
  <c r="W172" i="1"/>
  <c r="X171" i="1"/>
  <c r="P171" i="1"/>
  <c r="X170" i="1"/>
  <c r="P170" i="1"/>
  <c r="X169" i="1"/>
  <c r="P169" i="1"/>
  <c r="X168" i="1"/>
  <c r="P168" i="1"/>
  <c r="X167" i="1"/>
  <c r="P167" i="1"/>
  <c r="X166" i="1"/>
  <c r="P166" i="1"/>
  <c r="X165" i="1"/>
  <c r="P165" i="1"/>
  <c r="X164" i="1"/>
  <c r="P164" i="1"/>
  <c r="X163" i="1"/>
  <c r="P163" i="1"/>
  <c r="X162" i="1"/>
  <c r="P162" i="1"/>
  <c r="X161" i="1"/>
  <c r="P161" i="1"/>
  <c r="X160" i="1"/>
  <c r="P160" i="1"/>
  <c r="X159" i="1"/>
  <c r="P159" i="1"/>
  <c r="X158" i="1"/>
  <c r="P158" i="1"/>
  <c r="X157" i="1"/>
  <c r="P157" i="1"/>
  <c r="X156" i="1"/>
  <c r="P156" i="1"/>
  <c r="X155" i="1"/>
  <c r="P155" i="1"/>
  <c r="X154" i="1"/>
  <c r="P154" i="1"/>
  <c r="X153" i="1"/>
  <c r="P153" i="1"/>
  <c r="X152" i="1"/>
  <c r="P152" i="1"/>
  <c r="X151" i="1"/>
  <c r="P151" i="1"/>
  <c r="X150" i="1"/>
  <c r="P150" i="1"/>
  <c r="X149" i="1"/>
  <c r="P149" i="1"/>
  <c r="X148" i="1"/>
  <c r="P148" i="1"/>
  <c r="X147" i="1"/>
  <c r="P147" i="1"/>
  <c r="X146" i="1"/>
  <c r="P146" i="1"/>
  <c r="X145" i="1"/>
  <c r="P145" i="1"/>
  <c r="X144" i="1"/>
  <c r="P144" i="1"/>
  <c r="X143" i="1"/>
  <c r="P143" i="1"/>
  <c r="P142" i="1"/>
  <c r="X141" i="1"/>
  <c r="P141" i="1"/>
  <c r="X139" i="1"/>
  <c r="P139" i="1"/>
  <c r="X137" i="1"/>
  <c r="P137" i="1"/>
  <c r="X135" i="1"/>
  <c r="P135" i="1"/>
  <c r="X133" i="1"/>
  <c r="P133" i="1"/>
  <c r="X131" i="1"/>
  <c r="P131" i="1"/>
  <c r="P130" i="1"/>
  <c r="X129" i="1"/>
  <c r="P129" i="1"/>
  <c r="X127" i="1"/>
  <c r="P127" i="1"/>
  <c r="X125" i="1"/>
  <c r="P125" i="1"/>
  <c r="X123" i="1"/>
  <c r="P123" i="1"/>
  <c r="X121" i="1"/>
  <c r="P121" i="1"/>
  <c r="X119" i="1"/>
  <c r="P119" i="1"/>
  <c r="X117" i="1"/>
  <c r="P117" i="1"/>
  <c r="X115" i="1"/>
  <c r="R115" i="1"/>
  <c r="L115" i="1"/>
  <c r="Z110" i="1"/>
  <c r="T110" i="1"/>
  <c r="O110" i="1"/>
  <c r="Z109" i="1"/>
  <c r="P109" i="1"/>
  <c r="AB108" i="1"/>
  <c r="R108" i="1"/>
  <c r="W276" i="1"/>
  <c r="R272" i="1"/>
  <c r="AB268" i="1"/>
  <c r="W267" i="1"/>
  <c r="T262" i="1"/>
  <c r="O257" i="1"/>
  <c r="AB252" i="1"/>
  <c r="W251" i="1"/>
  <c r="O249" i="1"/>
  <c r="H248" i="1"/>
  <c r="Q246" i="1"/>
  <c r="O244" i="1"/>
  <c r="T178" i="1"/>
  <c r="W176" i="1"/>
  <c r="Z173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M134" i="1"/>
  <c r="M133" i="1"/>
  <c r="M132" i="1"/>
  <c r="M131" i="1"/>
  <c r="M130" i="1"/>
  <c r="M129" i="1"/>
  <c r="V128" i="1"/>
  <c r="V127" i="1"/>
  <c r="V126" i="1"/>
  <c r="V125" i="1"/>
  <c r="V124" i="1"/>
  <c r="M123" i="1"/>
  <c r="V122" i="1"/>
  <c r="V121" i="1"/>
  <c r="V120" i="1"/>
  <c r="V119" i="1"/>
  <c r="V118" i="1"/>
  <c r="V117" i="1"/>
  <c r="V116" i="1"/>
  <c r="J116" i="1"/>
  <c r="V115" i="1"/>
  <c r="K115" i="1"/>
  <c r="S114" i="1"/>
  <c r="S110" i="1"/>
  <c r="Y109" i="1"/>
  <c r="T109" i="1"/>
  <c r="M109" i="1"/>
  <c r="H109" i="1"/>
  <c r="AA108" i="1"/>
  <c r="V108" i="1"/>
  <c r="P108" i="1"/>
  <c r="J108" i="1"/>
  <c r="AB107" i="1"/>
  <c r="V107" i="1"/>
  <c r="Q107" i="1"/>
  <c r="K107" i="1"/>
  <c r="W292" i="1"/>
  <c r="L284" i="1"/>
  <c r="J273" i="1"/>
  <c r="K268" i="1"/>
  <c r="W263" i="1"/>
  <c r="O253" i="1"/>
  <c r="AB169" i="1"/>
  <c r="AB168" i="1"/>
  <c r="K168" i="1"/>
  <c r="K167" i="1"/>
  <c r="AB166" i="1"/>
  <c r="K166" i="1"/>
  <c r="K165" i="1"/>
  <c r="T164" i="1"/>
  <c r="AB163" i="1"/>
  <c r="T163" i="1"/>
  <c r="AB162" i="1"/>
  <c r="K162" i="1"/>
  <c r="K161" i="1"/>
  <c r="T160" i="1"/>
  <c r="AB159" i="1"/>
  <c r="K159" i="1"/>
  <c r="T158" i="1"/>
  <c r="AB157" i="1"/>
  <c r="K157" i="1"/>
  <c r="T156" i="1"/>
  <c r="AB155" i="1"/>
  <c r="K155" i="1"/>
  <c r="T154" i="1"/>
  <c r="AB153" i="1"/>
  <c r="K153" i="1"/>
  <c r="T152" i="1"/>
  <c r="AB151" i="1"/>
  <c r="K151" i="1"/>
  <c r="AB150" i="1"/>
  <c r="K150" i="1"/>
  <c r="T149" i="1"/>
  <c r="AB148" i="1"/>
  <c r="K148" i="1"/>
  <c r="T147" i="1"/>
  <c r="AB146" i="1"/>
  <c r="K146" i="1"/>
  <c r="T145" i="1"/>
  <c r="AB144" i="1"/>
  <c r="K144" i="1"/>
  <c r="T143" i="1"/>
  <c r="AB142" i="1"/>
  <c r="K142" i="1"/>
  <c r="T141" i="1"/>
  <c r="AB140" i="1"/>
  <c r="K140" i="1"/>
  <c r="AB139" i="1"/>
  <c r="K139" i="1"/>
  <c r="T138" i="1"/>
  <c r="AB137" i="1"/>
  <c r="K137" i="1"/>
  <c r="T136" i="1"/>
  <c r="AB135" i="1"/>
  <c r="K135" i="1"/>
  <c r="T134" i="1"/>
  <c r="AB133" i="1"/>
  <c r="K133" i="1"/>
  <c r="T132" i="1"/>
  <c r="AB131" i="1"/>
  <c r="K131" i="1"/>
  <c r="T130" i="1"/>
  <c r="AB129" i="1"/>
  <c r="T129" i="1"/>
  <c r="AB128" i="1"/>
  <c r="K128" i="1"/>
  <c r="T127" i="1"/>
  <c r="AB126" i="1"/>
  <c r="K126" i="1"/>
  <c r="T125" i="1"/>
  <c r="AB124" i="1"/>
  <c r="K124" i="1"/>
  <c r="T123" i="1"/>
  <c r="AB122" i="1"/>
  <c r="K122" i="1"/>
  <c r="T121" i="1"/>
  <c r="AB120" i="1"/>
  <c r="K120" i="1"/>
  <c r="T119" i="1"/>
  <c r="AB118" i="1"/>
  <c r="K118" i="1"/>
  <c r="T117" i="1"/>
  <c r="AB116" i="1"/>
  <c r="O116" i="1"/>
  <c r="Z115" i="1"/>
  <c r="P115" i="1"/>
  <c r="AB114" i="1"/>
  <c r="R114" i="1"/>
  <c r="Z112" i="1"/>
  <c r="T112" i="1"/>
  <c r="O112" i="1"/>
  <c r="I112" i="1"/>
  <c r="U111" i="1"/>
  <c r="I111" i="1"/>
  <c r="AB110" i="1"/>
  <c r="R110" i="1"/>
  <c r="Z108" i="1"/>
  <c r="T108" i="1"/>
  <c r="O108" i="1"/>
  <c r="I108" i="1"/>
  <c r="U107" i="1"/>
  <c r="I107" i="1"/>
  <c r="CX5" i="4"/>
  <c r="IE5" i="4"/>
  <c r="DI5" i="4"/>
  <c r="HT5" i="4"/>
  <c r="DS5" i="4"/>
  <c r="AP5" i="4"/>
  <c r="BY5" i="4"/>
  <c r="HU5" i="4"/>
  <c r="DH5" i="4"/>
  <c r="EJ5" i="4"/>
  <c r="ID5" i="4"/>
  <c r="EA5" i="4"/>
  <c r="DR5" i="4"/>
  <c r="CY5" i="4"/>
  <c r="BL5" i="4"/>
  <c r="DY5" i="4"/>
  <c r="CU5" i="4"/>
  <c r="AQ5" i="4"/>
  <c r="AJ5" i="4"/>
  <c r="BB5" i="4"/>
  <c r="DG5" i="4"/>
  <c r="CV5" i="4"/>
  <c r="HA5" i="4"/>
  <c r="EB5" i="4"/>
  <c r="DQ5" i="4"/>
  <c r="EM5" i="4"/>
  <c r="GQ5" i="4"/>
  <c r="GF5" i="4"/>
  <c r="HK5" i="4"/>
  <c r="AA5" i="4"/>
  <c r="CI5" i="4"/>
  <c r="CL5" i="4"/>
  <c r="GG5" i="4"/>
  <c r="DP5" i="4"/>
  <c r="EL5" i="4"/>
  <c r="GP5" i="4"/>
  <c r="CW5" i="4"/>
  <c r="HJ5" i="4"/>
  <c r="CQ5" i="4"/>
  <c r="BR5" i="4"/>
  <c r="BO5" i="4"/>
  <c r="FW5" i="4"/>
  <c r="DC5" i="4"/>
  <c r="ED5" i="4"/>
  <c r="DW5" i="4"/>
  <c r="CP5" i="4"/>
  <c r="AZ5" i="4"/>
  <c r="AG5" i="4"/>
  <c r="DL5" i="4"/>
  <c r="GR5" i="4"/>
  <c r="EE5" i="4"/>
  <c r="DB5" i="4"/>
  <c r="FV5" i="4"/>
  <c r="EN5" i="4"/>
  <c r="BK5" i="4"/>
  <c r="CR5" i="4"/>
  <c r="BE5" i="4"/>
  <c r="V5" i="4"/>
  <c r="O5" i="4"/>
  <c r="DK5" i="4"/>
  <c r="FC5" i="4"/>
  <c r="FM5" i="4"/>
  <c r="DU5" i="4"/>
  <c r="BV5" i="4"/>
  <c r="EG5" i="4"/>
  <c r="CS5" i="4"/>
  <c r="FL5" i="4"/>
  <c r="DA5" i="4"/>
  <c r="FB5" i="4"/>
  <c r="ES5" i="4"/>
  <c r="AK5" i="4"/>
  <c r="FA5" i="4"/>
  <c r="R5" i="4"/>
  <c r="DX5" i="4"/>
  <c r="HE5" i="4"/>
  <c r="GJ5" i="4"/>
  <c r="FR5" i="4"/>
  <c r="FK5" i="4"/>
  <c r="IG5" i="4"/>
  <c r="HO5" i="4"/>
  <c r="EI5" i="4"/>
  <c r="EP5" i="4"/>
  <c r="CH5" i="4"/>
  <c r="KH5" i="4"/>
  <c r="EH5" i="4"/>
  <c r="LV5" i="4"/>
  <c r="JD5" i="4"/>
  <c r="GT5" i="4"/>
  <c r="HW5" i="4"/>
  <c r="IF5" i="4"/>
  <c r="GB5" i="4"/>
  <c r="GK5" i="4"/>
  <c r="FJ5" i="4"/>
  <c r="EZ5" i="4"/>
  <c r="EQ5" i="4"/>
  <c r="HD5" i="4"/>
  <c r="HC5" i="4"/>
  <c r="JU5" i="4"/>
  <c r="NC5" i="4"/>
  <c r="GS5" i="4"/>
  <c r="GH5" i="4"/>
  <c r="DE5" i="4"/>
  <c r="EY5" i="4"/>
  <c r="CZ5" i="4"/>
  <c r="HM5" i="4"/>
  <c r="HX5" i="4"/>
  <c r="FU5" i="4"/>
  <c r="DO5" i="4"/>
  <c r="II5" i="4"/>
  <c r="B5" i="7"/>
  <c r="FI5" i="4"/>
  <c r="AB5" i="4"/>
  <c r="CT5" i="4"/>
  <c r="AD5" i="4"/>
  <c r="BC5" i="4"/>
  <c r="DD5" i="4"/>
  <c r="FH5" i="4"/>
  <c r="EX5" i="4"/>
  <c r="EO5" i="4"/>
  <c r="HL5" i="4"/>
  <c r="HB5" i="4"/>
  <c r="IH5" i="4"/>
  <c r="HY5" i="4"/>
  <c r="DV5" i="4"/>
  <c r="BQ5" i="4"/>
  <c r="HS5" i="4"/>
  <c r="GY5" i="4"/>
  <c r="GN5" i="4"/>
  <c r="GD5" i="4"/>
  <c r="FG5" i="4"/>
  <c r="HZ5" i="4"/>
  <c r="HI5" i="4"/>
  <c r="FE5" i="4"/>
  <c r="DJ5" i="4"/>
  <c r="AH5" i="4"/>
  <c r="X5" i="4"/>
  <c r="AC5" i="4"/>
  <c r="GX5" i="4"/>
  <c r="KN5" i="4"/>
  <c r="FO5" i="4"/>
  <c r="IZ5" i="4"/>
  <c r="EV5" i="4"/>
  <c r="FF5" i="4"/>
  <c r="GO5" i="4"/>
  <c r="HR5" i="4"/>
  <c r="IA5" i="4"/>
  <c r="DZ5" i="4"/>
  <c r="S5" i="4"/>
  <c r="BJ5" i="4"/>
  <c r="GE5" i="4"/>
  <c r="CD5" i="4"/>
  <c r="EU5" i="4"/>
  <c r="HG5" i="4"/>
  <c r="LU5" i="4"/>
  <c r="HQ5" i="4"/>
  <c r="GA5" i="4"/>
  <c r="LW5" i="4"/>
  <c r="GL5" i="4"/>
  <c r="FP5" i="4"/>
  <c r="IB5" i="4"/>
  <c r="GW5" i="4"/>
  <c r="N5" i="4"/>
  <c r="AU5" i="4"/>
  <c r="HH5" i="4"/>
  <c r="FQ5" i="4"/>
  <c r="AN5" i="4"/>
  <c r="KP5" i="4"/>
  <c r="HF5" i="4"/>
  <c r="FD5" i="4"/>
  <c r="ET5" i="4"/>
  <c r="GM5" i="4"/>
  <c r="GV5" i="4"/>
  <c r="IC5" i="4"/>
  <c r="BW5" i="4"/>
  <c r="ER5" i="4"/>
  <c r="GC5" i="4"/>
  <c r="CO5" i="4"/>
  <c r="BM5" i="4"/>
  <c r="FZ5" i="4"/>
  <c r="FN5" i="4"/>
  <c r="KI5" i="4"/>
  <c r="JX5" i="4"/>
  <c r="MV5" i="4"/>
  <c r="JG5" i="4"/>
  <c r="IL5" i="4"/>
  <c r="KS5" i="4"/>
  <c r="LC5" i="4"/>
  <c r="MD5" i="4"/>
  <c r="LT5" i="4"/>
  <c r="CJ5" i="4"/>
  <c r="LM5" i="4"/>
  <c r="CA5" i="4"/>
  <c r="BP5" i="4"/>
  <c r="IV5" i="4"/>
  <c r="JF5" i="4"/>
  <c r="MW5" i="4"/>
  <c r="KR5" i="4"/>
  <c r="IW5" i="4"/>
  <c r="LL5" i="4"/>
  <c r="MN5" i="4"/>
  <c r="JY5" i="4"/>
  <c r="L5" i="4"/>
  <c r="BZ5" i="4"/>
  <c r="CK5" i="4"/>
  <c r="AV5" i="4"/>
  <c r="IJ5" i="4"/>
  <c r="JE5" i="4"/>
  <c r="LE5" i="4"/>
  <c r="CF5" i="4"/>
  <c r="KK5" i="4"/>
  <c r="DT5" i="4"/>
  <c r="KU5" i="4"/>
  <c r="MM5" i="4"/>
  <c r="JO5" i="4"/>
  <c r="MX5" i="4"/>
  <c r="JP5" i="4"/>
  <c r="LR5" i="4"/>
  <c r="IT5" i="4"/>
  <c r="BS5" i="4"/>
  <c r="MB5" i="4"/>
  <c r="BG5" i="4"/>
  <c r="IK5" i="4"/>
  <c r="KA5" i="4"/>
  <c r="KJ5" i="4"/>
  <c r="JQ5" i="4"/>
  <c r="KT5" i="4"/>
  <c r="IU5" i="4"/>
  <c r="LD5" i="4"/>
  <c r="JN5" i="4"/>
  <c r="LS5" i="4"/>
  <c r="ML5" i="4"/>
  <c r="MY5" i="4"/>
  <c r="MC5" i="4"/>
  <c r="FS5" i="4"/>
  <c r="U5" i="4"/>
  <c r="KE5" i="4"/>
  <c r="MP5" i="4"/>
  <c r="KO5" i="4"/>
  <c r="JT5" i="4"/>
  <c r="IR5" i="4"/>
  <c r="KY5" i="4"/>
  <c r="NA5" i="4"/>
  <c r="JB5" i="4"/>
  <c r="LI5" i="4"/>
  <c r="MQ5" i="4"/>
  <c r="MZ5" i="4"/>
  <c r="DF5" i="4"/>
  <c r="KD5" i="4"/>
  <c r="JC5" i="4"/>
  <c r="LX5" i="4"/>
  <c r="LY5" i="4"/>
  <c r="LO5" i="4"/>
  <c r="JL5" i="4"/>
  <c r="MI5" i="4"/>
  <c r="AL5" i="4"/>
  <c r="IS5" i="4"/>
  <c r="KX5" i="4"/>
  <c r="LH5" i="4"/>
  <c r="AM5" i="4"/>
  <c r="FX5" i="4"/>
  <c r="AT5" i="4"/>
  <c r="AX5" i="3"/>
  <c r="KG5" i="4"/>
  <c r="JV5" i="4"/>
  <c r="EW5" i="4"/>
  <c r="JK5" i="4"/>
  <c r="LA5" i="4"/>
  <c r="MR5" i="4"/>
  <c r="LK5" i="4"/>
  <c r="KQ5" i="4"/>
  <c r="MF5" i="4"/>
  <c r="IP5" i="4"/>
  <c r="HP5" i="4"/>
  <c r="FT5" i="4"/>
  <c r="FY5" i="4"/>
  <c r="KF5" i="4"/>
  <c r="IQ5" i="4"/>
  <c r="NE5" i="4"/>
  <c r="KZ5" i="4"/>
  <c r="MG5" i="4"/>
  <c r="NB5" i="4"/>
  <c r="JJ5" i="4"/>
  <c r="MS5" i="4"/>
  <c r="LJ5" i="4"/>
  <c r="CG5" i="4"/>
  <c r="NJ5" i="4"/>
  <c r="CC5" i="4"/>
  <c r="MT5" i="4"/>
  <c r="BH5" i="4"/>
  <c r="T5" i="4"/>
  <c r="ND5" i="4"/>
  <c r="J5" i="4"/>
  <c r="NK5" i="4"/>
  <c r="MU5" i="4"/>
  <c r="AO5" i="4"/>
  <c r="EK5" i="4"/>
  <c r="MK5" i="4"/>
  <c r="LZ5" i="4"/>
  <c r="CM5" i="4"/>
  <c r="LP5" i="4"/>
  <c r="BI5" i="4"/>
  <c r="M5" i="4"/>
  <c r="K5" i="4"/>
  <c r="AI5" i="4"/>
  <c r="LQ5" i="4"/>
  <c r="MJ5" i="4"/>
  <c r="MA5" i="4"/>
  <c r="AF5" i="4"/>
  <c r="CE5" i="4"/>
  <c r="AW5" i="4"/>
  <c r="KM5" i="4"/>
  <c r="JR5" i="4"/>
  <c r="KC5" i="4"/>
  <c r="KW5" i="4"/>
  <c r="AY5" i="4"/>
  <c r="BA5" i="4"/>
  <c r="BU5" i="4"/>
  <c r="LG5" i="4"/>
  <c r="W5" i="4"/>
  <c r="KL5" i="4"/>
  <c r="JS5" i="4"/>
  <c r="LF5" i="4"/>
  <c r="NH5" i="4"/>
  <c r="KV5" i="4"/>
  <c r="IN5" i="4"/>
  <c r="JI5" i="4"/>
  <c r="BN5" i="4"/>
  <c r="NF5" i="4"/>
  <c r="IX5" i="4"/>
  <c r="BD5" i="4"/>
  <c r="AE5" i="4"/>
  <c r="Z5" i="4"/>
  <c r="IO5" i="4"/>
  <c r="NI5" i="4"/>
  <c r="JH5" i="4"/>
  <c r="IY5" i="4"/>
  <c r="NG5" i="4"/>
  <c r="CB5" i="4"/>
  <c r="BX5" i="4"/>
  <c r="Q5" i="4"/>
  <c r="P5" i="4"/>
  <c r="LG5" i="3"/>
  <c r="JG5" i="3"/>
  <c r="GR5" i="3"/>
  <c r="MG5" i="3"/>
  <c r="EL5" i="3"/>
  <c r="DC5" i="3"/>
  <c r="DH5" i="3"/>
  <c r="DK5" i="3"/>
  <c r="KR5" i="3"/>
  <c r="FO5" i="3"/>
  <c r="GU5" i="3"/>
  <c r="KD5" i="3"/>
  <c r="MP5" i="3"/>
  <c r="MW5" i="3"/>
  <c r="LQ5" i="3"/>
  <c r="MF5" i="3"/>
  <c r="NJ5" i="3"/>
  <c r="GA5" i="3"/>
  <c r="NH5" i="3"/>
  <c r="GB5" i="3"/>
  <c r="GN5" i="3"/>
  <c r="GL5" i="3"/>
  <c r="GK5" i="3"/>
  <c r="LA5" i="3"/>
  <c r="DM5" i="3"/>
  <c r="AS5" i="4"/>
  <c r="FD5" i="3"/>
  <c r="FA5" i="3"/>
  <c r="HN5" i="3"/>
  <c r="EQ5" i="3"/>
  <c r="FE5" i="3"/>
  <c r="JN5" i="3"/>
  <c r="LX5" i="3"/>
  <c r="JA5" i="3"/>
  <c r="GZ5" i="3"/>
  <c r="MB5" i="3"/>
  <c r="LD5" i="3"/>
  <c r="IG5" i="3"/>
  <c r="II5" i="3"/>
  <c r="HZ5" i="3"/>
  <c r="KM5" i="3"/>
  <c r="KN5" i="3"/>
  <c r="LO5" i="3"/>
  <c r="DB5" i="3"/>
  <c r="CZ5" i="3"/>
  <c r="GM5" i="3"/>
  <c r="GQ5" i="3"/>
  <c r="HF5" i="3"/>
  <c r="GW5" i="3"/>
  <c r="LE5" i="3"/>
  <c r="KT5" i="3"/>
  <c r="JJ5" i="3"/>
  <c r="IT5" i="3"/>
  <c r="MS5" i="3"/>
  <c r="KA5" i="3"/>
  <c r="MI5" i="3"/>
  <c r="DU5" i="3"/>
  <c r="DQ5" i="3"/>
  <c r="FI5" i="3"/>
  <c r="GS5" i="3"/>
  <c r="JK5" i="3"/>
  <c r="IF5" i="3"/>
  <c r="IJ5" i="3"/>
  <c r="MQ5" i="3"/>
  <c r="JS5" i="3"/>
  <c r="EG5" i="3"/>
  <c r="JZ5" i="3"/>
  <c r="FW5" i="3"/>
  <c r="FC5" i="3"/>
  <c r="HM5" i="3"/>
  <c r="GV5" i="3"/>
  <c r="E5" i="3"/>
  <c r="H5" i="3"/>
  <c r="KV5" i="3"/>
  <c r="JT5" i="3"/>
  <c r="JH5" i="3"/>
  <c r="JV5" i="3"/>
  <c r="ML5" i="3"/>
  <c r="IR5" i="3"/>
  <c r="LU5" i="3"/>
  <c r="FV5" i="3"/>
  <c r="GO5" i="3"/>
  <c r="FG5" i="3"/>
  <c r="IA5" i="3"/>
  <c r="EP5" i="3"/>
  <c r="KH5" i="3"/>
  <c r="A5" i="3"/>
  <c r="KK5" i="3"/>
  <c r="KE5" i="3"/>
  <c r="I5" i="3"/>
  <c r="JI5" i="3"/>
  <c r="JF5" i="3"/>
  <c r="JE5" i="3"/>
  <c r="FU5" i="3"/>
  <c r="NK5" i="3"/>
  <c r="HL5" i="3"/>
  <c r="HI5" i="3"/>
  <c r="EU5" i="3"/>
  <c r="GE5" i="3"/>
  <c r="KL5" i="3"/>
  <c r="KJ5" i="3"/>
  <c r="MM5" i="3"/>
  <c r="EX5" i="3"/>
  <c r="ET5" i="3"/>
  <c r="FJ5" i="3"/>
  <c r="EZ5" i="3"/>
  <c r="IE5" i="3"/>
  <c r="IB5" i="3"/>
  <c r="HR5" i="3"/>
  <c r="GX5" i="3"/>
  <c r="G5" i="3"/>
  <c r="KI5" i="3"/>
  <c r="ME5" i="3"/>
  <c r="BT5" i="4"/>
  <c r="EC5" i="3"/>
  <c r="CX5" i="3"/>
  <c r="IC5" i="3"/>
  <c r="HA5" i="3"/>
  <c r="GG5" i="3"/>
  <c r="AL5" i="3"/>
  <c r="C5" i="3"/>
  <c r="LP5" i="3"/>
  <c r="KB5" i="3"/>
  <c r="FT5" i="3"/>
  <c r="FS5" i="3"/>
  <c r="EJ5" i="3"/>
  <c r="IU5" i="3"/>
  <c r="DE5" i="3"/>
  <c r="ES5" i="3"/>
  <c r="HD5" i="3"/>
  <c r="GJ5" i="3"/>
  <c r="S5" i="3"/>
  <c r="JX5" i="3"/>
  <c r="IY5" i="3"/>
  <c r="IQ5" i="3"/>
  <c r="DO5" i="3"/>
  <c r="EN5" i="3"/>
  <c r="DI5" i="3"/>
  <c r="CY5" i="3"/>
  <c r="GF5" i="3"/>
  <c r="KF5" i="3"/>
  <c r="FX5" i="3"/>
  <c r="HP5" i="3"/>
  <c r="IN5" i="3"/>
  <c r="Y5" i="4"/>
  <c r="ND5" i="3"/>
  <c r="JY5" i="3"/>
  <c r="JD5" i="3"/>
  <c r="EY5" i="3"/>
  <c r="FB5" i="3"/>
  <c r="HT5" i="3"/>
  <c r="GP5" i="3"/>
  <c r="FR5" i="3"/>
  <c r="LW5" i="3"/>
  <c r="DV5" i="3"/>
  <c r="KC5" i="3"/>
  <c r="IK5" i="3"/>
  <c r="NA5" i="3"/>
  <c r="KW5" i="3"/>
  <c r="KY5" i="3"/>
  <c r="LI5" i="3"/>
  <c r="LS5" i="3"/>
  <c r="NI5" i="3"/>
  <c r="EK5" i="3"/>
  <c r="NG5" i="3"/>
  <c r="DA5" i="3"/>
  <c r="EA5" i="3"/>
  <c r="KO5" i="3"/>
  <c r="NC5" i="3"/>
  <c r="LH5" i="3"/>
  <c r="LJ5" i="3"/>
  <c r="MH5" i="3"/>
  <c r="MT5" i="3"/>
  <c r="KX5" i="3"/>
  <c r="LT5" i="3"/>
  <c r="GH5" i="3"/>
  <c r="DP5" i="3"/>
  <c r="F5" i="3"/>
  <c r="JM5" i="3"/>
  <c r="LF5" i="3"/>
  <c r="MJ5" i="3"/>
  <c r="JR5" i="3"/>
  <c r="MZ5" i="3"/>
  <c r="EI5" i="3"/>
  <c r="EH5" i="3"/>
  <c r="FH5" i="3"/>
  <c r="HQ5" i="3"/>
  <c r="FZ5" i="3"/>
  <c r="HJ5" i="3"/>
  <c r="MU5" i="3"/>
  <c r="MK5" i="3"/>
  <c r="IM5" i="3"/>
  <c r="MA5" i="3"/>
  <c r="HU5" i="3"/>
  <c r="GC5" i="3"/>
  <c r="CM5" i="3"/>
  <c r="AR5" i="3"/>
  <c r="GD5" i="3"/>
  <c r="DX5" i="3"/>
  <c r="LY5" i="3"/>
  <c r="HS5" i="3"/>
  <c r="CN5" i="3"/>
  <c r="HB5" i="3"/>
  <c r="CV5" i="3"/>
  <c r="FM5" i="3"/>
  <c r="IO5" i="3"/>
  <c r="EF5" i="3"/>
  <c r="LZ5" i="3"/>
  <c r="GT5" i="3"/>
  <c r="ID5" i="3"/>
  <c r="IX5" i="3"/>
  <c r="FP5" i="3"/>
  <c r="FL5" i="3"/>
  <c r="HK5" i="3"/>
  <c r="BW5" i="3"/>
  <c r="HV5" i="3"/>
  <c r="KU5" i="3"/>
  <c r="JQ5" i="3"/>
  <c r="FY5" i="3"/>
  <c r="IW5" i="3"/>
  <c r="IL5" i="3"/>
  <c r="DL5" i="3"/>
  <c r="KP5" i="3"/>
  <c r="GY5" i="3"/>
  <c r="GI5" i="3"/>
  <c r="JP5" i="3"/>
  <c r="DW5" i="3"/>
  <c r="KS5" i="3"/>
  <c r="DZ5" i="3"/>
  <c r="HG5" i="3"/>
  <c r="HC5" i="3"/>
  <c r="MD5" i="3"/>
  <c r="ED5" i="3"/>
  <c r="DG5" i="3"/>
  <c r="FQ5" i="3"/>
  <c r="HX5" i="3"/>
  <c r="HE5" i="3"/>
  <c r="LL5" i="3"/>
  <c r="DT5" i="3"/>
  <c r="D5" i="3"/>
  <c r="MX5" i="3"/>
  <c r="IS5" i="3"/>
  <c r="LC5" i="3"/>
  <c r="EM5" i="3"/>
  <c r="JC5" i="3"/>
  <c r="KG5" i="3"/>
  <c r="CW5" i="3"/>
  <c r="HY5" i="3"/>
  <c r="EW5" i="3"/>
  <c r="MO5" i="3"/>
  <c r="JO5" i="3"/>
  <c r="MY5" i="3"/>
  <c r="KQ5" i="3"/>
  <c r="DR5" i="3"/>
  <c r="EB5" i="3"/>
  <c r="EV5" i="3"/>
  <c r="DD5" i="3"/>
  <c r="LM5" i="3"/>
  <c r="IV5" i="3"/>
  <c r="MC5" i="3"/>
  <c r="JB5" i="3"/>
  <c r="NB5" i="3"/>
  <c r="LK5" i="3"/>
  <c r="KZ5" i="3"/>
  <c r="JL5" i="3"/>
  <c r="NE5" i="3"/>
  <c r="EO5" i="3"/>
  <c r="ER5" i="3"/>
  <c r="IH5" i="3"/>
  <c r="HW5" i="3"/>
  <c r="HO5" i="3"/>
  <c r="MN5" i="3"/>
  <c r="MR5" i="3"/>
  <c r="NF5" i="3"/>
  <c r="DS5" i="3"/>
  <c r="IZ5" i="3"/>
  <c r="FF5" i="3"/>
  <c r="FK5" i="3"/>
  <c r="IP5" i="3"/>
  <c r="MV5" i="3"/>
  <c r="DF5" i="3"/>
  <c r="LR5" i="3"/>
  <c r="BF5" i="3"/>
  <c r="EE5" i="3"/>
  <c r="FN5" i="3"/>
  <c r="LV5" i="3"/>
  <c r="AR5" i="4"/>
  <c r="MO5" i="4"/>
  <c r="CN5" i="4"/>
  <c r="KB5" i="4"/>
  <c r="ME5" i="4"/>
  <c r="GZ5" i="4"/>
  <c r="MH5" i="4"/>
  <c r="JZ5" i="4"/>
  <c r="JM5" i="4"/>
  <c r="BF5" i="4"/>
  <c r="EC5" i="4"/>
  <c r="HV5" i="4"/>
  <c r="DM5" i="4"/>
  <c r="JA5" i="4"/>
  <c r="GI5" i="4"/>
  <c r="GU5" i="4"/>
  <c r="HN5" i="4"/>
  <c r="BZ5" i="3"/>
  <c r="AC5" i="3"/>
  <c r="CU5" i="3"/>
  <c r="J5" i="3"/>
  <c r="Q5" i="3"/>
  <c r="F5" i="4"/>
  <c r="A5" i="4"/>
  <c r="I5" i="4"/>
  <c r="HH5" i="3"/>
  <c r="AB5" i="3"/>
  <c r="CA5" i="3"/>
  <c r="BE5" i="3"/>
  <c r="AA5" i="3"/>
  <c r="JU5" i="3"/>
  <c r="AJ5" i="3"/>
  <c r="V5" i="3"/>
  <c r="AN5" i="3"/>
  <c r="D5" i="4"/>
  <c r="BR5" i="3"/>
  <c r="BM5" i="3"/>
  <c r="BS5" i="3"/>
  <c r="BY5" i="3"/>
  <c r="T5" i="3"/>
  <c r="CL5" i="3"/>
  <c r="BN5" i="3"/>
  <c r="AQ5" i="3"/>
  <c r="CF5" i="3"/>
  <c r="L5" i="3"/>
  <c r="BP5" i="3"/>
  <c r="BX5" i="3"/>
  <c r="AP5" i="3"/>
  <c r="BV5" i="3"/>
  <c r="BL5" i="3"/>
  <c r="BB5" i="3"/>
  <c r="E5" i="4"/>
  <c r="CC5" i="3"/>
  <c r="M5" i="3"/>
  <c r="AF5" i="3"/>
  <c r="AK5" i="3"/>
  <c r="Z5" i="3"/>
  <c r="O5" i="3"/>
  <c r="BK5" i="3"/>
  <c r="CI5" i="3"/>
  <c r="C5" i="4"/>
  <c r="CE5" i="3"/>
  <c r="H5" i="4"/>
  <c r="AH5" i="3"/>
  <c r="CP5" i="3"/>
  <c r="AW5" i="3"/>
  <c r="DJ5" i="3"/>
  <c r="R5" i="3"/>
  <c r="AT5" i="3"/>
  <c r="Y5" i="3"/>
  <c r="AG5" i="3"/>
  <c r="BJ5" i="3"/>
  <c r="AY5" i="3"/>
  <c r="CK5" i="3"/>
  <c r="BH5" i="3"/>
  <c r="K5" i="3"/>
  <c r="AE5" i="3"/>
  <c r="U5" i="3"/>
  <c r="BU5" i="3"/>
  <c r="AU5" i="3"/>
  <c r="CJ5" i="3"/>
  <c r="BI5" i="3"/>
  <c r="CD5" i="3"/>
  <c r="P5" i="3"/>
  <c r="AO5" i="3"/>
  <c r="BD5" i="3"/>
  <c r="G5" i="4"/>
  <c r="W5" i="3"/>
  <c r="CH5" i="3"/>
  <c r="BT5" i="3"/>
  <c r="CB5" i="3"/>
  <c r="AS5" i="3"/>
  <c r="CT5" i="3"/>
  <c r="AZ5" i="3"/>
  <c r="BQ5" i="3"/>
  <c r="CS5" i="3"/>
  <c r="CO5" i="3"/>
  <c r="BC5" i="3"/>
  <c r="N5" i="3"/>
  <c r="DY5" i="3"/>
  <c r="AV5" i="3"/>
  <c r="X5" i="3"/>
  <c r="AX5" i="4"/>
  <c r="AM5" i="3"/>
  <c r="BO5" i="3"/>
  <c r="CQ5" i="3"/>
  <c r="CG5" i="3"/>
  <c r="BG5" i="3"/>
  <c r="CR5" i="3"/>
  <c r="AI5" i="3"/>
  <c r="AD5" i="3"/>
  <c r="BA5" i="3"/>
  <c r="DN5" i="3"/>
  <c r="JW5" i="3"/>
  <c r="LB5" i="4"/>
  <c r="JW5" i="4"/>
  <c r="LN5" i="3"/>
  <c r="EF5" i="4"/>
  <c r="DN5" i="4"/>
  <c r="LB5" i="3"/>
  <c r="IM5" i="4"/>
  <c r="LN5" i="4"/>
  <c r="E2" i="3" l="1"/>
  <c r="E3" i="3"/>
  <c r="CT3" i="3"/>
  <c r="CT2" i="3"/>
  <c r="BX3" i="3"/>
  <c r="BX2" i="3"/>
  <c r="BY2" i="3"/>
  <c r="BY3" i="3"/>
  <c r="BY4" i="3" s="1"/>
  <c r="AC78" i="1" s="1"/>
  <c r="AR3" i="4"/>
  <c r="AR2" i="4"/>
  <c r="BJ3" i="4"/>
  <c r="BJ2" i="4"/>
  <c r="AA3" i="4"/>
  <c r="AA2" i="4"/>
  <c r="CE3" i="4"/>
  <c r="CE2" i="4"/>
  <c r="BT3" i="4"/>
  <c r="BT2" i="4"/>
  <c r="AS3" i="4"/>
  <c r="AS2" i="4"/>
  <c r="DA3" i="4"/>
  <c r="DA2" i="4"/>
  <c r="LW3" i="4"/>
  <c r="LW2" i="4"/>
  <c r="KA3" i="4"/>
  <c r="KA2" i="4"/>
  <c r="HO2" i="4"/>
  <c r="HO3" i="4"/>
  <c r="FW3" i="4"/>
  <c r="FW2" i="4"/>
  <c r="DG3" i="4"/>
  <c r="DG2" i="4"/>
  <c r="EC2" i="4"/>
  <c r="EC3" i="4"/>
  <c r="NB3" i="4"/>
  <c r="NB2" i="4"/>
  <c r="LN2" i="4"/>
  <c r="LN3" i="4"/>
  <c r="LN4" i="4" s="1"/>
  <c r="AD327" i="1" s="1"/>
  <c r="IP3" i="4"/>
  <c r="IP2" i="4"/>
  <c r="HJ3" i="4"/>
  <c r="HJ2" i="4"/>
  <c r="EH2" i="4"/>
  <c r="EH3" i="4"/>
  <c r="NA2" i="4"/>
  <c r="NA3" i="4"/>
  <c r="LQ3" i="4"/>
  <c r="LQ2" i="4"/>
  <c r="JA2" i="4"/>
  <c r="JA3" i="4"/>
  <c r="JA4" i="4" s="1"/>
  <c r="AD262" i="1" s="1"/>
  <c r="GS3" i="4"/>
  <c r="GS2" i="4"/>
  <c r="MR3" i="4"/>
  <c r="MR2" i="4"/>
  <c r="KF3" i="4"/>
  <c r="KF2" i="4"/>
  <c r="HP3" i="4"/>
  <c r="HP2" i="4"/>
  <c r="EZ3" i="4"/>
  <c r="EZ2" i="4"/>
  <c r="NK3" i="3"/>
  <c r="NK2" i="3"/>
  <c r="LO3" i="3"/>
  <c r="LO2" i="3"/>
  <c r="JS3" i="3"/>
  <c r="JS2" i="3"/>
  <c r="GM3" i="3"/>
  <c r="GM2" i="3"/>
  <c r="KT3" i="3"/>
  <c r="KT2" i="3"/>
  <c r="IH3" i="3"/>
  <c r="IH2" i="3"/>
  <c r="IH4" i="3" s="1"/>
  <c r="AC243" i="1" s="1"/>
  <c r="FB3" i="3"/>
  <c r="FB2" i="3"/>
  <c r="MS2" i="3"/>
  <c r="MS3" i="3"/>
  <c r="JA2" i="3"/>
  <c r="JA3" i="3"/>
  <c r="MZ3" i="3"/>
  <c r="MZ2" i="3"/>
  <c r="IJ3" i="3"/>
  <c r="IJ2" i="3"/>
  <c r="DG2" i="3"/>
  <c r="DG3" i="3"/>
  <c r="IG2" i="3"/>
  <c r="IG3" i="3"/>
  <c r="EK2" i="3"/>
  <c r="EK3" i="3"/>
  <c r="DI2" i="3"/>
  <c r="DI3" i="3"/>
  <c r="DI4" i="3" s="1"/>
  <c r="AC114" i="1" s="1"/>
  <c r="JT3" i="3"/>
  <c r="JT2" i="3"/>
  <c r="AK2" i="3"/>
  <c r="AK3" i="3"/>
  <c r="D3" i="3"/>
  <c r="D2" i="3"/>
  <c r="D4" i="3" s="1"/>
  <c r="AC5" i="1" s="1"/>
  <c r="V3" i="3"/>
  <c r="V2" i="3"/>
  <c r="AH3" i="3"/>
  <c r="AH2" i="3"/>
  <c r="AH4" i="3" s="1"/>
  <c r="AC35" i="1" s="1"/>
  <c r="AP3" i="3"/>
  <c r="AP2" i="3"/>
  <c r="AP4" i="3" s="1"/>
  <c r="AC43" i="1" s="1"/>
  <c r="BV2" i="3"/>
  <c r="BV3" i="3"/>
  <c r="BV4" i="3" s="1"/>
  <c r="AC75" i="1" s="1"/>
  <c r="L3" i="3"/>
  <c r="L2" i="3"/>
  <c r="AF3" i="3"/>
  <c r="AF2" i="3"/>
  <c r="AF4" i="3" s="1"/>
  <c r="AC33" i="1" s="1"/>
  <c r="BH3" i="3"/>
  <c r="BH2" i="3"/>
  <c r="CB3" i="3"/>
  <c r="CB2" i="3"/>
  <c r="CB4" i="3" s="1"/>
  <c r="AC81" i="1" s="1"/>
  <c r="CZ3" i="3"/>
  <c r="CZ2" i="3"/>
  <c r="AG2" i="3"/>
  <c r="AG3" i="3"/>
  <c r="BQ2" i="3"/>
  <c r="BQ3" i="3"/>
  <c r="BQ4" i="3" s="1"/>
  <c r="AC70" i="1" s="1"/>
  <c r="CS2" i="3"/>
  <c r="CS3" i="3"/>
  <c r="CS4" i="3" s="1"/>
  <c r="AC98" i="1" s="1"/>
  <c r="CC2" i="3"/>
  <c r="CC3" i="3"/>
  <c r="CC4" i="3" s="1"/>
  <c r="AC82" i="1" s="1"/>
  <c r="AB3" i="4"/>
  <c r="AB2" i="4"/>
  <c r="AV3" i="4"/>
  <c r="AV2" i="4"/>
  <c r="F2" i="4"/>
  <c r="F3" i="4"/>
  <c r="R2" i="4"/>
  <c r="R3" i="4"/>
  <c r="R4" i="4" s="1"/>
  <c r="AD19" i="1" s="1"/>
  <c r="AP2" i="4"/>
  <c r="AP3" i="4"/>
  <c r="BZ3" i="4"/>
  <c r="BZ2" i="4"/>
  <c r="CH3" i="4"/>
  <c r="CH2" i="4"/>
  <c r="CT2" i="4"/>
  <c r="CT3" i="4"/>
  <c r="CT4" i="4" s="1"/>
  <c r="AD99" i="1" s="1"/>
  <c r="G3" i="4"/>
  <c r="G2" i="4"/>
  <c r="AM3" i="4"/>
  <c r="AM2" i="4"/>
  <c r="BG3" i="4"/>
  <c r="BG2" i="4"/>
  <c r="CA3" i="4"/>
  <c r="CA2" i="4"/>
  <c r="CQ3" i="4"/>
  <c r="CQ2" i="4"/>
  <c r="X3" i="4"/>
  <c r="X2" i="4"/>
  <c r="CB3" i="4"/>
  <c r="CB2" i="4"/>
  <c r="CN3" i="4"/>
  <c r="CN2" i="4"/>
  <c r="CZ3" i="4"/>
  <c r="CZ2" i="4"/>
  <c r="Y3" i="4"/>
  <c r="Y2" i="4"/>
  <c r="AO3" i="4"/>
  <c r="AO2" i="4"/>
  <c r="BI2" i="4"/>
  <c r="BI3" i="4"/>
  <c r="BI4" i="4" s="1"/>
  <c r="AD62" i="1" s="1"/>
  <c r="CG3" i="4"/>
  <c r="CG2" i="4"/>
  <c r="CW3" i="4"/>
  <c r="CW2" i="4"/>
  <c r="MY3" i="4"/>
  <c r="MY2" i="4"/>
  <c r="MI2" i="4"/>
  <c r="MI3" i="4"/>
  <c r="MI4" i="4" s="1"/>
  <c r="AD348" i="1" s="1"/>
  <c r="LS3" i="4"/>
  <c r="LS2" i="4"/>
  <c r="LG2" i="4"/>
  <c r="LG3" i="4"/>
  <c r="LG4" i="4" s="1"/>
  <c r="AD320" i="1" s="1"/>
  <c r="KM3" i="4"/>
  <c r="KM2" i="4"/>
  <c r="KE3" i="4"/>
  <c r="KE2" i="4"/>
  <c r="JK3" i="4"/>
  <c r="JK2" i="4"/>
  <c r="IM2" i="4"/>
  <c r="IM3" i="4"/>
  <c r="IM4" i="4" s="1"/>
  <c r="AD248" i="1" s="1"/>
  <c r="II3" i="4"/>
  <c r="II2" i="4"/>
  <c r="HG2" i="4"/>
  <c r="HG3" i="4"/>
  <c r="HG4" i="4" s="1"/>
  <c r="AD216" i="1" s="1"/>
  <c r="GY3" i="4"/>
  <c r="GY2" i="4"/>
  <c r="GE3" i="4"/>
  <c r="GE2" i="4"/>
  <c r="FO3" i="4"/>
  <c r="FO2" i="4"/>
  <c r="EU2" i="4"/>
  <c r="EU3" i="4"/>
  <c r="EU4" i="4" s="1"/>
  <c r="AD152" i="1" s="1"/>
  <c r="EI2" i="4"/>
  <c r="EI3" i="4"/>
  <c r="DO2" i="4"/>
  <c r="DO3" i="4"/>
  <c r="DO4" i="4" s="1"/>
  <c r="AD120" i="1" s="1"/>
  <c r="DC3" i="4"/>
  <c r="DC2" i="4"/>
  <c r="HA2" i="4"/>
  <c r="HA3" i="4"/>
  <c r="HA4" i="4" s="1"/>
  <c r="AD210" i="1" s="1"/>
  <c r="FQ2" i="4"/>
  <c r="FQ3" i="4"/>
  <c r="EK2" i="4"/>
  <c r="EK3" i="4"/>
  <c r="EK4" i="4" s="1"/>
  <c r="AD142" i="1" s="1"/>
  <c r="NH3" i="4"/>
  <c r="NH2" i="4"/>
  <c r="MB3" i="4"/>
  <c r="MB2" i="4"/>
  <c r="NJ2" i="4"/>
  <c r="NJ3" i="4"/>
  <c r="MT3" i="4"/>
  <c r="MT2" i="4"/>
  <c r="MD3" i="4"/>
  <c r="MD2" i="4"/>
  <c r="LR3" i="4"/>
  <c r="LR2" i="4"/>
  <c r="KX2" i="4"/>
  <c r="KX3" i="4"/>
  <c r="KH3" i="4"/>
  <c r="KH2" i="4"/>
  <c r="JR3" i="4"/>
  <c r="JR2" i="4"/>
  <c r="JB2" i="4"/>
  <c r="JB3" i="4"/>
  <c r="JB4" i="4" s="1"/>
  <c r="AD263" i="1" s="1"/>
  <c r="IL3" i="4"/>
  <c r="IL2" i="4"/>
  <c r="HZ2" i="4"/>
  <c r="HZ3" i="4"/>
  <c r="HZ4" i="4" s="1"/>
  <c r="AD235" i="1" s="1"/>
  <c r="HF3" i="4"/>
  <c r="HF2" i="4"/>
  <c r="GP2" i="4"/>
  <c r="GP3" i="4"/>
  <c r="GP4" i="4" s="1"/>
  <c r="AD199" i="1" s="1"/>
  <c r="GD3" i="4"/>
  <c r="GD2" i="4"/>
  <c r="FJ2" i="4"/>
  <c r="FJ3" i="4"/>
  <c r="FJ4" i="4" s="1"/>
  <c r="AD167" i="1" s="1"/>
  <c r="ET3" i="4"/>
  <c r="ET2" i="4"/>
  <c r="ED3" i="4"/>
  <c r="ED2" i="4"/>
  <c r="DR3" i="4"/>
  <c r="DR2" i="4"/>
  <c r="NI2" i="4"/>
  <c r="NI3" i="4"/>
  <c r="NI4" i="4" s="1"/>
  <c r="AD374" i="1" s="1"/>
  <c r="MS2" i="4"/>
  <c r="MS3" i="4"/>
  <c r="MG3" i="4"/>
  <c r="MG2" i="4"/>
  <c r="LM2" i="4"/>
  <c r="LM3" i="4"/>
  <c r="LA3" i="4"/>
  <c r="LA2" i="4"/>
  <c r="KG2" i="4"/>
  <c r="KG3" i="4"/>
  <c r="JQ2" i="4"/>
  <c r="JQ3" i="4"/>
  <c r="JQ4" i="4" s="1"/>
  <c r="AD278" i="1" s="1"/>
  <c r="JE3" i="4"/>
  <c r="JE2" i="4"/>
  <c r="IS2" i="4"/>
  <c r="IS3" i="4"/>
  <c r="IS4" i="4" s="1"/>
  <c r="AD254" i="1" s="1"/>
  <c r="HE2" i="4"/>
  <c r="HE3" i="4"/>
  <c r="GK2" i="4"/>
  <c r="GK3" i="4"/>
  <c r="GK4" i="4" s="1"/>
  <c r="AD194" i="1" s="1"/>
  <c r="FU2" i="4"/>
  <c r="FU3" i="4"/>
  <c r="EG3" i="4"/>
  <c r="EG2" i="4"/>
  <c r="MZ3" i="4"/>
  <c r="MZ2" i="4"/>
  <c r="LX3" i="4"/>
  <c r="LX2" i="4"/>
  <c r="JD3" i="4"/>
  <c r="JD2" i="4"/>
  <c r="HH3" i="4"/>
  <c r="HH2" i="4"/>
  <c r="JP3" i="4"/>
  <c r="JP2" i="4"/>
  <c r="HD3" i="4"/>
  <c r="HD2" i="4"/>
  <c r="FH3" i="4"/>
  <c r="FH2" i="4"/>
  <c r="JL3" i="4"/>
  <c r="JL2" i="4"/>
  <c r="IV3" i="4"/>
  <c r="IV2" i="4"/>
  <c r="GJ3" i="4"/>
  <c r="GJ2" i="4"/>
  <c r="KN3" i="4"/>
  <c r="KN2" i="4"/>
  <c r="IB3" i="4"/>
  <c r="IB2" i="4"/>
  <c r="GF3" i="4"/>
  <c r="GF2" i="4"/>
  <c r="DT3" i="4"/>
  <c r="DT2" i="4"/>
  <c r="GB3" i="4"/>
  <c r="GB2" i="4"/>
  <c r="NC2" i="3"/>
  <c r="NC3" i="3"/>
  <c r="NC4" i="3" s="1"/>
  <c r="AC368" i="1" s="1"/>
  <c r="MQ3" i="3"/>
  <c r="MQ2" i="3"/>
  <c r="LW3" i="3"/>
  <c r="LW2" i="3"/>
  <c r="LW4" i="3" s="1"/>
  <c r="AC336" i="1" s="1"/>
  <c r="LK3" i="3"/>
  <c r="LK2" i="3"/>
  <c r="KU3" i="3"/>
  <c r="KU2" i="3"/>
  <c r="KU4" i="3" s="1"/>
  <c r="AC308" i="1" s="1"/>
  <c r="KE3" i="3"/>
  <c r="KE2" i="3"/>
  <c r="JO3" i="3"/>
  <c r="JO2" i="3"/>
  <c r="IU3" i="3"/>
  <c r="IU2" i="3"/>
  <c r="IA3" i="3"/>
  <c r="IA2" i="3"/>
  <c r="GY3" i="3"/>
  <c r="GY2" i="3"/>
  <c r="GI2" i="3"/>
  <c r="GI3" i="3"/>
  <c r="GI4" i="3" s="1"/>
  <c r="AC192" i="1" s="1"/>
  <c r="MX3" i="3"/>
  <c r="MX2" i="3"/>
  <c r="LV3" i="3"/>
  <c r="LV2" i="3"/>
  <c r="LB3" i="3"/>
  <c r="LB2" i="3"/>
  <c r="KP3" i="3"/>
  <c r="KP2" i="3"/>
  <c r="JR3" i="3"/>
  <c r="JR2" i="3"/>
  <c r="IX3" i="3"/>
  <c r="IX2" i="3"/>
  <c r="ID3" i="3"/>
  <c r="ID2" i="3"/>
  <c r="HF3" i="3"/>
  <c r="HF2" i="3"/>
  <c r="GL3" i="3"/>
  <c r="GL2" i="3"/>
  <c r="FR3" i="3"/>
  <c r="FR2" i="3"/>
  <c r="ET3" i="3"/>
  <c r="ET2" i="3"/>
  <c r="DV3" i="3"/>
  <c r="DV2" i="3"/>
  <c r="DJ3" i="3"/>
  <c r="DJ2" i="3"/>
  <c r="MC2" i="3"/>
  <c r="MC3" i="3"/>
  <c r="MC4" i="3" s="1"/>
  <c r="AC342" i="1" s="1"/>
  <c r="KO2" i="3"/>
  <c r="KO3" i="3"/>
  <c r="KO4" i="3" s="1"/>
  <c r="AC302" i="1" s="1"/>
  <c r="JI2" i="3"/>
  <c r="JI3" i="3"/>
  <c r="HE2" i="3"/>
  <c r="HE3" i="3"/>
  <c r="FT3" i="3"/>
  <c r="FT2" i="3"/>
  <c r="ES2" i="3"/>
  <c r="ES3" i="3"/>
  <c r="DM2" i="3"/>
  <c r="DM3" i="3"/>
  <c r="MR3" i="3"/>
  <c r="MR2" i="3"/>
  <c r="LD3" i="3"/>
  <c r="LD2" i="3"/>
  <c r="JP3" i="3"/>
  <c r="JP2" i="3"/>
  <c r="HL3" i="3"/>
  <c r="HL2" i="3"/>
  <c r="GF3" i="3"/>
  <c r="GF2" i="3"/>
  <c r="EM3" i="3"/>
  <c r="EM2" i="3"/>
  <c r="EB3" i="3"/>
  <c r="EB2" i="3"/>
  <c r="NE2" i="3"/>
  <c r="NE3" i="3"/>
  <c r="KS2" i="3"/>
  <c r="KS3" i="3"/>
  <c r="JM2" i="3"/>
  <c r="JM3" i="3"/>
  <c r="HY2" i="3"/>
  <c r="HY3" i="3"/>
  <c r="GC2" i="3"/>
  <c r="GC3" i="3"/>
  <c r="GC4" i="3" s="1"/>
  <c r="AC186" i="1" s="1"/>
  <c r="FA2" i="3"/>
  <c r="FA3" i="3"/>
  <c r="EA3" i="3"/>
  <c r="EA2" i="3"/>
  <c r="ND3" i="3"/>
  <c r="ND2" i="3"/>
  <c r="FU2" i="3"/>
  <c r="FU3" i="3"/>
  <c r="FU4" i="3" s="1"/>
  <c r="AC178" i="1" s="1"/>
  <c r="LP3" i="3"/>
  <c r="LP2" i="3"/>
  <c r="FP3" i="3"/>
  <c r="FP2" i="3"/>
  <c r="LH3" i="3"/>
  <c r="LH2" i="3"/>
  <c r="EO2" i="3"/>
  <c r="EO3" i="3"/>
  <c r="HH3" i="3"/>
  <c r="HH2" i="3"/>
  <c r="AL3" i="3"/>
  <c r="AL2" i="3"/>
  <c r="BN3" i="3"/>
  <c r="BN2" i="3"/>
  <c r="AV3" i="3"/>
  <c r="AV2" i="3"/>
  <c r="AV4" i="3" s="1"/>
  <c r="AC49" i="1" s="1"/>
  <c r="AW2" i="3"/>
  <c r="AW3" i="3"/>
  <c r="AW4" i="3" s="1"/>
  <c r="AC50" i="1" s="1"/>
  <c r="L3" i="4"/>
  <c r="L2" i="4"/>
  <c r="AX3" i="4"/>
  <c r="AX2" i="4"/>
  <c r="CX2" i="4"/>
  <c r="CX3" i="4"/>
  <c r="CX4" i="4" s="1"/>
  <c r="AD103" i="1" s="1"/>
  <c r="BK3" i="4"/>
  <c r="BK2" i="4"/>
  <c r="CR3" i="4"/>
  <c r="CR2" i="4"/>
  <c r="U3" i="4"/>
  <c r="U2" i="4"/>
  <c r="BU3" i="4"/>
  <c r="BU2" i="4"/>
  <c r="MM3" i="4"/>
  <c r="MM2" i="4"/>
  <c r="KU3" i="4"/>
  <c r="KU2" i="4"/>
  <c r="IE3" i="4"/>
  <c r="IE2" i="4"/>
  <c r="GI3" i="4"/>
  <c r="GI2" i="4"/>
  <c r="DW2" i="4"/>
  <c r="DW3" i="4"/>
  <c r="FY2" i="4"/>
  <c r="FY3" i="4"/>
  <c r="FY4" i="4" s="1"/>
  <c r="AD182" i="1" s="1"/>
  <c r="MN3" i="4"/>
  <c r="MN2" i="4"/>
  <c r="LF3" i="4"/>
  <c r="LF2" i="4"/>
  <c r="JF3" i="4"/>
  <c r="JF2" i="4"/>
  <c r="GT3" i="4"/>
  <c r="GT2" i="4"/>
  <c r="EX3" i="4"/>
  <c r="EX2" i="4"/>
  <c r="DJ3" i="4"/>
  <c r="DJ2" i="4"/>
  <c r="KW2" i="4"/>
  <c r="KW3" i="4"/>
  <c r="IO3" i="4"/>
  <c r="IO2" i="4"/>
  <c r="FM3" i="4"/>
  <c r="FM2" i="4"/>
  <c r="KZ3" i="4"/>
  <c r="KZ2" i="4"/>
  <c r="HT3" i="4"/>
  <c r="HT2" i="4"/>
  <c r="DL3" i="4"/>
  <c r="DL2" i="4"/>
  <c r="JH3" i="4"/>
  <c r="JH2" i="4"/>
  <c r="EV3" i="4"/>
  <c r="EV2" i="4"/>
  <c r="ME3" i="3"/>
  <c r="ME2" i="3"/>
  <c r="IY3" i="3"/>
  <c r="IY2" i="3"/>
  <c r="HG3" i="3"/>
  <c r="HG2" i="3"/>
  <c r="MP3" i="3"/>
  <c r="MP2" i="3"/>
  <c r="JB3" i="3"/>
  <c r="JB2" i="3"/>
  <c r="GP3" i="3"/>
  <c r="GP2" i="3"/>
  <c r="DF3" i="3"/>
  <c r="DF2" i="3"/>
  <c r="IC2" i="3"/>
  <c r="IC3" i="3"/>
  <c r="IC4" i="3" s="1"/>
  <c r="AC238" i="1" s="1"/>
  <c r="DX3" i="3"/>
  <c r="DX2" i="3"/>
  <c r="JX3" i="3"/>
  <c r="JX2" i="3"/>
  <c r="EG2" i="3"/>
  <c r="EG3" i="3"/>
  <c r="JU2" i="3"/>
  <c r="JU3" i="3"/>
  <c r="JU4" i="3" s="1"/>
  <c r="AC282" i="1" s="1"/>
  <c r="DE2" i="3"/>
  <c r="DE3" i="3"/>
  <c r="GR3" i="3"/>
  <c r="GR2" i="3"/>
  <c r="GJ3" i="3"/>
  <c r="GJ2" i="3"/>
  <c r="M2" i="3"/>
  <c r="M3" i="3"/>
  <c r="M4" i="3" s="1"/>
  <c r="AC14" i="1" s="1"/>
  <c r="BF3" i="3"/>
  <c r="BF2" i="3"/>
  <c r="F3" i="3"/>
  <c r="F2" i="3"/>
  <c r="F4" i="3" s="1"/>
  <c r="AC7" i="1" s="1"/>
  <c r="R3" i="3"/>
  <c r="R2" i="3"/>
  <c r="R4" i="3" s="1"/>
  <c r="AC19" i="1" s="1"/>
  <c r="BB3" i="3"/>
  <c r="BB2" i="3"/>
  <c r="CD3" i="3"/>
  <c r="CD2" i="3"/>
  <c r="CD4" i="3" s="1"/>
  <c r="AC83" i="1" s="1"/>
  <c r="P3" i="3"/>
  <c r="P2" i="3"/>
  <c r="AN3" i="3"/>
  <c r="AN2" i="3"/>
  <c r="BT3" i="3"/>
  <c r="BT2" i="3"/>
  <c r="BT4" i="3" s="1"/>
  <c r="AC73" i="1" s="1"/>
  <c r="CN3" i="3"/>
  <c r="CN2" i="3"/>
  <c r="CN4" i="3" s="1"/>
  <c r="AC93" i="1" s="1"/>
  <c r="U2" i="3"/>
  <c r="U3" i="3"/>
  <c r="AS2" i="3"/>
  <c r="AS3" i="3"/>
  <c r="BM2" i="3"/>
  <c r="BM3" i="3"/>
  <c r="CG2" i="3"/>
  <c r="CG3" i="3"/>
  <c r="CL2" i="3"/>
  <c r="CL3" i="3"/>
  <c r="CL4" i="3" s="1"/>
  <c r="AC91" i="1" s="1"/>
  <c r="C3" i="4"/>
  <c r="C2" i="4"/>
  <c r="AJ3" i="4"/>
  <c r="AJ2" i="4"/>
  <c r="BX3" i="4"/>
  <c r="BX2" i="4"/>
  <c r="AD3" i="4"/>
  <c r="AD2" i="4"/>
  <c r="AT3" i="4"/>
  <c r="AT2" i="4"/>
  <c r="BN2" i="4"/>
  <c r="BN3" i="4"/>
  <c r="BN4" i="4" s="1"/>
  <c r="AD67" i="1" s="1"/>
  <c r="CP3" i="4"/>
  <c r="CP2" i="4"/>
  <c r="O3" i="4"/>
  <c r="O2" i="4"/>
  <c r="AE3" i="4"/>
  <c r="AE2" i="4"/>
  <c r="AU3" i="4"/>
  <c r="AU2" i="4"/>
  <c r="BC2" i="4"/>
  <c r="BC3" i="4"/>
  <c r="BW3" i="4"/>
  <c r="BW2" i="4"/>
  <c r="CM2" i="4"/>
  <c r="CM3" i="4"/>
  <c r="AF3" i="4"/>
  <c r="AF2" i="4"/>
  <c r="BH3" i="4"/>
  <c r="BH2" i="4"/>
  <c r="CJ3" i="4"/>
  <c r="CJ2" i="4"/>
  <c r="E2" i="4"/>
  <c r="E3" i="4"/>
  <c r="AC3" i="4"/>
  <c r="AC2" i="4"/>
  <c r="BA2" i="4"/>
  <c r="BA3" i="4"/>
  <c r="BM3" i="4"/>
  <c r="BM2" i="4"/>
  <c r="BY3" i="4"/>
  <c r="BY2" i="4"/>
  <c r="CO3" i="4"/>
  <c r="CO2" i="4"/>
  <c r="NK2" i="4"/>
  <c r="NK3" i="4"/>
  <c r="MU2" i="4"/>
  <c r="MU3" i="4"/>
  <c r="MU4" i="4" s="1"/>
  <c r="AD360" i="1" s="1"/>
  <c r="ME2" i="4"/>
  <c r="ME3" i="4"/>
  <c r="LO3" i="4"/>
  <c r="LO2" i="4"/>
  <c r="KY2" i="4"/>
  <c r="KY3" i="4"/>
  <c r="KI2" i="4"/>
  <c r="KI3" i="4"/>
  <c r="KI4" i="4" s="1"/>
  <c r="AD296" i="1" s="1"/>
  <c r="JS2" i="4"/>
  <c r="JS3" i="4"/>
  <c r="JC3" i="4"/>
  <c r="JC2" i="4"/>
  <c r="IU2" i="4"/>
  <c r="IU3" i="4"/>
  <c r="IA3" i="4"/>
  <c r="IA2" i="4"/>
  <c r="HK3" i="4"/>
  <c r="HK2" i="4"/>
  <c r="HC3" i="4"/>
  <c r="HC2" i="4"/>
  <c r="GA2" i="4"/>
  <c r="GA3" i="4"/>
  <c r="FK2" i="4"/>
  <c r="FK3" i="4"/>
  <c r="FK4" i="4" s="1"/>
  <c r="AD168" i="1" s="1"/>
  <c r="EY2" i="4"/>
  <c r="EY3" i="4"/>
  <c r="EE3" i="4"/>
  <c r="EE2" i="4"/>
  <c r="DS3" i="4"/>
  <c r="DS2" i="4"/>
  <c r="IG2" i="4"/>
  <c r="IG3" i="4"/>
  <c r="IG4" i="4" s="1"/>
  <c r="AD242" i="1" s="1"/>
  <c r="GO2" i="4"/>
  <c r="GO3" i="4"/>
  <c r="FI2" i="4"/>
  <c r="FI3" i="4"/>
  <c r="FI4" i="4" s="1"/>
  <c r="AD166" i="1" s="1"/>
  <c r="ES2" i="4"/>
  <c r="ES3" i="4"/>
  <c r="DE2" i="4"/>
  <c r="DE3" i="4"/>
  <c r="DE4" i="4" s="1"/>
  <c r="AD110" i="1" s="1"/>
  <c r="LT3" i="4"/>
  <c r="LT2" i="4"/>
  <c r="NF3" i="4"/>
  <c r="NF2" i="4"/>
  <c r="MP2" i="4"/>
  <c r="MP3" i="4"/>
  <c r="LZ2" i="4"/>
  <c r="LZ3" i="4"/>
  <c r="LZ4" i="4" s="1"/>
  <c r="AD339" i="1" s="1"/>
  <c r="LJ2" i="4"/>
  <c r="LJ3" i="4"/>
  <c r="KP3" i="4"/>
  <c r="KP2" i="4"/>
  <c r="JZ3" i="4"/>
  <c r="JZ2" i="4"/>
  <c r="JN2" i="4"/>
  <c r="JN3" i="4"/>
  <c r="JN4" i="4" s="1"/>
  <c r="AD275" i="1" s="1"/>
  <c r="IX2" i="4"/>
  <c r="IX3" i="4"/>
  <c r="IH3" i="4"/>
  <c r="IH2" i="4"/>
  <c r="HN3" i="4"/>
  <c r="HN2" i="4"/>
  <c r="HB2" i="4"/>
  <c r="HB3" i="4"/>
  <c r="HB4" i="4" s="1"/>
  <c r="AD211" i="1" s="1"/>
  <c r="GL2" i="4"/>
  <c r="GL3" i="4"/>
  <c r="FR3" i="4"/>
  <c r="FR2" i="4"/>
  <c r="FF2" i="4"/>
  <c r="FF3" i="4"/>
  <c r="EL3" i="4"/>
  <c r="EL2" i="4"/>
  <c r="DZ2" i="4"/>
  <c r="DZ3" i="4"/>
  <c r="DB2" i="4"/>
  <c r="DB3" i="4"/>
  <c r="DB4" i="4" s="1"/>
  <c r="AD107" i="1" s="1"/>
  <c r="NE2" i="4"/>
  <c r="NE3" i="4"/>
  <c r="MO2" i="4"/>
  <c r="MO3" i="4"/>
  <c r="MO4" i="4" s="1"/>
  <c r="AD354" i="1" s="1"/>
  <c r="LY2" i="4"/>
  <c r="LY3" i="4"/>
  <c r="LI2" i="4"/>
  <c r="LI3" i="4"/>
  <c r="LI4" i="4" s="1"/>
  <c r="AD322" i="1" s="1"/>
  <c r="KS2" i="4"/>
  <c r="KS3" i="4"/>
  <c r="KC2" i="4"/>
  <c r="KC3" i="4"/>
  <c r="KC4" i="4" s="1"/>
  <c r="AD290" i="1" s="1"/>
  <c r="JM2" i="4"/>
  <c r="JM3" i="4"/>
  <c r="IW2" i="4"/>
  <c r="IW3" i="4"/>
  <c r="IW4" i="4" s="1"/>
  <c r="AD258" i="1" s="1"/>
  <c r="IC2" i="4"/>
  <c r="IC3" i="4"/>
  <c r="HM2" i="4"/>
  <c r="HM3" i="4"/>
  <c r="HM4" i="4" s="1"/>
  <c r="AD222" i="1" s="1"/>
  <c r="GC3" i="4"/>
  <c r="GC2" i="4"/>
  <c r="EW3" i="4"/>
  <c r="EW2" i="4"/>
  <c r="DQ3" i="4"/>
  <c r="DQ2" i="4"/>
  <c r="ND3" i="4"/>
  <c r="ND2" i="4"/>
  <c r="MF3" i="4"/>
  <c r="MF2" i="4"/>
  <c r="KJ3" i="4"/>
  <c r="KJ2" i="4"/>
  <c r="FL3" i="4"/>
  <c r="FL2" i="4"/>
  <c r="IZ3" i="4"/>
  <c r="IZ2" i="4"/>
  <c r="GN3" i="4"/>
  <c r="GN2" i="4"/>
  <c r="EB3" i="4"/>
  <c r="EB2" i="4"/>
  <c r="KR3" i="4"/>
  <c r="KR2" i="4"/>
  <c r="IF3" i="4"/>
  <c r="IF2" i="4"/>
  <c r="FD3" i="4"/>
  <c r="FD2" i="4"/>
  <c r="JX3" i="4"/>
  <c r="JX2" i="4"/>
  <c r="HL3" i="4"/>
  <c r="HL2" i="4"/>
  <c r="FP3" i="4"/>
  <c r="FP2" i="4"/>
  <c r="DD3" i="4"/>
  <c r="DD2" i="4"/>
  <c r="GR3" i="4"/>
  <c r="GR2" i="4"/>
  <c r="NG3" i="3"/>
  <c r="NG2" i="3"/>
  <c r="MM2" i="3"/>
  <c r="MM3" i="3"/>
  <c r="MA3" i="3"/>
  <c r="MA2" i="3"/>
  <c r="LG3" i="3"/>
  <c r="LG2" i="3"/>
  <c r="LG4" i="3" s="1"/>
  <c r="AC320" i="1" s="1"/>
  <c r="KQ3" i="3"/>
  <c r="KQ2" i="3"/>
  <c r="KA2" i="3"/>
  <c r="KA3" i="3"/>
  <c r="KA4" i="3" s="1"/>
  <c r="AC288" i="1" s="1"/>
  <c r="JK3" i="3"/>
  <c r="JK2" i="3"/>
  <c r="IM3" i="3"/>
  <c r="IM2" i="3"/>
  <c r="HS3" i="3"/>
  <c r="HS2" i="3"/>
  <c r="GU3" i="3"/>
  <c r="GU2" i="3"/>
  <c r="GA3" i="3"/>
  <c r="GA2" i="3"/>
  <c r="MT3" i="3"/>
  <c r="MT2" i="3"/>
  <c r="MD3" i="3"/>
  <c r="MD2" i="3"/>
  <c r="LJ3" i="3"/>
  <c r="LJ2" i="3"/>
  <c r="LJ4" i="3" s="1"/>
  <c r="AC323" i="1" s="1"/>
  <c r="KH3" i="3"/>
  <c r="KH2" i="3"/>
  <c r="JN3" i="3"/>
  <c r="JN2" i="3"/>
  <c r="IT3" i="3"/>
  <c r="IT2" i="3"/>
  <c r="HZ3" i="3"/>
  <c r="HZ2" i="3"/>
  <c r="HB3" i="3"/>
  <c r="HB2" i="3"/>
  <c r="GH3" i="3"/>
  <c r="GH2" i="3"/>
  <c r="FJ3" i="3"/>
  <c r="FJ2" i="3"/>
  <c r="EL3" i="3"/>
  <c r="EL2" i="3"/>
  <c r="DZ3" i="3"/>
  <c r="DZ2" i="3"/>
  <c r="NI2" i="3"/>
  <c r="NI3" i="3"/>
  <c r="NI4" i="3" s="1"/>
  <c r="AC374" i="1" s="1"/>
  <c r="LU2" i="3"/>
  <c r="LU3" i="3"/>
  <c r="KG2" i="3"/>
  <c r="KG3" i="3"/>
  <c r="IK2" i="3"/>
  <c r="IK3" i="3"/>
  <c r="GO2" i="3"/>
  <c r="GO3" i="3"/>
  <c r="GO4" i="3" s="1"/>
  <c r="AC198" i="1" s="1"/>
  <c r="FO3" i="3"/>
  <c r="FO2" i="3"/>
  <c r="EI3" i="3"/>
  <c r="EI2" i="3"/>
  <c r="DH3" i="3"/>
  <c r="DH2" i="3"/>
  <c r="MJ3" i="3"/>
  <c r="MJ2" i="3"/>
  <c r="KN3" i="3"/>
  <c r="KN2" i="3"/>
  <c r="IZ3" i="3"/>
  <c r="IZ2" i="3"/>
  <c r="HT3" i="3"/>
  <c r="HT2" i="3"/>
  <c r="FS3" i="3"/>
  <c r="FS2" i="3"/>
  <c r="FC2" i="3"/>
  <c r="FC3" i="3"/>
  <c r="DW3" i="3"/>
  <c r="DW2" i="3"/>
  <c r="MG2" i="3"/>
  <c r="MG3" i="3"/>
  <c r="LA2" i="3"/>
  <c r="LA3" i="3"/>
  <c r="LA4" i="3" s="1"/>
  <c r="AC314" i="1" s="1"/>
  <c r="JE2" i="3"/>
  <c r="JE3" i="3"/>
  <c r="HQ2" i="3"/>
  <c r="HQ3" i="3"/>
  <c r="HQ4" i="3" s="1"/>
  <c r="AC226" i="1" s="1"/>
  <c r="FW3" i="3"/>
  <c r="FW2" i="3"/>
  <c r="EV3" i="3"/>
  <c r="EV2" i="3"/>
  <c r="DU2" i="3"/>
  <c r="DU3" i="3"/>
  <c r="KR3" i="3"/>
  <c r="KR2" i="3"/>
  <c r="EZ3" i="3"/>
  <c r="EZ2" i="3"/>
  <c r="HX3" i="3"/>
  <c r="HX2" i="3"/>
  <c r="EU3" i="3"/>
  <c r="EU2" i="3"/>
  <c r="IV3" i="3"/>
  <c r="IV2" i="3"/>
  <c r="KZ3" i="3"/>
  <c r="KZ2" i="3"/>
  <c r="GB3" i="3"/>
  <c r="GB2" i="3"/>
  <c r="H3" i="3"/>
  <c r="H2" i="3"/>
  <c r="H4" i="3" s="1"/>
  <c r="AC9" i="1" s="1"/>
  <c r="AX3" i="3"/>
  <c r="AX2" i="3"/>
  <c r="AX4" i="3" s="1"/>
  <c r="AC51" i="1" s="1"/>
  <c r="AB3" i="3"/>
  <c r="AB2" i="3"/>
  <c r="CJ3" i="3"/>
  <c r="CJ2" i="3"/>
  <c r="AC2" i="3"/>
  <c r="AC3" i="3"/>
  <c r="AC4" i="3" s="1"/>
  <c r="AC30" i="1" s="1"/>
  <c r="CO2" i="3"/>
  <c r="CO3" i="3"/>
  <c r="CO4" i="3" s="1"/>
  <c r="AC94" i="1" s="1"/>
  <c r="N3" i="4"/>
  <c r="N2" i="4"/>
  <c r="AH2" i="4"/>
  <c r="AH3" i="4"/>
  <c r="AH4" i="4" s="1"/>
  <c r="AD35" i="1" s="1"/>
  <c r="CD2" i="4"/>
  <c r="CD3" i="4"/>
  <c r="AY3" i="4"/>
  <c r="AY2" i="4"/>
  <c r="CU3" i="4"/>
  <c r="CU2" i="4"/>
  <c r="P3" i="4"/>
  <c r="P2" i="4"/>
  <c r="I3" i="4"/>
  <c r="I2" i="4"/>
  <c r="AW3" i="4"/>
  <c r="AW2" i="4"/>
  <c r="CC2" i="4"/>
  <c r="CC3" i="4"/>
  <c r="NG3" i="4"/>
  <c r="NG2" i="4"/>
  <c r="LC3" i="4"/>
  <c r="LC2" i="4"/>
  <c r="JG3" i="4"/>
  <c r="JG2" i="4"/>
  <c r="IQ2" i="4"/>
  <c r="IQ3" i="4"/>
  <c r="GQ3" i="4"/>
  <c r="GQ2" i="4"/>
  <c r="FG3" i="4"/>
  <c r="FG2" i="4"/>
  <c r="EQ3" i="4"/>
  <c r="EQ2" i="4"/>
  <c r="HI3" i="4"/>
  <c r="HI2" i="4"/>
  <c r="DU2" i="4"/>
  <c r="DU3" i="4"/>
  <c r="DU4" i="4" s="1"/>
  <c r="AD126" i="1" s="1"/>
  <c r="LD3" i="4"/>
  <c r="LD2" i="4"/>
  <c r="ML3" i="4"/>
  <c r="ML2" i="4"/>
  <c r="KL2" i="4"/>
  <c r="KL3" i="4"/>
  <c r="KD2" i="4"/>
  <c r="KD3" i="4"/>
  <c r="KD4" i="4" s="1"/>
  <c r="AD291" i="1" s="1"/>
  <c r="HV3" i="4"/>
  <c r="HV2" i="4"/>
  <c r="FZ3" i="4"/>
  <c r="FZ2" i="4"/>
  <c r="FN2" i="4"/>
  <c r="FN3" i="4"/>
  <c r="DN2" i="4"/>
  <c r="DN3" i="4"/>
  <c r="DN4" i="4" s="1"/>
  <c r="AD119" i="1" s="1"/>
  <c r="MC2" i="4"/>
  <c r="MC3" i="4"/>
  <c r="KO2" i="4"/>
  <c r="KO3" i="4"/>
  <c r="KO4" i="4" s="1"/>
  <c r="AD302" i="1" s="1"/>
  <c r="JY2" i="4"/>
  <c r="JY3" i="4"/>
  <c r="HY3" i="4"/>
  <c r="HY2" i="4"/>
  <c r="EO2" i="4"/>
  <c r="EO3" i="4"/>
  <c r="LP3" i="4"/>
  <c r="LP2" i="4"/>
  <c r="EF3" i="4"/>
  <c r="EF2" i="4"/>
  <c r="ER3" i="4"/>
  <c r="ER2" i="4"/>
  <c r="EN3" i="4"/>
  <c r="EN2" i="4"/>
  <c r="DH3" i="4"/>
  <c r="DH2" i="4"/>
  <c r="JT3" i="4"/>
  <c r="JT2" i="4"/>
  <c r="MU3" i="3"/>
  <c r="MU2" i="3"/>
  <c r="MU4" i="3" s="1"/>
  <c r="AC360" i="1" s="1"/>
  <c r="LC3" i="3"/>
  <c r="LC2" i="3"/>
  <c r="KM3" i="3"/>
  <c r="KM2" i="3"/>
  <c r="IE2" i="3"/>
  <c r="IE3" i="3"/>
  <c r="NJ3" i="3"/>
  <c r="NJ2" i="3"/>
  <c r="LN3" i="3"/>
  <c r="LN2" i="3"/>
  <c r="KD3" i="3"/>
  <c r="KD2" i="3"/>
  <c r="HN3" i="3"/>
  <c r="HN4" i="3" s="1"/>
  <c r="AC223" i="1" s="1"/>
  <c r="HN2" i="3"/>
  <c r="FV3" i="3"/>
  <c r="FV2" i="3"/>
  <c r="ED3" i="3"/>
  <c r="ED2" i="3"/>
  <c r="KW2" i="3"/>
  <c r="KW3" i="3"/>
  <c r="KW4" i="3" s="1"/>
  <c r="AC310" i="1" s="1"/>
  <c r="FY2" i="3"/>
  <c r="FY3" i="3"/>
  <c r="EY3" i="3"/>
  <c r="EY2" i="3"/>
  <c r="LL3" i="3"/>
  <c r="LL2" i="3"/>
  <c r="GN3" i="3"/>
  <c r="GN2" i="3"/>
  <c r="FH3" i="3"/>
  <c r="FH2" i="3"/>
  <c r="LQ2" i="3"/>
  <c r="LQ3" i="3"/>
  <c r="GS2" i="3"/>
  <c r="GS3" i="3"/>
  <c r="FG3" i="3"/>
  <c r="FG2" i="3"/>
  <c r="IF3" i="3"/>
  <c r="IF2" i="3"/>
  <c r="MN3" i="3"/>
  <c r="MN2" i="3"/>
  <c r="EJ3" i="3"/>
  <c r="EJ2" i="3"/>
  <c r="BL3" i="3"/>
  <c r="BL2" i="3"/>
  <c r="BR3" i="3"/>
  <c r="BR2" i="3"/>
  <c r="J2" i="3"/>
  <c r="J3" i="3"/>
  <c r="Z2" i="3"/>
  <c r="Z3" i="3"/>
  <c r="CH3" i="3"/>
  <c r="CH2" i="3"/>
  <c r="CX3" i="3"/>
  <c r="CX2" i="3"/>
  <c r="CX4" i="3" s="1"/>
  <c r="AC103" i="1" s="1"/>
  <c r="X3" i="3"/>
  <c r="X2" i="3"/>
  <c r="X4" i="3" s="1"/>
  <c r="AC25" i="1" s="1"/>
  <c r="AR3" i="3"/>
  <c r="AR2" i="3"/>
  <c r="BD3" i="3"/>
  <c r="BD2" i="3"/>
  <c r="BD4" i="3" s="1"/>
  <c r="AC57" i="1" s="1"/>
  <c r="CR3" i="3"/>
  <c r="CR2" i="3"/>
  <c r="Q2" i="3"/>
  <c r="Q3" i="3"/>
  <c r="Q4" i="3" s="1"/>
  <c r="AC18" i="1" s="1"/>
  <c r="BA2" i="3"/>
  <c r="BA3" i="3"/>
  <c r="BI2" i="3"/>
  <c r="BI3" i="3"/>
  <c r="BI4" i="3" s="1"/>
  <c r="AC62" i="1" s="1"/>
  <c r="CW2" i="3"/>
  <c r="CW3" i="3"/>
  <c r="T3" i="4"/>
  <c r="T2" i="4"/>
  <c r="BD3" i="4"/>
  <c r="BD2" i="4"/>
  <c r="J2" i="4"/>
  <c r="J3" i="4"/>
  <c r="J4" i="4" s="1"/>
  <c r="AD11" i="1" s="1"/>
  <c r="Z2" i="4"/>
  <c r="Z3" i="4"/>
  <c r="BB2" i="4"/>
  <c r="BB3" i="4"/>
  <c r="BB4" i="4" s="1"/>
  <c r="AD55" i="1" s="1"/>
  <c r="BV2" i="4"/>
  <c r="BV3" i="4"/>
  <c r="CL2" i="4"/>
  <c r="CL3" i="4"/>
  <c r="CL4" i="4" s="1"/>
  <c r="AD91" i="1" s="1"/>
  <c r="K3" i="4"/>
  <c r="K2" i="4"/>
  <c r="AI3" i="4"/>
  <c r="AI2" i="4"/>
  <c r="AQ3" i="4"/>
  <c r="AQ2" i="4"/>
  <c r="BS3" i="4"/>
  <c r="BS2" i="4"/>
  <c r="CI3" i="4"/>
  <c r="CI2" i="4"/>
  <c r="CY2" i="4"/>
  <c r="CY3" i="4"/>
  <c r="CY4" i="4" s="1"/>
  <c r="AD104" i="1" s="1"/>
  <c r="AN3" i="4"/>
  <c r="AN2" i="4"/>
  <c r="CF3" i="4"/>
  <c r="CF2" i="4"/>
  <c r="CV3" i="4"/>
  <c r="CV2" i="4"/>
  <c r="Q2" i="4"/>
  <c r="Q3" i="4"/>
  <c r="Q4" i="4" s="1"/>
  <c r="AD18" i="1" s="1"/>
  <c r="AG2" i="4"/>
  <c r="AG3" i="4"/>
  <c r="BE3" i="4"/>
  <c r="BE2" i="4"/>
  <c r="BQ3" i="4"/>
  <c r="BQ2" i="4"/>
  <c r="CK3" i="4"/>
  <c r="CK2" i="4"/>
  <c r="CS3" i="4"/>
  <c r="CS2" i="4"/>
  <c r="NC2" i="4"/>
  <c r="NC3" i="4"/>
  <c r="NC4" i="4" s="1"/>
  <c r="AD368" i="1" s="1"/>
  <c r="MQ3" i="4"/>
  <c r="MQ2" i="4"/>
  <c r="MA3" i="4"/>
  <c r="MA2" i="4"/>
  <c r="LK3" i="4"/>
  <c r="LK2" i="4"/>
  <c r="KQ3" i="4"/>
  <c r="KQ2" i="4"/>
  <c r="JW2" i="4"/>
  <c r="JW3" i="4"/>
  <c r="JO3" i="4"/>
  <c r="JO2" i="4"/>
  <c r="IY3" i="4"/>
  <c r="IY2" i="4"/>
  <c r="HW2" i="4"/>
  <c r="HW3" i="4"/>
  <c r="HW4" i="4" s="1"/>
  <c r="AD232" i="1" s="1"/>
  <c r="HS3" i="4"/>
  <c r="HS2" i="4"/>
  <c r="GU2" i="4"/>
  <c r="GU3" i="4"/>
  <c r="GU4" i="4" s="1"/>
  <c r="AD204" i="1" s="1"/>
  <c r="GM3" i="4"/>
  <c r="GM2" i="4"/>
  <c r="FS2" i="4"/>
  <c r="FS3" i="4"/>
  <c r="FS4" i="4" s="1"/>
  <c r="AD176" i="1" s="1"/>
  <c r="FC3" i="4"/>
  <c r="FC2" i="4"/>
  <c r="EM3" i="4"/>
  <c r="EM2" i="4"/>
  <c r="EA3" i="4"/>
  <c r="EA2" i="4"/>
  <c r="DK3" i="4"/>
  <c r="DK2" i="4"/>
  <c r="HQ2" i="4"/>
  <c r="HQ3" i="4"/>
  <c r="GG2" i="4"/>
  <c r="GG3" i="4"/>
  <c r="GG4" i="4" s="1"/>
  <c r="AD190" i="1" s="1"/>
  <c r="FA2" i="4"/>
  <c r="FA3" i="4"/>
  <c r="DM2" i="4"/>
  <c r="DM3" i="4"/>
  <c r="DM4" i="4" s="1"/>
  <c r="AD118" i="1" s="1"/>
  <c r="MV3" i="4"/>
  <c r="MV2" i="4"/>
  <c r="LL3" i="4"/>
  <c r="LL2" i="4"/>
  <c r="MX3" i="4"/>
  <c r="MX2" i="4"/>
  <c r="MH2" i="4"/>
  <c r="MH3" i="4"/>
  <c r="MH4" i="4" s="1"/>
  <c r="AD347" i="1" s="1"/>
  <c r="LV3" i="4"/>
  <c r="LV2" i="4"/>
  <c r="LB3" i="4"/>
  <c r="LB2" i="4"/>
  <c r="KT3" i="4"/>
  <c r="KT2" i="4"/>
  <c r="JV2" i="4"/>
  <c r="JV3" i="4"/>
  <c r="JV4" i="4" s="1"/>
  <c r="AD283" i="1" s="1"/>
  <c r="JJ3" i="4"/>
  <c r="JJ2" i="4"/>
  <c r="IT3" i="4"/>
  <c r="IT2" i="4"/>
  <c r="ID3" i="4"/>
  <c r="ID2" i="4"/>
  <c r="HR2" i="4"/>
  <c r="HR3" i="4"/>
  <c r="HR4" i="4" s="1"/>
  <c r="AD227" i="1" s="1"/>
  <c r="GX3" i="4"/>
  <c r="GX2" i="4"/>
  <c r="GH3" i="4"/>
  <c r="GH2" i="4"/>
  <c r="FV3" i="4"/>
  <c r="FV2" i="4"/>
  <c r="FB3" i="4"/>
  <c r="FB2" i="4"/>
  <c r="EP2" i="4"/>
  <c r="EP3" i="4"/>
  <c r="DV3" i="4"/>
  <c r="DV2" i="4"/>
  <c r="DF3" i="4"/>
  <c r="DF2" i="4"/>
  <c r="MW3" i="4"/>
  <c r="MW2" i="4"/>
  <c r="MK2" i="4"/>
  <c r="MK3" i="4"/>
  <c r="LU2" i="4"/>
  <c r="LU3" i="4"/>
  <c r="LU4" i="4" s="1"/>
  <c r="AD334" i="1" s="1"/>
  <c r="LE2" i="4"/>
  <c r="LE3" i="4"/>
  <c r="KK3" i="4"/>
  <c r="KK2" i="4"/>
  <c r="JU3" i="4"/>
  <c r="JU2" i="4"/>
  <c r="JI2" i="4"/>
  <c r="JI3" i="4"/>
  <c r="JI4" i="4" s="1"/>
  <c r="AD270" i="1" s="1"/>
  <c r="IK2" i="4"/>
  <c r="IK3" i="4"/>
  <c r="HU2" i="4"/>
  <c r="HU3" i="4"/>
  <c r="HU4" i="4" s="1"/>
  <c r="AD230" i="1" s="1"/>
  <c r="GW2" i="4"/>
  <c r="GW3" i="4"/>
  <c r="FE2" i="4"/>
  <c r="FE3" i="4"/>
  <c r="FE4" i="4" s="1"/>
  <c r="AD162" i="1" s="1"/>
  <c r="DY2" i="4"/>
  <c r="DY3" i="4"/>
  <c r="DI2" i="4"/>
  <c r="DI3" i="4"/>
  <c r="DI4" i="4" s="1"/>
  <c r="AD114" i="1" s="1"/>
  <c r="MJ3" i="4"/>
  <c r="MJ2" i="4"/>
  <c r="LH3" i="4"/>
  <c r="LH2" i="4"/>
  <c r="IN3" i="4"/>
  <c r="IN2" i="4"/>
  <c r="KV3" i="4"/>
  <c r="KV2" i="4"/>
  <c r="IJ3" i="4"/>
  <c r="IJ2" i="4"/>
  <c r="FX3" i="4"/>
  <c r="FX2" i="4"/>
  <c r="KB3" i="4"/>
  <c r="KB2" i="4"/>
  <c r="GZ3" i="4"/>
  <c r="GZ2" i="4"/>
  <c r="FT3" i="4"/>
  <c r="FT2" i="4"/>
  <c r="DX3" i="4"/>
  <c r="DX2" i="4"/>
  <c r="IR3" i="4"/>
  <c r="IR2" i="4"/>
  <c r="GV3" i="4"/>
  <c r="GV2" i="4"/>
  <c r="EJ3" i="4"/>
  <c r="EJ2" i="4"/>
  <c r="HX3" i="4"/>
  <c r="HX2" i="4"/>
  <c r="DP3" i="4"/>
  <c r="DP2" i="4"/>
  <c r="MY3" i="3"/>
  <c r="MY2" i="3"/>
  <c r="MY4" i="3" s="1"/>
  <c r="AC364" i="1" s="1"/>
  <c r="MI3" i="3"/>
  <c r="MI2" i="3"/>
  <c r="LS3" i="3"/>
  <c r="LS2" i="3"/>
  <c r="LS4" i="3" s="1"/>
  <c r="AC332" i="1" s="1"/>
  <c r="KY3" i="3"/>
  <c r="KY2" i="3"/>
  <c r="KI3" i="3"/>
  <c r="KI2" i="3"/>
  <c r="JW3" i="3"/>
  <c r="JW2" i="3"/>
  <c r="JG3" i="3"/>
  <c r="JG2" i="3"/>
  <c r="II3" i="3"/>
  <c r="II2" i="3"/>
  <c r="HO2" i="3"/>
  <c r="HO3" i="3"/>
  <c r="HO4" i="3" s="1"/>
  <c r="AC224" i="1" s="1"/>
  <c r="HC3" i="3"/>
  <c r="HC2" i="3"/>
  <c r="NF3" i="3"/>
  <c r="NF2" i="3"/>
  <c r="NF4" i="3" s="1"/>
  <c r="AC371" i="1" s="1"/>
  <c r="MH2" i="3"/>
  <c r="MH3" i="3"/>
  <c r="LR2" i="3"/>
  <c r="LR3" i="3"/>
  <c r="LR4" i="3" s="1"/>
  <c r="AC331" i="1" s="1"/>
  <c r="KX3" i="3"/>
  <c r="KX2" i="3"/>
  <c r="JZ3" i="3"/>
  <c r="JZ2" i="3"/>
  <c r="JZ4" i="3" s="1"/>
  <c r="AC287" i="1" s="1"/>
  <c r="JJ3" i="3"/>
  <c r="JJ2" i="3"/>
  <c r="IL3" i="3"/>
  <c r="IL2" i="3"/>
  <c r="HR3" i="3"/>
  <c r="HR2" i="3"/>
  <c r="GX3" i="3"/>
  <c r="GX2" i="3"/>
  <c r="GD3" i="3"/>
  <c r="GD2" i="3"/>
  <c r="FF3" i="3"/>
  <c r="FF2" i="3"/>
  <c r="EP3" i="3"/>
  <c r="EP2" i="3"/>
  <c r="DR3" i="3"/>
  <c r="DR2" i="3"/>
  <c r="NA2" i="3"/>
  <c r="NA3" i="3"/>
  <c r="NA4" i="3" s="1"/>
  <c r="AC366" i="1" s="1"/>
  <c r="LM2" i="3"/>
  <c r="LM3" i="3"/>
  <c r="JQ2" i="3"/>
  <c r="JQ3" i="3"/>
  <c r="HU2" i="3"/>
  <c r="HU3" i="3"/>
  <c r="GW2" i="3"/>
  <c r="GW3" i="3"/>
  <c r="FD3" i="3"/>
  <c r="FD2" i="3"/>
  <c r="EC2" i="3"/>
  <c r="EC3" i="3"/>
  <c r="DC3" i="3"/>
  <c r="DC2" i="3"/>
  <c r="LT3" i="3"/>
  <c r="LT2" i="3"/>
  <c r="KF3" i="3"/>
  <c r="KF2" i="3"/>
  <c r="IR3" i="3"/>
  <c r="IR2" i="3"/>
  <c r="HD3" i="3"/>
  <c r="HD2" i="3"/>
  <c r="FX3" i="3"/>
  <c r="FX2" i="3"/>
  <c r="EW2" i="3"/>
  <c r="EW3" i="3"/>
  <c r="EW4" i="3" s="1"/>
  <c r="AC154" i="1" s="1"/>
  <c r="MW2" i="3"/>
  <c r="MW3" i="3"/>
  <c r="LY2" i="3"/>
  <c r="LY3" i="3"/>
  <c r="KK2" i="3"/>
  <c r="KK3" i="3"/>
  <c r="IO2" i="3"/>
  <c r="IO3" i="3"/>
  <c r="IO4" i="3" s="1"/>
  <c r="AC250" i="1" s="1"/>
  <c r="HI2" i="3"/>
  <c r="HI3" i="3"/>
  <c r="FQ2" i="3"/>
  <c r="FQ3" i="3"/>
  <c r="FQ4" i="3" s="1"/>
  <c r="AC174" i="1" s="1"/>
  <c r="EQ3" i="3"/>
  <c r="EQ2" i="3"/>
  <c r="DK3" i="3"/>
  <c r="DK2" i="3"/>
  <c r="JL3" i="3"/>
  <c r="JL2" i="3"/>
  <c r="MV3" i="3"/>
  <c r="MV2" i="3"/>
  <c r="JD3" i="3"/>
  <c r="JD2" i="3"/>
  <c r="DD3" i="3"/>
  <c r="DD2" i="3"/>
  <c r="FK3" i="3"/>
  <c r="FK2" i="3"/>
  <c r="MF3" i="3"/>
  <c r="MF2" i="3"/>
  <c r="FE2" i="3"/>
  <c r="FE3" i="3"/>
  <c r="JC3" i="3"/>
  <c r="JC2" i="3"/>
  <c r="IQ3" i="3"/>
  <c r="IQ2" i="3"/>
  <c r="HW3" i="3"/>
  <c r="HW2" i="3"/>
  <c r="HK3" i="3"/>
  <c r="HK2" i="3"/>
  <c r="GQ3" i="3"/>
  <c r="GQ2" i="3"/>
  <c r="GE3" i="3"/>
  <c r="GE2" i="3"/>
  <c r="NB3" i="3"/>
  <c r="NB2" i="3"/>
  <c r="ML3" i="3"/>
  <c r="ML2" i="3"/>
  <c r="ML4" i="3" s="1"/>
  <c r="AC351" i="1" s="1"/>
  <c r="LZ3" i="3"/>
  <c r="LZ2" i="3"/>
  <c r="LZ4" i="3" s="1"/>
  <c r="AC339" i="1" s="1"/>
  <c r="LF3" i="3"/>
  <c r="LF2" i="3"/>
  <c r="KL3" i="3"/>
  <c r="KL2" i="3"/>
  <c r="JV2" i="3"/>
  <c r="JV3" i="3"/>
  <c r="JF2" i="3"/>
  <c r="JF3" i="3"/>
  <c r="JF4" i="3" s="1"/>
  <c r="AC267" i="1" s="1"/>
  <c r="IP3" i="3"/>
  <c r="IP2" i="3"/>
  <c r="HV3" i="3"/>
  <c r="HV2" i="3"/>
  <c r="HJ2" i="3"/>
  <c r="HJ3" i="3"/>
  <c r="GT2" i="3"/>
  <c r="GT3" i="3"/>
  <c r="GT4" i="3" s="1"/>
  <c r="AC203" i="1" s="1"/>
  <c r="FZ3" i="3"/>
  <c r="FZ2" i="3"/>
  <c r="FN3" i="3"/>
  <c r="FN2" i="3"/>
  <c r="EX3" i="3"/>
  <c r="EX2" i="3"/>
  <c r="EH2" i="3"/>
  <c r="EH3" i="3"/>
  <c r="EH4" i="3" s="1"/>
  <c r="AC139" i="1" s="1"/>
  <c r="DN3" i="3"/>
  <c r="DN2" i="3"/>
  <c r="DB3" i="3"/>
  <c r="DB2" i="3"/>
  <c r="MK2" i="3"/>
  <c r="MK3" i="3"/>
  <c r="LE2" i="3"/>
  <c r="LE3" i="3"/>
  <c r="LE4" i="3" s="1"/>
  <c r="AC318" i="1" s="1"/>
  <c r="JY2" i="3"/>
  <c r="JY3" i="3"/>
  <c r="IS2" i="3"/>
  <c r="IS3" i="3"/>
  <c r="IS4" i="3" s="1"/>
  <c r="AC254" i="1" s="1"/>
  <c r="HM2" i="3"/>
  <c r="HM3" i="3"/>
  <c r="GG2" i="3"/>
  <c r="GG3" i="3"/>
  <c r="GG4" i="3" s="1"/>
  <c r="AC190" i="1" s="1"/>
  <c r="FI2" i="3"/>
  <c r="FI3" i="3"/>
  <c r="EN3" i="3"/>
  <c r="EN2" i="3"/>
  <c r="DS3" i="3"/>
  <c r="DS2" i="3"/>
  <c r="NH3" i="3"/>
  <c r="NH2" i="3"/>
  <c r="MB3" i="3"/>
  <c r="MB2" i="3"/>
  <c r="KV3" i="3"/>
  <c r="KV2" i="3"/>
  <c r="JH3" i="3"/>
  <c r="JH2" i="3"/>
  <c r="IB3" i="3"/>
  <c r="IB2" i="3"/>
  <c r="GV3" i="3"/>
  <c r="GV2" i="3"/>
  <c r="FM2" i="3"/>
  <c r="FM3" i="3"/>
  <c r="FM4" i="3" s="1"/>
  <c r="AC170" i="1" s="1"/>
  <c r="ER3" i="3"/>
  <c r="ER2" i="3"/>
  <c r="DQ2" i="3"/>
  <c r="DQ3" i="3"/>
  <c r="DL3" i="3"/>
  <c r="DL2" i="3"/>
  <c r="MO2" i="3"/>
  <c r="MO3" i="3"/>
  <c r="MO4" i="3" s="1"/>
  <c r="AC354" i="1" s="1"/>
  <c r="LI2" i="3"/>
  <c r="LI3" i="3"/>
  <c r="KC2" i="3"/>
  <c r="KC3" i="3"/>
  <c r="KC4" i="3" s="1"/>
  <c r="AC290" i="1" s="1"/>
  <c r="IW2" i="3"/>
  <c r="IW3" i="3"/>
  <c r="HA2" i="3"/>
  <c r="HA3" i="3"/>
  <c r="HA4" i="3" s="1"/>
  <c r="AC210" i="1" s="1"/>
  <c r="GK2" i="3"/>
  <c r="GK3" i="3"/>
  <c r="FL3" i="3"/>
  <c r="FL2" i="3"/>
  <c r="EF3" i="3"/>
  <c r="EF2" i="3"/>
  <c r="DP3" i="3"/>
  <c r="DP2" i="3"/>
  <c r="LX3" i="3"/>
  <c r="LX2" i="3"/>
  <c r="GZ3" i="3"/>
  <c r="GZ2" i="3"/>
  <c r="EE3" i="3"/>
  <c r="EE2" i="3"/>
  <c r="KJ3" i="3"/>
  <c r="KJ2" i="3"/>
  <c r="DY2" i="3"/>
  <c r="DY3" i="3"/>
  <c r="KB3" i="3"/>
  <c r="KB2" i="3"/>
  <c r="HP3" i="3"/>
  <c r="HP2" i="3"/>
  <c r="DT3" i="3"/>
  <c r="DT2" i="3"/>
  <c r="IN3" i="3"/>
  <c r="IN2" i="3"/>
  <c r="DO3" i="3"/>
  <c r="DO2" i="3"/>
  <c r="B4" i="3"/>
  <c r="AC3" i="1" s="1"/>
  <c r="JI4" i="3"/>
  <c r="AC270" i="1" s="1"/>
  <c r="IX4" i="3"/>
  <c r="AC259" i="1" s="1"/>
  <c r="KD4" i="3"/>
  <c r="AC291" i="1" s="1"/>
  <c r="KT4" i="3"/>
  <c r="AC307" i="1" s="1"/>
  <c r="NI1" i="4"/>
  <c r="NE1" i="4"/>
  <c r="NA1" i="4"/>
  <c r="MW1" i="4"/>
  <c r="MS1" i="4"/>
  <c r="MO1" i="4"/>
  <c r="MK1" i="4"/>
  <c r="MG1" i="4"/>
  <c r="MC1" i="4"/>
  <c r="LY1" i="4"/>
  <c r="LU1" i="4"/>
  <c r="LQ1" i="4"/>
  <c r="LM1" i="4"/>
  <c r="LI1" i="4"/>
  <c r="LE1" i="4"/>
  <c r="LA1" i="4"/>
  <c r="KW1" i="4"/>
  <c r="KS1" i="4"/>
  <c r="KO1" i="4"/>
  <c r="KK1" i="4"/>
  <c r="KG1" i="4"/>
  <c r="KC1" i="4"/>
  <c r="JY1" i="4"/>
  <c r="JU1" i="4"/>
  <c r="JQ1" i="4"/>
  <c r="JM1" i="4"/>
  <c r="JI1" i="4"/>
  <c r="JE1" i="4"/>
  <c r="JA1" i="4"/>
  <c r="IW1" i="4"/>
  <c r="IS1" i="4"/>
  <c r="IO1" i="4"/>
  <c r="IK1" i="4"/>
  <c r="IG1" i="4"/>
  <c r="IC1" i="4"/>
  <c r="HY1" i="4"/>
  <c r="HU1" i="4"/>
  <c r="HQ1" i="4"/>
  <c r="HM1" i="4"/>
  <c r="HI1" i="4"/>
  <c r="HE1" i="4"/>
  <c r="HA1" i="4"/>
  <c r="GW1" i="4"/>
  <c r="GS1" i="4"/>
  <c r="GO1" i="4"/>
  <c r="GK1" i="4"/>
  <c r="GG1" i="4"/>
  <c r="GC1" i="4"/>
  <c r="FY1" i="4"/>
  <c r="FU1" i="4"/>
  <c r="FQ1" i="4"/>
  <c r="FM1" i="4"/>
  <c r="FI1" i="4"/>
  <c r="FE1" i="4"/>
  <c r="FA1" i="4"/>
  <c r="EW1" i="4"/>
  <c r="ES1" i="4"/>
  <c r="EO1" i="4"/>
  <c r="EK1" i="4"/>
  <c r="EG1" i="4"/>
  <c r="EC1" i="4"/>
  <c r="DY1" i="4"/>
  <c r="DU1" i="4"/>
  <c r="DQ1" i="4"/>
  <c r="DM1" i="4"/>
  <c r="DI1" i="4"/>
  <c r="DE1" i="4"/>
  <c r="DA1" i="4"/>
  <c r="CW1" i="4"/>
  <c r="CS1" i="4"/>
  <c r="CO1" i="4"/>
  <c r="CK1" i="4"/>
  <c r="CG1" i="4"/>
  <c r="CC1" i="4"/>
  <c r="BY1" i="4"/>
  <c r="BU1" i="4"/>
  <c r="BQ1" i="4"/>
  <c r="BM1" i="4"/>
  <c r="BI1" i="4"/>
  <c r="BE1" i="4"/>
  <c r="BA1" i="4"/>
  <c r="AW1" i="4"/>
  <c r="AS1" i="4"/>
  <c r="AO1" i="4"/>
  <c r="AK1" i="4"/>
  <c r="NK1" i="4"/>
  <c r="NF1" i="4"/>
  <c r="MZ1" i="4"/>
  <c r="MU1" i="4"/>
  <c r="MP1" i="4"/>
  <c r="MJ1" i="4"/>
  <c r="ME1" i="4"/>
  <c r="LZ1" i="4"/>
  <c r="LT1" i="4"/>
  <c r="LO1" i="4"/>
  <c r="LJ1" i="4"/>
  <c r="LD1" i="4"/>
  <c r="KY1" i="4"/>
  <c r="KT1" i="4"/>
  <c r="KN1" i="4"/>
  <c r="KI1" i="4"/>
  <c r="KD1" i="4"/>
  <c r="JX1" i="4"/>
  <c r="JS1" i="4"/>
  <c r="JN1" i="4"/>
  <c r="JH1" i="4"/>
  <c r="JC1" i="4"/>
  <c r="IX1" i="4"/>
  <c r="IR1" i="4"/>
  <c r="IM1" i="4"/>
  <c r="IH1" i="4"/>
  <c r="IB1" i="4"/>
  <c r="HW1" i="4"/>
  <c r="HR1" i="4"/>
  <c r="HL1" i="4"/>
  <c r="HG1" i="4"/>
  <c r="HB1" i="4"/>
  <c r="GV1" i="4"/>
  <c r="GQ1" i="4"/>
  <c r="GL1" i="4"/>
  <c r="GF1" i="4"/>
  <c r="GA1" i="4"/>
  <c r="FV1" i="4"/>
  <c r="FP1" i="4"/>
  <c r="FK1" i="4"/>
  <c r="FF1" i="4"/>
  <c r="EZ1" i="4"/>
  <c r="EU1" i="4"/>
  <c r="EP1" i="4"/>
  <c r="EJ1" i="4"/>
  <c r="EE1" i="4"/>
  <c r="DZ1" i="4"/>
  <c r="DT1" i="4"/>
  <c r="DO1" i="4"/>
  <c r="DJ1" i="4"/>
  <c r="DD1" i="4"/>
  <c r="CY1" i="4"/>
  <c r="CT1" i="4"/>
  <c r="CN1" i="4"/>
  <c r="CI1" i="4"/>
  <c r="CD1" i="4"/>
  <c r="BX1" i="4"/>
  <c r="BS1" i="4"/>
  <c r="BN1" i="4"/>
  <c r="BH1" i="4"/>
  <c r="BC1" i="4"/>
  <c r="AX1" i="4"/>
  <c r="AR1" i="4"/>
  <c r="AM1" i="4"/>
  <c r="AH1" i="4"/>
  <c r="AD1" i="4"/>
  <c r="Z1" i="4"/>
  <c r="V1" i="4"/>
  <c r="R1" i="4"/>
  <c r="N1" i="4"/>
  <c r="J1" i="4"/>
  <c r="F1" i="4"/>
  <c r="B1" i="4"/>
  <c r="NH1" i="4"/>
  <c r="NC1" i="4"/>
  <c r="MX1" i="4"/>
  <c r="MR1" i="4"/>
  <c r="MM1" i="4"/>
  <c r="MH1" i="4"/>
  <c r="MB1" i="4"/>
  <c r="LW1" i="4"/>
  <c r="LR1" i="4"/>
  <c r="LL1" i="4"/>
  <c r="LG1" i="4"/>
  <c r="LB1" i="4"/>
  <c r="KV1" i="4"/>
  <c r="KQ1" i="4"/>
  <c r="KL1" i="4"/>
  <c r="KF1" i="4"/>
  <c r="KA1" i="4"/>
  <c r="JV1" i="4"/>
  <c r="JP1" i="4"/>
  <c r="JK1" i="4"/>
  <c r="JF1" i="4"/>
  <c r="IZ1" i="4"/>
  <c r="IU1" i="4"/>
  <c r="IP1" i="4"/>
  <c r="IJ1" i="4"/>
  <c r="IE1" i="4"/>
  <c r="HZ1" i="4"/>
  <c r="HT1" i="4"/>
  <c r="HO1" i="4"/>
  <c r="HJ1" i="4"/>
  <c r="HD1" i="4"/>
  <c r="GY1" i="4"/>
  <c r="GT1" i="4"/>
  <c r="GN1" i="4"/>
  <c r="GI1" i="4"/>
  <c r="GD1" i="4"/>
  <c r="FX1" i="4"/>
  <c r="FS1" i="4"/>
  <c r="FN1" i="4"/>
  <c r="FH1" i="4"/>
  <c r="FC1" i="4"/>
  <c r="EX1" i="4"/>
  <c r="ER1" i="4"/>
  <c r="EM1" i="4"/>
  <c r="EH1" i="4"/>
  <c r="EB1" i="4"/>
  <c r="DW1" i="4"/>
  <c r="DR1" i="4"/>
  <c r="DL1" i="4"/>
  <c r="DG1" i="4"/>
  <c r="DB1" i="4"/>
  <c r="CV1" i="4"/>
  <c r="CQ1" i="4"/>
  <c r="CL1" i="4"/>
  <c r="CF1" i="4"/>
  <c r="CA1" i="4"/>
  <c r="BV1" i="4"/>
  <c r="BP1" i="4"/>
  <c r="BK1" i="4"/>
  <c r="BF1" i="4"/>
  <c r="AZ1" i="4"/>
  <c r="AU1" i="4"/>
  <c r="AP1" i="4"/>
  <c r="AJ1" i="4"/>
  <c r="AF1" i="4"/>
  <c r="AB1" i="4"/>
  <c r="X1" i="4"/>
  <c r="T1" i="4"/>
  <c r="P1" i="4"/>
  <c r="L1" i="4"/>
  <c r="H1" i="4"/>
  <c r="D1" i="4"/>
  <c r="NJ1" i="4"/>
  <c r="NG1" i="4"/>
  <c r="MV1" i="4"/>
  <c r="ML1" i="4"/>
  <c r="MA1" i="4"/>
  <c r="LP1" i="4"/>
  <c r="LF1" i="4"/>
  <c r="KU1" i="4"/>
  <c r="KJ1" i="4"/>
  <c r="JZ1" i="4"/>
  <c r="JO1" i="4"/>
  <c r="JD1" i="4"/>
  <c r="IT1" i="4"/>
  <c r="II1" i="4"/>
  <c r="HX1" i="4"/>
  <c r="HN1" i="4"/>
  <c r="HC1" i="4"/>
  <c r="GR1" i="4"/>
  <c r="GH1" i="4"/>
  <c r="FW1" i="4"/>
  <c r="FL1" i="4"/>
  <c r="FB1" i="4"/>
  <c r="EQ1" i="4"/>
  <c r="EF1" i="4"/>
  <c r="DV1" i="4"/>
  <c r="DK1" i="4"/>
  <c r="CZ1" i="4"/>
  <c r="CP1" i="4"/>
  <c r="CE1" i="4"/>
  <c r="BT1" i="4"/>
  <c r="BJ1" i="4"/>
  <c r="AY1" i="4"/>
  <c r="AN1" i="4"/>
  <c r="AE1" i="4"/>
  <c r="W1" i="4"/>
  <c r="O1" i="4"/>
  <c r="G1" i="4"/>
  <c r="K1" i="4"/>
  <c r="U1" i="4"/>
  <c r="AG1" i="4"/>
  <c r="AT1" i="4"/>
  <c r="BG1" i="4"/>
  <c r="BW1" i="4"/>
  <c r="CJ1" i="4"/>
  <c r="CX1" i="4"/>
  <c r="DN1" i="4"/>
  <c r="EA1" i="4"/>
  <c r="EN1" i="4"/>
  <c r="FD1" i="4"/>
  <c r="FR1" i="4"/>
  <c r="GE1" i="4"/>
  <c r="GU1" i="4"/>
  <c r="HH1" i="4"/>
  <c r="HV1" i="4"/>
  <c r="IL1" i="4"/>
  <c r="IY1" i="4"/>
  <c r="JL1" i="4"/>
  <c r="KB1" i="4"/>
  <c r="KP1" i="4"/>
  <c r="LC1" i="4"/>
  <c r="LS1" i="4"/>
  <c r="MF1" i="4"/>
  <c r="MT1" i="4"/>
  <c r="C1" i="4"/>
  <c r="M1" i="4"/>
  <c r="Y1" i="4"/>
  <c r="AI1" i="4"/>
  <c r="AV1" i="4"/>
  <c r="BL1" i="4"/>
  <c r="BZ1" i="4"/>
  <c r="CM1" i="4"/>
  <c r="DC1" i="4"/>
  <c r="DP1" i="4"/>
  <c r="ED1" i="4"/>
  <c r="ET1" i="4"/>
  <c r="FG1" i="4"/>
  <c r="FT1" i="4"/>
  <c r="GJ1" i="4"/>
  <c r="GX1" i="4"/>
  <c r="HK1" i="4"/>
  <c r="IA1" i="4"/>
  <c r="IN1" i="4"/>
  <c r="JB1" i="4"/>
  <c r="JR1" i="4"/>
  <c r="KE1" i="4"/>
  <c r="KR1" i="4"/>
  <c r="LH1" i="4"/>
  <c r="LV1" i="4"/>
  <c r="MI1" i="4"/>
  <c r="MY1" i="4"/>
  <c r="E1" i="4"/>
  <c r="Q1" i="4"/>
  <c r="AA1" i="4"/>
  <c r="AL1" i="4"/>
  <c r="BB1" i="4"/>
  <c r="BO1" i="4"/>
  <c r="CB1" i="4"/>
  <c r="CR1" i="4"/>
  <c r="DF1" i="4"/>
  <c r="DS1" i="4"/>
  <c r="EI1" i="4"/>
  <c r="EV1" i="4"/>
  <c r="FJ1" i="4"/>
  <c r="FZ1" i="4"/>
  <c r="GM1" i="4"/>
  <c r="GZ1" i="4"/>
  <c r="HP1" i="4"/>
  <c r="ID1" i="4"/>
  <c r="IQ1" i="4"/>
  <c r="JG1" i="4"/>
  <c r="JT1" i="4"/>
  <c r="KH1" i="4"/>
  <c r="KX1" i="4"/>
  <c r="LK1" i="4"/>
  <c r="LX1" i="4"/>
  <c r="MN1" i="4"/>
  <c r="NB1" i="4"/>
  <c r="I1" i="4"/>
  <c r="S1" i="4"/>
  <c r="AC1" i="4"/>
  <c r="AQ1" i="4"/>
  <c r="BD1" i="4"/>
  <c r="BR1" i="4"/>
  <c r="CH1" i="4"/>
  <c r="CU1" i="4"/>
  <c r="DH1" i="4"/>
  <c r="DX1" i="4"/>
  <c r="EL1" i="4"/>
  <c r="EY1" i="4"/>
  <c r="FO1" i="4"/>
  <c r="GB1" i="4"/>
  <c r="GP1" i="4"/>
  <c r="HF1" i="4"/>
  <c r="HS1" i="4"/>
  <c r="IF1" i="4"/>
  <c r="IV1" i="4"/>
  <c r="JJ1" i="4"/>
  <c r="JW1" i="4"/>
  <c r="KM1" i="4"/>
  <c r="KZ1" i="4"/>
  <c r="LN1" i="4"/>
  <c r="MD1" i="4"/>
  <c r="MQ1" i="4"/>
  <c r="ND1" i="4"/>
  <c r="NH1" i="3"/>
  <c r="ND1" i="3"/>
  <c r="MZ1" i="3"/>
  <c r="MV1" i="3"/>
  <c r="MR1" i="3"/>
  <c r="MN1" i="3"/>
  <c r="MJ1" i="3"/>
  <c r="MF1" i="3"/>
  <c r="MB1" i="3"/>
  <c r="LV1" i="3"/>
  <c r="LQ1" i="3"/>
  <c r="LL1" i="3"/>
  <c r="LF1" i="3"/>
  <c r="LA1" i="3"/>
  <c r="KV1" i="3"/>
  <c r="KP1" i="3"/>
  <c r="KK1" i="3"/>
  <c r="KF1" i="3"/>
  <c r="JZ1" i="3"/>
  <c r="JU1" i="3"/>
  <c r="JP1" i="3"/>
  <c r="JJ1" i="3"/>
  <c r="JE1" i="3"/>
  <c r="IZ1" i="3"/>
  <c r="IT1" i="3"/>
  <c r="IO1" i="3"/>
  <c r="IJ1" i="3"/>
  <c r="ID1" i="3"/>
  <c r="HY1" i="3"/>
  <c r="HT1" i="3"/>
  <c r="HN1" i="3"/>
  <c r="HI1" i="3"/>
  <c r="HD1" i="3"/>
  <c r="GX1" i="3"/>
  <c r="GS1" i="3"/>
  <c r="GN1" i="3"/>
  <c r="GH1" i="3"/>
  <c r="GC1" i="3"/>
  <c r="FX1" i="3"/>
  <c r="FR1" i="3"/>
  <c r="FM1" i="3"/>
  <c r="FH1" i="3"/>
  <c r="FB1" i="3"/>
  <c r="EW1" i="3"/>
  <c r="ER1" i="3"/>
  <c r="EL1" i="3"/>
  <c r="EG1" i="3"/>
  <c r="EB1" i="3"/>
  <c r="DV1" i="3"/>
  <c r="DQ1" i="3"/>
  <c r="DL1" i="3"/>
  <c r="DF1" i="3"/>
  <c r="DA1" i="3"/>
  <c r="CV1" i="3"/>
  <c r="CP1" i="3"/>
  <c r="CK1" i="3"/>
  <c r="CF1" i="3"/>
  <c r="BZ1" i="3"/>
  <c r="BU1" i="3"/>
  <c r="BP1" i="3"/>
  <c r="BJ1" i="3"/>
  <c r="BE1" i="3"/>
  <c r="AZ1" i="3"/>
  <c r="AT1" i="3"/>
  <c r="AO1" i="3"/>
  <c r="AJ1" i="3"/>
  <c r="AD1" i="3"/>
  <c r="Y1" i="3"/>
  <c r="T1" i="3"/>
  <c r="N1" i="3"/>
  <c r="I1" i="3"/>
  <c r="C1" i="3"/>
  <c r="G1" i="3"/>
  <c r="K1" i="3"/>
  <c r="O1" i="3"/>
  <c r="S1" i="3"/>
  <c r="W1" i="3"/>
  <c r="AA1" i="3"/>
  <c r="AE1" i="3"/>
  <c r="AI1" i="3"/>
  <c r="AM1" i="3"/>
  <c r="AQ1" i="3"/>
  <c r="AU1" i="3"/>
  <c r="AY1" i="3"/>
  <c r="BC1" i="3"/>
  <c r="BG1" i="3"/>
  <c r="BK1" i="3"/>
  <c r="BO1" i="3"/>
  <c r="BS1" i="3"/>
  <c r="BW1" i="3"/>
  <c r="CA1" i="3"/>
  <c r="CE1" i="3"/>
  <c r="CI1" i="3"/>
  <c r="CM1" i="3"/>
  <c r="CQ1" i="3"/>
  <c r="CU1" i="3"/>
  <c r="CY1" i="3"/>
  <c r="DC1" i="3"/>
  <c r="DG1" i="3"/>
  <c r="DK1" i="3"/>
  <c r="DO1" i="3"/>
  <c r="DS1" i="3"/>
  <c r="DW1" i="3"/>
  <c r="EA1" i="3"/>
  <c r="EE1" i="3"/>
  <c r="EI1" i="3"/>
  <c r="EM1" i="3"/>
  <c r="EQ1" i="3"/>
  <c r="EU1" i="3"/>
  <c r="EY1" i="3"/>
  <c r="FC1" i="3"/>
  <c r="FG1" i="3"/>
  <c r="FK1" i="3"/>
  <c r="FO1" i="3"/>
  <c r="FS1" i="3"/>
  <c r="FW1" i="3"/>
  <c r="GA1" i="3"/>
  <c r="GE1" i="3"/>
  <c r="GI1" i="3"/>
  <c r="GM1" i="3"/>
  <c r="GQ1" i="3"/>
  <c r="GU1" i="3"/>
  <c r="GY1" i="3"/>
  <c r="HC1" i="3"/>
  <c r="HG1" i="3"/>
  <c r="HK1" i="3"/>
  <c r="HO1" i="3"/>
  <c r="HS1" i="3"/>
  <c r="HW1" i="3"/>
  <c r="IA1" i="3"/>
  <c r="IE1" i="3"/>
  <c r="II1" i="3"/>
  <c r="IM1" i="3"/>
  <c r="IQ1" i="3"/>
  <c r="IU1" i="3"/>
  <c r="IY1" i="3"/>
  <c r="JC1" i="3"/>
  <c r="JG1" i="3"/>
  <c r="JK1" i="3"/>
  <c r="JO1" i="3"/>
  <c r="JS1" i="3"/>
  <c r="JW1" i="3"/>
  <c r="KA1" i="3"/>
  <c r="KE1" i="3"/>
  <c r="KI1" i="3"/>
  <c r="KM1" i="3"/>
  <c r="KQ1" i="3"/>
  <c r="KU1" i="3"/>
  <c r="KY1" i="3"/>
  <c r="LC1" i="3"/>
  <c r="LG1" i="3"/>
  <c r="LK1" i="3"/>
  <c r="LO1" i="3"/>
  <c r="LS1" i="3"/>
  <c r="LW1" i="3"/>
  <c r="MA1" i="3"/>
  <c r="V4" i="3"/>
  <c r="AC23" i="1" s="1"/>
  <c r="AG4" i="3"/>
  <c r="AC34" i="1" s="1"/>
  <c r="AL4" i="3"/>
  <c r="AC39" i="1" s="1"/>
  <c r="BM4" i="3"/>
  <c r="AC66" i="1" s="1"/>
  <c r="BN4" i="3"/>
  <c r="AC67" i="1" s="1"/>
  <c r="BX4" i="3"/>
  <c r="AC77" i="1" s="1"/>
  <c r="CH4" i="3"/>
  <c r="AC87" i="1" s="1"/>
  <c r="CJ4" i="3"/>
  <c r="AC89" i="1" s="1"/>
  <c r="CT4" i="3"/>
  <c r="AC99" i="1" s="1"/>
  <c r="CZ4" i="3"/>
  <c r="AC105" i="1" s="1"/>
  <c r="DA3" i="6"/>
  <c r="DA4" i="6" s="1"/>
  <c r="CZ3" i="6"/>
  <c r="CZ4" i="6" s="1"/>
  <c r="CY3" i="6"/>
  <c r="CY4" i="6" s="1"/>
  <c r="CX3" i="6"/>
  <c r="CX4" i="6" s="1"/>
  <c r="CW3" i="6"/>
  <c r="CW4" i="6" s="1"/>
  <c r="CV3" i="6"/>
  <c r="CV4" i="6" s="1"/>
  <c r="CU3" i="6"/>
  <c r="CU4" i="6" s="1"/>
  <c r="CT3" i="6"/>
  <c r="CT4" i="6" s="1"/>
  <c r="CS3" i="6"/>
  <c r="CS4" i="6" s="1"/>
  <c r="CR3" i="6"/>
  <c r="CR4" i="6" s="1"/>
  <c r="CQ3" i="6"/>
  <c r="CQ4" i="6" s="1"/>
  <c r="CP3" i="6"/>
  <c r="CP4" i="6" s="1"/>
  <c r="CO3" i="6"/>
  <c r="CO4" i="6" s="1"/>
  <c r="CN3" i="6"/>
  <c r="CN4" i="6" s="1"/>
  <c r="CM3" i="6"/>
  <c r="CM4" i="6" s="1"/>
  <c r="CL3" i="6"/>
  <c r="CL4" i="6" s="1"/>
  <c r="CK3" i="6"/>
  <c r="CK4" i="6" s="1"/>
  <c r="CJ3" i="6"/>
  <c r="CJ4" i="6" s="1"/>
  <c r="CI3" i="6"/>
  <c r="CI4" i="6" s="1"/>
  <c r="CH3" i="6"/>
  <c r="CH4" i="6" s="1"/>
  <c r="CG3" i="6"/>
  <c r="CG4" i="6" s="1"/>
  <c r="CF3" i="6"/>
  <c r="CF4" i="6" s="1"/>
  <c r="CE3" i="6"/>
  <c r="CE4" i="6" s="1"/>
  <c r="CD3" i="6"/>
  <c r="CD4" i="6" s="1"/>
  <c r="CC3" i="6"/>
  <c r="CC4" i="6" s="1"/>
  <c r="CB3" i="6"/>
  <c r="CB4" i="6" s="1"/>
  <c r="CA3" i="6"/>
  <c r="CA4" i="6" s="1"/>
  <c r="BZ3" i="6"/>
  <c r="BZ4" i="6" s="1"/>
  <c r="BY3" i="6"/>
  <c r="BY4" i="6" s="1"/>
  <c r="BX3" i="6"/>
  <c r="BX4" i="6" s="1"/>
  <c r="BW3" i="6"/>
  <c r="BW4" i="6" s="1"/>
  <c r="BV3" i="6"/>
  <c r="BV4" i="6" s="1"/>
  <c r="BU3" i="6"/>
  <c r="BU4" i="6" s="1"/>
  <c r="BT3" i="6"/>
  <c r="BT4" i="6" s="1"/>
  <c r="BS3" i="6"/>
  <c r="BS4" i="6" s="1"/>
  <c r="BR3" i="6"/>
  <c r="BR4" i="6" s="1"/>
  <c r="BQ3" i="6"/>
  <c r="BQ4" i="6" s="1"/>
  <c r="BP3" i="6"/>
  <c r="BP4" i="6" s="1"/>
  <c r="BO3" i="6"/>
  <c r="BO4" i="6" s="1"/>
  <c r="BN3" i="6"/>
  <c r="BN4" i="6" s="1"/>
  <c r="BM3" i="6"/>
  <c r="BM4" i="6" s="1"/>
  <c r="BL3" i="6"/>
  <c r="BL4" i="6" s="1"/>
  <c r="BK3" i="6"/>
  <c r="BK4" i="6" s="1"/>
  <c r="BJ3" i="6"/>
  <c r="BJ4" i="6" s="1"/>
  <c r="BI3" i="6"/>
  <c r="BI4" i="6" s="1"/>
  <c r="BH3" i="6"/>
  <c r="BH4" i="6" s="1"/>
  <c r="BG3" i="6"/>
  <c r="BG4" i="6" s="1"/>
  <c r="BF3" i="6"/>
  <c r="BF4" i="6" s="1"/>
  <c r="BE3" i="6"/>
  <c r="BE4" i="6" s="1"/>
  <c r="BD3" i="6"/>
  <c r="BD4" i="6" s="1"/>
  <c r="BC3" i="6"/>
  <c r="BC4" i="6" s="1"/>
  <c r="BB3" i="6"/>
  <c r="BB4" i="6" s="1"/>
  <c r="BA3" i="6"/>
  <c r="BA4" i="6" s="1"/>
  <c r="AZ3" i="6"/>
  <c r="AZ4" i="6" s="1"/>
  <c r="AY3" i="6"/>
  <c r="AY4" i="6" s="1"/>
  <c r="AX3" i="6"/>
  <c r="AX4" i="6" s="1"/>
  <c r="AW3" i="6"/>
  <c r="AW4" i="6" s="1"/>
  <c r="AV3" i="6"/>
  <c r="AV4" i="6" s="1"/>
  <c r="AU3" i="6"/>
  <c r="AU4" i="6" s="1"/>
  <c r="AT3" i="6"/>
  <c r="AT4" i="6" s="1"/>
  <c r="AS3" i="6"/>
  <c r="AS4" i="6" s="1"/>
  <c r="AR3" i="6"/>
  <c r="AR4" i="6" s="1"/>
  <c r="AQ3" i="6"/>
  <c r="AQ4" i="6" s="1"/>
  <c r="AP3" i="6"/>
  <c r="AP4" i="6" s="1"/>
  <c r="AO3" i="6"/>
  <c r="AO4" i="6" s="1"/>
  <c r="AN3" i="6"/>
  <c r="AN4" i="6" s="1"/>
  <c r="AM3" i="6"/>
  <c r="AM4" i="6" s="1"/>
  <c r="AL3" i="6"/>
  <c r="AL4" i="6" s="1"/>
  <c r="AK3" i="6"/>
  <c r="AK4" i="6" s="1"/>
  <c r="AJ3" i="6"/>
  <c r="AJ4" i="6" s="1"/>
  <c r="AI3" i="6"/>
  <c r="AI4" i="6" s="1"/>
  <c r="AH3" i="6"/>
  <c r="AH4" i="6" s="1"/>
  <c r="AG3" i="6"/>
  <c r="AG4" i="6" s="1"/>
  <c r="AF3" i="6"/>
  <c r="AF4" i="6" s="1"/>
  <c r="AE3" i="6"/>
  <c r="AE4" i="6" s="1"/>
  <c r="AD3" i="6"/>
  <c r="AD4" i="6" s="1"/>
  <c r="AC3" i="6"/>
  <c r="AC4" i="6" s="1"/>
  <c r="AB3" i="6"/>
  <c r="AB4" i="6" s="1"/>
  <c r="AA3" i="6"/>
  <c r="AA4" i="6" s="1"/>
  <c r="Z3" i="6"/>
  <c r="Z4" i="6" s="1"/>
  <c r="Y3" i="6"/>
  <c r="Y4" i="6" s="1"/>
  <c r="X3" i="6"/>
  <c r="X4" i="6" s="1"/>
  <c r="W3" i="6"/>
  <c r="W4" i="6" s="1"/>
  <c r="V3" i="6"/>
  <c r="V4" i="6" s="1"/>
  <c r="U3" i="6"/>
  <c r="U4" i="6" s="1"/>
  <c r="T3" i="6"/>
  <c r="T4" i="6" s="1"/>
  <c r="S3" i="6"/>
  <c r="S4" i="6" s="1"/>
  <c r="R3" i="6"/>
  <c r="R4" i="6" s="1"/>
  <c r="Q3" i="6"/>
  <c r="Q4" i="6" s="1"/>
  <c r="P3" i="6"/>
  <c r="P4" i="6" s="1"/>
  <c r="O3" i="6"/>
  <c r="O4" i="6" s="1"/>
  <c r="N3" i="6"/>
  <c r="N4" i="6" s="1"/>
  <c r="M3" i="6"/>
  <c r="M4" i="6" s="1"/>
  <c r="L3" i="6"/>
  <c r="L4" i="6" s="1"/>
  <c r="K3" i="6"/>
  <c r="K4" i="6" s="1"/>
  <c r="J3" i="6"/>
  <c r="J4" i="6" s="1"/>
  <c r="I3" i="6"/>
  <c r="I4" i="6" s="1"/>
  <c r="H3" i="6"/>
  <c r="H4" i="6" s="1"/>
  <c r="G3" i="6"/>
  <c r="G4" i="6" s="1"/>
  <c r="F3" i="6"/>
  <c r="F4" i="6" s="1"/>
  <c r="E3" i="6"/>
  <c r="E4" i="6" s="1"/>
  <c r="D3" i="6"/>
  <c r="D4" i="6" s="1"/>
  <c r="C3" i="6"/>
  <c r="C4" i="6" s="1"/>
  <c r="B3" i="6"/>
  <c r="B4" i="6" s="1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B106" i="1"/>
  <c r="X106" i="1"/>
  <c r="Y105" i="1"/>
  <c r="Z104" i="1"/>
  <c r="AA103" i="1"/>
  <c r="AB102" i="1"/>
  <c r="X102" i="1"/>
  <c r="Y101" i="1"/>
  <c r="Z100" i="1"/>
  <c r="AA99" i="1"/>
  <c r="AB98" i="1"/>
  <c r="X98" i="1"/>
  <c r="Y97" i="1"/>
  <c r="Z96" i="1"/>
  <c r="AA95" i="1"/>
  <c r="AB94" i="1"/>
  <c r="X94" i="1"/>
  <c r="Y93" i="1"/>
  <c r="Z92" i="1"/>
  <c r="AA91" i="1"/>
  <c r="AB90" i="1"/>
  <c r="X90" i="1"/>
  <c r="Y89" i="1"/>
  <c r="Z88" i="1"/>
  <c r="AA87" i="1"/>
  <c r="AB86" i="1"/>
  <c r="X86" i="1"/>
  <c r="Y85" i="1"/>
  <c r="Z84" i="1"/>
  <c r="AA83" i="1"/>
  <c r="AB82" i="1"/>
  <c r="X82" i="1"/>
  <c r="Y81" i="1"/>
  <c r="Z80" i="1"/>
  <c r="AA79" i="1"/>
  <c r="AB78" i="1"/>
  <c r="X78" i="1"/>
  <c r="Y77" i="1"/>
  <c r="Z76" i="1"/>
  <c r="AA75" i="1"/>
  <c r="AB74" i="1"/>
  <c r="X74" i="1"/>
  <c r="Y73" i="1"/>
  <c r="Z72" i="1"/>
  <c r="AA71" i="1"/>
  <c r="AB70" i="1"/>
  <c r="X70" i="1"/>
  <c r="Y69" i="1"/>
  <c r="Z68" i="1"/>
  <c r="AA67" i="1"/>
  <c r="AB66" i="1"/>
  <c r="X66" i="1"/>
  <c r="Y65" i="1"/>
  <c r="Z64" i="1"/>
  <c r="AA63" i="1"/>
  <c r="AB62" i="1"/>
  <c r="X62" i="1"/>
  <c r="Y61" i="1"/>
  <c r="Z60" i="1"/>
  <c r="AA59" i="1"/>
  <c r="AB58" i="1"/>
  <c r="X58" i="1"/>
  <c r="Y57" i="1"/>
  <c r="Z56" i="1"/>
  <c r="AA55" i="1"/>
  <c r="AB54" i="1"/>
  <c r="X54" i="1"/>
  <c r="Y53" i="1"/>
  <c r="Z52" i="1"/>
  <c r="AA51" i="1"/>
  <c r="AB50" i="1"/>
  <c r="X50" i="1"/>
  <c r="Y49" i="1"/>
  <c r="Z48" i="1"/>
  <c r="AA47" i="1"/>
  <c r="AB46" i="1"/>
  <c r="X46" i="1"/>
  <c r="Y45" i="1"/>
  <c r="Z44" i="1"/>
  <c r="AA43" i="1"/>
  <c r="AB42" i="1"/>
  <c r="X42" i="1"/>
  <c r="Y41" i="1"/>
  <c r="Z40" i="1"/>
  <c r="AA39" i="1"/>
  <c r="AB38" i="1"/>
  <c r="X38" i="1"/>
  <c r="Y37" i="1"/>
  <c r="Z36" i="1"/>
  <c r="AA35" i="1"/>
  <c r="AB34" i="1"/>
  <c r="X34" i="1"/>
  <c r="Y33" i="1"/>
  <c r="Z32" i="1"/>
  <c r="AA31" i="1"/>
  <c r="AB30" i="1"/>
  <c r="X30" i="1"/>
  <c r="Y29" i="1"/>
  <c r="Z28" i="1"/>
  <c r="AA27" i="1"/>
  <c r="AB26" i="1"/>
  <c r="X26" i="1"/>
  <c r="Y25" i="1"/>
  <c r="Z24" i="1"/>
  <c r="AA23" i="1"/>
  <c r="AB22" i="1"/>
  <c r="X22" i="1"/>
  <c r="Y21" i="1"/>
  <c r="Z20" i="1"/>
  <c r="AA19" i="1"/>
  <c r="AB18" i="1"/>
  <c r="X18" i="1"/>
  <c r="Y17" i="1"/>
  <c r="Z16" i="1"/>
  <c r="AA15" i="1"/>
  <c r="AB14" i="1"/>
  <c r="X14" i="1"/>
  <c r="Y13" i="1"/>
  <c r="Z12" i="1"/>
  <c r="AA11" i="1"/>
  <c r="AB10" i="1"/>
  <c r="X10" i="1"/>
  <c r="Y9" i="1"/>
  <c r="Z8" i="1"/>
  <c r="AA7" i="1"/>
  <c r="AB6" i="1"/>
  <c r="X6" i="1"/>
  <c r="AA106" i="1"/>
  <c r="AB105" i="1"/>
  <c r="X105" i="1"/>
  <c r="Y104" i="1"/>
  <c r="Z103" i="1"/>
  <c r="AA102" i="1"/>
  <c r="AB101" i="1"/>
  <c r="X101" i="1"/>
  <c r="Y100" i="1"/>
  <c r="Z99" i="1"/>
  <c r="AA98" i="1"/>
  <c r="AB97" i="1"/>
  <c r="X97" i="1"/>
  <c r="Y96" i="1"/>
  <c r="Z95" i="1"/>
  <c r="AA94" i="1"/>
  <c r="AB93" i="1"/>
  <c r="X93" i="1"/>
  <c r="Y92" i="1"/>
  <c r="Z91" i="1"/>
  <c r="AA90" i="1"/>
  <c r="AB89" i="1"/>
  <c r="X89" i="1"/>
  <c r="Y88" i="1"/>
  <c r="Z87" i="1"/>
  <c r="AA86" i="1"/>
  <c r="AB85" i="1"/>
  <c r="X85" i="1"/>
  <c r="Y84" i="1"/>
  <c r="Z83" i="1"/>
  <c r="AA82" i="1"/>
  <c r="AB81" i="1"/>
  <c r="X81" i="1"/>
  <c r="Y80" i="1"/>
  <c r="Z79" i="1"/>
  <c r="AA78" i="1"/>
  <c r="AB77" i="1"/>
  <c r="X77" i="1"/>
  <c r="Y76" i="1"/>
  <c r="Z75" i="1"/>
  <c r="AA74" i="1"/>
  <c r="AB73" i="1"/>
  <c r="X73" i="1"/>
  <c r="Y72" i="1"/>
  <c r="Z71" i="1"/>
  <c r="AA70" i="1"/>
  <c r="AB69" i="1"/>
  <c r="X69" i="1"/>
  <c r="Y68" i="1"/>
  <c r="Z67" i="1"/>
  <c r="AA66" i="1"/>
  <c r="AB65" i="1"/>
  <c r="X65" i="1"/>
  <c r="Y64" i="1"/>
  <c r="Z63" i="1"/>
  <c r="AA62" i="1"/>
  <c r="AB61" i="1"/>
  <c r="X61" i="1"/>
  <c r="Y60" i="1"/>
  <c r="Z59" i="1"/>
  <c r="AA58" i="1"/>
  <c r="AB57" i="1"/>
  <c r="X57" i="1"/>
  <c r="Y56" i="1"/>
  <c r="Z55" i="1"/>
  <c r="AA54" i="1"/>
  <c r="AB53" i="1"/>
  <c r="X53" i="1"/>
  <c r="Y52" i="1"/>
  <c r="Z51" i="1"/>
  <c r="AA50" i="1"/>
  <c r="AB49" i="1"/>
  <c r="X49" i="1"/>
  <c r="Y48" i="1"/>
  <c r="Z47" i="1"/>
  <c r="AA46" i="1"/>
  <c r="AB45" i="1"/>
  <c r="X45" i="1"/>
  <c r="Y44" i="1"/>
  <c r="Z43" i="1"/>
  <c r="AA42" i="1"/>
  <c r="AB41" i="1"/>
  <c r="X41" i="1"/>
  <c r="Y40" i="1"/>
  <c r="Z39" i="1"/>
  <c r="AA38" i="1"/>
  <c r="AB37" i="1"/>
  <c r="X37" i="1"/>
  <c r="Y36" i="1"/>
  <c r="Z35" i="1"/>
  <c r="AA34" i="1"/>
  <c r="AB33" i="1"/>
  <c r="X33" i="1"/>
  <c r="Y32" i="1"/>
  <c r="Z31" i="1"/>
  <c r="AA30" i="1"/>
  <c r="AB29" i="1"/>
  <c r="X29" i="1"/>
  <c r="Y28" i="1"/>
  <c r="Z27" i="1"/>
  <c r="AA26" i="1"/>
  <c r="AB25" i="1"/>
  <c r="X25" i="1"/>
  <c r="Y24" i="1"/>
  <c r="Z23" i="1"/>
  <c r="AA22" i="1"/>
  <c r="AB21" i="1"/>
  <c r="X21" i="1"/>
  <c r="Y20" i="1"/>
  <c r="Z19" i="1"/>
  <c r="AA18" i="1"/>
  <c r="AB17" i="1"/>
  <c r="X17" i="1"/>
  <c r="Y16" i="1"/>
  <c r="Z15" i="1"/>
  <c r="AA14" i="1"/>
  <c r="AB13" i="1"/>
  <c r="X13" i="1"/>
  <c r="Z106" i="1"/>
  <c r="AA105" i="1"/>
  <c r="AB104" i="1"/>
  <c r="X104" i="1"/>
  <c r="Y103" i="1"/>
  <c r="Z102" i="1"/>
  <c r="AA101" i="1"/>
  <c r="AB100" i="1"/>
  <c r="X100" i="1"/>
  <c r="Y99" i="1"/>
  <c r="Z98" i="1"/>
  <c r="AA97" i="1"/>
  <c r="AB96" i="1"/>
  <c r="X96" i="1"/>
  <c r="Y95" i="1"/>
  <c r="Z94" i="1"/>
  <c r="AA93" i="1"/>
  <c r="AB92" i="1"/>
  <c r="X92" i="1"/>
  <c r="Y91" i="1"/>
  <c r="Z90" i="1"/>
  <c r="AA89" i="1"/>
  <c r="AB88" i="1"/>
  <c r="X88" i="1"/>
  <c r="Y87" i="1"/>
  <c r="Z86" i="1"/>
  <c r="AA85" i="1"/>
  <c r="AB84" i="1"/>
  <c r="X84" i="1"/>
  <c r="Y83" i="1"/>
  <c r="Z82" i="1"/>
  <c r="AA81" i="1"/>
  <c r="AB80" i="1"/>
  <c r="X80" i="1"/>
  <c r="Y79" i="1"/>
  <c r="Z78" i="1"/>
  <c r="AA77" i="1"/>
  <c r="AB76" i="1"/>
  <c r="X76" i="1"/>
  <c r="Y75" i="1"/>
  <c r="Z74" i="1"/>
  <c r="AA73" i="1"/>
  <c r="AB72" i="1"/>
  <c r="X72" i="1"/>
  <c r="Y71" i="1"/>
  <c r="Z70" i="1"/>
  <c r="AA69" i="1"/>
  <c r="AB68" i="1"/>
  <c r="X68" i="1"/>
  <c r="Y67" i="1"/>
  <c r="Z66" i="1"/>
  <c r="AA65" i="1"/>
  <c r="AB64" i="1"/>
  <c r="X64" i="1"/>
  <c r="Y63" i="1"/>
  <c r="Z62" i="1"/>
  <c r="AA61" i="1"/>
  <c r="AB60" i="1"/>
  <c r="X60" i="1"/>
  <c r="Y59" i="1"/>
  <c r="Z58" i="1"/>
  <c r="AA57" i="1"/>
  <c r="AB56" i="1"/>
  <c r="X56" i="1"/>
  <c r="Y55" i="1"/>
  <c r="Z54" i="1"/>
  <c r="AA53" i="1"/>
  <c r="AB52" i="1"/>
  <c r="X52" i="1"/>
  <c r="Y51" i="1"/>
  <c r="Z50" i="1"/>
  <c r="AA49" i="1"/>
  <c r="AB48" i="1"/>
  <c r="X48" i="1"/>
  <c r="Y47" i="1"/>
  <c r="Z46" i="1"/>
  <c r="AA45" i="1"/>
  <c r="AB44" i="1"/>
  <c r="X44" i="1"/>
  <c r="Y43" i="1"/>
  <c r="Z42" i="1"/>
  <c r="AA41" i="1"/>
  <c r="AB40" i="1"/>
  <c r="X40" i="1"/>
  <c r="Y39" i="1"/>
  <c r="Z38" i="1"/>
  <c r="AA37" i="1"/>
  <c r="AB36" i="1"/>
  <c r="X36" i="1"/>
  <c r="Y35" i="1"/>
  <c r="Z34" i="1"/>
  <c r="AA33" i="1"/>
  <c r="AB32" i="1"/>
  <c r="X32" i="1"/>
  <c r="Y31" i="1"/>
  <c r="Z30" i="1"/>
  <c r="AA29" i="1"/>
  <c r="AB28" i="1"/>
  <c r="X28" i="1"/>
  <c r="Y27" i="1"/>
  <c r="Z26" i="1"/>
  <c r="AA25" i="1"/>
  <c r="AB24" i="1"/>
  <c r="X24" i="1"/>
  <c r="Y23" i="1"/>
  <c r="Z22" i="1"/>
  <c r="AA21" i="1"/>
  <c r="AB20" i="1"/>
  <c r="X20" i="1"/>
  <c r="Y19" i="1"/>
  <c r="Z18" i="1"/>
  <c r="AA17" i="1"/>
  <c r="AB16" i="1"/>
  <c r="X16" i="1"/>
  <c r="Y15" i="1"/>
  <c r="Z14" i="1"/>
  <c r="AA13" i="1"/>
  <c r="AB12" i="1"/>
  <c r="Y106" i="1"/>
  <c r="X103" i="1"/>
  <c r="AB99" i="1"/>
  <c r="AA96" i="1"/>
  <c r="Z93" i="1"/>
  <c r="Y90" i="1"/>
  <c r="X87" i="1"/>
  <c r="AB83" i="1"/>
  <c r="AA80" i="1"/>
  <c r="Z77" i="1"/>
  <c r="Y74" i="1"/>
  <c r="X71" i="1"/>
  <c r="AB67" i="1"/>
  <c r="AA64" i="1"/>
  <c r="Z61" i="1"/>
  <c r="Y58" i="1"/>
  <c r="X55" i="1"/>
  <c r="AB51" i="1"/>
  <c r="AA48" i="1"/>
  <c r="Z45" i="1"/>
  <c r="Y42" i="1"/>
  <c r="X39" i="1"/>
  <c r="AB35" i="1"/>
  <c r="Z29" i="1"/>
  <c r="Y26" i="1"/>
  <c r="X23" i="1"/>
  <c r="AB19" i="1"/>
  <c r="Z13" i="1"/>
  <c r="AA10" i="1"/>
  <c r="Z7" i="1"/>
  <c r="AA4" i="1"/>
  <c r="Z105" i="1"/>
  <c r="Y102" i="1"/>
  <c r="X99" i="1"/>
  <c r="AB95" i="1"/>
  <c r="AA92" i="1"/>
  <c r="Z89" i="1"/>
  <c r="Y86" i="1"/>
  <c r="X83" i="1"/>
  <c r="AB79" i="1"/>
  <c r="AA76" i="1"/>
  <c r="Z73" i="1"/>
  <c r="Y70" i="1"/>
  <c r="X67" i="1"/>
  <c r="AB63" i="1"/>
  <c r="AA60" i="1"/>
  <c r="Z57" i="1"/>
  <c r="Y54" i="1"/>
  <c r="X51" i="1"/>
  <c r="AB47" i="1"/>
  <c r="AA44" i="1"/>
  <c r="Z41" i="1"/>
  <c r="Y38" i="1"/>
  <c r="X35" i="1"/>
  <c r="AB31" i="1"/>
  <c r="AA28" i="1"/>
  <c r="Z25" i="1"/>
  <c r="Y22" i="1"/>
  <c r="X19" i="1"/>
  <c r="AB15" i="1"/>
  <c r="AA12" i="1"/>
  <c r="Z11" i="1"/>
  <c r="Z10" i="1"/>
  <c r="Z9" i="1"/>
  <c r="Y8" i="1"/>
  <c r="Y7" i="1"/>
  <c r="Y6" i="1"/>
  <c r="Y5" i="1"/>
  <c r="Z4" i="1"/>
  <c r="AA104" i="1"/>
  <c r="Z101" i="1"/>
  <c r="Y98" i="1"/>
  <c r="X95" i="1"/>
  <c r="AB91" i="1"/>
  <c r="AA88" i="1"/>
  <c r="Z85" i="1"/>
  <c r="Y82" i="1"/>
  <c r="X79" i="1"/>
  <c r="AB75" i="1"/>
  <c r="AA72" i="1"/>
  <c r="Z69" i="1"/>
  <c r="Y66" i="1"/>
  <c r="X63" i="1"/>
  <c r="AB59" i="1"/>
  <c r="AA56" i="1"/>
  <c r="Z53" i="1"/>
  <c r="Y50" i="1"/>
  <c r="X47" i="1"/>
  <c r="AB43" i="1"/>
  <c r="AA40" i="1"/>
  <c r="Z37" i="1"/>
  <c r="Y34" i="1"/>
  <c r="X31" i="1"/>
  <c r="AB27" i="1"/>
  <c r="AA24" i="1"/>
  <c r="Z21" i="1"/>
  <c r="Y18" i="1"/>
  <c r="X15" i="1"/>
  <c r="Y12" i="1"/>
  <c r="Y11" i="1"/>
  <c r="Y10" i="1"/>
  <c r="X9" i="1"/>
  <c r="X8" i="1"/>
  <c r="X7" i="1"/>
  <c r="AB5" i="1"/>
  <c r="X5" i="1"/>
  <c r="Y4" i="1"/>
  <c r="AB103" i="1"/>
  <c r="AA100" i="1"/>
  <c r="Z97" i="1"/>
  <c r="Y94" i="1"/>
  <c r="X91" i="1"/>
  <c r="AB87" i="1"/>
  <c r="AA84" i="1"/>
  <c r="Z81" i="1"/>
  <c r="Y78" i="1"/>
  <c r="X75" i="1"/>
  <c r="AB71" i="1"/>
  <c r="AA68" i="1"/>
  <c r="Z65" i="1"/>
  <c r="Y62" i="1"/>
  <c r="X59" i="1"/>
  <c r="AB55" i="1"/>
  <c r="AA52" i="1"/>
  <c r="Z49" i="1"/>
  <c r="Y46" i="1"/>
  <c r="X43" i="1"/>
  <c r="AB39" i="1"/>
  <c r="AA36" i="1"/>
  <c r="Z33" i="1"/>
  <c r="Y30" i="1"/>
  <c r="X27" i="1"/>
  <c r="AB23" i="1"/>
  <c r="AA20" i="1"/>
  <c r="Z17" i="1"/>
  <c r="Y14" i="1"/>
  <c r="X12" i="1"/>
  <c r="X11" i="1"/>
  <c r="AB9" i="1"/>
  <c r="AB8" i="1"/>
  <c r="AB7" i="1"/>
  <c r="AA6" i="1"/>
  <c r="AA5" i="1"/>
  <c r="AB4" i="1"/>
  <c r="X4" i="1"/>
  <c r="AA32" i="1"/>
  <c r="AA16" i="1"/>
  <c r="AB11" i="1"/>
  <c r="AA9" i="1"/>
  <c r="AA8" i="1"/>
  <c r="Z6" i="1"/>
  <c r="Z5" i="1"/>
  <c r="X3" i="1"/>
  <c r="Z3" i="1"/>
  <c r="Y3" i="1"/>
  <c r="AB3" i="1"/>
  <c r="AA3" i="1"/>
  <c r="W106" i="1"/>
  <c r="P105" i="1"/>
  <c r="R103" i="1"/>
  <c r="T101" i="1"/>
  <c r="V99" i="1"/>
  <c r="O98" i="1"/>
  <c r="Q96" i="1"/>
  <c r="S94" i="1"/>
  <c r="U92" i="1"/>
  <c r="O90" i="1"/>
  <c r="Q88" i="1"/>
  <c r="S86" i="1"/>
  <c r="U84" i="1"/>
  <c r="W82" i="1"/>
  <c r="P81" i="1"/>
  <c r="R79" i="1"/>
  <c r="T77" i="1"/>
  <c r="V75" i="1"/>
  <c r="O74" i="1"/>
  <c r="Q72" i="1"/>
  <c r="S70" i="1"/>
  <c r="U68" i="1"/>
  <c r="W66" i="1"/>
  <c r="P65" i="1"/>
  <c r="R63" i="1"/>
  <c r="R105" i="1"/>
  <c r="T103" i="1"/>
  <c r="V101" i="1"/>
  <c r="O100" i="1"/>
  <c r="Q98" i="1"/>
  <c r="S96" i="1"/>
  <c r="U94" i="1"/>
  <c r="W92" i="1"/>
  <c r="Q90" i="1"/>
  <c r="S88" i="1"/>
  <c r="U86" i="1"/>
  <c r="W84" i="1"/>
  <c r="P83" i="1"/>
  <c r="R81" i="1"/>
  <c r="T79" i="1"/>
  <c r="V77" i="1"/>
  <c r="O76" i="1"/>
  <c r="Q74" i="1"/>
  <c r="S72" i="1"/>
  <c r="U70" i="1"/>
  <c r="W68" i="1"/>
  <c r="P67" i="1"/>
  <c r="R65" i="1"/>
  <c r="T63" i="1"/>
  <c r="V61" i="1"/>
  <c r="O60" i="1"/>
  <c r="Q58" i="1"/>
  <c r="S56" i="1"/>
  <c r="U54" i="1"/>
  <c r="W52" i="1"/>
  <c r="P51" i="1"/>
  <c r="O105" i="1"/>
  <c r="S101" i="1"/>
  <c r="W97" i="1"/>
  <c r="R94" i="1"/>
  <c r="W89" i="1"/>
  <c r="R86" i="1"/>
  <c r="V82" i="1"/>
  <c r="Q79" i="1"/>
  <c r="U75" i="1"/>
  <c r="P72" i="1"/>
  <c r="T68" i="1"/>
  <c r="O65" i="1"/>
  <c r="O62" i="1"/>
  <c r="U59" i="1"/>
  <c r="Q57" i="1"/>
  <c r="W54" i="1"/>
  <c r="T52" i="1"/>
  <c r="Q50" i="1"/>
  <c r="S48" i="1"/>
  <c r="U46" i="1"/>
  <c r="W44" i="1"/>
  <c r="P43" i="1"/>
  <c r="R41" i="1"/>
  <c r="T39" i="1"/>
  <c r="V37" i="1"/>
  <c r="O36" i="1"/>
  <c r="Q34" i="1"/>
  <c r="S32" i="1"/>
  <c r="U30" i="1"/>
  <c r="W28" i="1"/>
  <c r="P27" i="1"/>
  <c r="R106" i="1"/>
  <c r="V102" i="1"/>
  <c r="Q99" i="1"/>
  <c r="U95" i="1"/>
  <c r="P92" i="1"/>
  <c r="U87" i="1"/>
  <c r="P84" i="1"/>
  <c r="T80" i="1"/>
  <c r="O77" i="1"/>
  <c r="S73" i="1"/>
  <c r="W69" i="1"/>
  <c r="R66" i="1"/>
  <c r="W62" i="1"/>
  <c r="T60" i="1"/>
  <c r="P58" i="1"/>
  <c r="V55" i="1"/>
  <c r="S53" i="1"/>
  <c r="O51" i="1"/>
  <c r="P49" i="1"/>
  <c r="R47" i="1"/>
  <c r="T45" i="1"/>
  <c r="V43" i="1"/>
  <c r="O42" i="1"/>
  <c r="Q40" i="1"/>
  <c r="S38" i="1"/>
  <c r="U36" i="1"/>
  <c r="W34" i="1"/>
  <c r="P33" i="1"/>
  <c r="R31" i="1"/>
  <c r="T29" i="1"/>
  <c r="V27" i="1"/>
  <c r="O26" i="1"/>
  <c r="Q24" i="1"/>
  <c r="S22" i="1"/>
  <c r="U20" i="1"/>
  <c r="W18" i="1"/>
  <c r="P17" i="1"/>
  <c r="R15" i="1"/>
  <c r="T13" i="1"/>
  <c r="V11" i="1"/>
  <c r="S106" i="1"/>
  <c r="U104" i="1"/>
  <c r="W102" i="1"/>
  <c r="P101" i="1"/>
  <c r="R99" i="1"/>
  <c r="T97" i="1"/>
  <c r="V95" i="1"/>
  <c r="O94" i="1"/>
  <c r="Q92" i="1"/>
  <c r="T89" i="1"/>
  <c r="V87" i="1"/>
  <c r="O86" i="1"/>
  <c r="Q84" i="1"/>
  <c r="S82" i="1"/>
  <c r="U80" i="1"/>
  <c r="W78" i="1"/>
  <c r="P77" i="1"/>
  <c r="R75" i="1"/>
  <c r="T73" i="1"/>
  <c r="V71" i="1"/>
  <c r="O70" i="1"/>
  <c r="Q68" i="1"/>
  <c r="S66" i="1"/>
  <c r="U64" i="1"/>
  <c r="U106" i="1"/>
  <c r="W104" i="1"/>
  <c r="P103" i="1"/>
  <c r="R101" i="1"/>
  <c r="T99" i="1"/>
  <c r="V97" i="1"/>
  <c r="O96" i="1"/>
  <c r="Q94" i="1"/>
  <c r="S92" i="1"/>
  <c r="V89" i="1"/>
  <c r="O88" i="1"/>
  <c r="Q86" i="1"/>
  <c r="S84" i="1"/>
  <c r="U82" i="1"/>
  <c r="W80" i="1"/>
  <c r="P79" i="1"/>
  <c r="R77" i="1"/>
  <c r="T75" i="1"/>
  <c r="V73" i="1"/>
  <c r="O72" i="1"/>
  <c r="Q70" i="1"/>
  <c r="S68" i="1"/>
  <c r="U66" i="1"/>
  <c r="W64" i="1"/>
  <c r="P63" i="1"/>
  <c r="R61" i="1"/>
  <c r="T59" i="1"/>
  <c r="V57" i="1"/>
  <c r="O56" i="1"/>
  <c r="Q54" i="1"/>
  <c r="S52" i="1"/>
  <c r="U50" i="1"/>
  <c r="P104" i="1"/>
  <c r="T100" i="1"/>
  <c r="O97" i="1"/>
  <c r="S93" i="1"/>
  <c r="O89" i="1"/>
  <c r="S85" i="1"/>
  <c r="W81" i="1"/>
  <c r="R78" i="1"/>
  <c r="V74" i="1"/>
  <c r="Q71" i="1"/>
  <c r="U67" i="1"/>
  <c r="P64" i="1"/>
  <c r="S61" i="1"/>
  <c r="O59" i="1"/>
  <c r="U56" i="1"/>
  <c r="R54" i="1"/>
  <c r="W51" i="1"/>
  <c r="V49" i="1"/>
  <c r="O48" i="1"/>
  <c r="Q46" i="1"/>
  <c r="S44" i="1"/>
  <c r="U42" i="1"/>
  <c r="W40" i="1"/>
  <c r="P39" i="1"/>
  <c r="R37" i="1"/>
  <c r="T35" i="1"/>
  <c r="V33" i="1"/>
  <c r="O32" i="1"/>
  <c r="Q30" i="1"/>
  <c r="S28" i="1"/>
  <c r="U26" i="1"/>
  <c r="S105" i="1"/>
  <c r="W101" i="1"/>
  <c r="R98" i="1"/>
  <c r="V94" i="1"/>
  <c r="R90" i="1"/>
  <c r="V86" i="1"/>
  <c r="Q83" i="1"/>
  <c r="U79" i="1"/>
  <c r="P76" i="1"/>
  <c r="T72" i="1"/>
  <c r="O69" i="1"/>
  <c r="S65" i="1"/>
  <c r="R62" i="1"/>
  <c r="W59" i="1"/>
  <c r="T57" i="1"/>
  <c r="Q55" i="1"/>
  <c r="V52" i="1"/>
  <c r="S50" i="1"/>
  <c r="U48" i="1"/>
  <c r="W46" i="1"/>
  <c r="P45" i="1"/>
  <c r="R43" i="1"/>
  <c r="T41" i="1"/>
  <c r="V39" i="1"/>
  <c r="O38" i="1"/>
  <c r="Q36" i="1"/>
  <c r="S34" i="1"/>
  <c r="U32" i="1"/>
  <c r="W30" i="1"/>
  <c r="P29" i="1"/>
  <c r="R27" i="1"/>
  <c r="T25" i="1"/>
  <c r="V23" i="1"/>
  <c r="O22" i="1"/>
  <c r="Q20" i="1"/>
  <c r="S18" i="1"/>
  <c r="U16" i="1"/>
  <c r="W14" i="1"/>
  <c r="P13" i="1"/>
  <c r="R11" i="1"/>
  <c r="O106" i="1"/>
  <c r="S102" i="1"/>
  <c r="W98" i="1"/>
  <c r="R95" i="1"/>
  <c r="W90" i="1"/>
  <c r="R87" i="1"/>
  <c r="V83" i="1"/>
  <c r="Q80" i="1"/>
  <c r="U76" i="1"/>
  <c r="P73" i="1"/>
  <c r="T69" i="1"/>
  <c r="O66" i="1"/>
  <c r="Q106" i="1"/>
  <c r="U102" i="1"/>
  <c r="P99" i="1"/>
  <c r="T95" i="1"/>
  <c r="O92" i="1"/>
  <c r="T87" i="1"/>
  <c r="O84" i="1"/>
  <c r="S80" i="1"/>
  <c r="W76" i="1"/>
  <c r="R73" i="1"/>
  <c r="V69" i="1"/>
  <c r="Q66" i="1"/>
  <c r="U62" i="1"/>
  <c r="P59" i="1"/>
  <c r="T55" i="1"/>
  <c r="Q104" i="1"/>
  <c r="U100" i="1"/>
  <c r="P97" i="1"/>
  <c r="T93" i="1"/>
  <c r="P89" i="1"/>
  <c r="T85" i="1"/>
  <c r="O82" i="1"/>
  <c r="S78" i="1"/>
  <c r="W74" i="1"/>
  <c r="R71" i="1"/>
  <c r="V67" i="1"/>
  <c r="Q64" i="1"/>
  <c r="S104" i="1"/>
  <c r="W100" i="1"/>
  <c r="R97" i="1"/>
  <c r="V93" i="1"/>
  <c r="R89" i="1"/>
  <c r="V85" i="1"/>
  <c r="Q82" i="1"/>
  <c r="U78" i="1"/>
  <c r="P75" i="1"/>
  <c r="T71" i="1"/>
  <c r="O68" i="1"/>
  <c r="S64" i="1"/>
  <c r="W60" i="1"/>
  <c r="R57" i="1"/>
  <c r="V53" i="1"/>
  <c r="V106" i="1"/>
  <c r="U99" i="1"/>
  <c r="T92" i="1"/>
  <c r="T84" i="1"/>
  <c r="S77" i="1"/>
  <c r="R70" i="1"/>
  <c r="Q63" i="1"/>
  <c r="S58" i="1"/>
  <c r="U53" i="1"/>
  <c r="R49" i="1"/>
  <c r="V45" i="1"/>
  <c r="Q42" i="1"/>
  <c r="U38" i="1"/>
  <c r="P35" i="1"/>
  <c r="T31" i="1"/>
  <c r="O28" i="1"/>
  <c r="T104" i="1"/>
  <c r="S97" i="1"/>
  <c r="S89" i="1"/>
  <c r="R82" i="1"/>
  <c r="Q75" i="1"/>
  <c r="P68" i="1"/>
  <c r="U61" i="1"/>
  <c r="O57" i="1"/>
  <c r="Q52" i="1"/>
  <c r="Q48" i="1"/>
  <c r="U44" i="1"/>
  <c r="P41" i="1"/>
  <c r="T37" i="1"/>
  <c r="O34" i="1"/>
  <c r="S30" i="1"/>
  <c r="W26" i="1"/>
  <c r="R23" i="1"/>
  <c r="V19" i="1"/>
  <c r="Q16" i="1"/>
  <c r="U12" i="1"/>
  <c r="O10" i="1"/>
  <c r="Q8" i="1"/>
  <c r="S6" i="1"/>
  <c r="U4" i="1"/>
  <c r="R104" i="1"/>
  <c r="V100" i="1"/>
  <c r="Q97" i="1"/>
  <c r="U93" i="1"/>
  <c r="R88" i="1"/>
  <c r="V84" i="1"/>
  <c r="Q81" i="1"/>
  <c r="W95" i="1"/>
  <c r="U81" i="1"/>
  <c r="P74" i="1"/>
  <c r="O67" i="1"/>
  <c r="O61" i="1"/>
  <c r="Q56" i="1"/>
  <c r="S51" i="1"/>
  <c r="U47" i="1"/>
  <c r="P44" i="1"/>
  <c r="T40" i="1"/>
  <c r="O37" i="1"/>
  <c r="S33" i="1"/>
  <c r="W29" i="1"/>
  <c r="R26" i="1"/>
  <c r="U23" i="1"/>
  <c r="R21" i="1"/>
  <c r="O19" i="1"/>
  <c r="T16" i="1"/>
  <c r="Q14" i="1"/>
  <c r="W11" i="1"/>
  <c r="S9" i="1"/>
  <c r="P7" i="1"/>
  <c r="V4" i="1"/>
  <c r="T98" i="1"/>
  <c r="V80" i="1"/>
  <c r="U73" i="1"/>
  <c r="T66" i="1"/>
  <c r="U60" i="1"/>
  <c r="W55" i="1"/>
  <c r="Q51" i="1"/>
  <c r="S47" i="1"/>
  <c r="W43" i="1"/>
  <c r="R40" i="1"/>
  <c r="V36" i="1"/>
  <c r="Q33" i="1"/>
  <c r="U29" i="1"/>
  <c r="P26" i="1"/>
  <c r="T23" i="1"/>
  <c r="Q21" i="1"/>
  <c r="V18" i="1"/>
  <c r="S16" i="1"/>
  <c r="P14" i="1"/>
  <c r="U11" i="1"/>
  <c r="R9" i="1"/>
  <c r="O7" i="1"/>
  <c r="T4" i="1"/>
  <c r="W79" i="1"/>
  <c r="U65" i="1"/>
  <c r="T56" i="1"/>
  <c r="W47" i="1"/>
  <c r="U41" i="1"/>
  <c r="T34" i="1"/>
  <c r="S27" i="1"/>
  <c r="T105" i="1"/>
  <c r="S98" i="1"/>
  <c r="S90" i="1"/>
  <c r="R83" i="1"/>
  <c r="Q76" i="1"/>
  <c r="P69" i="1"/>
  <c r="V105" i="1"/>
  <c r="U98" i="1"/>
  <c r="U90" i="1"/>
  <c r="T83" i="1"/>
  <c r="S76" i="1"/>
  <c r="R69" i="1"/>
  <c r="Q62" i="1"/>
  <c r="P55" i="1"/>
  <c r="W105" i="1"/>
  <c r="P96" i="1"/>
  <c r="Q87" i="1"/>
  <c r="T76" i="1"/>
  <c r="V66" i="1"/>
  <c r="Q60" i="1"/>
  <c r="P53" i="1"/>
  <c r="T47" i="1"/>
  <c r="T43" i="1"/>
  <c r="Q38" i="1"/>
  <c r="R33" i="1"/>
  <c r="R29" i="1"/>
  <c r="U103" i="1"/>
  <c r="W93" i="1"/>
  <c r="O85" i="1"/>
  <c r="R74" i="1"/>
  <c r="T64" i="1"/>
  <c r="V58" i="1"/>
  <c r="U51" i="1"/>
  <c r="S46" i="1"/>
  <c r="S42" i="1"/>
  <c r="P37" i="1"/>
  <c r="Q32" i="1"/>
  <c r="Q28" i="1"/>
  <c r="W22" i="1"/>
  <c r="O18" i="1"/>
  <c r="O14" i="1"/>
  <c r="T9" i="1"/>
  <c r="R7" i="1"/>
  <c r="P5" i="1"/>
  <c r="S103" i="1"/>
  <c r="O99" i="1"/>
  <c r="T94" i="1"/>
  <c r="S87" i="1"/>
  <c r="O83" i="1"/>
  <c r="S99" i="1"/>
  <c r="S79" i="1"/>
  <c r="T70" i="1"/>
  <c r="P62" i="1"/>
  <c r="O55" i="1"/>
  <c r="S49" i="1"/>
  <c r="O45" i="1"/>
  <c r="U39" i="1"/>
  <c r="Q35" i="1"/>
  <c r="V30" i="1"/>
  <c r="S25" i="1"/>
  <c r="T22" i="1"/>
  <c r="T19" i="1"/>
  <c r="O16" i="1"/>
  <c r="O13" i="1"/>
  <c r="P10" i="1"/>
  <c r="T6" i="1"/>
  <c r="U105" i="1"/>
  <c r="R84" i="1"/>
  <c r="W71" i="1"/>
  <c r="O63" i="1"/>
  <c r="P57" i="1"/>
  <c r="P50" i="1"/>
  <c r="U45" i="1"/>
  <c r="Q41" i="1"/>
  <c r="W35" i="1"/>
  <c r="S31" i="1"/>
  <c r="O27" i="1"/>
  <c r="O23" i="1"/>
  <c r="O20" i="1"/>
  <c r="O17" i="1"/>
  <c r="S13" i="1"/>
  <c r="T10" i="1"/>
  <c r="T7" i="1"/>
  <c r="O4" i="1"/>
  <c r="V72" i="1"/>
  <c r="W58" i="1"/>
  <c r="P46" i="1"/>
  <c r="P38" i="1"/>
  <c r="Q29" i="1"/>
  <c r="U22" i="1"/>
  <c r="W17" i="1"/>
  <c r="V13" i="1"/>
  <c r="O9" i="1"/>
  <c r="W4" i="1"/>
  <c r="P94" i="1"/>
  <c r="R80" i="1"/>
  <c r="Q73" i="1"/>
  <c r="P66" i="1"/>
  <c r="R60" i="1"/>
  <c r="U55" i="1"/>
  <c r="W50" i="1"/>
  <c r="Q47" i="1"/>
  <c r="U43" i="1"/>
  <c r="P40" i="1"/>
  <c r="T36" i="1"/>
  <c r="O33" i="1"/>
  <c r="S29" i="1"/>
  <c r="W25" i="1"/>
  <c r="S23" i="1"/>
  <c r="O21" i="1"/>
  <c r="U18" i="1"/>
  <c r="R16" i="1"/>
  <c r="W13" i="1"/>
  <c r="T11" i="1"/>
  <c r="Q9" i="1"/>
  <c r="V6" i="1"/>
  <c r="S4" i="1"/>
  <c r="U89" i="1"/>
  <c r="O71" i="1"/>
  <c r="U57" i="1"/>
  <c r="V48" i="1"/>
  <c r="V40" i="1"/>
  <c r="U33" i="1"/>
  <c r="T26" i="1"/>
  <c r="W20" i="1"/>
  <c r="P16" i="1"/>
  <c r="V10" i="1"/>
  <c r="S5" i="1"/>
  <c r="R3" i="1"/>
  <c r="P3" i="1"/>
  <c r="O102" i="1"/>
  <c r="W94" i="1"/>
  <c r="W86" i="1"/>
  <c r="V79" i="1"/>
  <c r="U72" i="1"/>
  <c r="T65" i="1"/>
  <c r="Q102" i="1"/>
  <c r="P95" i="1"/>
  <c r="P87" i="1"/>
  <c r="O80" i="1"/>
  <c r="W72" i="1"/>
  <c r="V65" i="1"/>
  <c r="U58" i="1"/>
  <c r="O52" i="1"/>
  <c r="R102" i="1"/>
  <c r="V90" i="1"/>
  <c r="O81" i="1"/>
  <c r="O73" i="1"/>
  <c r="T62" i="1"/>
  <c r="P56" i="1"/>
  <c r="V50" i="1"/>
  <c r="R45" i="1"/>
  <c r="S40" i="1"/>
  <c r="S36" i="1"/>
  <c r="P31" i="1"/>
  <c r="Q26" i="1"/>
  <c r="P100" i="1"/>
  <c r="T88" i="1"/>
  <c r="V78" i="1"/>
  <c r="V70" i="1"/>
  <c r="P61" i="1"/>
  <c r="T54" i="1"/>
  <c r="T49" i="1"/>
  <c r="Q44" i="1"/>
  <c r="R39" i="1"/>
  <c r="R35" i="1"/>
  <c r="O30" i="1"/>
  <c r="P25" i="1"/>
  <c r="P21" i="1"/>
  <c r="V15" i="1"/>
  <c r="W10" i="1"/>
  <c r="U8" i="1"/>
  <c r="O6" i="1"/>
  <c r="P106" i="1"/>
  <c r="U101" i="1"/>
  <c r="R96" i="1"/>
  <c r="P90" i="1"/>
  <c r="U85" i="1"/>
  <c r="T106" i="1"/>
  <c r="V88" i="1"/>
  <c r="W75" i="1"/>
  <c r="Q65" i="1"/>
  <c r="T58" i="1"/>
  <c r="U52" i="1"/>
  <c r="V46" i="1"/>
  <c r="R42" i="1"/>
  <c r="W37" i="1"/>
  <c r="T32" i="1"/>
  <c r="P28" i="1"/>
  <c r="R24" i="1"/>
  <c r="V20" i="1"/>
  <c r="V17" i="1"/>
  <c r="V14" i="1"/>
  <c r="Q11" i="1"/>
  <c r="R8" i="1"/>
  <c r="R5" i="1"/>
  <c r="O95" i="1"/>
  <c r="Q77" i="1"/>
  <c r="R68" i="1"/>
  <c r="S59" i="1"/>
  <c r="T53" i="1"/>
  <c r="R48" i="1"/>
  <c r="O43" i="1"/>
  <c r="T38" i="1"/>
  <c r="P34" i="1"/>
  <c r="V28" i="1"/>
  <c r="V24" i="1"/>
  <c r="V21" i="1"/>
  <c r="Q18" i="1"/>
  <c r="Q15" i="1"/>
  <c r="R12" i="1"/>
  <c r="V8" i="1"/>
  <c r="V5" i="1"/>
  <c r="P86" i="1"/>
  <c r="S62" i="1"/>
  <c r="V51" i="1"/>
  <c r="T42" i="1"/>
  <c r="V32" i="1"/>
  <c r="O25" i="1"/>
  <c r="R20" i="1"/>
  <c r="T15" i="1"/>
  <c r="S11" i="1"/>
  <c r="U6" i="1"/>
  <c r="Q101" i="1"/>
  <c r="O87" i="1"/>
  <c r="V76" i="1"/>
  <c r="U69" i="1"/>
  <c r="V62" i="1"/>
  <c r="O58" i="1"/>
  <c r="Q53" i="1"/>
  <c r="O49" i="1"/>
  <c r="S45" i="1"/>
  <c r="W41" i="1"/>
  <c r="R38" i="1"/>
  <c r="V34" i="1"/>
  <c r="Q31" i="1"/>
  <c r="U27" i="1"/>
  <c r="T24" i="1"/>
  <c r="Q22" i="1"/>
  <c r="W19" i="1"/>
  <c r="S17" i="1"/>
  <c r="P15" i="1"/>
  <c r="V12" i="1"/>
  <c r="R10" i="1"/>
  <c r="O8" i="1"/>
  <c r="U5" i="1"/>
  <c r="V96" i="1"/>
  <c r="P78" i="1"/>
  <c r="W63" i="1"/>
  <c r="O53" i="1"/>
  <c r="Q45" i="1"/>
  <c r="Q37" i="1"/>
  <c r="P30" i="1"/>
  <c r="Q23" i="1"/>
  <c r="T18" i="1"/>
  <c r="Q13" i="1"/>
  <c r="S8" i="1"/>
  <c r="W3" i="1"/>
  <c r="Q3" i="1"/>
  <c r="O3" i="1"/>
  <c r="Q100" i="1"/>
  <c r="P93" i="1"/>
  <c r="P85" i="1"/>
  <c r="O78" i="1"/>
  <c r="W70" i="1"/>
  <c r="V63" i="1"/>
  <c r="S100" i="1"/>
  <c r="R93" i="1"/>
  <c r="R85" i="1"/>
  <c r="Q78" i="1"/>
  <c r="P71" i="1"/>
  <c r="O64" i="1"/>
  <c r="W56" i="1"/>
  <c r="T51" i="1"/>
  <c r="V98" i="1"/>
  <c r="P88" i="1"/>
  <c r="P80" i="1"/>
  <c r="S69" i="1"/>
  <c r="V60" i="1"/>
  <c r="S55" i="1"/>
  <c r="W48" i="1"/>
  <c r="O44" i="1"/>
  <c r="O40" i="1"/>
  <c r="U34" i="1"/>
  <c r="V29" i="1"/>
  <c r="V25" i="1"/>
  <c r="T96" i="1"/>
  <c r="W85" i="1"/>
  <c r="W77" i="1"/>
  <c r="Q67" i="1"/>
  <c r="R59" i="1"/>
  <c r="O54" i="1"/>
  <c r="V47" i="1"/>
  <c r="W42" i="1"/>
  <c r="W38" i="1"/>
  <c r="T33" i="1"/>
  <c r="U28" i="1"/>
  <c r="U24" i="1"/>
  <c r="R19" i="1"/>
  <c r="S14" i="1"/>
  <c r="S10" i="1"/>
  <c r="V7" i="1"/>
  <c r="T5" i="1"/>
  <c r="Q105" i="1"/>
  <c r="W99" i="1"/>
  <c r="S95" i="1"/>
  <c r="Q89" i="1"/>
  <c r="W83" i="1"/>
  <c r="O103" i="1"/>
  <c r="Q85" i="1"/>
  <c r="R72" i="1"/>
  <c r="S63" i="1"/>
  <c r="S57" i="1"/>
  <c r="R50" i="1"/>
  <c r="W45" i="1"/>
  <c r="S41" i="1"/>
  <c r="P36" i="1"/>
  <c r="U31" i="1"/>
  <c r="Q27" i="1"/>
  <c r="P23" i="1"/>
  <c r="P20" i="1"/>
  <c r="Q17" i="1"/>
  <c r="U13" i="1"/>
  <c r="U10" i="1"/>
  <c r="U7" i="1"/>
  <c r="P4" i="1"/>
  <c r="W87" i="1"/>
  <c r="S75" i="1"/>
  <c r="V64" i="1"/>
  <c r="R58" i="1"/>
  <c r="R52" i="1"/>
  <c r="T46" i="1"/>
  <c r="P42" i="1"/>
  <c r="U37" i="1"/>
  <c r="R32" i="1"/>
  <c r="W27" i="1"/>
  <c r="P24" i="1"/>
  <c r="T20" i="1"/>
  <c r="U17" i="1"/>
  <c r="U14" i="1"/>
  <c r="P11" i="1"/>
  <c r="P8" i="1"/>
  <c r="Q5" i="1"/>
  <c r="R76" i="1"/>
  <c r="Q61" i="1"/>
  <c r="U49" i="1"/>
  <c r="W39" i="1"/>
  <c r="O31" i="1"/>
  <c r="W23" i="1"/>
  <c r="P19" i="1"/>
  <c r="R14" i="1"/>
  <c r="Q10" i="1"/>
  <c r="P6" i="1"/>
  <c r="U97" i="1"/>
  <c r="S83" i="1"/>
  <c r="O75" i="1"/>
  <c r="W67" i="1"/>
  <c r="T61" i="1"/>
  <c r="V56" i="1"/>
  <c r="P52" i="1"/>
  <c r="P48" i="1"/>
  <c r="T44" i="1"/>
  <c r="O41" i="1"/>
  <c r="S37" i="1"/>
  <c r="W33" i="1"/>
  <c r="R30" i="1"/>
  <c r="V26" i="1"/>
  <c r="O24" i="1"/>
  <c r="U21" i="1"/>
  <c r="Q19" i="1"/>
  <c r="W16" i="1"/>
  <c r="T14" i="1"/>
  <c r="P12" i="1"/>
  <c r="V9" i="1"/>
  <c r="S7" i="1"/>
  <c r="O5" i="1"/>
  <c r="Q93" i="1"/>
  <c r="T74" i="1"/>
  <c r="P60" i="1"/>
  <c r="T50" i="1"/>
  <c r="S43" i="1"/>
  <c r="S35" i="1"/>
  <c r="R28" i="1"/>
  <c r="P22" i="1"/>
  <c r="R17" i="1"/>
  <c r="V103" i="1"/>
  <c r="S74" i="1"/>
  <c r="W88" i="1"/>
  <c r="S60" i="1"/>
  <c r="U83" i="1"/>
  <c r="R51" i="1"/>
  <c r="W32" i="1"/>
  <c r="S81" i="1"/>
  <c r="O50" i="1"/>
  <c r="V31" i="1"/>
  <c r="Q12" i="1"/>
  <c r="T102" i="1"/>
  <c r="P82" i="1"/>
  <c r="V59" i="1"/>
  <c r="V38" i="1"/>
  <c r="W21" i="1"/>
  <c r="W8" i="1"/>
  <c r="P70" i="1"/>
  <c r="V44" i="1"/>
  <c r="R25" i="1"/>
  <c r="W12" i="1"/>
  <c r="Q69" i="1"/>
  <c r="U25" i="1"/>
  <c r="W7" i="1"/>
  <c r="S71" i="1"/>
  <c r="W49" i="1"/>
  <c r="U35" i="1"/>
  <c r="V22" i="1"/>
  <c r="R13" i="1"/>
  <c r="W103" i="1"/>
  <c r="O47" i="1"/>
  <c r="U19" i="1"/>
  <c r="Q7" i="1"/>
  <c r="T3" i="1"/>
  <c r="T21" i="1"/>
  <c r="T48" i="1"/>
  <c r="S15" i="1"/>
  <c r="V54" i="1"/>
  <c r="S19" i="1"/>
  <c r="R44" i="1"/>
  <c r="T90" i="1"/>
  <c r="V42" i="1"/>
  <c r="P18" i="1"/>
  <c r="S67" i="1"/>
  <c r="O12" i="1"/>
  <c r="T81" i="1"/>
  <c r="T67" i="1"/>
  <c r="W57" i="1"/>
  <c r="O93" i="1"/>
  <c r="V35" i="1"/>
  <c r="Q4" i="1"/>
  <c r="V68" i="1"/>
  <c r="W24" i="1"/>
  <c r="O79" i="1"/>
  <c r="T30" i="1"/>
  <c r="R100" i="1"/>
  <c r="T12" i="1"/>
  <c r="S54" i="1"/>
  <c r="Q25" i="1"/>
  <c r="Q6" i="1"/>
  <c r="S24" i="1"/>
  <c r="U3" i="1"/>
  <c r="U96" i="1"/>
  <c r="R67" i="1"/>
  <c r="V81" i="1"/>
  <c r="R53" i="1"/>
  <c r="W73" i="1"/>
  <c r="P47" i="1"/>
  <c r="T27" i="1"/>
  <c r="U71" i="1"/>
  <c r="O46" i="1"/>
  <c r="S26" i="1"/>
  <c r="P9" i="1"/>
  <c r="P98" i="1"/>
  <c r="R92" i="1"/>
  <c r="W53" i="1"/>
  <c r="R34" i="1"/>
  <c r="R18" i="1"/>
  <c r="W5" i="1"/>
  <c r="W61" i="1"/>
  <c r="S39" i="1"/>
  <c r="R22" i="1"/>
  <c r="W9" i="1"/>
  <c r="P54" i="1"/>
  <c r="S21" i="1"/>
  <c r="V104" i="1"/>
  <c r="R64" i="1"/>
  <c r="R46" i="1"/>
  <c r="P32" i="1"/>
  <c r="S20" i="1"/>
  <c r="O11" i="1"/>
  <c r="T82" i="1"/>
  <c r="O39" i="1"/>
  <c r="O15" i="1"/>
  <c r="R4" i="1"/>
  <c r="S3" i="1"/>
  <c r="U88" i="1"/>
  <c r="O104" i="1"/>
  <c r="U74" i="1"/>
  <c r="Q103" i="1"/>
  <c r="W65" i="1"/>
  <c r="V41" i="1"/>
  <c r="O101" i="1"/>
  <c r="U63" i="1"/>
  <c r="U40" i="1"/>
  <c r="W6" i="1"/>
  <c r="V92" i="1"/>
  <c r="U77" i="1"/>
  <c r="O29" i="1"/>
  <c r="P102" i="1"/>
  <c r="O35" i="1"/>
  <c r="R6" i="1"/>
  <c r="V16" i="1"/>
  <c r="Q59" i="1"/>
  <c r="T28" i="1"/>
  <c r="T8" i="1"/>
  <c r="W31" i="1"/>
  <c r="V3" i="1"/>
  <c r="W96" i="1"/>
  <c r="Q95" i="1"/>
  <c r="W36" i="1"/>
  <c r="R56" i="1"/>
  <c r="T17" i="1"/>
  <c r="T86" i="1"/>
  <c r="Q43" i="1"/>
  <c r="S12" i="1"/>
  <c r="Q49" i="1"/>
  <c r="W15" i="1"/>
  <c r="R36" i="1"/>
  <c r="T78" i="1"/>
  <c r="Q39" i="1"/>
  <c r="U15" i="1"/>
  <c r="R55" i="1"/>
  <c r="U9" i="1"/>
  <c r="V91" i="1"/>
  <c r="P91" i="1"/>
  <c r="Q91" i="1"/>
  <c r="S91" i="1"/>
  <c r="R91" i="1"/>
  <c r="U91" i="1"/>
  <c r="W91" i="1"/>
  <c r="T91" i="1"/>
  <c r="O91" i="1"/>
  <c r="M106" i="1"/>
  <c r="I104" i="1"/>
  <c r="K101" i="1"/>
  <c r="M98" i="1"/>
  <c r="I96" i="1"/>
  <c r="K93" i="1"/>
  <c r="I90" i="1"/>
  <c r="K87" i="1"/>
  <c r="M84" i="1"/>
  <c r="I82" i="1"/>
  <c r="K79" i="1"/>
  <c r="M76" i="1"/>
  <c r="I74" i="1"/>
  <c r="K71" i="1"/>
  <c r="M68" i="1"/>
  <c r="I66" i="1"/>
  <c r="K63" i="1"/>
  <c r="M105" i="1"/>
  <c r="I103" i="1"/>
  <c r="K100" i="1"/>
  <c r="M97" i="1"/>
  <c r="I95" i="1"/>
  <c r="K92" i="1"/>
  <c r="K88" i="1"/>
  <c r="M85" i="1"/>
  <c r="I83" i="1"/>
  <c r="K80" i="1"/>
  <c r="M77" i="1"/>
  <c r="I75" i="1"/>
  <c r="K72" i="1"/>
  <c r="M69" i="1"/>
  <c r="I67" i="1"/>
  <c r="K64" i="1"/>
  <c r="M61" i="1"/>
  <c r="I59" i="1"/>
  <c r="K56" i="1"/>
  <c r="M53" i="1"/>
  <c r="I51" i="1"/>
  <c r="K48" i="1"/>
  <c r="M45" i="1"/>
  <c r="I43" i="1"/>
  <c r="K40" i="1"/>
  <c r="M37" i="1"/>
  <c r="I35" i="1"/>
  <c r="K32" i="1"/>
  <c r="M29" i="1"/>
  <c r="I27" i="1"/>
  <c r="K24" i="1"/>
  <c r="L106" i="1"/>
  <c r="J101" i="1"/>
  <c r="H96" i="1"/>
  <c r="L90" i="1"/>
  <c r="J85" i="1"/>
  <c r="H80" i="1"/>
  <c r="L74" i="1"/>
  <c r="J69" i="1"/>
  <c r="H64" i="1"/>
  <c r="L59" i="1"/>
  <c r="I56" i="1"/>
  <c r="L52" i="1"/>
  <c r="H49" i="1"/>
  <c r="K45" i="1"/>
  <c r="H42" i="1"/>
  <c r="J38" i="1"/>
  <c r="M34" i="1"/>
  <c r="J31" i="1"/>
  <c r="L27" i="1"/>
  <c r="I24" i="1"/>
  <c r="H21" i="1"/>
  <c r="J18" i="1"/>
  <c r="L15" i="1"/>
  <c r="H13" i="1"/>
  <c r="J10" i="1"/>
  <c r="L7" i="1"/>
  <c r="H5" i="1"/>
  <c r="L103" i="1"/>
  <c r="J98" i="1"/>
  <c r="H93" i="1"/>
  <c r="J86" i="1"/>
  <c r="L79" i="1"/>
  <c r="J103" i="1"/>
  <c r="H98" i="1"/>
  <c r="L92" i="1"/>
  <c r="H86" i="1"/>
  <c r="L80" i="1"/>
  <c r="J75" i="1"/>
  <c r="H70" i="1"/>
  <c r="L64" i="1"/>
  <c r="I60" i="1"/>
  <c r="L56" i="1"/>
  <c r="H53" i="1"/>
  <c r="K49" i="1"/>
  <c r="H46" i="1"/>
  <c r="J42" i="1"/>
  <c r="M38" i="1"/>
  <c r="J35" i="1"/>
  <c r="L31" i="1"/>
  <c r="I28" i="1"/>
  <c r="L24" i="1"/>
  <c r="J21" i="1"/>
  <c r="L18" i="1"/>
  <c r="H16" i="1"/>
  <c r="J13" i="1"/>
  <c r="L10" i="1"/>
  <c r="H8" i="1"/>
  <c r="J5" i="1"/>
  <c r="J104" i="1"/>
  <c r="H99" i="1"/>
  <c r="L93" i="1"/>
  <c r="H87" i="1"/>
  <c r="L81" i="1"/>
  <c r="J76" i="1"/>
  <c r="H71" i="1"/>
  <c r="L65" i="1"/>
  <c r="M60" i="1"/>
  <c r="J57" i="1"/>
  <c r="L53" i="1"/>
  <c r="I50" i="1"/>
  <c r="L46" i="1"/>
  <c r="H43" i="1"/>
  <c r="K39" i="1"/>
  <c r="H36" i="1"/>
  <c r="J32" i="1"/>
  <c r="M28" i="1"/>
  <c r="J25" i="1"/>
  <c r="M21" i="1"/>
  <c r="I19" i="1"/>
  <c r="K16" i="1"/>
  <c r="M13" i="1"/>
  <c r="I11" i="1"/>
  <c r="K8" i="1"/>
  <c r="M5" i="1"/>
  <c r="L75" i="1"/>
  <c r="M56" i="1"/>
  <c r="L42" i="1"/>
  <c r="J28" i="1"/>
  <c r="I16" i="1"/>
  <c r="K5" i="1"/>
  <c r="K59" i="1"/>
  <c r="J45" i="1"/>
  <c r="H31" i="1"/>
  <c r="I18" i="1"/>
  <c r="K7" i="1"/>
  <c r="L67" i="1"/>
  <c r="K51" i="1"/>
  <c r="J37" i="1"/>
  <c r="H23" i="1"/>
  <c r="I12" i="1"/>
  <c r="H77" i="1"/>
  <c r="L57" i="1"/>
  <c r="K43" i="1"/>
  <c r="J29" i="1"/>
  <c r="M16" i="1"/>
  <c r="H3" i="1"/>
  <c r="I3" i="1"/>
  <c r="H101" i="1"/>
  <c r="J67" i="1"/>
  <c r="M54" i="1"/>
  <c r="L47" i="1"/>
  <c r="L40" i="1"/>
  <c r="H37" i="1"/>
  <c r="H30" i="1"/>
  <c r="M22" i="1"/>
  <c r="J17" i="1"/>
  <c r="H12" i="1"/>
  <c r="L6" i="1"/>
  <c r="L101" i="1"/>
  <c r="L89" i="1"/>
  <c r="H79" i="1"/>
  <c r="J68" i="1"/>
  <c r="K55" i="1"/>
  <c r="I106" i="1"/>
  <c r="K103" i="1"/>
  <c r="M100" i="1"/>
  <c r="I98" i="1"/>
  <c r="K95" i="1"/>
  <c r="M92" i="1"/>
  <c r="K89" i="1"/>
  <c r="M86" i="1"/>
  <c r="I84" i="1"/>
  <c r="K81" i="1"/>
  <c r="M78" i="1"/>
  <c r="I76" i="1"/>
  <c r="K73" i="1"/>
  <c r="M70" i="1"/>
  <c r="I68" i="1"/>
  <c r="K65" i="1"/>
  <c r="M62" i="1"/>
  <c r="I105" i="1"/>
  <c r="K102" i="1"/>
  <c r="M99" i="1"/>
  <c r="I97" i="1"/>
  <c r="K94" i="1"/>
  <c r="K90" i="1"/>
  <c r="M87" i="1"/>
  <c r="I85" i="1"/>
  <c r="K82" i="1"/>
  <c r="M79" i="1"/>
  <c r="I77" i="1"/>
  <c r="K74" i="1"/>
  <c r="M71" i="1"/>
  <c r="I69" i="1"/>
  <c r="K66" i="1"/>
  <c r="M63" i="1"/>
  <c r="I61" i="1"/>
  <c r="K58" i="1"/>
  <c r="M55" i="1"/>
  <c r="I53" i="1"/>
  <c r="K50" i="1"/>
  <c r="M47" i="1"/>
  <c r="I45" i="1"/>
  <c r="K42" i="1"/>
  <c r="M39" i="1"/>
  <c r="I37" i="1"/>
  <c r="K34" i="1"/>
  <c r="M31" i="1"/>
  <c r="I29" i="1"/>
  <c r="K26" i="1"/>
  <c r="M23" i="1"/>
  <c r="J105" i="1"/>
  <c r="H100" i="1"/>
  <c r="L94" i="1"/>
  <c r="J89" i="1"/>
  <c r="H84" i="1"/>
  <c r="L78" i="1"/>
  <c r="J73" i="1"/>
  <c r="H68" i="1"/>
  <c r="L62" i="1"/>
  <c r="M58" i="1"/>
  <c r="J55" i="1"/>
  <c r="L51" i="1"/>
  <c r="I48" i="1"/>
  <c r="L44" i="1"/>
  <c r="H41" i="1"/>
  <c r="K37" i="1"/>
  <c r="H34" i="1"/>
  <c r="J30" i="1"/>
  <c r="M26" i="1"/>
  <c r="J23" i="1"/>
  <c r="J20" i="1"/>
  <c r="L17" i="1"/>
  <c r="H15" i="1"/>
  <c r="J12" i="1"/>
  <c r="L9" i="1"/>
  <c r="H7" i="1"/>
  <c r="J4" i="1"/>
  <c r="J102" i="1"/>
  <c r="H97" i="1"/>
  <c r="J90" i="1"/>
  <c r="H85" i="1"/>
  <c r="J78" i="1"/>
  <c r="H102" i="1"/>
  <c r="L96" i="1"/>
  <c r="H90" i="1"/>
  <c r="L84" i="1"/>
  <c r="J79" i="1"/>
  <c r="H74" i="1"/>
  <c r="L68" i="1"/>
  <c r="J63" i="1"/>
  <c r="J59" i="1"/>
  <c r="L55" i="1"/>
  <c r="I52" i="1"/>
  <c r="L48" i="1"/>
  <c r="H45" i="1"/>
  <c r="K41" i="1"/>
  <c r="H38" i="1"/>
  <c r="J34" i="1"/>
  <c r="M30" i="1"/>
  <c r="J27" i="1"/>
  <c r="L23" i="1"/>
  <c r="L20" i="1"/>
  <c r="H18" i="1"/>
  <c r="J15" i="1"/>
  <c r="L12" i="1"/>
  <c r="H10" i="1"/>
  <c r="J7" i="1"/>
  <c r="L4" i="1"/>
  <c r="H103" i="1"/>
  <c r="L97" i="1"/>
  <c r="J92" i="1"/>
  <c r="L85" i="1"/>
  <c r="J80" i="1"/>
  <c r="H75" i="1"/>
  <c r="L69" i="1"/>
  <c r="J64" i="1"/>
  <c r="H60" i="1"/>
  <c r="J56" i="1"/>
  <c r="M52" i="1"/>
  <c r="J49" i="1"/>
  <c r="L45" i="1"/>
  <c r="I42" i="1"/>
  <c r="L38" i="1"/>
  <c r="H35" i="1"/>
  <c r="K31" i="1"/>
  <c r="H28" i="1"/>
  <c r="J24" i="1"/>
  <c r="I21" i="1"/>
  <c r="K18" i="1"/>
  <c r="M15" i="1"/>
  <c r="I13" i="1"/>
  <c r="K10" i="1"/>
  <c r="M7" i="1"/>
  <c r="I5" i="1"/>
  <c r="J70" i="1"/>
  <c r="J53" i="1"/>
  <c r="H39" i="1"/>
  <c r="M24" i="1"/>
  <c r="K13" i="1"/>
  <c r="J74" i="1"/>
  <c r="H56" i="1"/>
  <c r="L41" i="1"/>
  <c r="K27" i="1"/>
  <c r="K15" i="1"/>
  <c r="M4" i="1"/>
  <c r="J62" i="1"/>
  <c r="H48" i="1"/>
  <c r="L33" i="1"/>
  <c r="I20" i="1"/>
  <c r="K9" i="1"/>
  <c r="L71" i="1"/>
  <c r="I54" i="1"/>
  <c r="H40" i="1"/>
  <c r="L25" i="1"/>
  <c r="I14" i="1"/>
  <c r="K3" i="1"/>
  <c r="L3" i="1"/>
  <c r="K105" i="1"/>
  <c r="M102" i="1"/>
  <c r="I100" i="1"/>
  <c r="K97" i="1"/>
  <c r="M94" i="1"/>
  <c r="I92" i="1"/>
  <c r="M88" i="1"/>
  <c r="I86" i="1"/>
  <c r="K83" i="1"/>
  <c r="M80" i="1"/>
  <c r="I78" i="1"/>
  <c r="K75" i="1"/>
  <c r="M72" i="1"/>
  <c r="I70" i="1"/>
  <c r="K67" i="1"/>
  <c r="M64" i="1"/>
  <c r="I62" i="1"/>
  <c r="K104" i="1"/>
  <c r="M101" i="1"/>
  <c r="I99" i="1"/>
  <c r="K96" i="1"/>
  <c r="M93" i="1"/>
  <c r="M89" i="1"/>
  <c r="I87" i="1"/>
  <c r="K84" i="1"/>
  <c r="M81" i="1"/>
  <c r="I79" i="1"/>
  <c r="K76" i="1"/>
  <c r="M73" i="1"/>
  <c r="I71" i="1"/>
  <c r="K68" i="1"/>
  <c r="M65" i="1"/>
  <c r="I63" i="1"/>
  <c r="K60" i="1"/>
  <c r="M57" i="1"/>
  <c r="I55" i="1"/>
  <c r="K52" i="1"/>
  <c r="M49" i="1"/>
  <c r="I47" i="1"/>
  <c r="K44" i="1"/>
  <c r="M41" i="1"/>
  <c r="I39" i="1"/>
  <c r="K36" i="1"/>
  <c r="M33" i="1"/>
  <c r="I31" i="1"/>
  <c r="K28" i="1"/>
  <c r="M25" i="1"/>
  <c r="I23" i="1"/>
  <c r="H104" i="1"/>
  <c r="L98" i="1"/>
  <c r="J93" i="1"/>
  <c r="H88" i="1"/>
  <c r="L82" i="1"/>
  <c r="J77" i="1"/>
  <c r="H72" i="1"/>
  <c r="L66" i="1"/>
  <c r="K61" i="1"/>
  <c r="H58" i="1"/>
  <c r="J54" i="1"/>
  <c r="M50" i="1"/>
  <c r="J47" i="1"/>
  <c r="L43" i="1"/>
  <c r="I40" i="1"/>
  <c r="L36" i="1"/>
  <c r="H33" i="1"/>
  <c r="K29" i="1"/>
  <c r="H26" i="1"/>
  <c r="J22" i="1"/>
  <c r="L19" i="1"/>
  <c r="H17" i="1"/>
  <c r="J14" i="1"/>
  <c r="L11" i="1"/>
  <c r="H9" i="1"/>
  <c r="J6" i="1"/>
  <c r="J106" i="1"/>
  <c r="L95" i="1"/>
  <c r="H89" i="1"/>
  <c r="J82" i="1"/>
  <c r="H106" i="1"/>
  <c r="L100" i="1"/>
  <c r="J95" i="1"/>
  <c r="L88" i="1"/>
  <c r="J83" i="1"/>
  <c r="H78" i="1"/>
  <c r="L72" i="1"/>
  <c r="H62" i="1"/>
  <c r="J58" i="1"/>
  <c r="J51" i="1"/>
  <c r="I44" i="1"/>
  <c r="K33" i="1"/>
  <c r="J26" i="1"/>
  <c r="H20" i="1"/>
  <c r="L14" i="1"/>
  <c r="J9" i="1"/>
  <c r="H4" i="1"/>
  <c r="J96" i="1"/>
  <c r="J84" i="1"/>
  <c r="L73" i="1"/>
  <c r="H63" i="1"/>
  <c r="H59" i="1"/>
  <c r="M104" i="1"/>
  <c r="I94" i="1"/>
  <c r="M82" i="1"/>
  <c r="I72" i="1"/>
  <c r="K106" i="1"/>
  <c r="M95" i="1"/>
  <c r="M83" i="1"/>
  <c r="I73" i="1"/>
  <c r="K62" i="1"/>
  <c r="M51" i="1"/>
  <c r="I41" i="1"/>
  <c r="K30" i="1"/>
  <c r="L102" i="1"/>
  <c r="J81" i="1"/>
  <c r="L60" i="1"/>
  <c r="J46" i="1"/>
  <c r="I32" i="1"/>
  <c r="H19" i="1"/>
  <c r="J8" i="1"/>
  <c r="J94" i="1"/>
  <c r="J99" i="1"/>
  <c r="L76" i="1"/>
  <c r="K57" i="1"/>
  <c r="J43" i="1"/>
  <c r="H29" i="1"/>
  <c r="L16" i="1"/>
  <c r="H6" i="1"/>
  <c r="J88" i="1"/>
  <c r="H67" i="1"/>
  <c r="H52" i="1"/>
  <c r="M44" i="1"/>
  <c r="L37" i="1"/>
  <c r="L30" i="1"/>
  <c r="K23" i="1"/>
  <c r="M17" i="1"/>
  <c r="K12" i="1"/>
  <c r="I7" i="1"/>
  <c r="H65" i="1"/>
  <c r="K35" i="1"/>
  <c r="M10" i="1"/>
  <c r="J52" i="1"/>
  <c r="H24" i="1"/>
  <c r="L83" i="1"/>
  <c r="J44" i="1"/>
  <c r="K17" i="1"/>
  <c r="J66" i="1"/>
  <c r="J36" i="1"/>
  <c r="M8" i="1"/>
  <c r="H76" i="1"/>
  <c r="H57" i="1"/>
  <c r="M42" i="1"/>
  <c r="L28" i="1"/>
  <c r="J16" i="1"/>
  <c r="L5" i="1"/>
  <c r="L87" i="1"/>
  <c r="H94" i="1"/>
  <c r="J71" i="1"/>
  <c r="H54" i="1"/>
  <c r="L39" i="1"/>
  <c r="K25" i="1"/>
  <c r="H14" i="1"/>
  <c r="L105" i="1"/>
  <c r="H83" i="1"/>
  <c r="L61" i="1"/>
  <c r="I102" i="1"/>
  <c r="M90" i="1"/>
  <c r="I80" i="1"/>
  <c r="K69" i="1"/>
  <c r="M103" i="1"/>
  <c r="I93" i="1"/>
  <c r="I81" i="1"/>
  <c r="K70" i="1"/>
  <c r="M59" i="1"/>
  <c r="I49" i="1"/>
  <c r="K38" i="1"/>
  <c r="M27" i="1"/>
  <c r="J97" i="1"/>
  <c r="H51" i="1"/>
  <c r="H44" i="1"/>
  <c r="M36" i="1"/>
  <c r="L29" i="1"/>
  <c r="L22" i="1"/>
  <c r="I17" i="1"/>
  <c r="M11" i="1"/>
  <c r="K6" i="1"/>
  <c r="J60" i="1"/>
  <c r="H32" i="1"/>
  <c r="I8" i="1"/>
  <c r="M48" i="1"/>
  <c r="M20" i="1"/>
  <c r="H73" i="1"/>
  <c r="M40" i="1"/>
  <c r="M14" i="1"/>
  <c r="J61" i="1"/>
  <c r="M32" i="1"/>
  <c r="I6" i="1"/>
  <c r="K99" i="1"/>
  <c r="I88" i="1"/>
  <c r="K77" i="1"/>
  <c r="M66" i="1"/>
  <c r="I101" i="1"/>
  <c r="I89" i="1"/>
  <c r="K78" i="1"/>
  <c r="M67" i="1"/>
  <c r="I57" i="1"/>
  <c r="K46" i="1"/>
  <c r="M35" i="1"/>
  <c r="I25" i="1"/>
  <c r="H92" i="1"/>
  <c r="L70" i="1"/>
  <c r="K53" i="1"/>
  <c r="J39" i="1"/>
  <c r="H25" i="1"/>
  <c r="L13" i="1"/>
  <c r="H105" i="1"/>
  <c r="H81" i="1"/>
  <c r="J87" i="1"/>
  <c r="H66" i="1"/>
  <c r="J50" i="1"/>
  <c r="I36" i="1"/>
  <c r="H22" i="1"/>
  <c r="J11" i="1"/>
  <c r="J100" i="1"/>
  <c r="L77" i="1"/>
  <c r="I58" i="1"/>
  <c r="J48" i="1"/>
  <c r="J41" i="1"/>
  <c r="I34" i="1"/>
  <c r="H27" i="1"/>
  <c r="K20" i="1"/>
  <c r="I15" i="1"/>
  <c r="M9" i="1"/>
  <c r="K4" i="1"/>
  <c r="L49" i="1"/>
  <c r="K21" i="1"/>
  <c r="H69" i="1"/>
  <c r="I38" i="1"/>
  <c r="M12" i="1"/>
  <c r="L58" i="1"/>
  <c r="I30" i="1"/>
  <c r="M6" i="1"/>
  <c r="L50" i="1"/>
  <c r="I22" i="1"/>
  <c r="J3" i="1"/>
  <c r="M96" i="1"/>
  <c r="K85" i="1"/>
  <c r="M74" i="1"/>
  <c r="I64" i="1"/>
  <c r="K98" i="1"/>
  <c r="K86" i="1"/>
  <c r="M75" i="1"/>
  <c r="I65" i="1"/>
  <c r="K54" i="1"/>
  <c r="M43" i="1"/>
  <c r="I33" i="1"/>
  <c r="K22" i="1"/>
  <c r="L86" i="1"/>
  <c r="J65" i="1"/>
  <c r="H50" i="1"/>
  <c r="L35" i="1"/>
  <c r="L21" i="1"/>
  <c r="H11" i="1"/>
  <c r="L99" i="1"/>
  <c r="L104" i="1"/>
  <c r="H82" i="1"/>
  <c r="H61" i="1"/>
  <c r="M46" i="1"/>
  <c r="L32" i="1"/>
  <c r="J19" i="1"/>
  <c r="L8" i="1"/>
  <c r="H95" i="1"/>
  <c r="J72" i="1"/>
  <c r="L54" i="1"/>
  <c r="K47" i="1"/>
  <c r="J40" i="1"/>
  <c r="J33" i="1"/>
  <c r="I26" i="1"/>
  <c r="M19" i="1"/>
  <c r="K14" i="1"/>
  <c r="I9" i="1"/>
  <c r="K11" i="1"/>
  <c r="I46" i="1"/>
  <c r="M18" i="1"/>
  <c r="L63" i="1"/>
  <c r="L34" i="1"/>
  <c r="I10" i="1"/>
  <c r="H55" i="1"/>
  <c r="L26" i="1"/>
  <c r="I4" i="1"/>
  <c r="H47" i="1"/>
  <c r="K19" i="1"/>
  <c r="M3" i="1"/>
  <c r="J91" i="1"/>
  <c r="M91" i="1"/>
  <c r="K91" i="1"/>
  <c r="I91" i="1"/>
  <c r="H91" i="1"/>
  <c r="L91" i="1"/>
  <c r="DN4" i="3" l="1"/>
  <c r="AC119" i="1" s="1"/>
  <c r="DP4" i="4"/>
  <c r="AD121" i="1" s="1"/>
  <c r="EJ4" i="4"/>
  <c r="AD141" i="1" s="1"/>
  <c r="JU4" i="4"/>
  <c r="AD282" i="1" s="1"/>
  <c r="DF4" i="4"/>
  <c r="AD111" i="1" s="1"/>
  <c r="FV4" i="4"/>
  <c r="AD179" i="1" s="1"/>
  <c r="ID4" i="4"/>
  <c r="AD239" i="1" s="1"/>
  <c r="LV4" i="4"/>
  <c r="AD335" i="1" s="1"/>
  <c r="MV4" i="4"/>
  <c r="AD361" i="1" s="1"/>
  <c r="FC4" i="4"/>
  <c r="AD160" i="1" s="1"/>
  <c r="HS4" i="4"/>
  <c r="AD228" i="1" s="1"/>
  <c r="CS4" i="4"/>
  <c r="AD98" i="1" s="1"/>
  <c r="CV4" i="4"/>
  <c r="AD101" i="1" s="1"/>
  <c r="CI4" i="4"/>
  <c r="AD88" i="1" s="1"/>
  <c r="LN4" i="3"/>
  <c r="AC327" i="1" s="1"/>
  <c r="EN4" i="4"/>
  <c r="AD145" i="1" s="1"/>
  <c r="HI4" i="4"/>
  <c r="AD218" i="1" s="1"/>
  <c r="LC4" i="4"/>
  <c r="AD316" i="1" s="1"/>
  <c r="N4" i="4"/>
  <c r="AD15" i="1" s="1"/>
  <c r="DD4" i="4"/>
  <c r="AD109" i="1" s="1"/>
  <c r="FD4" i="4"/>
  <c r="AD161" i="1" s="1"/>
  <c r="GN4" i="4"/>
  <c r="AD197" i="1" s="1"/>
  <c r="DQ4" i="4"/>
  <c r="AD122" i="1" s="1"/>
  <c r="LT4" i="4"/>
  <c r="AD333" i="1" s="1"/>
  <c r="CP4" i="4"/>
  <c r="AD95" i="1" s="1"/>
  <c r="FM4" i="4"/>
  <c r="AD170" i="1" s="1"/>
  <c r="JF4" i="4"/>
  <c r="AD267" i="1" s="1"/>
  <c r="IE4" i="4"/>
  <c r="AD240" i="1" s="1"/>
  <c r="MM4" i="4"/>
  <c r="AD352" i="1" s="1"/>
  <c r="BK4" i="4"/>
  <c r="AD64" i="1" s="1"/>
  <c r="GB4" i="4"/>
  <c r="AD185" i="1" s="1"/>
  <c r="KN4" i="4"/>
  <c r="AD301" i="1" s="1"/>
  <c r="JP4" i="4"/>
  <c r="AD277" i="1" s="1"/>
  <c r="MZ4" i="4"/>
  <c r="AD365" i="1" s="1"/>
  <c r="ET4" i="4"/>
  <c r="AD151" i="1" s="1"/>
  <c r="HF4" i="4"/>
  <c r="AD215" i="1" s="1"/>
  <c r="II4" i="4"/>
  <c r="AD244" i="1" s="1"/>
  <c r="MY4" i="4"/>
  <c r="AD364" i="1" s="1"/>
  <c r="NA4" i="4"/>
  <c r="AD366" i="1" s="1"/>
  <c r="JW4" i="3"/>
  <c r="AC284" i="1" s="1"/>
  <c r="IR4" i="4"/>
  <c r="AD253" i="1" s="1"/>
  <c r="IJ4" i="4"/>
  <c r="AD245" i="1" s="1"/>
  <c r="GX4" i="4"/>
  <c r="AD207" i="1" s="1"/>
  <c r="KT4" i="4"/>
  <c r="AD307" i="1" s="1"/>
  <c r="MX4" i="4"/>
  <c r="AD363" i="1" s="1"/>
  <c r="EA4" i="4"/>
  <c r="AD132" i="1" s="1"/>
  <c r="GM4" i="4"/>
  <c r="AD196" i="1" s="1"/>
  <c r="MQ4" i="4"/>
  <c r="AD356" i="1" s="1"/>
  <c r="BQ4" i="4"/>
  <c r="AD70" i="1" s="1"/>
  <c r="AN4" i="4"/>
  <c r="AD41" i="1" s="1"/>
  <c r="AQ4" i="4"/>
  <c r="AD44" i="1" s="1"/>
  <c r="JT4" i="4"/>
  <c r="AD281" i="1" s="1"/>
  <c r="LD4" i="4"/>
  <c r="AD317" i="1" s="1"/>
  <c r="FG4" i="4"/>
  <c r="AD164" i="1" s="1"/>
  <c r="CU4" i="4"/>
  <c r="AD100" i="1" s="1"/>
  <c r="HL4" i="4"/>
  <c r="AD221" i="1" s="1"/>
  <c r="KR4" i="4"/>
  <c r="AD305" i="1" s="1"/>
  <c r="FL4" i="4"/>
  <c r="AD169" i="1" s="1"/>
  <c r="GC4" i="4"/>
  <c r="AD186" i="1" s="1"/>
  <c r="DS4" i="4"/>
  <c r="AD124" i="1" s="1"/>
  <c r="HK4" i="4"/>
  <c r="AD220" i="1" s="1"/>
  <c r="BY4" i="4"/>
  <c r="AD78" i="1" s="1"/>
  <c r="AT4" i="4"/>
  <c r="AD47" i="1" s="1"/>
  <c r="HT4" i="4"/>
  <c r="AD229" i="1" s="1"/>
  <c r="EX4" i="4"/>
  <c r="AD155" i="1" s="1"/>
  <c r="MN4" i="4"/>
  <c r="AD353" i="1" s="1"/>
  <c r="U4" i="4"/>
  <c r="AD22" i="1" s="1"/>
  <c r="LB4" i="3"/>
  <c r="AC315" i="1" s="1"/>
  <c r="GF4" i="4"/>
  <c r="AD189" i="1" s="1"/>
  <c r="IV4" i="4"/>
  <c r="AD257" i="1" s="1"/>
  <c r="FH4" i="4"/>
  <c r="AD165" i="1" s="1"/>
  <c r="JD4" i="4"/>
  <c r="AD265" i="1" s="1"/>
  <c r="JE4" i="4"/>
  <c r="AD266" i="1" s="1"/>
  <c r="DR4" i="4"/>
  <c r="AD123" i="1" s="1"/>
  <c r="GD4" i="4"/>
  <c r="AD187" i="1" s="1"/>
  <c r="IL4" i="4"/>
  <c r="AD247" i="1" s="1"/>
  <c r="MD4" i="4"/>
  <c r="AD343" i="1" s="1"/>
  <c r="DC4" i="4"/>
  <c r="AD108" i="1" s="1"/>
  <c r="FO4" i="4"/>
  <c r="AD172" i="1" s="1"/>
  <c r="GY4" i="4"/>
  <c r="AD208" i="1" s="1"/>
  <c r="LS4" i="4"/>
  <c r="AD332" i="1" s="1"/>
  <c r="CZ4" i="4"/>
  <c r="AD105" i="1" s="1"/>
  <c r="CQ4" i="4"/>
  <c r="AD96" i="1" s="1"/>
  <c r="BG4" i="4"/>
  <c r="AD60" i="1" s="1"/>
  <c r="CH4" i="4"/>
  <c r="AD87" i="1" s="1"/>
  <c r="AB4" i="4"/>
  <c r="AD29" i="1" s="1"/>
  <c r="EZ4" i="4"/>
  <c r="AD157" i="1" s="1"/>
  <c r="GS4" i="4"/>
  <c r="AD202" i="1" s="1"/>
  <c r="DG4" i="4"/>
  <c r="AD112" i="1" s="1"/>
  <c r="LW4" i="4"/>
  <c r="AD336" i="1" s="1"/>
  <c r="BJ4" i="4"/>
  <c r="AD63" i="1" s="1"/>
  <c r="E4" i="3"/>
  <c r="AC6" i="1" s="1"/>
  <c r="IN4" i="3"/>
  <c r="AC249" i="1" s="1"/>
  <c r="HP4" i="3"/>
  <c r="AC225" i="1" s="1"/>
  <c r="LX4" i="3"/>
  <c r="AC337" i="1" s="1"/>
  <c r="EF4" i="3"/>
  <c r="AC137" i="1" s="1"/>
  <c r="DL4" i="3"/>
  <c r="AC117" i="1" s="1"/>
  <c r="ER4" i="3"/>
  <c r="AC149" i="1" s="1"/>
  <c r="GV4" i="3"/>
  <c r="AC205" i="1" s="1"/>
  <c r="JH4" i="3"/>
  <c r="AC269" i="1" s="1"/>
  <c r="MB4" i="3"/>
  <c r="AC341" i="1" s="1"/>
  <c r="HM4" i="3"/>
  <c r="AC222" i="1" s="1"/>
  <c r="JY4" i="3"/>
  <c r="AC286" i="1" s="1"/>
  <c r="MK4" i="3"/>
  <c r="AC350" i="1" s="1"/>
  <c r="EX4" i="3"/>
  <c r="AC155" i="1" s="1"/>
  <c r="FZ4" i="3"/>
  <c r="AC183" i="1" s="1"/>
  <c r="LF4" i="3"/>
  <c r="AC319" i="1" s="1"/>
  <c r="GE4" i="3"/>
  <c r="AC188" i="1" s="1"/>
  <c r="HK4" i="3"/>
  <c r="AC220" i="1" s="1"/>
  <c r="IQ4" i="3"/>
  <c r="AC252" i="1" s="1"/>
  <c r="JD4" i="3"/>
  <c r="AC265" i="1" s="1"/>
  <c r="EQ4" i="3"/>
  <c r="AC148" i="1" s="1"/>
  <c r="KK4" i="3"/>
  <c r="AC298" i="1" s="1"/>
  <c r="MW4" i="3"/>
  <c r="AC362" i="1" s="1"/>
  <c r="FX4" i="3"/>
  <c r="AC181" i="1" s="1"/>
  <c r="IR4" i="3"/>
  <c r="AC253" i="1" s="1"/>
  <c r="LT4" i="3"/>
  <c r="AC333" i="1" s="1"/>
  <c r="EC4" i="3"/>
  <c r="AC134" i="1" s="1"/>
  <c r="EP4" i="3"/>
  <c r="AC147" i="1" s="1"/>
  <c r="AR4" i="3"/>
  <c r="AC45" i="1" s="1"/>
  <c r="AB4" i="3"/>
  <c r="AC29" i="1" s="1"/>
  <c r="IT4" i="3"/>
  <c r="AC255" i="1" s="1"/>
  <c r="GD4" i="3"/>
  <c r="AC187" i="1" s="1"/>
  <c r="HR4" i="3"/>
  <c r="AC227" i="1" s="1"/>
  <c r="JJ4" i="3"/>
  <c r="AC271" i="1" s="1"/>
  <c r="KX4" i="3"/>
  <c r="AC311" i="1" s="1"/>
  <c r="HC4" i="3"/>
  <c r="AC212" i="1" s="1"/>
  <c r="II4" i="3"/>
  <c r="AC244" i="1" s="1"/>
  <c r="FT4" i="4"/>
  <c r="AD177" i="1" s="1"/>
  <c r="IN4" i="4"/>
  <c r="AD249" i="1" s="1"/>
  <c r="MJ4" i="4"/>
  <c r="AD349" i="1" s="1"/>
  <c r="JJ4" i="4"/>
  <c r="AD271" i="1" s="1"/>
  <c r="IY4" i="4"/>
  <c r="AD260" i="1" s="1"/>
  <c r="LK4" i="4"/>
  <c r="AD324" i="1" s="1"/>
  <c r="K4" i="4"/>
  <c r="AD12" i="1" s="1"/>
  <c r="BD4" i="4"/>
  <c r="AD57" i="1" s="1"/>
  <c r="BR4" i="3"/>
  <c r="AC71" i="1" s="1"/>
  <c r="EJ4" i="3"/>
  <c r="AC141" i="1" s="1"/>
  <c r="IF4" i="3"/>
  <c r="AC241" i="1" s="1"/>
  <c r="FH4" i="3"/>
  <c r="AC165" i="1" s="1"/>
  <c r="ED4" i="3"/>
  <c r="AC135" i="1" s="1"/>
  <c r="EF4" i="4"/>
  <c r="AD137" i="1" s="1"/>
  <c r="EU4" i="3"/>
  <c r="AC152" i="1" s="1"/>
  <c r="EZ4" i="3"/>
  <c r="AC157" i="1" s="1"/>
  <c r="FW4" i="3"/>
  <c r="AC180" i="1" s="1"/>
  <c r="JE4" i="3"/>
  <c r="AC266" i="1" s="1"/>
  <c r="HT4" i="3"/>
  <c r="AC229" i="1" s="1"/>
  <c r="KN4" i="3"/>
  <c r="AC301" i="1" s="1"/>
  <c r="DH4" i="3"/>
  <c r="AC113" i="1" s="1"/>
  <c r="FO4" i="3"/>
  <c r="AC172" i="1" s="1"/>
  <c r="LU4" i="3"/>
  <c r="AC334" i="1" s="1"/>
  <c r="DZ4" i="3"/>
  <c r="AC131" i="1" s="1"/>
  <c r="FJ4" i="3"/>
  <c r="AC167" i="1" s="1"/>
  <c r="HB4" i="3"/>
  <c r="AC211" i="1" s="1"/>
  <c r="KH4" i="3"/>
  <c r="AC295" i="1" s="1"/>
  <c r="MD4" i="3"/>
  <c r="AC343" i="1" s="1"/>
  <c r="GA4" i="3"/>
  <c r="AC184" i="1" s="1"/>
  <c r="HS4" i="3"/>
  <c r="AC228" i="1" s="1"/>
  <c r="JK4" i="3"/>
  <c r="AC272" i="1" s="1"/>
  <c r="NG4" i="3"/>
  <c r="AC372" i="1" s="1"/>
  <c r="MF4" i="4"/>
  <c r="AD345" i="1" s="1"/>
  <c r="HN4" i="4"/>
  <c r="AD223" i="1" s="1"/>
  <c r="BH4" i="4"/>
  <c r="AD61" i="1" s="1"/>
  <c r="AE4" i="4"/>
  <c r="AD32" i="1" s="1"/>
  <c r="BX4" i="4"/>
  <c r="AD77" i="1" s="1"/>
  <c r="C4" i="4"/>
  <c r="AD4" i="1" s="1"/>
  <c r="AS4" i="3"/>
  <c r="AC46" i="1" s="1"/>
  <c r="AN4" i="3"/>
  <c r="AC41" i="1" s="1"/>
  <c r="GJ4" i="3"/>
  <c r="AC193" i="1" s="1"/>
  <c r="EG4" i="3"/>
  <c r="AC138" i="1" s="1"/>
  <c r="DX4" i="3"/>
  <c r="AC129" i="1" s="1"/>
  <c r="JB4" i="3"/>
  <c r="AC263" i="1" s="1"/>
  <c r="HG4" i="3"/>
  <c r="AC216" i="1" s="1"/>
  <c r="JH4" i="4"/>
  <c r="AD269" i="1" s="1"/>
  <c r="AX4" i="4"/>
  <c r="AD51" i="1" s="1"/>
  <c r="HH4" i="3"/>
  <c r="AC217" i="1" s="1"/>
  <c r="LH4" i="3"/>
  <c r="AC321" i="1" s="1"/>
  <c r="LP4" i="3"/>
  <c r="AC329" i="1" s="1"/>
  <c r="ND4" i="3"/>
  <c r="AC369" i="1" s="1"/>
  <c r="KS4" i="3"/>
  <c r="AC306" i="1" s="1"/>
  <c r="GF4" i="3"/>
  <c r="AC189" i="1" s="1"/>
  <c r="JP4" i="3"/>
  <c r="AC277" i="1" s="1"/>
  <c r="ET4" i="3"/>
  <c r="AC151" i="1" s="1"/>
  <c r="GL4" i="3"/>
  <c r="AC195" i="1" s="1"/>
  <c r="ID4" i="3"/>
  <c r="AC239" i="1" s="1"/>
  <c r="JR4" i="3"/>
  <c r="AC279" i="1" s="1"/>
  <c r="GY4" i="3"/>
  <c r="AC208" i="1" s="1"/>
  <c r="IU4" i="3"/>
  <c r="AC256" i="1" s="1"/>
  <c r="KE4" i="3"/>
  <c r="AC292" i="1" s="1"/>
  <c r="JR4" i="4"/>
  <c r="AD279" i="1" s="1"/>
  <c r="NH4" i="4"/>
  <c r="AD373" i="1" s="1"/>
  <c r="JK4" i="4"/>
  <c r="AD272" i="1" s="1"/>
  <c r="KM4" i="4"/>
  <c r="AD300" i="1" s="1"/>
  <c r="CG4" i="4"/>
  <c r="AD86" i="1" s="1"/>
  <c r="AO4" i="4"/>
  <c r="AD42" i="1" s="1"/>
  <c r="CB4" i="4"/>
  <c r="AD81" i="1" s="1"/>
  <c r="G4" i="4"/>
  <c r="AD8" i="1" s="1"/>
  <c r="JT4" i="3"/>
  <c r="AC281" i="1" s="1"/>
  <c r="MZ4" i="3"/>
  <c r="AC365" i="1" s="1"/>
  <c r="MS4" i="3"/>
  <c r="AC358" i="1" s="1"/>
  <c r="GM4" i="3"/>
  <c r="AC196" i="1" s="1"/>
  <c r="KF4" i="4"/>
  <c r="AD293" i="1" s="1"/>
  <c r="LQ4" i="4"/>
  <c r="AD330" i="1" s="1"/>
  <c r="IP4" i="4"/>
  <c r="AD251" i="1" s="1"/>
  <c r="NB4" i="4"/>
  <c r="AD367" i="1" s="1"/>
  <c r="AS4" i="4"/>
  <c r="AD46" i="1" s="1"/>
  <c r="CE4" i="4"/>
  <c r="AD84" i="1" s="1"/>
  <c r="JN4" i="3"/>
  <c r="AC275" i="1" s="1"/>
  <c r="BB4" i="3"/>
  <c r="AC55" i="1" s="1"/>
  <c r="MP4" i="3"/>
  <c r="AC355" i="1" s="1"/>
  <c r="BH4" i="3"/>
  <c r="AC61" i="1" s="1"/>
  <c r="L4" i="3"/>
  <c r="AC13" i="1" s="1"/>
  <c r="LL4" i="3"/>
  <c r="AC325" i="1" s="1"/>
  <c r="MX4" i="3"/>
  <c r="AC363" i="1" s="1"/>
  <c r="CW4" i="3"/>
  <c r="AC102" i="1" s="1"/>
  <c r="HY4" i="3"/>
  <c r="AC234" i="1" s="1"/>
  <c r="EB4" i="3"/>
  <c r="AC133" i="1" s="1"/>
  <c r="KZ4" i="3"/>
  <c r="AC313" i="1" s="1"/>
  <c r="JL4" i="3"/>
  <c r="AC273" i="1" s="1"/>
  <c r="EO4" i="3"/>
  <c r="AC146" i="1" s="1"/>
  <c r="MR4" i="3"/>
  <c r="AC357" i="1" s="1"/>
  <c r="DS4" i="3"/>
  <c r="AC124" i="1" s="1"/>
  <c r="FK4" i="3"/>
  <c r="AC168" i="1" s="1"/>
  <c r="IP4" i="3"/>
  <c r="AC251" i="1" s="1"/>
  <c r="DF4" i="3"/>
  <c r="AC111" i="1" s="1"/>
  <c r="BF4" i="3"/>
  <c r="AC59" i="1" s="1"/>
  <c r="EE4" i="3"/>
  <c r="AC136" i="1" s="1"/>
  <c r="KB4" i="4"/>
  <c r="AD289" i="1" s="1"/>
  <c r="JZ4" i="4"/>
  <c r="AD287" i="1" s="1"/>
  <c r="EC4" i="4"/>
  <c r="AD134" i="1" s="1"/>
  <c r="HV4" i="4"/>
  <c r="AD231" i="1" s="1"/>
  <c r="J4" i="3"/>
  <c r="AC11" i="1" s="1"/>
  <c r="I4" i="4"/>
  <c r="AD10" i="1" s="1"/>
  <c r="BL4" i="3"/>
  <c r="AC65" i="1" s="1"/>
  <c r="AK4" i="3"/>
  <c r="AC38" i="1" s="1"/>
  <c r="Z4" i="3"/>
  <c r="AC27" i="1" s="1"/>
  <c r="DJ4" i="3"/>
  <c r="AC115" i="1" s="1"/>
  <c r="U4" i="3"/>
  <c r="AC22" i="1" s="1"/>
  <c r="P4" i="3"/>
  <c r="AC17" i="1" s="1"/>
  <c r="CG4" i="3"/>
  <c r="AC86" i="1" s="1"/>
  <c r="CR4" i="3"/>
  <c r="AC97" i="1" s="1"/>
  <c r="BA4" i="3"/>
  <c r="AC54" i="1" s="1"/>
  <c r="M3" i="4"/>
  <c r="M2" i="4"/>
  <c r="W2" i="4"/>
  <c r="W3" i="4"/>
  <c r="V3" i="4"/>
  <c r="V2" i="4"/>
  <c r="AM3" i="3"/>
  <c r="AM2" i="3"/>
  <c r="K2" i="3"/>
  <c r="K3" i="3"/>
  <c r="K4" i="3" s="1"/>
  <c r="AC12" i="1" s="1"/>
  <c r="BO3" i="3"/>
  <c r="BO2" i="3"/>
  <c r="Y2" i="3"/>
  <c r="Y3" i="3"/>
  <c r="AD3" i="3"/>
  <c r="AD2" i="3"/>
  <c r="BP3" i="4"/>
  <c r="BP2" i="4"/>
  <c r="S3" i="4"/>
  <c r="S2" i="4"/>
  <c r="CY3" i="3"/>
  <c r="CY2" i="3"/>
  <c r="W2" i="3"/>
  <c r="W3" i="3"/>
  <c r="BW3" i="3"/>
  <c r="BW2" i="3"/>
  <c r="AJ3" i="3"/>
  <c r="AJ2" i="3"/>
  <c r="BJ3" i="3"/>
  <c r="BJ2" i="3"/>
  <c r="AY3" i="3"/>
  <c r="AY2" i="3"/>
  <c r="BP3" i="3"/>
  <c r="BP2" i="3"/>
  <c r="AU3" i="3"/>
  <c r="AU2" i="3"/>
  <c r="AZ3" i="3"/>
  <c r="AZ2" i="3"/>
  <c r="AZ3" i="4"/>
  <c r="AZ2" i="4"/>
  <c r="BF3" i="4"/>
  <c r="BF2" i="4"/>
  <c r="CI3" i="3"/>
  <c r="CI2" i="3"/>
  <c r="G2" i="3"/>
  <c r="G3" i="3"/>
  <c r="G4" i="3" s="1"/>
  <c r="AC8" i="1" s="1"/>
  <c r="AQ3" i="3"/>
  <c r="AQ2" i="3"/>
  <c r="BE2" i="3"/>
  <c r="BE3" i="3"/>
  <c r="DA2" i="3"/>
  <c r="DA3" i="3"/>
  <c r="DA4" i="3" s="1"/>
  <c r="AC106" i="1" s="1"/>
  <c r="S3" i="3"/>
  <c r="S2" i="3"/>
  <c r="CK2" i="3"/>
  <c r="CK3" i="3"/>
  <c r="CK4" i="3" s="1"/>
  <c r="AC90" i="1" s="1"/>
  <c r="AE2" i="3"/>
  <c r="AE3" i="3"/>
  <c r="AE4" i="3" s="1"/>
  <c r="AC32" i="1" s="1"/>
  <c r="CP3" i="3"/>
  <c r="CP2" i="3"/>
  <c r="D3" i="4"/>
  <c r="D2" i="4"/>
  <c r="BO3" i="4"/>
  <c r="BO2" i="4"/>
  <c r="AL2" i="4"/>
  <c r="AL3" i="4"/>
  <c r="BS3" i="3"/>
  <c r="BS2" i="3"/>
  <c r="CF3" i="3"/>
  <c r="CF2" i="3"/>
  <c r="AA3" i="3"/>
  <c r="AA2" i="3"/>
  <c r="BZ3" i="3"/>
  <c r="BZ2" i="3"/>
  <c r="CE3" i="3"/>
  <c r="CE2" i="3"/>
  <c r="C3" i="3"/>
  <c r="C2" i="3"/>
  <c r="CQ2" i="3"/>
  <c r="CQ3" i="3"/>
  <c r="I2" i="3"/>
  <c r="I3" i="3"/>
  <c r="I4" i="3" s="1"/>
  <c r="AC10" i="1" s="1"/>
  <c r="CM3" i="3"/>
  <c r="CM2" i="3"/>
  <c r="T3" i="3"/>
  <c r="T2" i="3"/>
  <c r="BK2" i="3"/>
  <c r="BK3" i="3"/>
  <c r="BK4" i="3" s="1"/>
  <c r="AC64" i="1" s="1"/>
  <c r="AK3" i="4"/>
  <c r="AK2" i="4"/>
  <c r="H3" i="4"/>
  <c r="H2" i="4"/>
  <c r="BR2" i="4"/>
  <c r="BR3" i="4"/>
  <c r="BR4" i="4" s="1"/>
  <c r="AD71" i="1" s="1"/>
  <c r="BL3" i="4"/>
  <c r="BL2" i="4"/>
  <c r="BC3" i="3"/>
  <c r="BC2" i="3"/>
  <c r="AO2" i="3"/>
  <c r="AO3" i="3"/>
  <c r="BG3" i="3"/>
  <c r="BG2" i="3"/>
  <c r="N3" i="3"/>
  <c r="N2" i="3"/>
  <c r="CV3" i="3"/>
  <c r="CV2" i="3"/>
  <c r="CU3" i="3"/>
  <c r="CU2" i="3"/>
  <c r="AI3" i="3"/>
  <c r="AI2" i="3"/>
  <c r="AT3" i="3"/>
  <c r="AT2" i="3"/>
  <c r="CA3" i="3"/>
  <c r="CA2" i="3"/>
  <c r="O3" i="3"/>
  <c r="O2" i="3"/>
  <c r="BU2" i="3"/>
  <c r="BU3" i="3"/>
  <c r="DO4" i="3"/>
  <c r="AC120" i="1" s="1"/>
  <c r="DT4" i="3"/>
  <c r="AC125" i="1" s="1"/>
  <c r="KB4" i="3"/>
  <c r="AC289" i="1" s="1"/>
  <c r="KJ4" i="3"/>
  <c r="AC297" i="1" s="1"/>
  <c r="GZ4" i="3"/>
  <c r="AC209" i="1" s="1"/>
  <c r="DP4" i="3"/>
  <c r="AC121" i="1" s="1"/>
  <c r="FL4" i="3"/>
  <c r="AC169" i="1" s="1"/>
  <c r="DQ4" i="3"/>
  <c r="AC122" i="1" s="1"/>
  <c r="IB4" i="3"/>
  <c r="AC237" i="1" s="1"/>
  <c r="KV4" i="3"/>
  <c r="AC309" i="1" s="1"/>
  <c r="NH4" i="3"/>
  <c r="AC373" i="1" s="1"/>
  <c r="EN4" i="3"/>
  <c r="AC145" i="1" s="1"/>
  <c r="DB4" i="3"/>
  <c r="AC107" i="1" s="1"/>
  <c r="FN4" i="3"/>
  <c r="AC171" i="1" s="1"/>
  <c r="HV4" i="3"/>
  <c r="AC231" i="1" s="1"/>
  <c r="KL4" i="3"/>
  <c r="AC299" i="1" s="1"/>
  <c r="NB4" i="3"/>
  <c r="AC367" i="1" s="1"/>
  <c r="GQ4" i="3"/>
  <c r="AC200" i="1" s="1"/>
  <c r="HW4" i="3"/>
  <c r="AC232" i="1" s="1"/>
  <c r="JC4" i="3"/>
  <c r="AC264" i="1" s="1"/>
  <c r="MF4" i="3"/>
  <c r="AC345" i="1" s="1"/>
  <c r="DD4" i="3"/>
  <c r="AC109" i="1" s="1"/>
  <c r="MV4" i="3"/>
  <c r="AC361" i="1" s="1"/>
  <c r="DK4" i="3"/>
  <c r="AC116" i="1" s="1"/>
  <c r="LY4" i="3"/>
  <c r="AC338" i="1" s="1"/>
  <c r="HD4" i="3"/>
  <c r="AC213" i="1" s="1"/>
  <c r="KF4" i="3"/>
  <c r="AC293" i="1" s="1"/>
  <c r="DC4" i="3"/>
  <c r="AC108" i="1" s="1"/>
  <c r="FD4" i="3"/>
  <c r="AC161" i="1" s="1"/>
  <c r="HU4" i="3"/>
  <c r="AC230" i="1" s="1"/>
  <c r="LM4" i="3"/>
  <c r="AC326" i="1" s="1"/>
  <c r="DR4" i="3"/>
  <c r="AC123" i="1" s="1"/>
  <c r="FF4" i="3"/>
  <c r="AC163" i="1" s="1"/>
  <c r="GX4" i="3"/>
  <c r="AC207" i="1" s="1"/>
  <c r="IL4" i="3"/>
  <c r="AC247" i="1" s="1"/>
  <c r="JG4" i="3"/>
  <c r="AC268" i="1" s="1"/>
  <c r="KI4" i="3"/>
  <c r="AC296" i="1" s="1"/>
  <c r="HX4" i="4"/>
  <c r="AD233" i="1" s="1"/>
  <c r="GV4" i="4"/>
  <c r="AD205" i="1" s="1"/>
  <c r="DX4" i="4"/>
  <c r="AD129" i="1" s="1"/>
  <c r="GZ4" i="4"/>
  <c r="AD209" i="1" s="1"/>
  <c r="FX4" i="4"/>
  <c r="AD181" i="1" s="1"/>
  <c r="KV4" i="4"/>
  <c r="AD309" i="1" s="1"/>
  <c r="LH4" i="4"/>
  <c r="AD321" i="1" s="1"/>
  <c r="KK4" i="4"/>
  <c r="AD298" i="1" s="1"/>
  <c r="MW4" i="4"/>
  <c r="AD362" i="1" s="1"/>
  <c r="DV4" i="4"/>
  <c r="AD127" i="1" s="1"/>
  <c r="FB4" i="4"/>
  <c r="AD159" i="1" s="1"/>
  <c r="GH4" i="4"/>
  <c r="AD191" i="1" s="1"/>
  <c r="IT4" i="4"/>
  <c r="AD255" i="1" s="1"/>
  <c r="LB4" i="4"/>
  <c r="AD315" i="1" s="1"/>
  <c r="LL4" i="4"/>
  <c r="AD325" i="1" s="1"/>
  <c r="DK4" i="4"/>
  <c r="AD116" i="1" s="1"/>
  <c r="EM4" i="4"/>
  <c r="AD144" i="1" s="1"/>
  <c r="JO4" i="4"/>
  <c r="AD276" i="1" s="1"/>
  <c r="KQ4" i="4"/>
  <c r="AD304" i="1" s="1"/>
  <c r="MA4" i="4"/>
  <c r="AD340" i="1" s="1"/>
  <c r="CK4" i="4"/>
  <c r="AD90" i="1" s="1"/>
  <c r="BE4" i="4"/>
  <c r="AD58" i="1" s="1"/>
  <c r="CF4" i="4"/>
  <c r="AD85" i="1" s="1"/>
  <c r="BS4" i="4"/>
  <c r="AD72" i="1" s="1"/>
  <c r="AI4" i="4"/>
  <c r="AD36" i="1" s="1"/>
  <c r="T4" i="4"/>
  <c r="AD21" i="1" s="1"/>
  <c r="MN4" i="3"/>
  <c r="AC353" i="1" s="1"/>
  <c r="FG4" i="3"/>
  <c r="AC164" i="1" s="1"/>
  <c r="LQ4" i="3"/>
  <c r="AC330" i="1" s="1"/>
  <c r="GN4" i="3"/>
  <c r="AC197" i="1" s="1"/>
  <c r="EY4" i="3"/>
  <c r="AC156" i="1" s="1"/>
  <c r="FV4" i="3"/>
  <c r="AC179" i="1" s="1"/>
  <c r="NJ4" i="3"/>
  <c r="AC375" i="1" s="1"/>
  <c r="KM4" i="3"/>
  <c r="AC300" i="1" s="1"/>
  <c r="DH4" i="4"/>
  <c r="AD113" i="1" s="1"/>
  <c r="ER4" i="4"/>
  <c r="AD149" i="1" s="1"/>
  <c r="LP4" i="4"/>
  <c r="AD329" i="1" s="1"/>
  <c r="HY4" i="4"/>
  <c r="AD234" i="1" s="1"/>
  <c r="FZ4" i="4"/>
  <c r="AD183" i="1" s="1"/>
  <c r="ML4" i="4"/>
  <c r="AD351" i="1" s="1"/>
  <c r="EQ4" i="4"/>
  <c r="AD148" i="1" s="1"/>
  <c r="GQ4" i="4"/>
  <c r="AD200" i="1" s="1"/>
  <c r="JG4" i="4"/>
  <c r="AD268" i="1" s="1"/>
  <c r="NG4" i="4"/>
  <c r="AD372" i="1" s="1"/>
  <c r="AW4" i="4"/>
  <c r="AD50" i="1" s="1"/>
  <c r="P4" i="4"/>
  <c r="AD17" i="1" s="1"/>
  <c r="AY4" i="4"/>
  <c r="AD52" i="1" s="1"/>
  <c r="GB4" i="3"/>
  <c r="AC185" i="1" s="1"/>
  <c r="IV4" i="3"/>
  <c r="AC257" i="1" s="1"/>
  <c r="HX4" i="3"/>
  <c r="AC233" i="1" s="1"/>
  <c r="KR4" i="3"/>
  <c r="AC305" i="1" s="1"/>
  <c r="EV4" i="3"/>
  <c r="AC153" i="1" s="1"/>
  <c r="DW4" i="3"/>
  <c r="AC128" i="1" s="1"/>
  <c r="FS4" i="3"/>
  <c r="AC176" i="1" s="1"/>
  <c r="IZ4" i="3"/>
  <c r="AC261" i="1" s="1"/>
  <c r="MJ4" i="3"/>
  <c r="AC349" i="1" s="1"/>
  <c r="EI4" i="3"/>
  <c r="AC140" i="1" s="1"/>
  <c r="KG4" i="3"/>
  <c r="AC294" i="1" s="1"/>
  <c r="EL4" i="3"/>
  <c r="AC143" i="1" s="1"/>
  <c r="GH4" i="3"/>
  <c r="AC191" i="1" s="1"/>
  <c r="HZ4" i="3"/>
  <c r="AC235" i="1" s="1"/>
  <c r="MT4" i="3"/>
  <c r="AC359" i="1" s="1"/>
  <c r="GU4" i="3"/>
  <c r="AC204" i="1" s="1"/>
  <c r="IM4" i="3"/>
  <c r="AC248" i="1" s="1"/>
  <c r="MM4" i="3"/>
  <c r="AC352" i="1" s="1"/>
  <c r="GR4" i="4"/>
  <c r="AD201" i="1" s="1"/>
  <c r="FP4" i="4"/>
  <c r="AD173" i="1" s="1"/>
  <c r="JX4" i="4"/>
  <c r="AD285" i="1" s="1"/>
  <c r="IF4" i="4"/>
  <c r="AD241" i="1" s="1"/>
  <c r="EB4" i="4"/>
  <c r="AD133" i="1" s="1"/>
  <c r="IZ4" i="4"/>
  <c r="AD261" i="1" s="1"/>
  <c r="KJ4" i="4"/>
  <c r="AD297" i="1" s="1"/>
  <c r="ND4" i="4"/>
  <c r="AD369" i="1" s="1"/>
  <c r="EW4" i="4"/>
  <c r="AD154" i="1" s="1"/>
  <c r="EL4" i="4"/>
  <c r="AD143" i="1" s="1"/>
  <c r="FR4" i="4"/>
  <c r="AD175" i="1" s="1"/>
  <c r="IH4" i="4"/>
  <c r="AD243" i="1" s="1"/>
  <c r="KP4" i="4"/>
  <c r="AD303" i="1" s="1"/>
  <c r="NF4" i="4"/>
  <c r="AD371" i="1" s="1"/>
  <c r="EE4" i="4"/>
  <c r="AD136" i="1" s="1"/>
  <c r="HC4" i="4"/>
  <c r="AD212" i="1" s="1"/>
  <c r="IA4" i="4"/>
  <c r="AD236" i="1" s="1"/>
  <c r="JC4" i="4"/>
  <c r="AD264" i="1" s="1"/>
  <c r="LO4" i="4"/>
  <c r="AD328" i="1" s="1"/>
  <c r="CO4" i="4"/>
  <c r="AD94" i="1" s="1"/>
  <c r="BM4" i="4"/>
  <c r="AD66" i="1" s="1"/>
  <c r="AC4" i="4"/>
  <c r="AD30" i="1" s="1"/>
  <c r="CJ4" i="4"/>
  <c r="AD89" i="1" s="1"/>
  <c r="AF4" i="4"/>
  <c r="AD33" i="1" s="1"/>
  <c r="BW4" i="4"/>
  <c r="AD76" i="1" s="1"/>
  <c r="AU4" i="4"/>
  <c r="AD48" i="1" s="1"/>
  <c r="O4" i="4"/>
  <c r="AD16" i="1" s="1"/>
  <c r="AD4" i="4"/>
  <c r="AD31" i="1" s="1"/>
  <c r="AJ4" i="4"/>
  <c r="AD37" i="1" s="1"/>
  <c r="GR4" i="3"/>
  <c r="AC201" i="1" s="1"/>
  <c r="JX4" i="3"/>
  <c r="AC285" i="1" s="1"/>
  <c r="GP4" i="3"/>
  <c r="AC199" i="1" s="1"/>
  <c r="IY4" i="3"/>
  <c r="AC260" i="1" s="1"/>
  <c r="EV4" i="4"/>
  <c r="AD153" i="1" s="1"/>
  <c r="DL4" i="4"/>
  <c r="AD117" i="1" s="1"/>
  <c r="KZ4" i="4"/>
  <c r="AD313" i="1" s="1"/>
  <c r="IO4" i="4"/>
  <c r="AD250" i="1" s="1"/>
  <c r="DJ4" i="4"/>
  <c r="AD115" i="1" s="1"/>
  <c r="GT4" i="4"/>
  <c r="AD203" i="1" s="1"/>
  <c r="LF4" i="4"/>
  <c r="AD319" i="1" s="1"/>
  <c r="GI4" i="4"/>
  <c r="AD192" i="1" s="1"/>
  <c r="KU4" i="4"/>
  <c r="AD308" i="1" s="1"/>
  <c r="BU4" i="4"/>
  <c r="AD74" i="1" s="1"/>
  <c r="CR4" i="4"/>
  <c r="AD97" i="1" s="1"/>
  <c r="L4" i="4"/>
  <c r="AD13" i="1" s="1"/>
  <c r="FP4" i="3"/>
  <c r="AC173" i="1" s="1"/>
  <c r="EA4" i="3"/>
  <c r="AC132" i="1" s="1"/>
  <c r="JM4" i="3"/>
  <c r="AC274" i="1" s="1"/>
  <c r="NE4" i="3"/>
  <c r="AC370" i="1" s="1"/>
  <c r="EM4" i="3"/>
  <c r="AC144" i="1" s="1"/>
  <c r="HL4" i="3"/>
  <c r="AC221" i="1" s="1"/>
  <c r="LD4" i="3"/>
  <c r="AC317" i="1" s="1"/>
  <c r="DM4" i="3"/>
  <c r="AC118" i="1" s="1"/>
  <c r="FT4" i="3"/>
  <c r="AC177" i="1" s="1"/>
  <c r="DV4" i="3"/>
  <c r="AC127" i="1" s="1"/>
  <c r="FR4" i="3"/>
  <c r="AC175" i="1" s="1"/>
  <c r="HF4" i="3"/>
  <c r="AC215" i="1" s="1"/>
  <c r="KP4" i="3"/>
  <c r="AC303" i="1" s="1"/>
  <c r="LV4" i="3"/>
  <c r="AC335" i="1" s="1"/>
  <c r="IA4" i="3"/>
  <c r="AC236" i="1" s="1"/>
  <c r="JO4" i="3"/>
  <c r="AC276" i="1" s="1"/>
  <c r="DT4" i="4"/>
  <c r="AD125" i="1" s="1"/>
  <c r="IB4" i="4"/>
  <c r="AD237" i="1" s="1"/>
  <c r="GJ4" i="4"/>
  <c r="AD193" i="1" s="1"/>
  <c r="JL4" i="4"/>
  <c r="AD273" i="1" s="1"/>
  <c r="HD4" i="4"/>
  <c r="AD213" i="1" s="1"/>
  <c r="HH4" i="4"/>
  <c r="AD217" i="1" s="1"/>
  <c r="LX4" i="4"/>
  <c r="AD337" i="1" s="1"/>
  <c r="EG4" i="4"/>
  <c r="AD138" i="1" s="1"/>
  <c r="LA4" i="4"/>
  <c r="AD314" i="1" s="1"/>
  <c r="MG4" i="4"/>
  <c r="AD346" i="1" s="1"/>
  <c r="ED4" i="4"/>
  <c r="AD135" i="1" s="1"/>
  <c r="KH4" i="4"/>
  <c r="AD295" i="1" s="1"/>
  <c r="LR4" i="4"/>
  <c r="AD331" i="1" s="1"/>
  <c r="MT4" i="4"/>
  <c r="AD359" i="1" s="1"/>
  <c r="MB4" i="4"/>
  <c r="AD341" i="1" s="1"/>
  <c r="GE4" i="4"/>
  <c r="AD188" i="1" s="1"/>
  <c r="KE4" i="4"/>
  <c r="AD292" i="1" s="1"/>
  <c r="CW4" i="4"/>
  <c r="AD102" i="1" s="1"/>
  <c r="Y4" i="4"/>
  <c r="AD26" i="1" s="1"/>
  <c r="CN4" i="4"/>
  <c r="AD93" i="1" s="1"/>
  <c r="X4" i="4"/>
  <c r="AD25" i="1" s="1"/>
  <c r="CA4" i="4"/>
  <c r="AD80" i="1" s="1"/>
  <c r="AM4" i="4"/>
  <c r="AD40" i="1" s="1"/>
  <c r="BZ4" i="4"/>
  <c r="AD79" i="1" s="1"/>
  <c r="AV4" i="4"/>
  <c r="AD49" i="1" s="1"/>
  <c r="IG4" i="3"/>
  <c r="AC242" i="1" s="1"/>
  <c r="IJ4" i="3"/>
  <c r="AC245" i="1" s="1"/>
  <c r="JA4" i="3"/>
  <c r="AC262" i="1" s="1"/>
  <c r="FB4" i="3"/>
  <c r="AC159" i="1" s="1"/>
  <c r="JS4" i="3"/>
  <c r="AC280" i="1" s="1"/>
  <c r="NK4" i="3"/>
  <c r="AC376" i="1" s="1"/>
  <c r="HP4" i="4"/>
  <c r="AD225" i="1" s="1"/>
  <c r="MR4" i="4"/>
  <c r="AD357" i="1" s="1"/>
  <c r="HJ4" i="4"/>
  <c r="AD219" i="1" s="1"/>
  <c r="FW4" i="4"/>
  <c r="AD180" i="1" s="1"/>
  <c r="KA4" i="4"/>
  <c r="AD288" i="1" s="1"/>
  <c r="DA4" i="4"/>
  <c r="AD106" i="1" s="1"/>
  <c r="BT4" i="4"/>
  <c r="AD73" i="1" s="1"/>
  <c r="AA4" i="4"/>
  <c r="AD28" i="1" s="1"/>
  <c r="AR4" i="4"/>
  <c r="AD45" i="1" s="1"/>
  <c r="DY4" i="3"/>
  <c r="AC130" i="1" s="1"/>
  <c r="GK4" i="3"/>
  <c r="AC194" i="1" s="1"/>
  <c r="IW4" i="3"/>
  <c r="AC258" i="1" s="1"/>
  <c r="LI4" i="3"/>
  <c r="AC322" i="1" s="1"/>
  <c r="FI4" i="3"/>
  <c r="AC166" i="1" s="1"/>
  <c r="HJ4" i="3"/>
  <c r="AC219" i="1" s="1"/>
  <c r="JV4" i="3"/>
  <c r="AC283" i="1" s="1"/>
  <c r="FE4" i="3"/>
  <c r="AC162" i="1" s="1"/>
  <c r="HI4" i="3"/>
  <c r="AC218" i="1" s="1"/>
  <c r="GW4" i="3"/>
  <c r="AC206" i="1" s="1"/>
  <c r="JQ4" i="3"/>
  <c r="AC278" i="1" s="1"/>
  <c r="MH4" i="3"/>
  <c r="AC347" i="1" s="1"/>
  <c r="KY4" i="3"/>
  <c r="AC312" i="1" s="1"/>
  <c r="MI4" i="3"/>
  <c r="AC348" i="1" s="1"/>
  <c r="DY4" i="4"/>
  <c r="AD130" i="1" s="1"/>
  <c r="GW4" i="4"/>
  <c r="AD206" i="1" s="1"/>
  <c r="IK4" i="4"/>
  <c r="AD246" i="1" s="1"/>
  <c r="LE4" i="4"/>
  <c r="AD318" i="1" s="1"/>
  <c r="MK4" i="4"/>
  <c r="AD350" i="1" s="1"/>
  <c r="EP4" i="4"/>
  <c r="AD147" i="1" s="1"/>
  <c r="FA4" i="4"/>
  <c r="AD158" i="1" s="1"/>
  <c r="HQ4" i="4"/>
  <c r="AD226" i="1" s="1"/>
  <c r="JW4" i="4"/>
  <c r="AD284" i="1" s="1"/>
  <c r="AG4" i="4"/>
  <c r="AD34" i="1" s="1"/>
  <c r="BV4" i="4"/>
  <c r="AD75" i="1" s="1"/>
  <c r="Z4" i="4"/>
  <c r="AD27" i="1" s="1"/>
  <c r="GS4" i="3"/>
  <c r="AC202" i="1" s="1"/>
  <c r="FY4" i="3"/>
  <c r="AC182" i="1" s="1"/>
  <c r="IE4" i="3"/>
  <c r="AC240" i="1" s="1"/>
  <c r="LC4" i="3"/>
  <c r="AC316" i="1" s="1"/>
  <c r="EO4" i="4"/>
  <c r="AD146" i="1" s="1"/>
  <c r="JY4" i="4"/>
  <c r="AD286" i="1" s="1"/>
  <c r="MC4" i="4"/>
  <c r="AD342" i="1" s="1"/>
  <c r="FN4" i="4"/>
  <c r="AD171" i="1" s="1"/>
  <c r="KL4" i="4"/>
  <c r="AD299" i="1" s="1"/>
  <c r="IQ4" i="4"/>
  <c r="AD252" i="1" s="1"/>
  <c r="CC4" i="4"/>
  <c r="AD82" i="1" s="1"/>
  <c r="CD4" i="4"/>
  <c r="AD83" i="1" s="1"/>
  <c r="DU4" i="3"/>
  <c r="AC126" i="1" s="1"/>
  <c r="MG4" i="3"/>
  <c r="AC346" i="1" s="1"/>
  <c r="FC4" i="3"/>
  <c r="AC160" i="1" s="1"/>
  <c r="IK4" i="3"/>
  <c r="AC246" i="1" s="1"/>
  <c r="KQ4" i="3"/>
  <c r="AC304" i="1" s="1"/>
  <c r="MA4" i="3"/>
  <c r="AC340" i="1" s="1"/>
  <c r="IC4" i="4"/>
  <c r="AD238" i="1" s="1"/>
  <c r="JM4" i="4"/>
  <c r="AD274" i="1" s="1"/>
  <c r="KS4" i="4"/>
  <c r="AD306" i="1" s="1"/>
  <c r="LY4" i="4"/>
  <c r="AD338" i="1" s="1"/>
  <c r="NE4" i="4"/>
  <c r="AD370" i="1" s="1"/>
  <c r="DZ4" i="4"/>
  <c r="AD131" i="1" s="1"/>
  <c r="FF4" i="4"/>
  <c r="AD163" i="1" s="1"/>
  <c r="GL4" i="4"/>
  <c r="AD195" i="1" s="1"/>
  <c r="IX4" i="4"/>
  <c r="AD259" i="1" s="1"/>
  <c r="LJ4" i="4"/>
  <c r="AD323" i="1" s="1"/>
  <c r="MP4" i="4"/>
  <c r="AD355" i="1" s="1"/>
  <c r="ES4" i="4"/>
  <c r="AD150" i="1" s="1"/>
  <c r="GO4" i="4"/>
  <c r="AD198" i="1" s="1"/>
  <c r="EY4" i="4"/>
  <c r="AD156" i="1" s="1"/>
  <c r="GA4" i="4"/>
  <c r="AD184" i="1" s="1"/>
  <c r="IU4" i="4"/>
  <c r="AD256" i="1" s="1"/>
  <c r="JS4" i="4"/>
  <c r="AD280" i="1" s="1"/>
  <c r="KY4" i="4"/>
  <c r="AD312" i="1" s="1"/>
  <c r="ME4" i="4"/>
  <c r="AD344" i="1" s="1"/>
  <c r="NK4" i="4"/>
  <c r="AD376" i="1" s="1"/>
  <c r="BA4" i="4"/>
  <c r="AD54" i="1" s="1"/>
  <c r="E4" i="4"/>
  <c r="AD6" i="1" s="1"/>
  <c r="CM4" i="4"/>
  <c r="AD92" i="1" s="1"/>
  <c r="BC4" i="4"/>
  <c r="AD56" i="1" s="1"/>
  <c r="DE4" i="3"/>
  <c r="AC110" i="1" s="1"/>
  <c r="ME4" i="3"/>
  <c r="AC344" i="1" s="1"/>
  <c r="KW4" i="4"/>
  <c r="AD310" i="1" s="1"/>
  <c r="DW4" i="4"/>
  <c r="AD128" i="1" s="1"/>
  <c r="FA4" i="3"/>
  <c r="AC158" i="1" s="1"/>
  <c r="ES4" i="3"/>
  <c r="AC150" i="1" s="1"/>
  <c r="HE4" i="3"/>
  <c r="AC214" i="1" s="1"/>
  <c r="LK4" i="3"/>
  <c r="AC324" i="1" s="1"/>
  <c r="MQ4" i="3"/>
  <c r="AC356" i="1" s="1"/>
  <c r="FU4" i="4"/>
  <c r="AD178" i="1" s="1"/>
  <c r="HE4" i="4"/>
  <c r="AD214" i="1" s="1"/>
  <c r="KG4" i="4"/>
  <c r="AD294" i="1" s="1"/>
  <c r="LM4" i="4"/>
  <c r="AD326" i="1" s="1"/>
  <c r="MS4" i="4"/>
  <c r="AD358" i="1" s="1"/>
  <c r="KX4" i="4"/>
  <c r="AD311" i="1" s="1"/>
  <c r="NJ4" i="4"/>
  <c r="AD375" i="1" s="1"/>
  <c r="FQ4" i="4"/>
  <c r="AD174" i="1" s="1"/>
  <c r="EI4" i="4"/>
  <c r="AD140" i="1" s="1"/>
  <c r="AP4" i="4"/>
  <c r="AD43" i="1" s="1"/>
  <c r="F4" i="4"/>
  <c r="AD7" i="1" s="1"/>
  <c r="EK4" i="3"/>
  <c r="AC142" i="1" s="1"/>
  <c r="DG4" i="3"/>
  <c r="AC112" i="1" s="1"/>
  <c r="LO4" i="3"/>
  <c r="AC328" i="1" s="1"/>
  <c r="EH4" i="4"/>
  <c r="AD139" i="1" s="1"/>
  <c r="HO4" i="4"/>
  <c r="AD224" i="1" s="1"/>
  <c r="AL4" i="4" l="1"/>
  <c r="AD39" i="1" s="1"/>
  <c r="W4" i="4"/>
  <c r="AD24" i="1" s="1"/>
  <c r="BE4" i="3"/>
  <c r="AC58" i="1" s="1"/>
  <c r="Y4" i="3"/>
  <c r="AC26" i="1" s="1"/>
  <c r="BU4" i="3"/>
  <c r="AC74" i="1" s="1"/>
  <c r="AO4" i="3"/>
  <c r="AC42" i="1" s="1"/>
  <c r="W4" i="3"/>
  <c r="AC24" i="1" s="1"/>
  <c r="CQ4" i="3"/>
  <c r="AC96" i="1" s="1"/>
  <c r="O4" i="3"/>
  <c r="AC16" i="1" s="1"/>
  <c r="AT4" i="3"/>
  <c r="AC47" i="1" s="1"/>
  <c r="CU4" i="3"/>
  <c r="AC100" i="1" s="1"/>
  <c r="N4" i="3"/>
  <c r="AC15" i="1" s="1"/>
  <c r="BL4" i="4"/>
  <c r="AD65" i="1" s="1"/>
  <c r="H4" i="4"/>
  <c r="AD9" i="1" s="1"/>
  <c r="CM4" i="3"/>
  <c r="AC92" i="1" s="1"/>
  <c r="CE4" i="3"/>
  <c r="AC84" i="1" s="1"/>
  <c r="AA4" i="3"/>
  <c r="AC28" i="1" s="1"/>
  <c r="BS4" i="3"/>
  <c r="AC72" i="1" s="1"/>
  <c r="BO4" i="4"/>
  <c r="AD68" i="1" s="1"/>
  <c r="CP4" i="3"/>
  <c r="AC95" i="1" s="1"/>
  <c r="AQ4" i="3"/>
  <c r="AC44" i="1" s="1"/>
  <c r="CI4" i="3"/>
  <c r="AC88" i="1" s="1"/>
  <c r="AZ4" i="4"/>
  <c r="AD53" i="1" s="1"/>
  <c r="AU4" i="3"/>
  <c r="AC48" i="1" s="1"/>
  <c r="AY4" i="3"/>
  <c r="AC52" i="1" s="1"/>
  <c r="AJ4" i="3"/>
  <c r="AC37" i="1" s="1"/>
  <c r="S4" i="4"/>
  <c r="AD20" i="1" s="1"/>
  <c r="AD4" i="3"/>
  <c r="AC31" i="1" s="1"/>
  <c r="BO4" i="3"/>
  <c r="AC68" i="1" s="1"/>
  <c r="AM4" i="3"/>
  <c r="AC40" i="1" s="1"/>
  <c r="CA4" i="3"/>
  <c r="AC80" i="1" s="1"/>
  <c r="AI4" i="3"/>
  <c r="AC36" i="1" s="1"/>
  <c r="CV4" i="3"/>
  <c r="AC101" i="1" s="1"/>
  <c r="BG4" i="3"/>
  <c r="AC60" i="1" s="1"/>
  <c r="BC4" i="3"/>
  <c r="AC56" i="1" s="1"/>
  <c r="AK4" i="4"/>
  <c r="AD38" i="1" s="1"/>
  <c r="T4" i="3"/>
  <c r="AC21" i="1" s="1"/>
  <c r="C4" i="3"/>
  <c r="AC4" i="1" s="1"/>
  <c r="BZ4" i="3"/>
  <c r="AC79" i="1" s="1"/>
  <c r="CF4" i="3"/>
  <c r="AC85" i="1" s="1"/>
  <c r="D4" i="4"/>
  <c r="AD5" i="1" s="1"/>
  <c r="S4" i="3"/>
  <c r="AC20" i="1" s="1"/>
  <c r="BF4" i="4"/>
  <c r="AD59" i="1" s="1"/>
  <c r="AZ4" i="3"/>
  <c r="AC53" i="1" s="1"/>
  <c r="BP4" i="3"/>
  <c r="AC69" i="1" s="1"/>
  <c r="BJ4" i="3"/>
  <c r="AC63" i="1" s="1"/>
  <c r="BW4" i="3"/>
  <c r="AC76" i="1" s="1"/>
  <c r="CY4" i="3"/>
  <c r="AC104" i="1" s="1"/>
  <c r="BP4" i="4"/>
  <c r="AD69" i="1" s="1"/>
  <c r="V4" i="4"/>
  <c r="AD23" i="1" s="1"/>
  <c r="M4" i="4"/>
  <c r="AD14" i="1" s="1"/>
</calcChain>
</file>

<file path=xl/sharedStrings.xml><?xml version="1.0" encoding="utf-8"?>
<sst xmlns="http://schemas.openxmlformats.org/spreadsheetml/2006/main" count="4480" uniqueCount="903">
  <si>
    <t>Ticker</t>
  </si>
  <si>
    <t>Name</t>
  </si>
  <si>
    <t>% Index Weight</t>
  </si>
  <si>
    <t>Shares</t>
  </si>
  <si>
    <t>Last Price</t>
  </si>
  <si>
    <t>NDX Index</t>
  </si>
  <si>
    <t>MXIM UW Equity</t>
  </si>
  <si>
    <t>YHOO UW Equity</t>
  </si>
  <si>
    <t>MDLZ UW Equity</t>
  </si>
  <si>
    <t>SRCL UW Equity</t>
  </si>
  <si>
    <t>TSCO UW Equity</t>
  </si>
  <si>
    <t>DISH UW Equity</t>
  </si>
  <si>
    <t>AMZN UW Equity</t>
  </si>
  <si>
    <t>ALXN UW Equity</t>
  </si>
  <si>
    <t>CHRW UW Equity</t>
  </si>
  <si>
    <t>GOOG UW Equity</t>
  </si>
  <si>
    <t>CHTR UW Equity</t>
  </si>
  <si>
    <t>CSCO UW Equity</t>
  </si>
  <si>
    <t>INTC UW Equity</t>
  </si>
  <si>
    <t>BRCM UW Equity</t>
  </si>
  <si>
    <t>MSFT UW Equity</t>
  </si>
  <si>
    <t>NVDA UW Equity</t>
  </si>
  <si>
    <t>CTSH UW Equity</t>
  </si>
  <si>
    <t>ISRG UW Equity</t>
  </si>
  <si>
    <t>EBAY UW Equity</t>
  </si>
  <si>
    <t>PCLN UW Equity</t>
  </si>
  <si>
    <t>ILMN UW Equity</t>
  </si>
  <si>
    <t>FFIV UW Equity</t>
  </si>
  <si>
    <t>AKAM UW Equity</t>
  </si>
  <si>
    <t>TXN UW Equity</t>
  </si>
  <si>
    <t>GOOGL UW Equity</t>
  </si>
  <si>
    <t>WDC UW Equity</t>
  </si>
  <si>
    <t>NFLX UW Equity</t>
  </si>
  <si>
    <t>ADP UW Equity</t>
  </si>
  <si>
    <t>GRMN UW Equity</t>
  </si>
  <si>
    <t>STX UW Equity</t>
  </si>
  <si>
    <t>EQIX UW Equity</t>
  </si>
  <si>
    <t>ADBE UW Equity</t>
  </si>
  <si>
    <t>AMGN UW Equity</t>
  </si>
  <si>
    <t>AAPL UW Equity</t>
  </si>
  <si>
    <t>ADSK UW Equity</t>
  </si>
  <si>
    <t>DISCK UW Equity</t>
  </si>
  <si>
    <t>CMCSA UW Equity</t>
  </si>
  <si>
    <t>KLAC UW Equity</t>
  </si>
  <si>
    <t>AVGO UW Equity</t>
  </si>
  <si>
    <t>PCAR UW Equity</t>
  </si>
  <si>
    <t>CA UW Equity</t>
  </si>
  <si>
    <t>WYNN UW Equity</t>
  </si>
  <si>
    <t>DTV UW Equity</t>
  </si>
  <si>
    <t>COST UW Equity</t>
  </si>
  <si>
    <t>QVCA UW Equity</t>
  </si>
  <si>
    <t>REGN UW Equity</t>
  </si>
  <si>
    <t>SIAL UW Equity</t>
  </si>
  <si>
    <t>ATVI UW Equity</t>
  </si>
  <si>
    <t>ALTR UW Equity</t>
  </si>
  <si>
    <t>AMAT UW Equity</t>
  </si>
  <si>
    <t>BBBY UW Equity</t>
  </si>
  <si>
    <t>EXPE UW Equity</t>
  </si>
  <si>
    <t>CELG UW Equity</t>
  </si>
  <si>
    <t>CERN UW Equity</t>
  </si>
  <si>
    <t>DISCA UW Equity</t>
  </si>
  <si>
    <t>CTRX UW Equity</t>
  </si>
  <si>
    <t>VIAB UW Equity</t>
  </si>
  <si>
    <t>ESRX UW Equity</t>
  </si>
  <si>
    <t>EXPD UW Equity</t>
  </si>
  <si>
    <t>FAST UW Equity</t>
  </si>
  <si>
    <t>TRIP UW Equity</t>
  </si>
  <si>
    <t>HSIC UW Equity</t>
  </si>
  <si>
    <t>FISV UW Equity</t>
  </si>
  <si>
    <t>GILD UW Equity</t>
  </si>
  <si>
    <t>FB UW Equity</t>
  </si>
  <si>
    <t>BIIB UW Equity</t>
  </si>
  <si>
    <t>LLTC UW Equity</t>
  </si>
  <si>
    <t>SBAC UW Equity</t>
  </si>
  <si>
    <t>MNST UW Equity</t>
  </si>
  <si>
    <t>VRTX UW Equity</t>
  </si>
  <si>
    <t>ADI UW Equity</t>
  </si>
  <si>
    <t>PAYX UW Equity</t>
  </si>
  <si>
    <t>VIP UW Equity</t>
  </si>
  <si>
    <t>QCOM UW Equity</t>
  </si>
  <si>
    <t>MAR UW Equity</t>
  </si>
  <si>
    <t>ROST UW Equity</t>
  </si>
  <si>
    <t>SBUX UW Equity</t>
  </si>
  <si>
    <t>SPLS UW Equity</t>
  </si>
  <si>
    <t>SYMC UW Equity</t>
  </si>
  <si>
    <t>VOD UW Equity</t>
  </si>
  <si>
    <t>WFM UW Equity</t>
  </si>
  <si>
    <t>XLNX UW Equity</t>
  </si>
  <si>
    <t>KRFT UW Equity</t>
  </si>
  <si>
    <t>LMCA UW Equity</t>
  </si>
  <si>
    <t>INTU UW Equity</t>
  </si>
  <si>
    <t>CHKP UW Equity</t>
  </si>
  <si>
    <t>ORLY UW Equity</t>
  </si>
  <si>
    <t>TSLA UW Equity</t>
  </si>
  <si>
    <t>LVNTA UW Equity</t>
  </si>
  <si>
    <t>NXPI UW Equity</t>
  </si>
  <si>
    <t>GMCR UW Equity</t>
  </si>
  <si>
    <t>MAT UW Equity</t>
  </si>
  <si>
    <t>SIRI UW Equity</t>
  </si>
  <si>
    <t>MU UW Equity</t>
  </si>
  <si>
    <t>BIDU UW Equity</t>
  </si>
  <si>
    <t>MYL UW Equity</t>
  </si>
  <si>
    <t>VRSK UW Equity</t>
  </si>
  <si>
    <t>DLTR UW Equity</t>
  </si>
  <si>
    <t>LMCK UW Equity</t>
  </si>
  <si>
    <t>FOXA UW Equity</t>
  </si>
  <si>
    <t>SNDK UW Equity</t>
  </si>
  <si>
    <t>NTAP UW Equity</t>
  </si>
  <si>
    <t>LBTYA UW Equity</t>
  </si>
  <si>
    <t>CTXS UW Equity</t>
  </si>
  <si>
    <t>RTG_SP_LT_LC_ISSUER_CREDIT</t>
  </si>
  <si>
    <t>RTG_FITCH_LT_ISSUER_DEFAULT</t>
  </si>
  <si>
    <t>RTG_MDY_SEN_UNSECURED_DEBT</t>
  </si>
  <si>
    <t>RTG_MDY_ISSUER</t>
  </si>
  <si>
    <t>RTG_MOODY_LONG_TERM</t>
  </si>
  <si>
    <t>RTG_EGAN_JONES_LOCAL_SR_UNSEC</t>
  </si>
  <si>
    <t>SALES_REV_TURN</t>
  </si>
  <si>
    <t>CF_FREE_CASH_FLOW</t>
  </si>
  <si>
    <t>OPER_MARGIN</t>
  </si>
  <si>
    <t>FREE_CASH_FLOW_MARGIN</t>
  </si>
  <si>
    <t>FCF_TO_TOTAL_DEBT</t>
  </si>
  <si>
    <t>TOT_DEBT_TO_EBITDA</t>
  </si>
  <si>
    <t>EBITDA_TO_TOT_INT_EXP</t>
  </si>
  <si>
    <t>BS_TOT_ASSET</t>
  </si>
  <si>
    <t>IS_OPER_INC</t>
  </si>
  <si>
    <t>BBB+</t>
  </si>
  <si>
    <t>#N/A N/A</t>
  </si>
  <si>
    <t>Baa1</t>
  </si>
  <si>
    <t>BB+u</t>
  </si>
  <si>
    <t>A+</t>
  </si>
  <si>
    <t>BBB</t>
  </si>
  <si>
    <t>BBB    *-</t>
  </si>
  <si>
    <t>NR</t>
  </si>
  <si>
    <t>WR</t>
  </si>
  <si>
    <t>BB-</t>
  </si>
  <si>
    <t>Ba3</t>
  </si>
  <si>
    <t>B+</t>
  </si>
  <si>
    <t>AA-</t>
  </si>
  <si>
    <t>AA</t>
  </si>
  <si>
    <t>Aa2</t>
  </si>
  <si>
    <t>AA+</t>
  </si>
  <si>
    <t>#N/A Field Not Applicable</t>
  </si>
  <si>
    <t>A1</t>
  </si>
  <si>
    <t>A-</t>
  </si>
  <si>
    <t>A2</t>
  </si>
  <si>
    <t>AAA</t>
  </si>
  <si>
    <t>Aaa</t>
  </si>
  <si>
    <t>A</t>
  </si>
  <si>
    <t>Aa1</t>
  </si>
  <si>
    <t>BBB-</t>
  </si>
  <si>
    <t>BB</t>
  </si>
  <si>
    <t>BB+</t>
  </si>
  <si>
    <t>Baa2</t>
  </si>
  <si>
    <t>A3</t>
  </si>
  <si>
    <t>Ba1</t>
  </si>
  <si>
    <t>Ba2</t>
  </si>
  <si>
    <t>A3     *-</t>
  </si>
  <si>
    <t>A3 *-</t>
  </si>
  <si>
    <t>Baa3</t>
  </si>
  <si>
    <t>B3</t>
  </si>
  <si>
    <t>B1</t>
  </si>
  <si>
    <t>B</t>
  </si>
  <si>
    <t>Baa2   *-</t>
  </si>
  <si>
    <t>Baa2 *-</t>
  </si>
  <si>
    <t>A-u</t>
  </si>
  <si>
    <t>BBBu</t>
  </si>
  <si>
    <t>Revenue</t>
  </si>
  <si>
    <t>FCF</t>
  </si>
  <si>
    <t>Operating Margin</t>
  </si>
  <si>
    <t>FCF Margin</t>
  </si>
  <si>
    <t>FCF to Debt</t>
  </si>
  <si>
    <t>Debt/EBITDA</t>
  </si>
  <si>
    <t>EBITDA/Interest Expense</t>
  </si>
  <si>
    <t>Operating Income</t>
  </si>
  <si>
    <t>Total Asset</t>
  </si>
  <si>
    <t>IBM US Equity ISIN</t>
  </si>
  <si>
    <t>Date</t>
  </si>
  <si>
    <t>PX_LAST</t>
  </si>
  <si>
    <t>sd</t>
  </si>
  <si>
    <t>mean</t>
  </si>
  <si>
    <t>mean/sd</t>
  </si>
  <si>
    <t>Operation Margin Stability</t>
  </si>
  <si>
    <t>FCF Margin Stability</t>
  </si>
  <si>
    <t>NET_DEBT_TO_SHRHLDR_EQTY</t>
  </si>
  <si>
    <t>TOT_DEBT_TO_TOT_ASSET</t>
  </si>
  <si>
    <t>CF_CASH_FROM_OPER</t>
  </si>
  <si>
    <t>NET_WORKING_CAPITAL_INVESTMENT</t>
  </si>
  <si>
    <t>BS_CASH_NEAR_CASH_ITEM</t>
  </si>
  <si>
    <t>TWOU UW Equity</t>
  </si>
  <si>
    <t>ACIW UW Equity</t>
  </si>
  <si>
    <t>BIRT UW Equity</t>
  </si>
  <si>
    <t>ACXM UW Equity</t>
  </si>
  <si>
    <t>ADEP UW Equity</t>
  </si>
  <si>
    <t>ADVS UW Equity</t>
  </si>
  <si>
    <t>AGYS UW Equity</t>
  </si>
  <si>
    <t>AFOP UW Equity</t>
  </si>
  <si>
    <t>MDRX UW Equity</t>
  </si>
  <si>
    <t>AMBA UW Equity</t>
  </si>
  <si>
    <t>AMSWA UW Equity</t>
  </si>
  <si>
    <t>AMKR UW Equity</t>
  </si>
  <si>
    <t>ASYS UW Equity</t>
  </si>
  <si>
    <t>ANAD UW Equity</t>
  </si>
  <si>
    <t>ANSS UW Equity</t>
  </si>
  <si>
    <t>ATNY UW Equity</t>
  </si>
  <si>
    <t>AMCC UW Equity</t>
  </si>
  <si>
    <t>AAOI UW Equity</t>
  </si>
  <si>
    <t>ARRS UW Equity</t>
  </si>
  <si>
    <t>ARUN UW Equity</t>
  </si>
  <si>
    <t>ASTI UW Equity</t>
  </si>
  <si>
    <t>AZPN UW Equity</t>
  </si>
  <si>
    <t>ATEA UW Equity</t>
  </si>
  <si>
    <t>ALOT UW Equity</t>
  </si>
  <si>
    <t>ASUR UW Equity</t>
  </si>
  <si>
    <t>ATML UW Equity</t>
  </si>
  <si>
    <t>ADNC UW Equity</t>
  </si>
  <si>
    <t>ADAT UW Equity</t>
  </si>
  <si>
    <t>ABTL UW Equity</t>
  </si>
  <si>
    <t>AVNW UW Equity</t>
  </si>
  <si>
    <t>AWRE UW Equity</t>
  </si>
  <si>
    <t>ACLS UW Equity</t>
  </si>
  <si>
    <t>AXTI UW Equity</t>
  </si>
  <si>
    <t>BBSI UW Equity</t>
  </si>
  <si>
    <t>BV UW Equity</t>
  </si>
  <si>
    <t>BNFT UW Equity</t>
  </si>
  <si>
    <t>BBOX UW Equity</t>
  </si>
  <si>
    <t>BLKB UW Equity</t>
  </si>
  <si>
    <t>BCOR UW Equity</t>
  </si>
  <si>
    <t>EPAY UW Equity</t>
  </si>
  <si>
    <t>BLIN           UW Equity</t>
  </si>
  <si>
    <t>BCOV UW Equity</t>
  </si>
  <si>
    <t>BSFT UW Equity</t>
  </si>
  <si>
    <t>BVSN UW Equity</t>
  </si>
  <si>
    <t>BRCD UW Equity</t>
  </si>
  <si>
    <t>BRKS UW Equity</t>
  </si>
  <si>
    <t>BTUI UW Equity</t>
  </si>
  <si>
    <t>CCMP UW Equity</t>
  </si>
  <si>
    <t>CDNS UW Equity</t>
  </si>
  <si>
    <t>CAMP UW Equity</t>
  </si>
  <si>
    <t>CALD UW Equity</t>
  </si>
  <si>
    <t>CAVM UW Equity</t>
  </si>
  <si>
    <t>CEVA UW Equity</t>
  </si>
  <si>
    <t>CRUS UW Equity</t>
  </si>
  <si>
    <t>CCOI UW Equity</t>
  </si>
  <si>
    <t>CLRX UW Equity</t>
  </si>
  <si>
    <t>COMM UW Equity</t>
  </si>
  <si>
    <t>CVLT UW Equity</t>
  </si>
  <si>
    <t>CPSI UW Equity</t>
  </si>
  <si>
    <t>CTG UW Equity</t>
  </si>
  <si>
    <t>CPWR UW Equity</t>
  </si>
  <si>
    <t>CMTL UW Equity</t>
  </si>
  <si>
    <t>CNQR UW Equity</t>
  </si>
  <si>
    <t>CCUR UW Equity</t>
  </si>
  <si>
    <t>CTCT UW Equity</t>
  </si>
  <si>
    <t>CNVR UW Equity</t>
  </si>
  <si>
    <t>CSOD UW Equity</t>
  </si>
  <si>
    <t>COVS UW Equity</t>
  </si>
  <si>
    <t>COVSV UW Equity</t>
  </si>
  <si>
    <t>CRAY UW Equity</t>
  </si>
  <si>
    <t>CREE UW Equity</t>
  </si>
  <si>
    <t>CCRN UW Equity</t>
  </si>
  <si>
    <t>CRDS UW Equity</t>
  </si>
  <si>
    <t>CSGS UW Equity</t>
  </si>
  <si>
    <t>CSPI UW Equity</t>
  </si>
  <si>
    <t>CVV UW Equity</t>
  </si>
  <si>
    <t>CY UW Equity</t>
  </si>
  <si>
    <t>DAEG UW Equity</t>
  </si>
  <si>
    <t>DTLK UW Equity</t>
  </si>
  <si>
    <t>DRAM UW Equity</t>
  </si>
  <si>
    <t>DWCH UW Equity</t>
  </si>
  <si>
    <t>TRAK UW Equity</t>
  </si>
  <si>
    <t>DGII UW Equity</t>
  </si>
  <si>
    <t>DMRC UW Equity</t>
  </si>
  <si>
    <t>DGLY UW Equity</t>
  </si>
  <si>
    <t>DRIV UW Equity</t>
  </si>
  <si>
    <t>DIOD UW Equity</t>
  </si>
  <si>
    <t>DLHC UW Equity</t>
  </si>
  <si>
    <t>HILL UW Equity</t>
  </si>
  <si>
    <t>DSPG UW Equity</t>
  </si>
  <si>
    <t>EOPN UW Equity</t>
  </si>
  <si>
    <t>ELNK UW Equity</t>
  </si>
  <si>
    <t>EBIX UW Equity</t>
  </si>
  <si>
    <t>ELON UW Equity</t>
  </si>
  <si>
    <t>SATS UW Equity</t>
  </si>
  <si>
    <t>EDGW UW Equity</t>
  </si>
  <si>
    <t>EGAN UW Equity</t>
  </si>
  <si>
    <t>ELRC UW Equity</t>
  </si>
  <si>
    <t>EA UW Equity</t>
  </si>
  <si>
    <t>EFII UW Equity</t>
  </si>
  <si>
    <t>EMKR UW Equity</t>
  </si>
  <si>
    <t>EIGI UW Equity</t>
  </si>
  <si>
    <t>WATT UW Equity</t>
  </si>
  <si>
    <t>ERII UW Equity</t>
  </si>
  <si>
    <t>ENOC UW Equity</t>
  </si>
  <si>
    <t>ENPH UW Equity</t>
  </si>
  <si>
    <t>ENTR UW Equity</t>
  </si>
  <si>
    <t>EPIQ UW Equity</t>
  </si>
  <si>
    <t>PLUS UW Equity</t>
  </si>
  <si>
    <t>EVOL UW Equity</t>
  </si>
  <si>
    <t>EXA UW Equity</t>
  </si>
  <si>
    <t>EXTR UW Equity</t>
  </si>
  <si>
    <t>FCS UW Equity</t>
  </si>
  <si>
    <t>FALC UW Equity</t>
  </si>
  <si>
    <t>FNSR UW Equity</t>
  </si>
  <si>
    <t>FEYE UW Equity</t>
  </si>
  <si>
    <t>FSLR UW Equity</t>
  </si>
  <si>
    <t>FIVN UW Equity</t>
  </si>
  <si>
    <t>FORM UW Equity</t>
  </si>
  <si>
    <t>FTNT UW Equity</t>
  </si>
  <si>
    <t>GLUU UW Equity</t>
  </si>
  <si>
    <t>GRPN UW Equity</t>
  </si>
  <si>
    <t>GSIT UW Equity</t>
  </si>
  <si>
    <t>GUID UW Equity</t>
  </si>
  <si>
    <t>HLIT UW Equity</t>
  </si>
  <si>
    <t>HSTM UW Equity</t>
  </si>
  <si>
    <t>HSII UW Equity</t>
  </si>
  <si>
    <t>AWAY UW Equity</t>
  </si>
  <si>
    <t>HSON UW Equity</t>
  </si>
  <si>
    <t>INVE UW Equity</t>
  </si>
  <si>
    <t>IGTE UW Equity</t>
  </si>
  <si>
    <t>IMMR UW Equity</t>
  </si>
  <si>
    <t>SAAS UW Equity</t>
  </si>
  <si>
    <t>INFA UW Equity</t>
  </si>
  <si>
    <t>INOD UW Equity</t>
  </si>
  <si>
    <t>ISSC UW Equity</t>
  </si>
  <si>
    <t>IDTI UW Equity</t>
  </si>
  <si>
    <t>ISSI UW Equity</t>
  </si>
  <si>
    <t>ININ UW Equity</t>
  </si>
  <si>
    <t>IMI UW Equity</t>
  </si>
  <si>
    <t>INAP UW Equity</t>
  </si>
  <si>
    <t>INPH UW Equity</t>
  </si>
  <si>
    <t>INTX UW Equity</t>
  </si>
  <si>
    <t>ISIL UW Equity</t>
  </si>
  <si>
    <t>IVAC UW Equity</t>
  </si>
  <si>
    <t>IPAS UW Equity</t>
  </si>
  <si>
    <t>IPGP UW Equity</t>
  </si>
  <si>
    <t>IXYS UW Equity</t>
  </si>
  <si>
    <t>JCOM UW Equity</t>
  </si>
  <si>
    <t>JKHY UW Equity</t>
  </si>
  <si>
    <t>JDSU UW Equity</t>
  </si>
  <si>
    <t>JIVE UW Equity</t>
  </si>
  <si>
    <t>KELYA UW Equity</t>
  </si>
  <si>
    <t>KELYB UW Equity</t>
  </si>
  <si>
    <t>KTEC UW Equity</t>
  </si>
  <si>
    <t>KTCC UW Equity</t>
  </si>
  <si>
    <t>KFRC UW Equity</t>
  </si>
  <si>
    <t>KBALB UW Equity</t>
  </si>
  <si>
    <t>KBALV UW Equity</t>
  </si>
  <si>
    <t>KFX UW Equity</t>
  </si>
  <si>
    <t>KOPN UW Equity</t>
  </si>
  <si>
    <t>KVHI UW Equity</t>
  </si>
  <si>
    <t>LRCX UW Equity</t>
  </si>
  <si>
    <t>LTRX UW Equity</t>
  </si>
  <si>
    <t>LSCC UW Equity</t>
  </si>
  <si>
    <t>LPTH UW Equity</t>
  </si>
  <si>
    <t>LECO UW Equity</t>
  </si>
  <si>
    <t>LIQD UW Equity</t>
  </si>
  <si>
    <t>LIVE UW Equity</t>
  </si>
  <si>
    <t>LPSN UW Equity</t>
  </si>
  <si>
    <t>LOGI UW Equity</t>
  </si>
  <si>
    <t>LOGM UW Equity</t>
  </si>
  <si>
    <t>LOOK UW Equity</t>
  </si>
  <si>
    <t>LORL UW Equity</t>
  </si>
  <si>
    <t>MTSI UW Equity</t>
  </si>
  <si>
    <t>MNGA UW Equity</t>
  </si>
  <si>
    <t>COOL UW Equity</t>
  </si>
  <si>
    <t>MANH UW Equity</t>
  </si>
  <si>
    <t>MNTX UW Equity</t>
  </si>
  <si>
    <t>MKTO UW Equity</t>
  </si>
  <si>
    <t>MTSN UW Equity</t>
  </si>
  <si>
    <t>MGRC UW Equity</t>
  </si>
  <si>
    <t>MDAS UW Equity</t>
  </si>
  <si>
    <t>MTBC UW Equity</t>
  </si>
  <si>
    <t>MDSO UW Equity</t>
  </si>
  <si>
    <t>MLNX UW Equity</t>
  </si>
  <si>
    <t>MENT UW Equity</t>
  </si>
  <si>
    <t>MRGE UW Equity</t>
  </si>
  <si>
    <t>MERU UW Equity</t>
  </si>
  <si>
    <t>MCRL UW Equity</t>
  </si>
  <si>
    <t>MCHP UW Equity</t>
  </si>
  <si>
    <t>MSCC UW Equity</t>
  </si>
  <si>
    <t>MSTR UW Equity</t>
  </si>
  <si>
    <t>MIND UW Equity</t>
  </si>
  <si>
    <t>MITK UW Equity</t>
  </si>
  <si>
    <t>MOBL UW Equity</t>
  </si>
  <si>
    <t>MPWR UW Equity</t>
  </si>
  <si>
    <t>TYPE UW Equity</t>
  </si>
  <si>
    <t>MOSY UW Equity</t>
  </si>
  <si>
    <t>MRVC UW Equity</t>
  </si>
  <si>
    <t>MFLX UW Equity</t>
  </si>
  <si>
    <t>NATI UW Equity</t>
  </si>
  <si>
    <t>NCIT UW Equity</t>
  </si>
  <si>
    <t>NETE UW Equity</t>
  </si>
  <si>
    <t>NLST UW Equity</t>
  </si>
  <si>
    <t>NTCT UW Equity</t>
  </si>
  <si>
    <t>NTWK UW Equity</t>
  </si>
  <si>
    <t>NUAN UW Equity</t>
  </si>
  <si>
    <t>NVEC UW Equity</t>
  </si>
  <si>
    <t>OCLR UW Equity</t>
  </si>
  <si>
    <t>OMCL UW Equity</t>
  </si>
  <si>
    <t>OVTI UW Equity</t>
  </si>
  <si>
    <t>ONNN UW Equity</t>
  </si>
  <si>
    <t>OSIS UW Equity</t>
  </si>
  <si>
    <t>OVRL UW Equity</t>
  </si>
  <si>
    <t>PFIN UW Equity</t>
  </si>
  <si>
    <t>PCYG UW Equity</t>
  </si>
  <si>
    <t>PRKR UW Equity</t>
  </si>
  <si>
    <t>PCTY UW Equity</t>
  </si>
  <si>
    <t>PCTI UW Equity</t>
  </si>
  <si>
    <t>PDFS UW Equity</t>
  </si>
  <si>
    <t>PRLS UW Equity</t>
  </si>
  <si>
    <t>PEGA UW Equity</t>
  </si>
  <si>
    <t>PSMI UW Equity</t>
  </si>
  <si>
    <t>PRFT UW Equity</t>
  </si>
  <si>
    <t>PSEM UW Equity</t>
  </si>
  <si>
    <t>PLAB UW Equity</t>
  </si>
  <si>
    <t>PXLW UW Equity</t>
  </si>
  <si>
    <t>PLXS UW Equity</t>
  </si>
  <si>
    <t>PMCS UW Equity</t>
  </si>
  <si>
    <t>POWI UW Equity</t>
  </si>
  <si>
    <t>PKT UW Equity</t>
  </si>
  <si>
    <t>IPDN UW Equity</t>
  </si>
  <si>
    <t>PRGS UW Equity</t>
  </si>
  <si>
    <t>PFPT UW Equity</t>
  </si>
  <si>
    <t>PTC UW Equity</t>
  </si>
  <si>
    <t>QADA UW Equity</t>
  </si>
  <si>
    <t>QADB UW Equity</t>
  </si>
  <si>
    <t>QLIK UW Equity</t>
  </si>
  <si>
    <t>QLGC UW Equity</t>
  </si>
  <si>
    <t>QSII UW Equity</t>
  </si>
  <si>
    <t>QBAK UW Equity</t>
  </si>
  <si>
    <t>QLYS UW Equity</t>
  </si>
  <si>
    <t>QRHC UW Equity</t>
  </si>
  <si>
    <t>QUIK UW Equity</t>
  </si>
  <si>
    <t>QUMU UW Equity</t>
  </si>
  <si>
    <t>RSYS UW Equity</t>
  </si>
  <si>
    <t>RMBS UW Equity</t>
  </si>
  <si>
    <t>RCMT UW Equity</t>
  </si>
  <si>
    <t>RLOC UW Equity</t>
  </si>
  <si>
    <t>RNWK UW Equity</t>
  </si>
  <si>
    <t>RP UW Equity</t>
  </si>
  <si>
    <t>RCII UW Equity</t>
  </si>
  <si>
    <t>RESN UW Equity</t>
  </si>
  <si>
    <t>RFMD UW Equity</t>
  </si>
  <si>
    <t>RVBD UW Equity</t>
  </si>
  <si>
    <t>FUEL UW Equity</t>
  </si>
  <si>
    <t>RBCN UW Equity</t>
  </si>
  <si>
    <t>SABR UW Equity</t>
  </si>
  <si>
    <t>SANM UW Equity</t>
  </si>
  <si>
    <t>SAPE UW Equity</t>
  </si>
  <si>
    <t>SCSC UW Equity</t>
  </si>
  <si>
    <t>SGMS UW Equity</t>
  </si>
  <si>
    <t>SQI UW Equity</t>
  </si>
  <si>
    <t>SEAC UW Equity</t>
  </si>
  <si>
    <t>SLTC UW Equity</t>
  </si>
  <si>
    <t>SMTC UW Equity</t>
  </si>
  <si>
    <t>SIGM UW Equity</t>
  </si>
  <si>
    <t>SGMA UW Equity</t>
  </si>
  <si>
    <t>SGI UW Equity</t>
  </si>
  <si>
    <t>SLAB UW Equity</t>
  </si>
  <si>
    <t>SLP UW Equity</t>
  </si>
  <si>
    <t>SWKS UW Equity</t>
  </si>
  <si>
    <t>SMSI UW Equity</t>
  </si>
  <si>
    <t>SMTP UW Equity</t>
  </si>
  <si>
    <t>SOFO UW Equity</t>
  </si>
  <si>
    <t>SONS UW Equity</t>
  </si>
  <si>
    <t>SPDC UW Equity</t>
  </si>
  <si>
    <t>SPLK UW Equity</t>
  </si>
  <si>
    <t>SPSC UW Equity</t>
  </si>
  <si>
    <t>SSNC UW Equity</t>
  </si>
  <si>
    <t>SSYS UW Equity</t>
  </si>
  <si>
    <t>STRM UW Equity</t>
  </si>
  <si>
    <t>SEMI UW Equity</t>
  </si>
  <si>
    <t>SPWR UW Equity</t>
  </si>
  <si>
    <t>SMCI UW Equity</t>
  </si>
  <si>
    <t>SCON UW Equity</t>
  </si>
  <si>
    <t>SPRT UW Equity</t>
  </si>
  <si>
    <t>SYKE UW Equity</t>
  </si>
  <si>
    <t>SYNC UW Equity</t>
  </si>
  <si>
    <t>SYNA UW Equity</t>
  </si>
  <si>
    <t>SNCR UW Equity</t>
  </si>
  <si>
    <t>SNPS UW Equity</t>
  </si>
  <si>
    <t>SYNT UW Equity</t>
  </si>
  <si>
    <t>SYRX UW Equity</t>
  </si>
  <si>
    <t>TTWO UW Equity</t>
  </si>
  <si>
    <t>TNGO UW Equity</t>
  </si>
  <si>
    <t>TECD UW Equity</t>
  </si>
  <si>
    <t>TSYS UW Equity</t>
  </si>
  <si>
    <t>TTEC UW Equity</t>
  </si>
  <si>
    <t>TSRA UW Equity</t>
  </si>
  <si>
    <t>KEYW UW Equity</t>
  </si>
  <si>
    <t>MIDD UW Equity</t>
  </si>
  <si>
    <t>ULTI UW Equity</t>
  </si>
  <si>
    <t>TIBX UW Equity</t>
  </si>
  <si>
    <t>TIGR UW Equity</t>
  </si>
  <si>
    <t>TACT UW Equity</t>
  </si>
  <si>
    <t>TZOO UW Equity</t>
  </si>
  <si>
    <t>TQNT UW Equity</t>
  </si>
  <si>
    <t>TRUE UW Equity</t>
  </si>
  <si>
    <t>TSRI UW Equity</t>
  </si>
  <si>
    <t>TTMI UW Equity</t>
  </si>
  <si>
    <t>TUBE UW Equity</t>
  </si>
  <si>
    <t>TWIN UW Equity</t>
  </si>
  <si>
    <t>UBNT UW Equity</t>
  </si>
  <si>
    <t>UCTT UW Equity</t>
  </si>
  <si>
    <t>UTEK UW Equity</t>
  </si>
  <si>
    <t>UNTD UW Equity</t>
  </si>
  <si>
    <t>UPIP UW Equity</t>
  </si>
  <si>
    <t>VRNS UW Equity</t>
  </si>
  <si>
    <t>VDSI UW Equity</t>
  </si>
  <si>
    <t>VECO UW Equity</t>
  </si>
  <si>
    <t>VRNT UW Equity</t>
  </si>
  <si>
    <t>VRSN UW Equity</t>
  </si>
  <si>
    <t>VSAT UW Equity</t>
  </si>
  <si>
    <t>VIAS UW Equity</t>
  </si>
  <si>
    <t>VGGL UW Equity</t>
  </si>
  <si>
    <t>VRTU UW Equity</t>
  </si>
  <si>
    <t>VTSS UW Equity</t>
  </si>
  <si>
    <t>WAVX UW Equity</t>
  </si>
  <si>
    <t>WSTG UW Equity</t>
  </si>
  <si>
    <t>WWWW UW Equity</t>
  </si>
  <si>
    <t>WSCI UW Equity</t>
  </si>
  <si>
    <t>XPLR UW Equity</t>
  </si>
  <si>
    <t>XRSC UW Equity</t>
  </si>
  <si>
    <t>ZBRA UW Equity</t>
  </si>
  <si>
    <t>ZIXI UW Equity</t>
  </si>
  <si>
    <t>ZNGA UW Equity</t>
  </si>
  <si>
    <t>2U, Inc.</t>
  </si>
  <si>
    <t>ACI Worldwide, Inc.</t>
  </si>
  <si>
    <t>Activision Blizzard, Inc</t>
  </si>
  <si>
    <t>Actuate Corporation</t>
  </si>
  <si>
    <t>Acxiom Corporation</t>
  </si>
  <si>
    <t>Adept Technology, Inc.</t>
  </si>
  <si>
    <t>Adobe Systems Incorporated</t>
  </si>
  <si>
    <t>Advent Software, Inc.</t>
  </si>
  <si>
    <t>Agilysys, Inc.</t>
  </si>
  <si>
    <t>Alliance Fiber Optic Products, Inc.</t>
  </si>
  <si>
    <t>Allscripts Healthcare Solutions, Inc.</t>
  </si>
  <si>
    <t>Altera Corporation</t>
  </si>
  <si>
    <t>Ambarella, Inc.</t>
  </si>
  <si>
    <t>American Software, Inc.</t>
  </si>
  <si>
    <t>Amkor Technology, Inc.</t>
  </si>
  <si>
    <t>Amtech Systems, Inc.</t>
  </si>
  <si>
    <t>ANADIGICS, Inc.</t>
  </si>
  <si>
    <t>Analog Devices, Inc.</t>
  </si>
  <si>
    <t>ANSYS, Inc.</t>
  </si>
  <si>
    <t>API Technologies Corp.</t>
  </si>
  <si>
    <t>Apple Inc.</t>
  </si>
  <si>
    <t>Applied Materials, Inc.</t>
  </si>
  <si>
    <t>Applied Micro Circuits Corporation</t>
  </si>
  <si>
    <t>Applied Optoelectronics, Inc.</t>
  </si>
  <si>
    <t>ARRIS Group, Inc.</t>
  </si>
  <si>
    <t>Aruba Networks, Inc.</t>
  </si>
  <si>
    <t>Ascent Solar Technologies, Inc.</t>
  </si>
  <si>
    <t>Aspen Technology, Inc.</t>
  </si>
  <si>
    <t>Astea International, Inc.</t>
  </si>
  <si>
    <t>Astro-Med, Inc.</t>
  </si>
  <si>
    <t>Asure Software Inc</t>
  </si>
  <si>
    <t>Atmel Corporation</t>
  </si>
  <si>
    <t>Audience, Inc.</t>
  </si>
  <si>
    <t>Authentidate Holding Corp.</t>
  </si>
  <si>
    <t>Autobytel Inc.</t>
  </si>
  <si>
    <t>Autodesk, Inc.</t>
  </si>
  <si>
    <t>Automatic Data Processing, Inc.</t>
  </si>
  <si>
    <t>Aviat Networks, Inc.</t>
  </si>
  <si>
    <t>Aware, Inc.</t>
  </si>
  <si>
    <t>Axcelis Technologies, Inc.</t>
  </si>
  <si>
    <t>AXT Inc</t>
  </si>
  <si>
    <t>Barrett Business Services, Inc.</t>
  </si>
  <si>
    <t>Bazaarvoice, Inc.</t>
  </si>
  <si>
    <t>Benefitfocus, Inc.</t>
  </si>
  <si>
    <t>Black Box Corporation</t>
  </si>
  <si>
    <t>Blackbaud, Inc.</t>
  </si>
  <si>
    <t>Blucora, Inc.</t>
  </si>
  <si>
    <t>Bottomline Technologies, Inc.</t>
  </si>
  <si>
    <t>Bridgeline Digital, Inc.</t>
  </si>
  <si>
    <t>Brightcove Inc.</t>
  </si>
  <si>
    <t>Broadcom Corporation</t>
  </si>
  <si>
    <t>BroadSoft, Inc.</t>
  </si>
  <si>
    <t>BroadVision, Inc.</t>
  </si>
  <si>
    <t>Brocade Communications Systems, Inc.</t>
  </si>
  <si>
    <t>Brooks Automation, Inc.</t>
  </si>
  <si>
    <t>BTU International, Inc.</t>
  </si>
  <si>
    <t>CA Inc.</t>
  </si>
  <si>
    <t>Cabot Microelectronics Corporation</t>
  </si>
  <si>
    <t>Cadence Design Systems, Inc.</t>
  </si>
  <si>
    <t>CalAmp Corp.</t>
  </si>
  <si>
    <t>Callidus Software, Inc.</t>
  </si>
  <si>
    <t>Cavium, Inc.</t>
  </si>
  <si>
    <t>Cerner Corporation</t>
  </si>
  <si>
    <t>CEVA, Inc.</t>
  </si>
  <si>
    <t>Cirrus Logic, Inc.</t>
  </si>
  <si>
    <t>Cisco Systems, Inc.</t>
  </si>
  <si>
    <t>Citrix Systems, Inc.</t>
  </si>
  <si>
    <t>Cogent Communications Holdings, Inc.</t>
  </si>
  <si>
    <t>Cognizant Technology Solutions Corporation</t>
  </si>
  <si>
    <t>CollabRx, Inc.</t>
  </si>
  <si>
    <t>CommScope Holding Company, Inc.</t>
  </si>
  <si>
    <t>CommVault Systems, Inc.</t>
  </si>
  <si>
    <t>Computer Programs and Systems, Inc.</t>
  </si>
  <si>
    <t>Computer Task Group, Incorporated</t>
  </si>
  <si>
    <t>Compuware Corporation</t>
  </si>
  <si>
    <t>Comtech Telecommunications Corp.</t>
  </si>
  <si>
    <t>Concur Technologies, Inc.</t>
  </si>
  <si>
    <t>Concurrent Computer Corporation</t>
  </si>
  <si>
    <t>Constant Contact, Inc.</t>
  </si>
  <si>
    <t>Conversant, Inc.</t>
  </si>
  <si>
    <t>Cornerstone OnDemand, Inc.</t>
  </si>
  <si>
    <t>Covisint Corporation</t>
  </si>
  <si>
    <t>Cray Inc</t>
  </si>
  <si>
    <t>Cree, Inc.</t>
  </si>
  <si>
    <t>Cross Country Healthcare, Inc.</t>
  </si>
  <si>
    <t>Crossroads Systems, Inc.</t>
  </si>
  <si>
    <t>CSG Systems International, Inc.</t>
  </si>
  <si>
    <t>CSP Inc.</t>
  </si>
  <si>
    <t>CVD Equipment Corporation</t>
  </si>
  <si>
    <t>Cypress Semiconductor Corporation</t>
  </si>
  <si>
    <t>Daegis Inc</t>
  </si>
  <si>
    <t>Datalink Corporation</t>
  </si>
  <si>
    <t>Dataram Corporation</t>
  </si>
  <si>
    <t>Datawatch Corporation</t>
  </si>
  <si>
    <t>Dealertrack Technologies, Inc.</t>
  </si>
  <si>
    <t>Digi International Inc.</t>
  </si>
  <si>
    <t>Digimarc Corporation</t>
  </si>
  <si>
    <t>Digital Ally, Inc.</t>
  </si>
  <si>
    <t>Digital River, Inc.</t>
  </si>
  <si>
    <t>Diodes Incorporated</t>
  </si>
  <si>
    <t>DLH Holdings Corp.</t>
  </si>
  <si>
    <t>Dot Hill Systems Corporation</t>
  </si>
  <si>
    <t>DSP Group, Inc.</t>
  </si>
  <si>
    <t>E2open, Inc.</t>
  </si>
  <si>
    <t>EarthLink Holdings Corp.</t>
  </si>
  <si>
    <t>Ebix, Inc.</t>
  </si>
  <si>
    <t>Echelon Corporation</t>
  </si>
  <si>
    <t>EchoStar Corporation</t>
  </si>
  <si>
    <t>Edgewater Technology, Inc.</t>
  </si>
  <si>
    <t>eGain Corporation</t>
  </si>
  <si>
    <t>Electro Rent Corporation</t>
  </si>
  <si>
    <t>Electronic Arts Inc.</t>
  </si>
  <si>
    <t>Electronics for Imaging, Inc.</t>
  </si>
  <si>
    <t>EMCORE Corporation</t>
  </si>
  <si>
    <t>Endurance International Group Holdings, Inc.</t>
  </si>
  <si>
    <t>Energous Corporation</t>
  </si>
  <si>
    <t>Energy Recovery, Inc.</t>
  </si>
  <si>
    <t>EnerNOC, Inc.</t>
  </si>
  <si>
    <t>Enphase Energy, Inc.</t>
  </si>
  <si>
    <t>Entropic Communications, Inc.</t>
  </si>
  <si>
    <t>EPIQ Systems, Inc.</t>
  </si>
  <si>
    <t>ePlus inc.</t>
  </si>
  <si>
    <t>Evolving Systems, Inc.</t>
  </si>
  <si>
    <t>Exa Corporation</t>
  </si>
  <si>
    <t>Extreme Networks, Inc.</t>
  </si>
  <si>
    <t>F5 Networks, Inc.</t>
  </si>
  <si>
    <t>Facebook, Inc.</t>
  </si>
  <si>
    <t>Fairchild Semiconductor International, Inc.</t>
  </si>
  <si>
    <t>FalconStor Software, Inc.</t>
  </si>
  <si>
    <t>Finisar Corporation</t>
  </si>
  <si>
    <t>FireEye, Inc.</t>
  </si>
  <si>
    <t>First Solar, Inc.</t>
  </si>
  <si>
    <t>Fiserv, Inc.</t>
  </si>
  <si>
    <t>Five9, Inc.</t>
  </si>
  <si>
    <t>FormFactor, Inc.</t>
  </si>
  <si>
    <t>Fortinet, Inc.</t>
  </si>
  <si>
    <t>Glu Mobile Inc.</t>
  </si>
  <si>
    <t>Google Inc.</t>
  </si>
  <si>
    <t>Groupon, Inc.</t>
  </si>
  <si>
    <t>GSI Technology, Inc.</t>
  </si>
  <si>
    <t>Guidance Software, Inc.</t>
  </si>
  <si>
    <t>Harmonic Inc.</t>
  </si>
  <si>
    <t>HealthStream, Inc.</t>
  </si>
  <si>
    <t>Heidrick &amp; Struggles International, Inc.</t>
  </si>
  <si>
    <t>HomeAway, Inc.</t>
  </si>
  <si>
    <t>Hudson Global, Inc.</t>
  </si>
  <si>
    <t>Identiv, Inc.</t>
  </si>
  <si>
    <t>iGATE Corporation</t>
  </si>
  <si>
    <t>Immersion Corporation</t>
  </si>
  <si>
    <t>inContact, Inc.</t>
  </si>
  <si>
    <t>Informatica Corporation</t>
  </si>
  <si>
    <t>Innodata Inc.</t>
  </si>
  <si>
    <t>Innovative Solutions and Support, Inc.</t>
  </si>
  <si>
    <t>Integrated Device Technology, Inc.</t>
  </si>
  <si>
    <t>Integrated Silicon Solution, Inc.</t>
  </si>
  <si>
    <t>Intel Corporation</t>
  </si>
  <si>
    <t>Interactive Intelligence Group, Inc.</t>
  </si>
  <si>
    <t>Intermolecular, Inc.</t>
  </si>
  <si>
    <t>Internap Network Services Corporation</t>
  </si>
  <si>
    <t>Interphase Corporation</t>
  </si>
  <si>
    <t>Intersections, Inc.</t>
  </si>
  <si>
    <t>Intersil Corporation</t>
  </si>
  <si>
    <t>Intevac, Inc.</t>
  </si>
  <si>
    <t>Intuit Inc.</t>
  </si>
  <si>
    <t>iPass Inc.</t>
  </si>
  <si>
    <t>IPG Photonics Corporation</t>
  </si>
  <si>
    <t>IXYS Corporation</t>
  </si>
  <si>
    <t>j2 Global, Inc.</t>
  </si>
  <si>
    <t>Jack Henry &amp; Associates, Inc.</t>
  </si>
  <si>
    <t>JDS Uniphase Corporation</t>
  </si>
  <si>
    <t>Jive Software, Inc.</t>
  </si>
  <si>
    <t>Kelly Services, Inc.</t>
  </si>
  <si>
    <t>Key Technology, Inc.</t>
  </si>
  <si>
    <t>Key Tronic Corporation</t>
  </si>
  <si>
    <t>Kforce, Inc.</t>
  </si>
  <si>
    <t>Kimball International, Inc.</t>
  </si>
  <si>
    <t>Kofax Limited</t>
  </si>
  <si>
    <t>Kopin Corporation</t>
  </si>
  <si>
    <t>KVH Industries, Inc.</t>
  </si>
  <si>
    <t>Lam Research Corporation</t>
  </si>
  <si>
    <t>Lantronix, Inc.</t>
  </si>
  <si>
    <t>Lattice Semiconductor Corporation</t>
  </si>
  <si>
    <t>LightPath Technologies, Inc.</t>
  </si>
  <si>
    <t>Lincoln Electric Holdings, Inc.</t>
  </si>
  <si>
    <t>Linear Technology Corporation</t>
  </si>
  <si>
    <t>Liquid Holdings Group, Inc.</t>
  </si>
  <si>
    <t>LiveDeal, Inc.</t>
  </si>
  <si>
    <t>LivePerson, Inc.</t>
  </si>
  <si>
    <t>Logitech International S.A.</t>
  </si>
  <si>
    <t>LogMein, Inc.</t>
  </si>
  <si>
    <t>LookSmart, Ltd.</t>
  </si>
  <si>
    <t>Loral Space and Communications, Inc.</t>
  </si>
  <si>
    <t>M/A-COM Technology Solutions Holdings, Inc.</t>
  </si>
  <si>
    <t>MagneGas Corporation</t>
  </si>
  <si>
    <t>Majesco Entertainment Company</t>
  </si>
  <si>
    <t>Manhattan Associates, Inc.</t>
  </si>
  <si>
    <t>Manitex International, Inc.</t>
  </si>
  <si>
    <t>Marketo, Inc.</t>
  </si>
  <si>
    <t>Mattson Technology, Inc.</t>
  </si>
  <si>
    <t>Maxim Integrated Products, Inc.</t>
  </si>
  <si>
    <t>McGrath RentCorp</t>
  </si>
  <si>
    <t>MedAssets, Inc.</t>
  </si>
  <si>
    <t>Medical Transcription Billing, Corp.</t>
  </si>
  <si>
    <t>Medidata Solutions, Inc.</t>
  </si>
  <si>
    <t>Mellanox Technologies, Ltd.</t>
  </si>
  <si>
    <t>Mentor Graphics Corporation</t>
  </si>
  <si>
    <t>Merge Healthcare Incorporated.</t>
  </si>
  <si>
    <t>Meru Networks, Inc.</t>
  </si>
  <si>
    <t>Micrel, Incorporated</t>
  </si>
  <si>
    <t>Microchip Technology Incorporated</t>
  </si>
  <si>
    <t>Micron Technology, Inc.</t>
  </si>
  <si>
    <t>Microsemi Corporation</t>
  </si>
  <si>
    <t>Microsoft Corporation</t>
  </si>
  <si>
    <t>MicroStrategy Incorporated</t>
  </si>
  <si>
    <t>Mitcham Industries, Inc.</t>
  </si>
  <si>
    <t>Mitek Systems, Inc.</t>
  </si>
  <si>
    <t>MobileIron, Inc.</t>
  </si>
  <si>
    <t>Monolithic Power Systems, Inc.</t>
  </si>
  <si>
    <t>Monotype Imaging Holdings Inc.</t>
  </si>
  <si>
    <t>MoSys, Inc.</t>
  </si>
  <si>
    <t>MRV Communications, Inc.</t>
  </si>
  <si>
    <t>Multi-Fineline Electronix, Inc.</t>
  </si>
  <si>
    <t>National Instruments Corporation</t>
  </si>
  <si>
    <t>NCI, Inc.</t>
  </si>
  <si>
    <t>Net Element, Inc.</t>
  </si>
  <si>
    <t>NetApp, Inc.</t>
  </si>
  <si>
    <t>Netlist, Inc.</t>
  </si>
  <si>
    <t>NetScout Systems, Inc.</t>
  </si>
  <si>
    <t>NetSol Technologies Inc.</t>
  </si>
  <si>
    <t>Nuance Communications, Inc.</t>
  </si>
  <si>
    <t>NVE Corporation</t>
  </si>
  <si>
    <t>NVIDIA Corporation</t>
  </si>
  <si>
    <t>Oclaro, Inc.</t>
  </si>
  <si>
    <t>Omnicell, Inc.</t>
  </si>
  <si>
    <t>OmniVision Technologies, Inc.</t>
  </si>
  <si>
    <t>ON Semiconductor Corporation</t>
  </si>
  <si>
    <t>OSI Systems, Inc.</t>
  </si>
  <si>
    <t>Overland Storage, Inc.</t>
  </si>
  <si>
    <t>P &amp; F Industries, Inc.</t>
  </si>
  <si>
    <t>Park City Group, Inc.</t>
  </si>
  <si>
    <t>ParkerVision, Inc.</t>
  </si>
  <si>
    <t>Paylocity Holding Corporation</t>
  </si>
  <si>
    <t>PC-Tel, Inc.</t>
  </si>
  <si>
    <t>PDF Solutions, Inc.</t>
  </si>
  <si>
    <t>Peerless Systems Corporation</t>
  </si>
  <si>
    <t>Pegasystems Inc.</t>
  </si>
  <si>
    <t>Peregrine Semiconductor Corp.</t>
  </si>
  <si>
    <t>Perficient, Inc.</t>
  </si>
  <si>
    <t>Pericom Semiconductor Corporation</t>
  </si>
  <si>
    <t>Photronics, Inc.</t>
  </si>
  <si>
    <t>Pixelworks, Inc.</t>
  </si>
  <si>
    <t>Plexus Corp.</t>
  </si>
  <si>
    <t>PMC - Sierra, Inc.</t>
  </si>
  <si>
    <t>Power Integrations, Inc.</t>
  </si>
  <si>
    <t>Procera Networks, Inc.</t>
  </si>
  <si>
    <t>Professional Diversity Network, Inc.</t>
  </si>
  <si>
    <t>Progress Software Corporation</t>
  </si>
  <si>
    <t>Proofpoint, Inc.</t>
  </si>
  <si>
    <t>PTC Inc.</t>
  </si>
  <si>
    <t>QAD Inc.</t>
  </si>
  <si>
    <t>Qlik Technologies Inc.</t>
  </si>
  <si>
    <t>QLogic Corporation</t>
  </si>
  <si>
    <t>QUALCOMM Incorporated</t>
  </si>
  <si>
    <t>Quality Systems, Inc.</t>
  </si>
  <si>
    <t>Qualstar Corporation</t>
  </si>
  <si>
    <t>Qualys, Inc.</t>
  </si>
  <si>
    <t>Quest Resource Holding Corporation.</t>
  </si>
  <si>
    <t>QuickLogic Corporation</t>
  </si>
  <si>
    <t>Qumu Corporation</t>
  </si>
  <si>
    <t>RadiSys Corporation</t>
  </si>
  <si>
    <t>Rambus, Inc.</t>
  </si>
  <si>
    <t>RCM Technologies, Inc.</t>
  </si>
  <si>
    <t>ReachLocal, Inc.</t>
  </si>
  <si>
    <t>RealNetworks, Inc.</t>
  </si>
  <si>
    <t>RealPage, Inc.</t>
  </si>
  <si>
    <t>Rent-A-Center Inc.</t>
  </si>
  <si>
    <t>Resonant Inc.</t>
  </si>
  <si>
    <t>RF Micro Devices, Inc.</t>
  </si>
  <si>
    <t>Riverbed Technology, Inc.</t>
  </si>
  <si>
    <t>Rocket Fuel Inc.</t>
  </si>
  <si>
    <t>Rubicon Technology, Inc.</t>
  </si>
  <si>
    <t>Sabre Corporation</t>
  </si>
  <si>
    <t>SanDisk Corporation</t>
  </si>
  <si>
    <t>Sanmina Corporation</t>
  </si>
  <si>
    <t>Sapient Corporation</t>
  </si>
  <si>
    <t>ScanSource, Inc.</t>
  </si>
  <si>
    <t>Scientific Games Corp</t>
  </si>
  <si>
    <t>SciQuest, Inc.</t>
  </si>
  <si>
    <t>SeaChange International, Inc.</t>
  </si>
  <si>
    <t>Selectica, Inc.</t>
  </si>
  <si>
    <t>Semtech Corporation</t>
  </si>
  <si>
    <t>Sigma Designs, Inc.</t>
  </si>
  <si>
    <t>SigmaTron International, Inc.</t>
  </si>
  <si>
    <t>Silicon Graphics International Corp</t>
  </si>
  <si>
    <t>Silicon Laboratories, Inc.</t>
  </si>
  <si>
    <t>Simulations Plus, Inc.</t>
  </si>
  <si>
    <t>Skyworks Solutions, Inc.</t>
  </si>
  <si>
    <t>Smith Micro Software, Inc.</t>
  </si>
  <si>
    <t>SMTP, Inc.</t>
  </si>
  <si>
    <t>Sonic Foundry, Inc.</t>
  </si>
  <si>
    <t>Sonus Networks, Inc.</t>
  </si>
  <si>
    <t>Speed Commerce, Inc.</t>
  </si>
  <si>
    <t>Splunk Inc.</t>
  </si>
  <si>
    <t>SPS Commerce, Inc.</t>
  </si>
  <si>
    <t>SS&amp;C Technologies Holdings, Inc.</t>
  </si>
  <si>
    <t>Stratasys, Ltd.</t>
  </si>
  <si>
    <t>Streamline Health Solutions, Inc.</t>
  </si>
  <si>
    <t>SunEdison Semiconductor Limited</t>
  </si>
  <si>
    <t>SunPower Corporation</t>
  </si>
  <si>
    <t>Super Micro Computer, Inc.</t>
  </si>
  <si>
    <t>Superconductor Technologies Inc.</t>
  </si>
  <si>
    <t>support.com, Inc.</t>
  </si>
  <si>
    <t>Sykes Enterprises, Incorporated</t>
  </si>
  <si>
    <t>Symantec Corporation</t>
  </si>
  <si>
    <t>Synacor, Inc.</t>
  </si>
  <si>
    <t>Synaptics Incorporated</t>
  </si>
  <si>
    <t>Synchronoss Technologies, Inc.</t>
  </si>
  <si>
    <t>Synopsys, Inc.</t>
  </si>
  <si>
    <t>Syntel, Inc.</t>
  </si>
  <si>
    <t>Sysorex Global Holding Corp.</t>
  </si>
  <si>
    <t>Take-Two Interactive Software, Inc.</t>
  </si>
  <si>
    <t>Tangoe, Inc.</t>
  </si>
  <si>
    <t>Tech Data Corporation</t>
  </si>
  <si>
    <t>TeleCommunication Systems, Inc.</t>
  </si>
  <si>
    <t>TeleTech Holdings, Inc.</t>
  </si>
  <si>
    <t>Tessera Technologies, Inc.</t>
  </si>
  <si>
    <t>Texas Instruments Incorporated</t>
  </si>
  <si>
    <t>The KEYW Holding Corporation</t>
  </si>
  <si>
    <t>The Middleby Corporation</t>
  </si>
  <si>
    <t>The Ultimate Software Group, Inc.</t>
  </si>
  <si>
    <t>TIBCO Software, Inc.</t>
  </si>
  <si>
    <t>TigerLogic Corporation</t>
  </si>
  <si>
    <t>TransAct Technologies Incorporated</t>
  </si>
  <si>
    <t>Travelzoo Inc.</t>
  </si>
  <si>
    <t>TripAdvisor, Inc.</t>
  </si>
  <si>
    <t>TriQuint Semiconductor, Inc.</t>
  </si>
  <si>
    <t>TrueCar, Inc.</t>
  </si>
  <si>
    <t>TSR, Inc.</t>
  </si>
  <si>
    <t>TTM Technologies, Inc.</t>
  </si>
  <si>
    <t>TubeMogul, Inc.</t>
  </si>
  <si>
    <t>Twin Disc, Incorporated</t>
  </si>
  <si>
    <t>Ubiquiti Networks, Inc.</t>
  </si>
  <si>
    <t>Ultra Clean Holdings, Inc.</t>
  </si>
  <si>
    <t>Ultratech, Inc.</t>
  </si>
  <si>
    <t>United Online, Inc.</t>
  </si>
  <si>
    <t>Unwired Planet, Inc.</t>
  </si>
  <si>
    <t>Varonis Systems, Inc.</t>
  </si>
  <si>
    <t>VASCO Data Security International, Inc.</t>
  </si>
  <si>
    <t>Veeco Instruments Inc.</t>
  </si>
  <si>
    <t>Verint Systems Inc.</t>
  </si>
  <si>
    <t>VeriSign, Inc.</t>
  </si>
  <si>
    <t>Verisk Analytics, Inc.</t>
  </si>
  <si>
    <t>ViaSat, Inc.</t>
  </si>
  <si>
    <t>Viasystems Group, Inc.</t>
  </si>
  <si>
    <t>Viggle Inc.</t>
  </si>
  <si>
    <t>Virtusa Corporation</t>
  </si>
  <si>
    <t>Vitesse Semiconductor Corporation</t>
  </si>
  <si>
    <t>Wave Systems Corp.</t>
  </si>
  <si>
    <t>Wayside Technology Group, Inc.</t>
  </si>
  <si>
    <t>Web.com Group, Inc.</t>
  </si>
  <si>
    <t>Western Digital Corporation</t>
  </si>
  <si>
    <t>WSI Industries Inc.</t>
  </si>
  <si>
    <t>Xilinx, Inc.</t>
  </si>
  <si>
    <t>Xplore Technologies Corp</t>
  </si>
  <si>
    <t>XRS Corporation</t>
  </si>
  <si>
    <t>Yahoo! Inc.</t>
  </si>
  <si>
    <t>Zebra Technologies Corporation</t>
  </si>
  <si>
    <t>Zix Corporation</t>
  </si>
  <si>
    <t>Zynga Inc.</t>
  </si>
  <si>
    <t>B2</t>
  </si>
  <si>
    <t>C</t>
  </si>
  <si>
    <t>B-</t>
  </si>
  <si>
    <t>BB-    *-</t>
  </si>
  <si>
    <t>B1 *-</t>
  </si>
  <si>
    <t>CCC+</t>
  </si>
  <si>
    <t>WD</t>
  </si>
  <si>
    <t>BB     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</si>
</sst>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3">
    <xf numFmtId="0" fontId="0" fillId="0" borderId="0" xfId="0"/>
    <xf numFmtId="0" fontId="18" fillId="33" borderId="0" xfId="42" applyNumberFormat="1" applyFont="1" applyFill="1" applyBorder="1" applyAlignment="1" applyProtection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##V3_BDPV12</stp>
        <stp>ATEA UW Equity</stp>
        <stp>RTG_MDY_ISSUER</stp>
        <stp>[NASDAQ.xlsx]Sheet1!R31C11</stp>
        <tr r="K31" s="1"/>
      </tp>
      <tp t="e">
        <v>#N/A</v>
        <stp/>
        <stp>##V3_BDPV12</stp>
        <stp>MTSN UW Equity</stp>
        <stp>OPER_MARGIN</stp>
        <stp>[NASDAQ.xlsx]Sheet1!R205C17</stp>
        <tr r="Q205" s="1"/>
      </tp>
      <tp t="e">
        <v>#N/A</v>
        <stp/>
        <stp>##V3_BDPV12</stp>
        <stp>NUAN UW Equity</stp>
        <stp>OPER_MARGIN</stp>
        <stp>[NASDAQ.xlsx]Sheet1!R236C17</stp>
        <tr r="Q236" s="1"/>
      </tp>
      <tp t="e">
        <v>#N/A</v>
        <stp/>
        <stp>##V3_BDPV12</stp>
        <stp>HLIT UW Equity</stp>
        <stp>RTG_MOODY_LONG_TERM</stp>
        <stp>[NASDAQ.xlsx]Sheet1!R146C12</stp>
        <tr r="L146" s="1"/>
      </tp>
      <tp t="e">
        <v>#N/A</v>
        <stp/>
        <stp>##V3_BDPV12</stp>
        <stp>CSGS UW Equity</stp>
        <stp>SALES_REV_TURN</stp>
        <stp>[NASDAQ.xlsx]Sheet1!R90C15</stp>
        <tr r="O90" s="1"/>
      </tp>
      <tp t="e">
        <v>#N/A</v>
        <stp/>
        <stp>##V3_BDPV12</stp>
        <stp>LPSN UW Equity</stp>
        <stp>OPER_MARGIN</stp>
        <stp>[NASDAQ.xlsx]Sheet1!R194C17</stp>
        <tr r="Q194" s="1"/>
      </tp>
      <tp t="e">
        <v>#N/A</v>
        <stp/>
        <stp>##V3_BDPV12</stp>
        <stp>ONNN UW Equity</stp>
        <stp>OPER_MARGIN</stp>
        <stp>[NASDAQ.xlsx]Sheet1!R242C17</stp>
        <tr r="Q242" s="1"/>
      </tp>
      <tp t="e">
        <v>#N/A</v>
        <stp/>
        <stp>##V3_BDPV12</stp>
        <stp>BSFT UW Equity</stp>
        <stp>SALES_REV_TURN</stp>
        <stp>[NASDAQ.xlsx]Sheet1!R54C15</stp>
        <tr r="O54" s="1"/>
      </tp>
      <tp t="e">
        <v>#N/A</v>
        <stp/>
        <stp>##V3_BDPV12</stp>
        <stp>MENT UW Equity</stp>
        <stp>RTG_MOODY_LONG_TERM</stp>
        <stp>[NASDAQ.xlsx]Sheet1!R212C12</stp>
        <tr r="L212" s="1"/>
      </tp>
      <tp t="e">
        <v>#N/A</v>
        <stp/>
        <stp>##V3_BDPV12</stp>
        <stp>KOPN UW Equity</stp>
        <stp>OPER_MARGIN</stp>
        <stp>[NASDAQ.xlsx]Sheet1!R184C17</stp>
        <tr r="Q184" s="1"/>
      </tp>
      <tp t="e">
        <v>#N/A</v>
        <stp/>
        <stp>##V3_BDPV12</stp>
        <stp>MSFT UW Equity</stp>
        <stp>RTG_MOODY_LONG_TERM</stp>
        <stp>[NASDAQ.xlsx]Sheet1!R219C12</stp>
        <tr r="L219" s="1"/>
      </tp>
      <tp t="e">
        <v>#N/A</v>
        <stp/>
        <stp>##V3_BDPV12</stp>
        <stp>IPDN UW Equity</stp>
        <stp>OPER_MARGIN</stp>
        <stp>[NASDAQ.xlsx]Sheet1!R262C17</stp>
        <tr r="Q262" s="1"/>
      </tp>
      <tp t="e">
        <v>#N/A</v>
        <stp/>
        <stp>##V3_BDPV12</stp>
        <stp>ERII UW Equity</stp>
        <stp>IS_OPER_INC</stp>
        <stp>[NASDAQ.xlsx]Sheet1!R120C23</stp>
        <tr r="W120" s="1"/>
      </tp>
      <tp t="e">
        <v>#N/A</v>
        <stp/>
        <stp>##V3_BDPV12</stp>
        <stp>EFII UW Equity</stp>
        <stp>IS_OPER_INC</stp>
        <stp>[NASDAQ.xlsx]Sheet1!R116C23</stp>
        <tr r="W116" s="1"/>
      </tp>
      <tp t="e">
        <v>#N/A</v>
        <stp/>
        <stp>##V3_BDPV12</stp>
        <stp>EIGI UW Equity</stp>
        <stp>IS_OPER_INC</stp>
        <stp>[NASDAQ.xlsx]Sheet1!R118C23</stp>
        <tr r="W118" s="1"/>
      </tp>
      <tp t="e">
        <v>#N/A</v>
        <stp/>
        <stp>##V3_BDPV12</stp>
        <stp>MNTX UW Equity</stp>
        <stp>RTG_FITCH_LT_ISSUER_DEFAULT</stp>
        <stp>[NASDAQ.xlsx]Sheet1!R203C9</stp>
        <tr r="I203" s="1"/>
      </tp>
      <tp t="e">
        <v>#N/A</v>
        <stp/>
        <stp>##V3_BDPV12</stp>
        <stp>ININ UW Equity</stp>
        <stp>OPER_MARGIN</stp>
        <stp>[NASDAQ.xlsx]Sheet1!R161C17</stp>
        <tr r="Q161" s="1"/>
      </tp>
      <tp t="e">
        <v>#N/A</v>
        <stp/>
        <stp>##V3_BDPV12</stp>
        <stp>CSCO UW Equity</stp>
        <stp>SALES_REV_TURN</stp>
        <stp>[NASDAQ.xlsx]Sheet1!R68C15</stp>
        <tr r="O68" s="1"/>
      </tp>
      <tp t="e">
        <v>#N/A</v>
        <stp/>
        <stp>##V3_BDPV12</stp>
        <stp>CTCT UW Equity</stp>
        <stp>RTG_MDY_ISSUER</stp>
        <stp>[NASDAQ.xlsx]Sheet1!R81C11</stp>
        <tr r="K81" s="1"/>
      </tp>
      <tp t="e">
        <v>#N/A</v>
        <stp/>
        <stp>##V3_BDPV12</stp>
        <stp>NLST UW Equity</stp>
        <stp>RTG_MOODY_LONG_TERM</stp>
        <stp>[NASDAQ.xlsx]Sheet1!R233C12</stp>
        <tr r="L233" s="1"/>
      </tp>
      <tp t="e">
        <v>#N/A</v>
        <stp/>
        <stp>##V3_BDPV12</stp>
        <stp>HSON UW Equity</stp>
        <stp>OPER_MARGIN</stp>
        <stp>[NASDAQ.xlsx]Sheet1!R150C17</stp>
        <tr r="Q150" s="1"/>
      </tp>
      <tp t="e">
        <v>#N/A</v>
        <stp/>
        <stp>##V3_BDPV12</stp>
        <stp>NCIT UW Equity</stp>
        <stp>RTG_MOODY_LONG_TERM</stp>
        <stp>[NASDAQ.xlsx]Sheet1!R230C12</stp>
        <tr r="L230" s="1"/>
      </tp>
      <tp t="e">
        <v>#N/A</v>
        <stp/>
        <stp>##V3_BDPV12</stp>
        <stp>NTCT UW Equity</stp>
        <stp>RTG_MOODY_LONG_TERM</stp>
        <stp>[NASDAQ.xlsx]Sheet1!R234C12</stp>
        <tr r="L234" s="1"/>
      </tp>
      <tp t="e">
        <v>#N/A</v>
        <stp/>
        <stp>##V3_BDPV12</stp>
        <stp>GRPN UW Equity</stp>
        <stp>OPER_MARGIN</stp>
        <stp>[NASDAQ.xlsx]Sheet1!R143C17</stp>
        <tr r="Q143" s="1"/>
      </tp>
      <tp t="e">
        <v>#N/A</v>
        <stp/>
        <stp>##V3_BDPV12</stp>
        <stp>HSII UW Equity</stp>
        <stp>IS_OPER_INC</stp>
        <stp>[NASDAQ.xlsx]Sheet1!R148C23</stp>
        <tr r="W148" s="1"/>
      </tp>
      <tp t="e">
        <v>#N/A</v>
        <stp/>
        <stp>##V3_BDPV12</stp>
        <stp>ATML UW Equity</stp>
        <stp>RTG_MDY_ISSUER</stp>
        <stp>[NASDAQ.xlsx]Sheet1!R34C11</stp>
        <tr r="K34" s="1"/>
      </tp>
      <tp t="e">
        <v>#N/A</v>
        <stp/>
        <stp>##V3_BDPV12</stp>
        <stp>ISSI UW Equity</stp>
        <stp>IS_OPER_INC</stp>
        <stp>[NASDAQ.xlsx]Sheet1!R159C23</stp>
        <tr r="W159" s="1"/>
      </tp>
      <tp t="e">
        <v>#N/A</v>
        <stp/>
        <stp>##V3_BDPV12</stp>
        <stp>IDTI UW Equity</stp>
        <stp>IS_OPER_INC</stp>
        <stp>[NASDAQ.xlsx]Sheet1!R158C23</stp>
        <tr r="W158" s="1"/>
      </tp>
      <tp t="e">
        <v>#N/A</v>
        <stp/>
        <stp>##V3_BDPV12</stp>
        <stp>FIVN UW Equity</stp>
        <stp>OPER_MARGIN</stp>
        <stp>[NASDAQ.xlsx]Sheet1!R137C17</stp>
        <tr r="Q137" s="1"/>
      </tp>
      <tp t="e">
        <v>#N/A</v>
        <stp/>
        <stp>##V3_BDPV12</stp>
        <stp>DTLK UW Equity</stp>
        <stp>RTG_MDY_ISSUER</stp>
        <stp>[NASDAQ.xlsx]Sheet1!R95C11</stp>
        <tr r="K95" s="1"/>
      </tp>
      <tp t="e">
        <v>#N/A</v>
        <stp/>
        <stp>##V3_BDPV12</stp>
        <stp>EGAN UW Equity</stp>
        <stp>OPER_MARGIN</stp>
        <stp>[NASDAQ.xlsx]Sheet1!R113C17</stp>
        <tr r="Q113" s="1"/>
      </tp>
      <tp t="e">
        <v>#N/A</v>
        <stp/>
        <stp>##V3_BDPV12</stp>
        <stp>EOPN UW Equity</stp>
        <stp>OPER_MARGIN</stp>
        <stp>[NASDAQ.xlsx]Sheet1!R107C17</stp>
        <tr r="Q107" s="1"/>
      </tp>
      <tp t="e">
        <v>#N/A</v>
        <stp/>
        <stp>##V3_BDPV12</stp>
        <stp>ELON UW Equity</stp>
        <stp>OPER_MARGIN</stp>
        <stp>[NASDAQ.xlsx]Sheet1!R110C17</stp>
        <tr r="Q110" s="1"/>
      </tp>
      <tp t="e">
        <v>#N/A</v>
        <stp/>
        <stp>##V3_BDPV12</stp>
        <stp>CSOD UW Equity</stp>
        <stp>SALES_REV_TURN</stp>
        <stp>[NASDAQ.xlsx]Sheet1!R83C15</stp>
        <tr r="O83" s="1"/>
      </tp>
      <tp t="e">
        <v>#N/A</v>
        <stp/>
        <stp>##V3_BDPV12</stp>
        <stp>VRTU UW Equity</stp>
        <stp>RTG_FITCH_LT_ISSUER_DEFAULT</stp>
        <stp>[NASDAQ.xlsx]Sheet1!R363C9</stp>
        <tr r="I363" s="1"/>
      </tp>
      <tp t="e">
        <v>#N/A</v>
        <stp/>
        <stp>##V3_BDPV12</stp>
        <stp>JDSU UW Equity</stp>
        <stp>RTG_FITCH_LT_ISSUER_DEFAULT</stp>
        <stp>[NASDAQ.xlsx]Sheet1!R174C9</stp>
        <tr r="I174" s="1"/>
      </tp>
      <tp t="e">
        <v>#N/A</v>
        <stp/>
        <stp>##V3_BDPV12</stp>
        <stp>KVHI UW Equity</stp>
        <stp>IS_OPER_INC</stp>
        <stp>[NASDAQ.xlsx]Sheet1!R185C23</stp>
        <tr r="W185" s="1"/>
      </tp>
      <tp t="e">
        <v>#N/A</v>
        <stp/>
        <stp>##V3_BDPV12</stp>
        <stp>DGII UW Equity</stp>
        <stp>BS_CASH_NEAR_CASH_ITEM</stp>
        <stp>[NASDAQ.xlsx]Sheet1!R99C28</stp>
        <tr r="AB99" s="1"/>
      </tp>
      <tp t="e">
        <v>#N/A</v>
        <stp/>
        <stp>##V3_BDPV12</stp>
        <stp>ATNY UW Equity</stp>
        <stp>RTG_MDY_ISSUER</stp>
        <stp>[NASDAQ.xlsx]Sheet1!R22C11</stp>
        <tr r="K22" s="1"/>
      </tp>
      <tp t="e">
        <v>#N/A</v>
        <stp/>
        <stp>##V3_BDPV12</stp>
        <stp>ENTR UW Equity</stp>
        <stp>RTG_FITCH_LT_ISSUER_DEFAULT</stp>
        <stp>[NASDAQ.xlsx]Sheet1!R123C9</stp>
        <tr r="I123" s="1"/>
      </tp>
      <tp t="e">
        <v>#N/A</v>
        <stp/>
        <stp>##V3_BDPV12</stp>
        <stp>OVTI UW Equity</stp>
        <stp>IS_OPER_INC</stp>
        <stp>[NASDAQ.xlsx]Sheet1!R241C23</stp>
        <tr r="W241" s="1"/>
      </tp>
      <tp t="e">
        <v>#N/A</v>
        <stp/>
        <stp>##V3_BDPV12</stp>
        <stp>LOGI UW Equity</stp>
        <stp>IS_OPER_INC</stp>
        <stp>[NASDAQ.xlsx]Sheet1!R195C23</stp>
        <tr r="W195" s="1"/>
      </tp>
      <tp t="e">
        <v>#N/A</v>
        <stp/>
        <stp>##V3_BDPV12</stp>
        <stp>FTNT UW Equity</stp>
        <stp>RTG_MOODY_LONG_TERM</stp>
        <stp>[NASDAQ.xlsx]Sheet1!R139C12</stp>
        <tr r="L139" s="1"/>
      </tp>
      <tp t="e">
        <v>#N/A</v>
        <stp/>
        <stp>##V3_BDPV12</stp>
        <stp>VTSS UW Equity</stp>
        <stp>RTG_FITCH_LT_ISSUER_DEFAULT</stp>
        <stp>[NASDAQ.xlsx]Sheet1!R364C9</stp>
        <tr r="I364" s="1"/>
      </tp>
      <tp t="e">
        <v>#N/A</v>
        <stp/>
        <stp>##V3_BDPV12</stp>
        <stp>MTSI UW Equity</stp>
        <stp>IS_OPER_INC</stp>
        <stp>[NASDAQ.xlsx]Sheet1!R199C23</stp>
        <tr r="W199" s="1"/>
      </tp>
      <tp t="e">
        <v>#N/A</v>
        <stp/>
        <stp>##V3_BDPV12</stp>
        <stp>NATI UW Equity</stp>
        <stp>IS_OPER_INC</stp>
        <stp>[NASDAQ.xlsx]Sheet1!R229C23</stp>
        <tr r="W229" s="1"/>
      </tp>
      <tp t="e">
        <v>#N/A</v>
        <stp/>
        <stp>##V3_BDPV12</stp>
        <stp>GSIT UW Equity</stp>
        <stp>RTG_MOODY_LONG_TERM</stp>
        <stp>[NASDAQ.xlsx]Sheet1!R144C12</stp>
        <tr r="L144" s="1"/>
      </tp>
      <tp t="e">
        <v>#N/A</v>
        <stp/>
        <stp>##V3_BDPV12</stp>
        <stp>RESN UW Equity</stp>
        <stp>RTG_FITCH_LT_ISSUER_DEFAULT</stp>
        <stp>[NASDAQ.xlsx]Sheet1!R284C9</stp>
        <tr r="I284" s="1"/>
      </tp>
      <tp t="e">
        <v>#N/A</v>
        <stp/>
        <stp>##V3_BDPV12</stp>
        <stp>EOPN UW Equity</stp>
        <stp>RTG_FITCH_LT_ISSUER_DEFAULT</stp>
        <stp>[NASDAQ.xlsx]Sheet1!R107C9</stp>
        <tr r="I107" s="1"/>
      </tp>
      <tp t="e">
        <v>#N/A</v>
        <stp/>
        <stp>##V3_BDPV12</stp>
        <stp>LPSN UW Equity</stp>
        <stp>RTG_FITCH_LT_ISSUER_DEFAULT</stp>
        <stp>[NASDAQ.xlsx]Sheet1!R194C9</stp>
        <tr r="I194" s="1"/>
      </tp>
      <tp t="e">
        <v>#N/A</v>
        <stp/>
        <stp>##V3_BDPV12</stp>
        <stp>ASUR UW Equity</stp>
        <stp>SALES_REV_TURN</stp>
        <stp>[NASDAQ.xlsx]Sheet1!R33C15</stp>
        <tr r="O33" s="1"/>
      </tp>
      <tp t="e">
        <v>#N/A</v>
        <stp/>
        <stp>##V3_BDPV12</stp>
        <stp>BTUI UW Equity</stp>
        <stp>RTG_MDY_ISSUER</stp>
        <stp>[NASDAQ.xlsx]Sheet1!R58C11</stp>
        <tr r="K58" s="1"/>
      </tp>
      <tp t="e">
        <v>#N/A</v>
        <stp/>
        <stp>##V3_BDPV12</stp>
        <stp>SEMI UW Equity</stp>
        <stp>IS_OPER_INC</stp>
        <stp>[NASDAQ.xlsx]Sheet1!R315C23</stp>
        <tr r="W315" s="1"/>
      </tp>
      <tp t="e">
        <v>#N/A</v>
        <stp/>
        <stp>##V3_BDPV12</stp>
        <stp>SMCI UW Equity</stp>
        <stp>IS_OPER_INC</stp>
        <stp>[NASDAQ.xlsx]Sheet1!R317C23</stp>
        <tr r="W317" s="1"/>
      </tp>
      <tp t="e">
        <v>#N/A</v>
        <stp/>
        <stp>##V3_BDPV12</stp>
        <stp>SMSI UW Equity</stp>
        <stp>IS_OPER_INC</stp>
        <stp>[NASDAQ.xlsx]Sheet1!R305C23</stp>
        <tr r="W305" s="1"/>
      </tp>
      <tp t="e">
        <v>#N/A</v>
        <stp/>
        <stp>##V3_BDPV12</stp>
        <stp>RCII UW Equity</stp>
        <stp>IS_OPER_INC</stp>
        <stp>[NASDAQ.xlsx]Sheet1!R283C23</stp>
        <tr r="W283" s="1"/>
      </tp>
      <tp t="e">
        <v>#N/A</v>
        <stp/>
        <stp>##V3_BDPV12</stp>
        <stp>ASTI UW Equity</stp>
        <stp>SALES_REV_TURN</stp>
        <stp>[NASDAQ.xlsx]Sheet1!R29C15</stp>
        <tr r="O29" s="1"/>
      </tp>
      <tp t="e">
        <v>#N/A</v>
        <stp/>
        <stp>##V3_BDPV12</stp>
        <stp>MCRL UW Equity</stp>
        <stp>RTG_FITCH_LT_ISSUER_DEFAULT</stp>
        <stp>[NASDAQ.xlsx]Sheet1!R215C9</stp>
        <tr r="I215" s="1"/>
      </tp>
      <tp t="e">
        <v>#N/A</v>
        <stp/>
        <stp>##V3_BDPV12</stp>
        <stp>QSII UW Equity</stp>
        <stp>IS_OPER_INC</stp>
        <stp>[NASDAQ.xlsx]Sheet1!R271C23</stp>
        <tr r="W271" s="1"/>
      </tp>
      <tp t="e">
        <v>#N/A</v>
        <stp/>
        <stp>##V3_BDPV12</stp>
        <stp>PSMI UW Equity</stp>
        <stp>IS_OPER_INC</stp>
        <stp>[NASDAQ.xlsx]Sheet1!R253C23</stp>
        <tr r="W253" s="1"/>
      </tp>
      <tp t="e">
        <v>#N/A</v>
        <stp/>
        <stp>##V3_BDPV12</stp>
        <stp>PCTI UW Equity</stp>
        <stp>IS_OPER_INC</stp>
        <stp>[NASDAQ.xlsx]Sheet1!R249C23</stp>
        <tr r="W249" s="1"/>
      </tp>
      <tp t="e">
        <v>#N/A</v>
        <stp/>
        <stp>##V3_BDPV12</stp>
        <stp>POWI UW Equity</stp>
        <stp>IS_OPER_INC</stp>
        <stp>[NASDAQ.xlsx]Sheet1!R260C23</stp>
        <tr r="W260" s="1"/>
      </tp>
      <tp t="e">
        <v>#N/A</v>
        <stp/>
        <stp>##V3_BDPV12</stp>
        <stp>VDSI UW Equity</stp>
        <stp>IS_OPER_INC</stp>
        <stp>[NASDAQ.xlsx]Sheet1!R355C23</stp>
        <tr r="W355" s="1"/>
      </tp>
      <tp t="e">
        <v>#N/A</v>
        <stp/>
        <stp>##V3_BDPV12</stp>
        <stp>WSCI UW Equity</stp>
        <stp>IS_OPER_INC</stp>
        <stp>[NASDAQ.xlsx]Sheet1!R369C23</stp>
        <tr r="W369" s="1"/>
      </tp>
      <tp t="e">
        <v>#N/A</v>
        <stp/>
        <stp>##V3_BDPV12</stp>
        <stp>CSPI UW Equity</stp>
        <stp>SALES_REV_TURN</stp>
        <stp>[NASDAQ.xlsx]Sheet1!R91C15</stp>
        <tr r="O91" s="1"/>
      </tp>
      <tp t="e">
        <v>#N/A</v>
        <stp/>
        <stp>##V3_BDPV12</stp>
        <stp>TSRI UW Equity</stp>
        <stp>IS_OPER_INC</stp>
        <stp>[NASDAQ.xlsx]Sheet1!R345C23</stp>
        <tr r="W345" s="1"/>
      </tp>
      <tp t="e">
        <v>#N/A</v>
        <stp/>
        <stp>##V3_BDPV12</stp>
        <stp>TTMI UW Equity</stp>
        <stp>IS_OPER_INC</stp>
        <stp>[NASDAQ.xlsx]Sheet1!R346C23</stp>
        <tr r="W346" s="1"/>
      </tp>
      <tp t="e">
        <v>#N/A</v>
        <stp/>
        <stp>##V3_BDPV12</stp>
        <stp>CTSH UW Equity</stp>
        <stp>RTG_MDY_ISSUER</stp>
        <stp>[NASDAQ.xlsx]Sheet1!R71C11</stp>
        <tr r="K71" s="1"/>
      </tp>
      <tp t="e">
        <v>#N/A</v>
        <stp/>
        <stp>##V3_BDPV12</stp>
        <stp>TSRI UW Equity</stp>
        <stp>RTG_FITCH_LT_ISSUER_DEFAULT</stp>
        <stp>[NASDAQ.xlsx]Sheet1!R345C9</stp>
        <tr r="I345" s="1"/>
      </tp>
      <tp t="e">
        <v>#N/A</v>
        <stp/>
        <stp>##V3_BDPV12</stp>
        <stp>POWI UW Equity</stp>
        <stp>RTG_FITCH_LT_ISSUER_DEFAULT</stp>
        <stp>[NASDAQ.xlsx]Sheet1!R260C9</stp>
        <tr r="I260" s="1"/>
      </tp>
      <tp t="e">
        <v>#N/A</v>
        <stp/>
        <stp>##V3_BDPV12</stp>
        <stp>ULTI UW Equity</stp>
        <stp>IS_OPER_INC</stp>
        <stp>[NASDAQ.xlsx]Sheet1!R337C23</stp>
        <tr r="W337" s="1"/>
      </tp>
      <tp t="e">
        <v>#N/A</v>
        <stp/>
        <stp>##V3_BDPV12</stp>
        <stp>ZIXI UW Equity</stp>
        <stp>IS_OPER_INC</stp>
        <stp>[NASDAQ.xlsx]Sheet1!R375C23</stp>
        <tr r="W375" s="1"/>
      </tp>
      <tp t="e">
        <v>#N/A</v>
        <stp/>
        <stp>##V3_BDPV12</stp>
        <stp>TWIN UW Equity</stp>
        <stp>OPER_MARGIN</stp>
        <stp>[NASDAQ.xlsx]Sheet1!R348C17</stp>
        <tr r="Q348" s="1"/>
      </tp>
      <tp t="e">
        <v>#N/A</v>
        <stp/>
        <stp>##V3_BDPV12</stp>
        <stp>PFPT UW Equity</stp>
        <stp>RTG_MOODY_LONG_TERM</stp>
        <stp>[NASDAQ.xlsx]Sheet1!R264C12</stp>
        <tr r="L264" s="1"/>
      </tp>
      <tp t="e">
        <v>#N/A</v>
        <stp/>
        <stp>##V3_BDPV12</stp>
        <stp>PRFT UW Equity</stp>
        <stp>RTG_MOODY_LONG_TERM</stp>
        <stp>[NASDAQ.xlsx]Sheet1!R254C12</stp>
        <tr r="L254" s="1"/>
      </tp>
      <tp t="e">
        <v>#N/A</v>
        <stp/>
        <stp>##V3_BDPV12</stp>
        <stp>INVE UW Equity</stp>
        <stp>RTG_FITCH_LT_ISSUER_DEFAULT</stp>
        <stp>[NASDAQ.xlsx]Sheet1!R151C9</stp>
        <tr r="I151" s="1"/>
      </tp>
      <tp t="e">
        <v>#N/A</v>
        <stp/>
        <stp>##V3_BDPV12</stp>
        <stp>VRSN UW Equity</stp>
        <stp>OPER_MARGIN</stp>
        <stp>[NASDAQ.xlsx]Sheet1!R358C17</stp>
        <tr r="Q358" s="1"/>
      </tp>
      <tp t="e">
        <v>#N/A</v>
        <stp/>
        <stp>##V3_BDPV12</stp>
        <stp>RCMT UW Equity</stp>
        <stp>RTG_MOODY_LONG_TERM</stp>
        <stp>[NASDAQ.xlsx]Sheet1!R279C12</stp>
        <tr r="L279" s="1"/>
      </tp>
      <tp t="e">
        <v>#N/A</v>
        <stp/>
        <stp>##V3_BDPV12</stp>
        <stp>SYNT UW Equity</stp>
        <stp>RTG_MOODY_LONG_TERM</stp>
        <stp>[NASDAQ.xlsx]Sheet1!R326C12</stp>
        <tr r="L326" s="1"/>
      </tp>
      <tp t="e">
        <v>#N/A</v>
        <stp/>
        <stp>##V3_BDPV12</stp>
        <stp>SPRT UW Equity</stp>
        <stp>RTG_MOODY_LONG_TERM</stp>
        <stp>[NASDAQ.xlsx]Sheet1!R319C12</stp>
        <tr r="L319" s="1"/>
      </tp>
      <tp t="e">
        <v>#N/A</v>
        <stp/>
        <stp>##V3_BDPV12</stp>
        <stp>AGYS UW Equity</stp>
        <stp>BS_CASH_NEAR_CASH_ITEM</stp>
        <stp>[NASDAQ.xlsx]Sheet1!R11C28</stp>
        <tr r="AB11" s="1"/>
      </tp>
      <tp t="e">
        <v>#N/A</v>
        <stp/>
        <stp>##V3_BDPV12</stp>
        <stp>TACT UW Equity</stp>
        <stp>RTG_MOODY_LONG_TERM</stp>
        <stp>[NASDAQ.xlsx]Sheet1!R340C12</stp>
        <tr r="L340" s="1"/>
      </tp>
      <tp t="e">
        <v>#N/A</v>
        <stp/>
        <stp>##V3_BDPV12</stp>
        <stp>PFIN UW Equity</stp>
        <stp>OPER_MARGIN</stp>
        <stp>[NASDAQ.xlsx]Sheet1!R245C17</stp>
        <tr r="Q245" s="1"/>
      </tp>
      <tp t="e">
        <v>#N/A</v>
        <stp/>
        <stp>##V3_BDPV12</stp>
        <stp>TQNT UW Equity</stp>
        <stp>RTG_MOODY_LONG_TERM</stp>
        <stp>[NASDAQ.xlsx]Sheet1!R343C12</stp>
        <tr r="L343" s="1"/>
      </tp>
      <tp t="e">
        <v>#N/A</v>
        <stp/>
        <stp>##V3_BDPV12</stp>
        <stp>ASYS UW Equity</stp>
        <stp>SALES_REV_TURN</stp>
        <stp>[NASDAQ.xlsx]Sheet1!R18C15</stp>
        <tr r="O18" s="1"/>
      </tp>
      <tp t="e">
        <v>#N/A</v>
        <stp/>
        <stp>##V3_BDPV12</stp>
        <stp>UCTT UW Equity</stp>
        <stp>RTG_MOODY_LONG_TERM</stp>
        <stp>[NASDAQ.xlsx]Sheet1!R350C12</stp>
        <tr r="L350" s="1"/>
      </tp>
      <tp t="e">
        <v>#N/A</v>
        <stp/>
        <stp>##V3_BDPV12</stp>
        <stp>UBNT UW Equity</stp>
        <stp>RTG_MOODY_LONG_TERM</stp>
        <stp>[NASDAQ.xlsx]Sheet1!R349C12</stp>
        <tr r="L349" s="1"/>
      </tp>
      <tp t="e">
        <v>#N/A</v>
        <stp/>
        <stp>##V3_BDPV12</stp>
        <stp>WATT UW Equity</stp>
        <stp>RTG_MOODY_LONG_TERM</stp>
        <stp>[NASDAQ.xlsx]Sheet1!R119C12</stp>
        <tr r="L119" s="1"/>
      </tp>
      <tp t="e">
        <v>#N/A</v>
        <stp/>
        <stp>##V3_BDPV12</stp>
        <stp>CTXS UW Equity</stp>
        <stp>RTG_MDY_ISSUER</stp>
        <stp>[NASDAQ.xlsx]Sheet1!R69C11</stp>
        <tr r="K69" s="1"/>
      </tp>
      <tp t="e">
        <v>#N/A</v>
        <stp/>
        <stp>##V3_BDPV12</stp>
        <stp>SCON UW Equity</stp>
        <stp>OPER_MARGIN</stp>
        <stp>[NASDAQ.xlsx]Sheet1!R318C17</stp>
        <tr r="Q318" s="1"/>
      </tp>
      <tp t="e">
        <v>#N/A</v>
        <stp/>
        <stp>##V3_BDPV12</stp>
        <stp>SLP UW Equity</stp>
        <stp>OPER_MARGIN</stp>
        <stp>[NASDAQ.xlsx]Sheet1!R303C17</stp>
        <tr r="Q303" s="1"/>
      </tp>
      <tp t="e">
        <v>#N/A</v>
        <stp/>
        <stp>##V3_BDPV12</stp>
        <stp>VRNT UW Equity</stp>
        <stp>RTG_MOODY_LONG_TERM</stp>
        <stp>[NASDAQ.xlsx]Sheet1!R357C12</stp>
        <tr r="L357" s="1"/>
      </tp>
      <tp t="e">
        <v>#N/A</v>
        <stp/>
        <stp>##V3_BDPV12</stp>
        <stp>VSAT UW Equity</stp>
        <stp>RTG_MOODY_LONG_TERM</stp>
        <stp>[NASDAQ.xlsx]Sheet1!R360C12</stp>
        <tr r="L360" s="1"/>
      </tp>
      <tp t="e">
        <v>#N/A</v>
        <stp/>
        <stp>##V3_BDPV12</stp>
        <stp>RESN UW Equity</stp>
        <stp>OPER_MARGIN</stp>
        <stp>[NASDAQ.xlsx]Sheet1!R284C17</stp>
        <tr r="Q284" s="1"/>
      </tp>
      <tp t="e">
        <v>#N/A</v>
        <stp/>
        <stp>##V3_BDPV12</stp>
        <stp>RBCN UW Equity</stp>
        <stp>OPER_MARGIN</stp>
        <stp>[NASDAQ.xlsx]Sheet1!R288C17</stp>
        <tr r="Q288" s="1"/>
      </tp>
      <tp t="e">
        <v>#N/A</v>
        <stp/>
        <stp>##V3_BDPV12</stp>
        <stp>EGAN UW Equity</stp>
        <stp>CF_CASH_FROM_OPER</stp>
        <stp>[NASDAQ.xlsx]Sheet1!R113C26</stp>
        <tr r="Z113" s="1"/>
      </tp>
      <tp t="e">
        <v>#N/A</v>
        <stp/>
        <stp>##V3_BDPV12</stp>
        <stp>GRPN UW Equity</stp>
        <stp>FCF_TO_TOTAL_DEBT</stp>
        <stp>[NASDAQ.xlsx]Sheet1!R143C19</stp>
        <tr r="S143" s="1"/>
      </tp>
      <tp t="e">
        <v>#N/A</v>
        <stp/>
        <stp>##V3_BDPV12</stp>
        <stp>XRSC UW Equity</stp>
        <stp>FCF_TO_TOTAL_DEBT</stp>
        <stp>[NASDAQ.xlsx]Sheet1!R372C19</stp>
        <tr r="S372" s="1"/>
      </tp>
      <tp t="e">
        <v>#N/A</v>
        <stp/>
        <stp>##V3_BDPV12</stp>
        <stp>VRSN UW Equity</stp>
        <stp>FCF_TO_TOTAL_DEBT</stp>
        <stp>[NASDAQ.xlsx]Sheet1!R358C19</stp>
        <tr r="S358" s="1"/>
      </tp>
      <tp t="e">
        <v>#N/A</v>
        <stp/>
        <stp>##V3_BDPV12</stp>
        <stp>VRSK UW Equity</stp>
        <stp>FCF_TO_TOTAL_DEBT</stp>
        <stp>[NASDAQ.xlsx]Sheet1!R359C19</stp>
        <tr r="S359" s="1"/>
      </tp>
      <tp>
        <v>0.9012</v>
        <stp/>
        <stp>##V3_BDHV12</stp>
        <stp>BSFT UW Equity</stp>
        <stp>OPER_MARGIN</stp>
        <stp>CQ12004</stp>
        <stp/>
        <stp>[NASDAQ.xlsx]OperMarg BDH!R5C53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BA5" s="3"/>
      </tp>
      <tp t="e">
        <v>#N/A</v>
        <stp/>
        <stp>##V3_BDPV12</stp>
        <stp>VRTU UW Equity</stp>
        <stp>FCF_TO_TOTAL_DEBT</stp>
        <stp>[NASDAQ.xlsx]Sheet1!R363C19</stp>
        <tr r="S363" s="1"/>
      </tp>
      <tp t="e">
        <v>#N/A</v>
        <stp/>
        <stp>##V3_BDPV12</stp>
        <stp>VGGL UW Equity</stp>
        <stp>CF_CASH_FROM_OPER</stp>
        <stp>[NASDAQ.xlsx]Sheet1!R362C26</stp>
        <tr r="Z362" s="1"/>
      </tp>
      <tp t="e">
        <v>#N/A</v>
        <stp/>
        <stp>##V3_BDPV12</stp>
        <stp>TRUE UW Equity</stp>
        <stp>FCF_TO_TOTAL_DEBT</stp>
        <stp>[NASDAQ.xlsx]Sheet1!R344C19</stp>
        <tr r="S344" s="1"/>
      </tp>
      <tp t="e">
        <v>#N/A</v>
        <stp/>
        <stp>##V3_BDPV12</stp>
        <stp>MRVC UW Equity</stp>
        <stp>FCF_TO_TOTAL_DEBT</stp>
        <stp>[NASDAQ.xlsx]Sheet1!R227C19</stp>
        <tr r="S227" s="1"/>
      </tp>
      <tp t="e">
        <v>#N/A</v>
        <stp/>
        <stp>##V3_BDPV12</stp>
        <stp>DGLY UW Equity</stp>
        <stp>CF_CASH_FROM_OPER</stp>
        <stp>[NASDAQ.xlsx]Sheet1!R101C26</stp>
        <tr r="Z101" s="1"/>
      </tp>
      <tp t="e">
        <v>#N/A</v>
        <stp/>
        <stp>##V3_BDPV12</stp>
        <stp>SGMS UW Equity</stp>
        <stp>CF_CASH_FROM_OPER</stp>
        <stp>[NASDAQ.xlsx]Sheet1!R294C26</stp>
        <tr r="Z294" s="1"/>
      </tp>
      <tp t="e">
        <v>#N/A</v>
        <stp/>
        <stp>##V3_BDPV12</stp>
        <stp>SGMA UW Equity</stp>
        <stp>CF_CASH_FROM_OPER</stp>
        <stp>[NASDAQ.xlsx]Sheet1!R300C26</stp>
        <tr r="Z300" s="1"/>
      </tp>
      <tp t="e">
        <v>#N/A</v>
        <stp/>
        <stp>##V3_BDPV12</stp>
        <stp>MGRC UW Equity</stp>
        <stp>CF_CASH_FROM_OPER</stp>
        <stp>[NASDAQ.xlsx]Sheet1!R207C26</stp>
        <tr r="Z207" s="1"/>
      </tp>
      <tp t="e">
        <v>#N/A</v>
        <stp/>
        <stp>##V3_BDPV12</stp>
        <stp>LRCX UW Equity</stp>
        <stp>FCF_TO_TOTAL_DEBT</stp>
        <stp>[NASDAQ.xlsx]Sheet1!R186C19</stp>
        <tr r="S186" s="1"/>
      </tp>
      <tp>
        <v>-13.177300000000001</v>
        <stp/>
        <stp>##V3_BDHV12</stp>
        <stp>ATEA UW Equity</stp>
        <stp>OPER_MARGIN</stp>
        <stp>CQ12004</stp>
        <stp/>
        <stp>[NASDAQ.xlsx]OperMarg BDH!R5C30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D5" s="3"/>
      </tp>
      <tp t="e">
        <v>#N/A</v>
        <stp/>
        <stp>##V3_BDPV12</stp>
        <stp>IGTE UW Equity</stp>
        <stp>CF_CASH_FROM_OPER</stp>
        <stp>[NASDAQ.xlsx]Sheet1!R152C26</stp>
        <tr r="Z152" s="1"/>
      </tp>
      <tp t="e">
        <v>#N/A</v>
        <stp/>
        <stp>##V3_BDPV12</stp>
        <stp>PRGS UW Equity</stp>
        <stp>FCF_TO_TOTAL_DEBT</stp>
        <stp>[NASDAQ.xlsx]Sheet1!R263C19</stp>
        <tr r="S263" s="1"/>
      </tp>
      <tp t="e">
        <v>#N/A</v>
        <stp/>
        <stp>##V3_BDPV12</stp>
        <stp>MRGE UW Equity</stp>
        <stp>FCF_TO_TOTAL_DEBT</stp>
        <stp>[NASDAQ.xlsx]Sheet1!R213C19</stp>
        <tr r="S213" s="1"/>
      </tp>
      <tp t="e">
        <v>#N/A</v>
        <stp/>
        <stp>##V3_BDPV12</stp>
        <stp>PRFT UW Equity</stp>
        <stp>FCF_TO_TOTAL_DEBT</stp>
        <stp>[NASDAQ.xlsx]Sheet1!R254C19</stp>
        <tr r="S254" s="1"/>
      </tp>
      <tp t="e">
        <v>#N/A</v>
        <stp/>
        <stp>##V3_BDPV12</stp>
        <stp>TRIP UW Equity</stp>
        <stp>FCF_TO_TOTAL_DEBT</stp>
        <stp>[NASDAQ.xlsx]Sheet1!R342C19</stp>
        <tr r="S342" s="1"/>
      </tp>
      <tp t="e">
        <v>#N/A</v>
        <stp/>
        <stp>##V3_BDPV12</stp>
        <stp>QRHC UW Equity</stp>
        <stp>FCF_TO_TOTAL_DEBT</stp>
        <stp>[NASDAQ.xlsx]Sheet1!R274C19</stp>
        <tr r="S274" s="1"/>
      </tp>
      <tp t="e">
        <v>#N/A</v>
        <stp/>
        <stp>##V3_BDPV12</stp>
        <stp>PRKR UW Equity</stp>
        <stp>FCF_TO_TOTAL_DEBT</stp>
        <stp>[NASDAQ.xlsx]Sheet1!R247C19</stp>
        <tr r="S247" s="1"/>
      </tp>
      <tp t="e">
        <v>#N/A</v>
        <stp/>
        <stp>##V3_BDPV12</stp>
        <stp>DRIV UW Equity</stp>
        <stp>FCF_TO_TOTAL_DEBT</stp>
        <stp>[NASDAQ.xlsx]Sheet1!R102C19</stp>
        <tr r="S102" s="1"/>
      </tp>
      <tp t="e">
        <v>#N/A</v>
        <stp/>
        <stp>##V3_BDPV12</stp>
        <stp>ERII UW Equity</stp>
        <stp>FCF_TO_TOTAL_DEBT</stp>
        <stp>[NASDAQ.xlsx]Sheet1!R120C19</stp>
        <tr r="S120" s="1"/>
      </tp>
      <tp>
        <v>-55.461599999999997</v>
        <stp/>
        <stp>##V3_BDHV12</stp>
        <stp>DWCH UW Equity</stp>
        <stp>OPER_MARGIN</stp>
        <stp>CQ12004</stp>
        <stp/>
        <stp>[NASDAQ.xlsx]OperMarg BDH!R5C96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R5" s="3"/>
      </tp>
      <tp t="e">
        <v>#N/A</v>
        <stp/>
        <stp>##V3_BDPV12</stp>
        <stp>PRLS UW Equity</stp>
        <stp>FCF_TO_TOTAL_DEBT</stp>
        <stp>[NASDAQ.xlsx]Sheet1!R251C19</stp>
        <tr r="S251" s="1"/>
      </tp>
      <tp t="e">
        <v>#N/A</v>
        <stp/>
        <stp>##V3_BDPV12</stp>
        <stp>VRNT UW Equity</stp>
        <stp>FCF_TO_TOTAL_DEBT</stp>
        <stp>[NASDAQ.xlsx]Sheet1!R357C19</stp>
        <tr r="S357" s="1"/>
      </tp>
      <tp t="e">
        <v>#N/A</v>
        <stp/>
        <stp>##V3_BDPV12</stp>
        <stp>VRNS UW Equity</stp>
        <stp>FCF_TO_TOTAL_DEBT</stp>
        <stp>[NASDAQ.xlsx]Sheet1!R354C19</stp>
        <tr r="S354" s="1"/>
      </tp>
      <tp t="e">
        <v>#N/A</v>
        <stp/>
        <stp>##V3_BDPV12</stp>
        <stp>EBIX UW Equity</stp>
        <stp>BS_TOT_ASSET</stp>
        <stp>[NASDAQ.xlsx]Sheet1!R109C22</stp>
        <tr r="V109" s="1"/>
      </tp>
      <tp t="e">
        <v>#N/A</v>
        <stp/>
        <stp>##V3_BDPV12</stp>
        <stp>EGAN UW Equity</stp>
        <stp>BS_TOT_ASSET</stp>
        <stp>[NASDAQ.xlsx]Sheet1!R113C22</stp>
        <tr r="V113" s="1"/>
      </tp>
      <tp t="e">
        <v>#N/A</v>
        <stp/>
        <stp>##V3_BDPV12</stp>
        <stp>EFII UW Equity</stp>
        <stp>BS_TOT_ASSET</stp>
        <stp>[NASDAQ.xlsx]Sheet1!R116C22</stp>
        <tr r="V116" s="1"/>
      </tp>
      <tp t="e">
        <v>#N/A</v>
        <stp/>
        <stp>##V3_BDPV12</stp>
        <stp>EDGW UW Equity</stp>
        <stp>BS_TOT_ASSET</stp>
        <stp>[NASDAQ.xlsx]Sheet1!R112C22</stp>
        <tr r="V112" s="1"/>
      </tp>
      <tp t="e">
        <v>#N/A</v>
        <stp/>
        <stp>##V3_BDPV12</stp>
        <stp>EIGI UW Equity</stp>
        <stp>BS_TOT_ASSET</stp>
        <stp>[NASDAQ.xlsx]Sheet1!R118C22</stp>
        <tr r="V118" s="1"/>
      </tp>
      <tp t="e">
        <v>#N/A</v>
        <stp/>
        <stp>##V3_BDPV12</stp>
        <stp>EOPN UW Equity</stp>
        <stp>BS_TOT_ASSET</stp>
        <stp>[NASDAQ.xlsx]Sheet1!R107C22</stp>
        <tr r="V107" s="1"/>
      </tp>
      <tp t="e">
        <v>#N/A</v>
        <stp/>
        <stp>##V3_BDPV12</stp>
        <stp>ENTR UW Equity</stp>
        <stp>BS_TOT_ASSET</stp>
        <stp>[NASDAQ.xlsx]Sheet1!R123C22</stp>
        <tr r="V123" s="1"/>
      </tp>
      <tp t="e">
        <v>#N/A</v>
        <stp/>
        <stp>##V3_BDPV12</stp>
        <stp>ENPH UW Equity</stp>
        <stp>BS_TOT_ASSET</stp>
        <stp>[NASDAQ.xlsx]Sheet1!R122C22</stp>
        <tr r="V122" s="1"/>
      </tp>
      <tp t="e">
        <v>#N/A</v>
        <stp/>
        <stp>##V3_BDPV12</stp>
        <stp>ENOC UW Equity</stp>
        <stp>BS_TOT_ASSET</stp>
        <stp>[NASDAQ.xlsx]Sheet1!R121C22</stp>
        <tr r="V121" s="1"/>
      </tp>
      <tp t="e">
        <v>#N/A</v>
        <stp/>
        <stp>##V3_BDPV12</stp>
        <stp>EMKR UW Equity</stp>
        <stp>BS_TOT_ASSET</stp>
        <stp>[NASDAQ.xlsx]Sheet1!R117C22</stp>
        <tr r="V117" s="1"/>
      </tp>
      <tp t="e">
        <v>#N/A</v>
        <stp/>
        <stp>##V3_BDPV12</stp>
        <stp>ELRC UW Equity</stp>
        <stp>BS_TOT_ASSET</stp>
        <stp>[NASDAQ.xlsx]Sheet1!R114C22</stp>
        <tr r="V114" s="1"/>
      </tp>
      <tp t="e">
        <v>#N/A</v>
        <stp/>
        <stp>##V3_BDPV12</stp>
        <stp>ELNK UW Equity</stp>
        <stp>BS_TOT_ASSET</stp>
        <stp>[NASDAQ.xlsx]Sheet1!R108C22</stp>
        <tr r="V108" s="1"/>
      </tp>
      <tp t="e">
        <v>#N/A</v>
        <stp/>
        <stp>##V3_BDPV12</stp>
        <stp>ELON UW Equity</stp>
        <stp>BS_TOT_ASSET</stp>
        <stp>[NASDAQ.xlsx]Sheet1!R110C22</stp>
        <tr r="V110" s="1"/>
      </tp>
      <tp t="e">
        <v>#N/A</v>
        <stp/>
        <stp>##V3_BDPV12</stp>
        <stp>ERII UW Equity</stp>
        <stp>BS_TOT_ASSET</stp>
        <stp>[NASDAQ.xlsx]Sheet1!R120C22</stp>
        <tr r="V120" s="1"/>
      </tp>
      <tp t="e">
        <v>#N/A</v>
        <stp/>
        <stp>##V3_BDPV12</stp>
        <stp>EPIQ UW Equity</stp>
        <stp>BS_TOT_ASSET</stp>
        <stp>[NASDAQ.xlsx]Sheet1!R124C22</stp>
        <tr r="V124" s="1"/>
      </tp>
      <tp t="e">
        <v>#N/A</v>
        <stp/>
        <stp>##V3_BDPV12</stp>
        <stp>EVOL UW Equity</stp>
        <stp>BS_TOT_ASSET</stp>
        <stp>[NASDAQ.xlsx]Sheet1!R126C22</stp>
        <tr r="V126" s="1"/>
      </tp>
      <tp t="e">
        <v>#N/A</v>
        <stp/>
        <stp>##V3_BDPV12</stp>
        <stp>EXTR UW Equity</stp>
        <stp>BS_TOT_ASSET</stp>
        <stp>[NASDAQ.xlsx]Sheet1!R128C22</stp>
        <tr r="V128" s="1"/>
      </tp>
      <tp t="e">
        <v>#N/A</v>
        <stp/>
        <stp>##V3_BDPV12</stp>
        <stp>ADI UW Equity</stp>
        <stp>SALES_REV_TURN</stp>
        <stp>[NASDAQ.xlsx]Sheet1!R20C15</stp>
        <tr r="O20" s="1"/>
      </tp>
      <tp t="e">
        <v>#N/A</v>
        <stp/>
        <stp>##V3_BDPV12</stp>
        <stp>ADP UW Equity</stp>
        <stp>SALES_REV_TURN</stp>
        <stp>[NASDAQ.xlsx]Sheet1!R39C15</stp>
        <tr r="O39" s="1"/>
      </tp>
      <tp t="e">
        <v>#N/A</v>
        <stp/>
        <stp>##V3_BDPV12</stp>
        <stp>ANAD UW Equity</stp>
        <stp>RTG_FITCH_LT_ISSUER_DEFAULT</stp>
        <stp>[NASDAQ.xlsx]Sheet1!R19C9</stp>
        <tr r="I19" s="1"/>
      </tp>
      <tp t="e">
        <v>#N/A</v>
        <stp/>
        <stp>##V3_BDPV12</stp>
        <stp>CPSI UW Equity</stp>
        <stp>CF_FREE_CASH_FLOW</stp>
        <stp>[NASDAQ.xlsx]Sheet1!R75C16</stp>
        <tr r="P75" s="1"/>
      </tp>
      <tp t="e">
        <v>#N/A</v>
        <stp/>
        <stp>##V3_BDPV12</stp>
        <stp>CPWR UW Equity</stp>
        <stp>CF_FREE_CASH_FLOW</stp>
        <stp>[NASDAQ.xlsx]Sheet1!R77C16</stp>
        <tr r="P77" s="1"/>
      </tp>
      <tp t="e">
        <v>#N/A</v>
        <stp/>
        <stp>##V3_BDPV12</stp>
        <stp>AAOI UW Equity</stp>
        <stp>RTG_FITCH_LT_ISSUER_DEFAULT</stp>
        <stp>[NASDAQ.xlsx]Sheet1!R26C9</stp>
        <tr r="I26" s="1"/>
      </tp>
      <tp t="e">
        <v>#N/A</v>
        <stp/>
        <stp>##V3_BDPV12</stp>
        <stp>CREE UW Equity</stp>
        <stp>CF_FREE_CASH_FLOW</stp>
        <stp>[NASDAQ.xlsx]Sheet1!R87C16</stp>
        <tr r="P87" s="1"/>
      </tp>
      <tp t="e">
        <v>#N/A</v>
        <stp/>
        <stp>##V3_BDPV12</stp>
        <stp>CRDS UW Equity</stp>
        <stp>CF_FREE_CASH_FLOW</stp>
        <stp>[NASDAQ.xlsx]Sheet1!R89C16</stp>
        <tr r="P89" s="1"/>
      </tp>
      <tp t="e">
        <v>#N/A</v>
        <stp/>
        <stp>##V3_BDPV12</stp>
        <stp>CRAY UW Equity</stp>
        <stp>CF_FREE_CASH_FLOW</stp>
        <stp>[NASDAQ.xlsx]Sheet1!R86C16</stp>
        <tr r="P86" s="1"/>
      </tp>
      <tp t="e">
        <v>#N/A</v>
        <stp/>
        <stp>##V3_BDPV12</stp>
        <stp>CRUS UW Equity</stp>
        <stp>CF_FREE_CASH_FLOW</stp>
        <stp>[NASDAQ.xlsx]Sheet1!R67C16</stp>
        <tr r="P67" s="1"/>
      </tp>
      <tp t="e">
        <v>#N/A</v>
        <stp/>
        <stp>##V3_BDPV12</stp>
        <stp>CSGS UW Equity</stp>
        <stp>CF_FREE_CASH_FLOW</stp>
        <stp>[NASDAQ.xlsx]Sheet1!R90C16</stp>
        <tr r="P90" s="1"/>
      </tp>
      <tp t="e">
        <v>#N/A</v>
        <stp/>
        <stp>##V3_BDPV12</stp>
        <stp>CSOD UW Equity</stp>
        <stp>CF_FREE_CASH_FLOW</stp>
        <stp>[NASDAQ.xlsx]Sheet1!R83C16</stp>
        <tr r="P83" s="1"/>
      </tp>
      <tp t="e">
        <v>#N/A</v>
        <stp/>
        <stp>##V3_BDPV12</stp>
        <stp>CSCO UW Equity</stp>
        <stp>CF_FREE_CASH_FLOW</stp>
        <stp>[NASDAQ.xlsx]Sheet1!R68C16</stp>
        <tr r="P68" s="1"/>
      </tp>
      <tp t="e">
        <v>#N/A</v>
        <stp/>
        <stp>##V3_BDPV12</stp>
        <stp>CSPI UW Equity</stp>
        <stp>CF_FREE_CASH_FLOW</stp>
        <stp>[NASDAQ.xlsx]Sheet1!R91C16</stp>
        <tr r="P91" s="1"/>
      </tp>
      <tp t="e">
        <v>#N/A</v>
        <stp/>
        <stp>##V3_BDPV12</stp>
        <stp>CTCT UW Equity</stp>
        <stp>CF_FREE_CASH_FLOW</stp>
        <stp>[NASDAQ.xlsx]Sheet1!R81C16</stp>
        <tr r="P81" s="1"/>
      </tp>
      <tp t="e">
        <v>#N/A</v>
        <stp/>
        <stp>##V3_BDPV12</stp>
        <stp>CTXS UW Equity</stp>
        <stp>CF_FREE_CASH_FLOW</stp>
        <stp>[NASDAQ.xlsx]Sheet1!R69C16</stp>
        <tr r="P69" s="1"/>
      </tp>
      <tp t="e">
        <v>#N/A</v>
        <stp/>
        <stp>##V3_BDPV12</stp>
        <stp>CTSH UW Equity</stp>
        <stp>CF_FREE_CASH_FLOW</stp>
        <stp>[NASDAQ.xlsx]Sheet1!R71C16</stp>
        <tr r="P71" s="1"/>
      </tp>
      <tp t="e">
        <v>#N/A</v>
        <stp/>
        <stp>##V3_BDPV12</stp>
        <stp>CVLT UW Equity</stp>
        <stp>CF_FREE_CASH_FLOW</stp>
        <stp>[NASDAQ.xlsx]Sheet1!R74C16</stp>
        <tr r="P74" s="1"/>
      </tp>
      <tp t="e">
        <v>#N/A</v>
        <stp/>
        <stp>##V3_BDPV12</stp>
        <stp>CLRX UW Equity</stp>
        <stp>CF_FREE_CASH_FLOW</stp>
        <stp>[NASDAQ.xlsx]Sheet1!R72C16</stp>
        <tr r="P72" s="1"/>
      </tp>
      <tp t="e">
        <v>#N/A</v>
        <stp/>
        <stp>##V3_BDPV12</stp>
        <stp>CMTL UW Equity</stp>
        <stp>CF_FREE_CASH_FLOW</stp>
        <stp>[NASDAQ.xlsx]Sheet1!R78C16</stp>
        <tr r="P78" s="1"/>
      </tp>
      <tp t="e">
        <v>#N/A</v>
        <stp/>
        <stp>##V3_BDPV12</stp>
        <stp>MDRX UW Equity</stp>
        <stp>RTG_FITCH_LT_ISSUER_DEFAULT</stp>
        <stp>[NASDAQ.xlsx]Sheet1!R13C9</stp>
        <tr r="I13" s="1"/>
      </tp>
      <tp t="e">
        <v>#N/A</v>
        <stp/>
        <stp>##V3_BDPV12</stp>
        <stp>CNVR UW Equity</stp>
        <stp>CF_FREE_CASH_FLOW</stp>
        <stp>[NASDAQ.xlsx]Sheet1!R82C16</stp>
        <tr r="P82" s="1"/>
      </tp>
      <tp t="e">
        <v>#N/A</v>
        <stp/>
        <stp>##V3_BDPV12</stp>
        <stp>CNQR UW Equity</stp>
        <stp>CF_FREE_CASH_FLOW</stp>
        <stp>[NASDAQ.xlsx]Sheet1!R79C16</stp>
        <tr r="P79" s="1"/>
      </tp>
      <tp t="e">
        <v>#N/A</v>
        <stp/>
        <stp>##V3_BDPV12</stp>
        <stp>CNQR UW Equity</stp>
        <stp>RTG_FITCH_LT_ISSUER_DEFAULT</stp>
        <stp>[NASDAQ.xlsx]Sheet1!R79C9</stp>
        <tr r="I79" s="1"/>
      </tp>
      <tp t="e">
        <v>#N/A</v>
        <stp/>
        <stp>##V3_BDPV12</stp>
        <stp>COMM UW Equity</stp>
        <stp>CF_FREE_CASH_FLOW</stp>
        <stp>[NASDAQ.xlsx]Sheet1!R73C16</stp>
        <tr r="P73" s="1"/>
      </tp>
      <tp t="e">
        <v>#N/A</v>
        <stp/>
        <stp>##V3_BDPV12</stp>
        <stp>COVS UW Equity</stp>
        <stp>CF_FREE_CASH_FLOW</stp>
        <stp>[NASDAQ.xlsx]Sheet1!R84C16</stp>
        <tr r="P84" s="1"/>
      </tp>
      <tp t="e">
        <v>#N/A</v>
        <stp/>
        <stp>##V3_BDPV12</stp>
        <stp>CAMP UW Equity</stp>
        <stp>CF_FREE_CASH_FLOW</stp>
        <stp>[NASDAQ.xlsx]Sheet1!R62C16</stp>
        <tr r="P62" s="1"/>
      </tp>
      <tp t="e">
        <v>#N/A</v>
        <stp/>
        <stp>##V3_BDPV12</stp>
        <stp>CALD UW Equity</stp>
        <stp>CF_FREE_CASH_FLOW</stp>
        <stp>[NASDAQ.xlsx]Sheet1!R63C16</stp>
        <tr r="P63" s="1"/>
      </tp>
      <tp t="e">
        <v>#N/A</v>
        <stp/>
        <stp>##V3_BDPV12</stp>
        <stp>CAVM UW Equity</stp>
        <stp>CF_FREE_CASH_FLOW</stp>
        <stp>[NASDAQ.xlsx]Sheet1!R64C16</stp>
        <tr r="P64" s="1"/>
      </tp>
      <tp t="e">
        <v>#N/A</v>
        <stp/>
        <stp>##V3_BDPV12</stp>
        <stp>CCMP UW Equity</stp>
        <stp>CF_FREE_CASH_FLOW</stp>
        <stp>[NASDAQ.xlsx]Sheet1!R60C16</stp>
        <tr r="P60" s="1"/>
      </tp>
      <tp t="e">
        <v>#N/A</v>
        <stp/>
        <stp>##V3_BDPV12</stp>
        <stp>CCOI UW Equity</stp>
        <stp>CF_FREE_CASH_FLOW</stp>
        <stp>[NASDAQ.xlsx]Sheet1!R70C16</stp>
        <tr r="P70" s="1"/>
      </tp>
      <tp t="e">
        <v>#N/A</v>
        <stp/>
        <stp>##V3_BDPV12</stp>
        <stp>CCUR UW Equity</stp>
        <stp>CF_FREE_CASH_FLOW</stp>
        <stp>[NASDAQ.xlsx]Sheet1!R80C16</stp>
        <tr r="P80" s="1"/>
      </tp>
      <tp t="e">
        <v>#N/A</v>
        <stp/>
        <stp>##V3_BDPV12</stp>
        <stp>CCRN UW Equity</stp>
        <stp>CF_FREE_CASH_FLOW</stp>
        <stp>[NASDAQ.xlsx]Sheet1!R88C16</stp>
        <tr r="P88" s="1"/>
      </tp>
      <tp t="e">
        <v>#N/A</v>
        <stp/>
        <stp>##V3_BDPV12</stp>
        <stp>CDNS UW Equity</stp>
        <stp>CF_FREE_CASH_FLOW</stp>
        <stp>[NASDAQ.xlsx]Sheet1!R61C16</stp>
        <tr r="P61" s="1"/>
      </tp>
      <tp t="e">
        <v>#N/A</v>
        <stp/>
        <stp>##V3_BDPV12</stp>
        <stp>CERN UW Equity</stp>
        <stp>CF_FREE_CASH_FLOW</stp>
        <stp>[NASDAQ.xlsx]Sheet1!R65C16</stp>
        <tr r="P65" s="1"/>
      </tp>
      <tp t="e">
        <v>#N/A</v>
        <stp/>
        <stp>##V3_BDPV12</stp>
        <stp>CEVA UW Equity</stp>
        <stp>CF_FREE_CASH_FLOW</stp>
        <stp>[NASDAQ.xlsx]Sheet1!R66C16</stp>
        <tr r="P66" s="1"/>
      </tp>
      <tp t="e">
        <v>#N/A</v>
        <stp/>
        <stp>##V3_BDPV12</stp>
        <stp>JDSU UW Equity</stp>
        <stp>RTG_MOODY_LONG_TERM</stp>
        <stp>[NASDAQ.xlsx]Sheet1!R174C12</stp>
        <tr r="L174" s="1"/>
      </tp>
      <tp t="e">
        <v>#N/A</v>
        <stp/>
        <stp>##V3_BDPV12</stp>
        <stp>CREE UW Equity</stp>
        <stp>SALES_REV_TURN</stp>
        <stp>[NASDAQ.xlsx]Sheet1!R87C15</stp>
        <tr r="O87" s="1"/>
      </tp>
      <tp t="e">
        <v>#N/A</v>
        <stp/>
        <stp>##V3_BDPV12</stp>
        <stp>MDSO UW Equity</stp>
        <stp>OPER_MARGIN</stp>
        <stp>[NASDAQ.xlsx]Sheet1!R210C17</stp>
        <tr r="Q210" s="1"/>
      </tp>
      <tp t="e">
        <v>#N/A</v>
        <stp/>
        <stp>##V3_BDPV12</stp>
        <stp>MKTO UW Equity</stp>
        <stp>OPER_MARGIN</stp>
        <stp>[NASDAQ.xlsx]Sheet1!R204C17</stp>
        <tr r="Q204" s="1"/>
      </tp>
      <tp t="e">
        <v>#N/A</v>
        <stp/>
        <stp>##V3_BDPV12</stp>
        <stp>CRDS UW Equity</stp>
        <stp>SALES_REV_TURN</stp>
        <stp>[NASDAQ.xlsx]Sheet1!R89C15</stp>
        <tr r="O89" s="1"/>
      </tp>
      <tp t="e">
        <v>#N/A</v>
        <stp/>
        <stp>##V3_BDPV12</stp>
        <stp>INTU UW Equity</stp>
        <stp>RTG_MOODY_LONG_TERM</stp>
        <stp>[NASDAQ.xlsx]Sheet1!R168C12</stp>
        <tr r="L168" s="1"/>
      </tp>
      <tp t="e">
        <v>#N/A</v>
        <stp/>
        <stp>##V3_BDPV12</stp>
        <stp>LECO UW Equity</stp>
        <stp>OPER_MARGIN</stp>
        <stp>[NASDAQ.xlsx]Sheet1!R190C17</stp>
        <tr r="Q190" s="1"/>
      </tp>
      <tp t="e">
        <v>#N/A</v>
        <stp/>
        <stp>##V3_BDPV12</stp>
        <stp>MERU UW Equity</stp>
        <stp>RTG_MOODY_LONG_TERM</stp>
        <stp>[NASDAQ.xlsx]Sheet1!R214C12</stp>
        <tr r="L214" s="1"/>
      </tp>
      <tp t="e">
        <v>#N/A</v>
        <stp/>
        <stp>##V3_BDPV12</stp>
        <stp>CRAY UW Equity</stp>
        <stp>SALES_REV_TURN</stp>
        <stp>[NASDAQ.xlsx]Sheet1!R86C15</stp>
        <tr r="O86" s="1"/>
      </tp>
      <tp t="e">
        <v>#N/A</v>
        <stp/>
        <stp>##V3_BDPV12</stp>
        <stp>TRAK UW Equity</stp>
        <stp>SALES_REV_TURN</stp>
        <stp>[NASDAQ.xlsx]Sheet1!R98C15</stp>
        <tr r="O98" s="1"/>
      </tp>
      <tp t="e">
        <v>#N/A</v>
        <stp/>
        <stp>##V3_BDPV12</stp>
        <stp>DRAM UW Equity</stp>
        <stp>SALES_REV_TURN</stp>
        <stp>[NASDAQ.xlsx]Sheet1!R96C15</stp>
        <tr r="O96" s="1"/>
      </tp>
      <tp t="e">
        <v>#N/A</v>
        <stp/>
        <stp>##V3_BDPV12</stp>
        <stp>ENPH UW Equity</stp>
        <stp>IS_OPER_INC</stp>
        <stp>[NASDAQ.xlsx]Sheet1!R122C23</stp>
        <tr r="W122" s="1"/>
      </tp>
      <tp t="e">
        <v>#N/A</v>
        <stp/>
        <stp>##V3_BDPV12</stp>
        <stp>BRCD UW Equity</stp>
        <stp>SALES_REV_TURN</stp>
        <stp>[NASDAQ.xlsx]Sheet1!R56C15</stp>
        <tr r="O56" s="1"/>
      </tp>
      <tp t="e">
        <v>#N/A</v>
        <stp/>
        <stp>##V3_BDPV12</stp>
        <stp>BRCM UW Equity</stp>
        <stp>SALES_REV_TURN</stp>
        <stp>[NASDAQ.xlsx]Sheet1!R53C15</stp>
        <tr r="O53" s="1"/>
      </tp>
      <tp t="e">
        <v>#N/A</v>
        <stp/>
        <stp>##V3_BDPV12</stp>
        <stp>INPH UW Equity</stp>
        <stp>IS_OPER_INC</stp>
        <stp>[NASDAQ.xlsx]Sheet1!R164C23</stp>
        <tr r="W164" s="1"/>
      </tp>
      <tp t="e">
        <v>#N/A</v>
        <stp/>
        <stp>##V3_BDPV12</stp>
        <stp>MERU UW Equity</stp>
        <stp>RTG_FITCH_LT_ISSUER_DEFAULT</stp>
        <stp>[NASDAQ.xlsx]Sheet1!R214C9</stp>
        <tr r="I214" s="1"/>
      </tp>
      <tp t="e">
        <v>#N/A</v>
        <stp/>
        <stp>##V3_BDPV12</stp>
        <stp>LPTH UW Equity</stp>
        <stp>IS_OPER_INC</stp>
        <stp>[NASDAQ.xlsx]Sheet1!R189C23</stp>
        <tr r="W189" s="1"/>
      </tp>
      <tp t="e">
        <v>#N/A</v>
        <stp/>
        <stp>##V3_BDPV12</stp>
        <stp>GLUU UW Equity</stp>
        <stp>RTG_MOODY_LONG_TERM</stp>
        <stp>[NASDAQ.xlsx]Sheet1!R140C12</stp>
        <tr r="L140" s="1"/>
      </tp>
      <tp t="e">
        <v>#N/A</v>
        <stp/>
        <stp>##V3_BDPV12</stp>
        <stp>AFOP UW Equity</stp>
        <stp>BS_CASH_NEAR_CASH_ITEM</stp>
        <stp>[NASDAQ.xlsx]Sheet1!R12C28</stp>
        <tr r="AB12" s="1"/>
      </tp>
      <tp t="e">
        <v>#N/A</v>
        <stp/>
        <stp>##V3_BDPV12</stp>
        <stp>MANH UW Equity</stp>
        <stp>IS_OPER_INC</stp>
        <stp>[NASDAQ.xlsx]Sheet1!R202C23</stp>
        <tr r="W202" s="1"/>
      </tp>
      <tp t="e">
        <v>#N/A</v>
        <stp/>
        <stp>##V3_BDPV12</stp>
        <stp>BRKS UW Equity</stp>
        <stp>SALES_REV_TURN</stp>
        <stp>[NASDAQ.xlsx]Sheet1!R57C15</stp>
        <tr r="O57" s="1"/>
      </tp>
      <tp t="e">
        <v>#N/A</v>
        <stp/>
        <stp>##V3_BDPV12</stp>
        <stp>MTSN UW Equity</stp>
        <stp>RTG_FITCH_LT_ISSUER_DEFAULT</stp>
        <stp>[NASDAQ.xlsx]Sheet1!R205C9</stp>
        <tr r="I205" s="1"/>
      </tp>
      <tp t="e">
        <v>#N/A</v>
        <stp/>
        <stp>##V3_BDPV12</stp>
        <stp>CRUS UW Equity</stp>
        <stp>SALES_REV_TURN</stp>
        <stp>[NASDAQ.xlsx]Sheet1!R67C15</stp>
        <tr r="O67" s="1"/>
      </tp>
      <tp t="e">
        <v>#N/A</v>
        <stp/>
        <stp>##V3_BDPV12</stp>
        <stp>ARUN UW Equity</stp>
        <stp>SALES_REV_TURN</stp>
        <stp>[NASDAQ.xlsx]Sheet1!R28C15</stp>
        <tr r="O28" s="1"/>
      </tp>
      <tp t="e">
        <v>#N/A</v>
        <stp/>
        <stp>##V3_BDPV12</stp>
        <stp>OVRL UW Equity</stp>
        <stp>RTG_FITCH_LT_ISSUER_DEFAULT</stp>
        <stp>[NASDAQ.xlsx]Sheet1!R244C9</stp>
        <tr r="I244" s="1"/>
      </tp>
      <tp t="e">
        <v>#N/A</v>
        <stp/>
        <stp>##V3_BDPV12</stp>
        <stp>STRM UW Equity</stp>
        <stp>RTG_FITCH_LT_ISSUER_DEFAULT</stp>
        <stp>[NASDAQ.xlsx]Sheet1!R314C9</stp>
        <tr r="I314" s="1"/>
      </tp>
      <tp t="e">
        <v>#N/A</v>
        <stp/>
        <stp>##V3_BDPV12</stp>
        <stp>YHOO UW Equity</stp>
        <stp>OPER_MARGIN</stp>
        <stp>[NASDAQ.xlsx]Sheet1!R373C17</stp>
        <tr r="Q373" s="1"/>
      </tp>
      <tp t="e">
        <v>#N/A</v>
        <stp/>
        <stp>##V3_BDPV12</stp>
        <stp>RNWK UW Equity</stp>
        <stp>RTG_FITCH_LT_ISSUER_DEFAULT</stp>
        <stp>[NASDAQ.xlsx]Sheet1!R281C9</stp>
        <tr r="I281" s="1"/>
      </tp>
      <tp t="e">
        <v>#N/A</v>
        <stp/>
        <stp>##V3_BDPV12</stp>
        <stp>MITK UW Equity</stp>
        <stp>RTG_FITCH_LT_ISSUER_DEFAULT</stp>
        <stp>[NASDAQ.xlsx]Sheet1!R222C9</stp>
        <tr r="I222" s="1"/>
      </tp>
      <tp t="e">
        <v>#N/A</v>
        <stp/>
        <stp>##V3_BDPV12</stp>
        <stp>VDSI UW Equity</stp>
        <stp>RTG_FITCH_LT_ISSUER_DEFAULT</stp>
        <stp>[NASDAQ.xlsx]Sheet1!R355C9</stp>
        <tr r="I355" s="1"/>
      </tp>
      <tp t="e">
        <v>#N/A</v>
        <stp/>
        <stp>##V3_BDPV12</stp>
        <stp>SMSI UW Equity</stp>
        <stp>RTG_FITCH_LT_ISSUER_DEFAULT</stp>
        <stp>[NASDAQ.xlsx]Sheet1!R305C9</stp>
        <tr r="I305" s="1"/>
      </tp>
      <tp t="e">
        <v>#N/A</v>
        <stp/>
        <stp>##V3_BDPV12</stp>
        <stp>ARRS UW Equity</stp>
        <stp>SALES_REV_TURN</stp>
        <stp>[NASDAQ.xlsx]Sheet1!R27C15</stp>
        <tr r="O27" s="1"/>
      </tp>
      <tp t="e">
        <v>#N/A</v>
        <stp/>
        <stp>##V3_BDPV12</stp>
        <stp>QUMU UW Equity</stp>
        <stp>RTG_MOODY_LONG_TERM</stp>
        <stp>[NASDAQ.xlsx]Sheet1!R276C12</stp>
        <tr r="L276" s="1"/>
      </tp>
      <tp t="e">
        <v>#N/A</v>
        <stp/>
        <stp>##V3_BDPV12</stp>
        <stp>DSPG UW Equity</stp>
        <stp>RTG_FITCH_LT_ISSUER_DEFAULT</stp>
        <stp>[NASDAQ.xlsx]Sheet1!R106C9</stp>
        <tr r="I106" s="1"/>
      </tp>
      <tp t="e">
        <v>#N/A</v>
        <stp/>
        <stp>##V3_BDPV12</stp>
        <stp>TTWO UW Equity</stp>
        <stp>OPER_MARGIN</stp>
        <stp>[NASDAQ.xlsx]Sheet1!R328C17</stp>
        <tr r="Q328" s="1"/>
      </tp>
      <tp t="e">
        <v>#N/A</v>
        <stp/>
        <stp>##V3_BDPV12</stp>
        <stp>TZOO UW Equity</stp>
        <stp>OPER_MARGIN</stp>
        <stp>[NASDAQ.xlsx]Sheet1!R341C17</stp>
        <tr r="Q341" s="1"/>
      </tp>
      <tp t="e">
        <v>#N/A</v>
        <stp/>
        <stp>##V3_BDPV12</stp>
        <stp>TNGO UW Equity</stp>
        <stp>OPER_MARGIN</stp>
        <stp>[NASDAQ.xlsx]Sheet1!R329C17</stp>
        <tr r="Q329" s="1"/>
      </tp>
      <tp t="e">
        <v>#N/A</v>
        <stp/>
        <stp>##V3_BDPV12</stp>
        <stp>UNTD UW Equity</stp>
        <stp>RTG_FITCH_LT_ISSUER_DEFAULT</stp>
        <stp>[NASDAQ.xlsx]Sheet1!R352C9</stp>
        <tr r="I352" s="1"/>
      </tp>
      <tp t="e">
        <v>#N/A</v>
        <stp/>
        <stp>##V3_BDPV12</stp>
        <stp>IGTE UW Equity</stp>
        <stp>RTG_FITCH_LT_ISSUER_DEFAULT</stp>
        <stp>[NASDAQ.xlsx]Sheet1!R152C9</stp>
        <tr r="I152" s="1"/>
      </tp>
      <tp t="e">
        <v>#N/A</v>
        <stp/>
        <stp>##V3_BDPV12</stp>
        <stp>VECO UW Equity</stp>
        <stp>OPER_MARGIN</stp>
        <stp>[NASDAQ.xlsx]Sheet1!R356C17</stp>
        <tr r="Q356" s="1"/>
      </tp>
      <tp t="e">
        <v>#N/A</v>
        <stp/>
        <stp>##V3_BDPV12</stp>
        <stp>ELRC UW Equity</stp>
        <stp>RTG_FITCH_LT_ISSUER_DEFAULT</stp>
        <stp>[NASDAQ.xlsx]Sheet1!R114C9</stp>
        <tr r="I114" s="1"/>
      </tp>
      <tp t="e">
        <v>#N/A</v>
        <stp/>
        <stp>##V3_BDPV12</stp>
        <stp>SOFO UW Equity</stp>
        <stp>OPER_MARGIN</stp>
        <stp>[NASDAQ.xlsx]Sheet1!R307C17</stp>
        <tr r="Q307" s="1"/>
      </tp>
      <tp t="e">
        <v>#N/A</v>
        <stp/>
        <stp>##V3_BDPV12</stp>
        <stp>VRTU UW Equity</stp>
        <stp>RTG_MOODY_LONG_TERM</stp>
        <stp>[NASDAQ.xlsx]Sheet1!R363C12</stp>
        <tr r="L363" s="1"/>
      </tp>
      <tp t="e">
        <v>#N/A</v>
        <stp/>
        <stp>##V3_BDPV12</stp>
        <stp>ZBRA UW Equity</stp>
        <stp>RTG_FITCH_LT_ISSUER_DEFAULT</stp>
        <stp>[NASDAQ.xlsx]Sheet1!R374C9</stp>
        <tr r="I374" s="1"/>
      </tp>
      <tp>
        <v>-197.28970000000001</v>
        <stp/>
        <stp>##V3_BDHV12</stp>
        <stp>ADAT UW Equity</stp>
        <stp>OPER_MARGIN</stp>
        <stp>CQ12004</stp>
        <stp/>
        <stp>[NASDAQ.xlsx]OperMarg BDH!R5C35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I5" s="3"/>
      </tp>
      <tp t="e">
        <v>#N/A</v>
        <stp/>
        <stp>##V3_BDPV12</stp>
        <stp>JKHY UW Equity</stp>
        <stp>CF_FREE_CASH_FLOW</stp>
        <stp>[NASDAQ.xlsx]Sheet1!R173C16</stp>
        <tr r="P173" s="1"/>
      </tp>
      <tp t="e">
        <v>#N/A</v>
        <stp/>
        <stp>##V3_BDPV12</stp>
        <stp>ISSC UW Equity</stp>
        <stp>FCF_TO_TOTAL_DEBT</stp>
        <stp>[NASDAQ.xlsx]Sheet1!R157C19</stp>
        <tr r="S157" s="1"/>
      </tp>
      <tp t="e">
        <v>#N/A</v>
        <stp/>
        <stp>##V3_BDPV12</stp>
        <stp>ISSI UW Equity</stp>
        <stp>FCF_TO_TOTAL_DEBT</stp>
        <stp>[NASDAQ.xlsx]Sheet1!R159C19</stp>
        <tr r="S159" s="1"/>
      </tp>
      <tp t="e">
        <v>#N/A</v>
        <stp/>
        <stp>##V3_BDPV12</stp>
        <stp>TSRA UW Equity</stp>
        <stp>FCF_TO_TOTAL_DEBT</stp>
        <stp>[NASDAQ.xlsx]Sheet1!R333C19</stp>
        <tr r="S333" s="1"/>
      </tp>
      <tp t="e">
        <v>#N/A</v>
        <stp/>
        <stp>##V3_BDPV12</stp>
        <stp>DSPG UW Equity</stp>
        <stp>FCF_TO_TOTAL_DEBT</stp>
        <stp>[NASDAQ.xlsx]Sheet1!R106C19</stp>
        <tr r="S106" s="1"/>
      </tp>
      <tp t="e">
        <v>#N/A</v>
        <stp/>
        <stp>##V3_BDPV12</stp>
        <stp>TSRI UW Equity</stp>
        <stp>FCF_TO_TOTAL_DEBT</stp>
        <stp>[NASDAQ.xlsx]Sheet1!R345C19</stp>
        <tr r="S345" s="1"/>
      </tp>
      <tp t="e">
        <v>#N/A</v>
        <stp/>
        <stp>##V3_BDPV12</stp>
        <stp>WSTG UW Equity</stp>
        <stp>FCF_TO_TOTAL_DEBT</stp>
        <stp>[NASDAQ.xlsx]Sheet1!R366C19</stp>
        <tr r="S366" s="1"/>
      </tp>
      <tp>
        <v>17.062899999999999</v>
        <stp/>
        <stp>##V3_BDHV12</stp>
        <stp>CCMP UW Equity</stp>
        <stp>OPER_MARGIN</stp>
        <stp>CQ12004</stp>
        <stp/>
        <stp>[NASDAQ.xlsx]OperMarg BDH!R5C59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G5" s="3"/>
      </tp>
      <tp t="e">
        <v>#N/A</v>
        <stp/>
        <stp>##V3_BDPV12</stp>
        <stp>MSTR UW Equity</stp>
        <stp>FCF_TO_TOTAL_DEBT</stp>
        <stp>[NASDAQ.xlsx]Sheet1!R220C19</stp>
        <tr r="S220" s="1"/>
      </tp>
      <tp t="e">
        <v>#N/A</v>
        <stp/>
        <stp>##V3_BDPV12</stp>
        <stp>HSTM UW Equity</stp>
        <stp>FCF_TO_TOTAL_DEBT</stp>
        <stp>[NASDAQ.xlsx]Sheet1!R147C19</stp>
        <tr r="S147" s="1"/>
      </tp>
      <tp t="e">
        <v>#N/A</v>
        <stp/>
        <stp>##V3_BDPV12</stp>
        <stp>AMBA UW Equity</stp>
        <stp>NET_DEBT_TO_SHRHLDR_EQTY</stp>
        <stp>[NASDAQ.xlsx]Sheet1!R15C24</stp>
        <tr r="X15" s="1"/>
      </tp>
      <tp t="e">
        <v>#N/A</v>
        <stp/>
        <stp>##V3_BDPV12</stp>
        <stp>ATEA UW Equity</stp>
        <stp>NET_DEBT_TO_SHRHLDR_EQTY</stp>
        <stp>[NASDAQ.xlsx]Sheet1!R31C24</stp>
        <tr r="X31" s="1"/>
      </tp>
      <tp t="e">
        <v>#N/A</v>
        <stp/>
        <stp>##V3_BDPV12</stp>
        <stp>RSYS UW Equity</stp>
        <stp>FCF_TO_TOTAL_DEBT</stp>
        <stp>[NASDAQ.xlsx]Sheet1!R277C19</stp>
        <tr r="S277" s="1"/>
      </tp>
      <tp t="e">
        <v>#N/A</v>
        <stp/>
        <stp>##V3_BDPV12</stp>
        <stp>SSYS UW Equity</stp>
        <stp>FCF_TO_TOTAL_DEBT</stp>
        <stp>[NASDAQ.xlsx]Sheet1!R313C19</stp>
        <tr r="S313" s="1"/>
      </tp>
      <tp t="e">
        <v>#N/A</v>
        <stp/>
        <stp>##V3_BDPV12</stp>
        <stp>TSYS UW Equity</stp>
        <stp>FCF_TO_TOTAL_DEBT</stp>
        <stp>[NASDAQ.xlsx]Sheet1!R331C19</stp>
        <tr r="S331" s="1"/>
      </tp>
      <tp t="e">
        <v>#N/A</v>
        <stp/>
        <stp>##V3_BDPV12</stp>
        <stp>EFII UW Equity</stp>
        <stp>CF_CASH_FROM_OPER</stp>
        <stp>[NASDAQ.xlsx]Sheet1!R116C26</stp>
        <tr r="Z116" s="1"/>
      </tp>
      <tp t="e">
        <v>#N/A</v>
        <stp/>
        <stp>##V3_BDPV12</stp>
        <stp>FFIV UW Equity</stp>
        <stp>CF_CASH_FROM_OPER</stp>
        <stp>[NASDAQ.xlsx]Sheet1!R129C26</stp>
        <tr r="Z129" s="1"/>
      </tp>
      <tp t="e">
        <v>#N/A</v>
        <stp/>
        <stp>##V3_BDPV12</stp>
        <stp>CEVA UW Equity</stp>
        <stp>NET_DEBT_TO_SHRHLDR_EQTY</stp>
        <stp>[NASDAQ.xlsx]Sheet1!R66C24</stp>
        <tr r="X66" s="1"/>
      </tp>
      <tp t="e">
        <v>#N/A</v>
        <stp/>
        <stp>##V3_BDPV12</stp>
        <stp>PFIN UW Equity</stp>
        <stp>CF_CASH_FROM_OPER</stp>
        <stp>[NASDAQ.xlsx]Sheet1!R245C26</stp>
        <tr r="Z245" s="1"/>
      </tp>
      <tp>
        <v>-16.160299999999999</v>
        <stp/>
        <stp>##V3_BDHV12</stp>
        <stp>CRAY UW Equity</stp>
        <stp>OPER_MARGIN</stp>
        <stp>CQ12004</stp>
        <stp/>
        <stp>[NASDAQ.xlsx]OperMarg BDH!R5C85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G5" s="3"/>
      </tp>
      <tp t="e">
        <v>#N/A</v>
        <stp/>
        <stp>##V3_BDPV12</stp>
        <stp>RFMD UW Equity</stp>
        <stp>CF_CASH_FROM_OPER</stp>
        <stp>[NASDAQ.xlsx]Sheet1!R285C26</stp>
        <tr r="Z285" s="1"/>
      </tp>
      <tp t="e">
        <v>#N/A</v>
        <stp/>
        <stp>##V3_BDPV12</stp>
        <stp>MFLX UW Equity</stp>
        <stp>CF_CASH_FROM_OPER</stp>
        <stp>[NASDAQ.xlsx]Sheet1!R228C26</stp>
        <tr r="Z228" s="1"/>
      </tp>
      <tp t="e">
        <v>#N/A</v>
        <stp/>
        <stp>##V3_BDPV12</stp>
        <stp>VSAT UW Equity</stp>
        <stp>FCF_TO_TOTAL_DEBT</stp>
        <stp>[NASDAQ.xlsx]Sheet1!R360C19</stp>
        <tr r="S360" s="1"/>
      </tp>
      <tp t="e">
        <v>#N/A</v>
        <stp/>
        <stp>##V3_BDPV12</stp>
        <stp>LSCC UW Equity</stp>
        <stp>FCF_TO_TOTAL_DEBT</stp>
        <stp>[NASDAQ.xlsx]Sheet1!R188C19</stp>
        <tr r="S188" s="1"/>
      </tp>
      <tp t="e">
        <v>#N/A</v>
        <stp/>
        <stp>##V3_BDPV12</stp>
        <stp>KFRC UW Equity</stp>
        <stp>CF_CASH_FROM_OPER</stp>
        <stp>[NASDAQ.xlsx]Sheet1!R180C26</stp>
        <tr r="Z180" s="1"/>
      </tp>
      <tp t="e">
        <v>#N/A</v>
        <stp/>
        <stp>##V3_BDPV12</stp>
        <stp>MSCC UW Equity</stp>
        <stp>FCF_TO_TOTAL_DEBT</stp>
        <stp>[NASDAQ.xlsx]Sheet1!R218C19</stp>
        <tr r="S218" s="1"/>
      </tp>
      <tp t="e">
        <v>#N/A</v>
        <stp/>
        <stp>##V3_BDPV12</stp>
        <stp>PFPT UW Equity</stp>
        <stp>CF_CASH_FROM_OPER</stp>
        <stp>[NASDAQ.xlsx]Sheet1!R264C26</stp>
        <tr r="Z264" s="1"/>
      </tp>
      <tp t="e">
        <v>#N/A</v>
        <stp/>
        <stp>##V3_BDPV12</stp>
        <stp>WSCI UW Equity</stp>
        <stp>FCF_TO_TOTAL_DEBT</stp>
        <stp>[NASDAQ.xlsx]Sheet1!R369C19</stp>
        <tr r="S369" s="1"/>
      </tp>
      <tp t="e">
        <v>#N/A</v>
        <stp/>
        <stp>##V3_BDPV12</stp>
        <stp>PSEM UW Equity</stp>
        <stp>FCF_TO_TOTAL_DEBT</stp>
        <stp>[NASDAQ.xlsx]Sheet1!R255C19</stp>
        <tr r="S255" s="1"/>
      </tp>
      <tp t="e">
        <v>#N/A</v>
        <stp/>
        <stp>##V3_BDPV12</stp>
        <stp>MSFT UW Equity</stp>
        <stp>FCF_TO_TOTAL_DEBT</stp>
        <stp>[NASDAQ.xlsx]Sheet1!R219C19</stp>
        <tr r="S219" s="1"/>
      </tp>
      <tp>
        <v>-7.2615999999999996</v>
        <stp/>
        <stp>##V3_BDHV12</stp>
        <stp>DRAM UW Equity</stp>
        <stp>OPER_MARGIN</stp>
        <stp>CQ12004</stp>
        <stp/>
        <stp>[NASDAQ.xlsx]OperMarg BDH!R5C95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Q5" s="3"/>
      </tp>
      <tp t="e">
        <v>#N/A</v>
        <stp/>
        <stp>##V3_BDPV12</stp>
        <stp>OSIS UW Equity</stp>
        <stp>FCF_TO_TOTAL_DEBT</stp>
        <stp>[NASDAQ.xlsx]Sheet1!R243C19</stp>
        <tr r="S243" s="1"/>
      </tp>
      <tp t="e">
        <v>#N/A</v>
        <stp/>
        <stp>##V3_BDPV12</stp>
        <stp>QSII UW Equity</stp>
        <stp>FCF_TO_TOTAL_DEBT</stp>
        <stp>[NASDAQ.xlsx]Sheet1!R271C19</stp>
        <tr r="S271" s="1"/>
      </tp>
      <tp>
        <v>22.3598</v>
        <stp/>
        <stp>##V3_BDHV12</stp>
        <stp>CSCO UW Equity</stp>
        <stp>OPER_MARGIN</stp>
        <stp>CQ12004</stp>
        <stp/>
        <stp>[NASDAQ.xlsx]OperMarg BDH!R5C67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O5" s="3"/>
      </tp>
      <tp t="e">
        <v>#N/A</v>
        <stp/>
        <stp>##V3_BDPV12</stp>
        <stp>GSIT UW Equity</stp>
        <stp>FCF_TO_TOTAL_DEBT</stp>
        <stp>[NASDAQ.xlsx]Sheet1!R144C19</stp>
        <tr r="S144" s="1"/>
      </tp>
      <tp t="e">
        <v>#N/A</v>
        <stp/>
        <stp>##V3_BDPV12</stp>
        <stp>ISIL UW Equity</stp>
        <stp>FCF_TO_TOTAL_DEBT</stp>
        <stp>[NASDAQ.xlsx]Sheet1!R166C19</stp>
        <tr r="S166" s="1"/>
      </tp>
      <tp t="e">
        <v>#N/A</v>
        <stp/>
        <stp>##V3_BDPV12</stp>
        <stp>HSII UW Equity</stp>
        <stp>FCF_TO_TOTAL_DEBT</stp>
        <stp>[NASDAQ.xlsx]Sheet1!R148C19</stp>
        <tr r="S148" s="1"/>
      </tp>
      <tp t="e">
        <v>#N/A</v>
        <stp/>
        <stp>##V3_BDPV12</stp>
        <stp>PSMI UW Equity</stp>
        <stp>FCF_TO_TOTAL_DEBT</stp>
        <stp>[NASDAQ.xlsx]Sheet1!R253C19</stp>
        <tr r="S253" s="1"/>
      </tp>
      <tp t="e">
        <v>#N/A</v>
        <stp/>
        <stp>##V3_BDPV12</stp>
        <stp>HSON UW Equity</stp>
        <stp>FCF_TO_TOTAL_DEBT</stp>
        <stp>[NASDAQ.xlsx]Sheet1!R150C19</stp>
        <tr r="S150" s="1"/>
      </tp>
      <tp t="e">
        <v>#N/A</v>
        <stp/>
        <stp>##V3_BDPV12</stp>
        <stp>FSLR UW Equity</stp>
        <stp>FCF_TO_TOTAL_DEBT</stp>
        <stp>[NASDAQ.xlsx]Sheet1!R135C19</stp>
        <tr r="S135" s="1"/>
      </tp>
      <tp t="e">
        <v>#N/A</v>
        <stp/>
        <stp>##V3_BDPV12</stp>
        <stp>SSNC UW Equity</stp>
        <stp>FCF_TO_TOTAL_DEBT</stp>
        <stp>[NASDAQ.xlsx]Sheet1!R312C19</stp>
        <tr r="S312" s="1"/>
      </tp>
      <tp t="e">
        <v>#N/A</v>
        <stp/>
        <stp>##V3_BDPV12</stp>
        <stp>MKTO UW Equity</stp>
        <stp>CF_FREE_CASH_FLOW</stp>
        <stp>[NASDAQ.xlsx]Sheet1!R204C16</stp>
        <tr r="P204" s="1"/>
      </tp>
      <tp t="e">
        <v>#N/A</v>
        <stp/>
        <stp>##V3_BDPV12</stp>
        <stp>DGLY UW Equity</stp>
        <stp>BS_TOT_ASSET</stp>
        <stp>[NASDAQ.xlsx]Sheet1!R101C22</stp>
        <tr r="V101" s="1"/>
      </tp>
      <tp t="e">
        <v>#N/A</v>
        <stp/>
        <stp>##V3_BDPV12</stp>
        <stp>DIOD UW Equity</stp>
        <stp>BS_TOT_ASSET</stp>
        <stp>[NASDAQ.xlsx]Sheet1!R103C22</stp>
        <tr r="V103" s="1"/>
      </tp>
      <tp t="e">
        <v>#N/A</v>
        <stp/>
        <stp>##V3_BDPV12</stp>
        <stp>DMRC UW Equity</stp>
        <stp>BS_TOT_ASSET</stp>
        <stp>[NASDAQ.xlsx]Sheet1!R100C22</stp>
        <tr r="V100" s="1"/>
      </tp>
      <tp t="e">
        <v>#N/A</v>
        <stp/>
        <stp>##V3_BDPV12</stp>
        <stp>DLHC UW Equity</stp>
        <stp>BS_TOT_ASSET</stp>
        <stp>[NASDAQ.xlsx]Sheet1!R104C22</stp>
        <tr r="V104" s="1"/>
      </tp>
      <tp t="e">
        <v>#N/A</v>
        <stp/>
        <stp>##V3_BDPV12</stp>
        <stp>DSPG UW Equity</stp>
        <stp>BS_TOT_ASSET</stp>
        <stp>[NASDAQ.xlsx]Sheet1!R106C22</stp>
        <tr r="V106" s="1"/>
      </tp>
      <tp t="e">
        <v>#N/A</v>
        <stp/>
        <stp>##V3_BDPV12</stp>
        <stp>DRIV UW Equity</stp>
        <stp>BS_TOT_ASSET</stp>
        <stp>[NASDAQ.xlsx]Sheet1!R102C22</stp>
        <tr r="V102" s="1"/>
      </tp>
      <tp t="e">
        <v>#N/A</v>
        <stp/>
        <stp>##V3_BDPV12</stp>
        <stp>TXN UW Equity</stp>
        <stp>CF_CASH_FROM_OPER</stp>
        <stp>[NASDAQ.xlsx]Sheet1!R334C26</stp>
        <tr r="Z334" s="1"/>
      </tp>
      <tp t="e">
        <v>#N/A</v>
        <stp/>
        <stp>##V3_BDPV12</stp>
        <stp>BRKS UW Equity</stp>
        <stp>CF_FREE_CASH_FLOW</stp>
        <stp>[NASDAQ.xlsx]Sheet1!R57C16</stp>
        <tr r="P57" s="1"/>
      </tp>
      <tp t="e">
        <v>#N/A</v>
        <stp/>
        <stp>##V3_BDPV12</stp>
        <stp>BRCD UW Equity</stp>
        <stp>CF_FREE_CASH_FLOW</stp>
        <stp>[NASDAQ.xlsx]Sheet1!R56C16</stp>
        <tr r="P56" s="1"/>
      </tp>
      <tp t="e">
        <v>#N/A</v>
        <stp/>
        <stp>##V3_BDPV12</stp>
        <stp>BRCM UW Equity</stp>
        <stp>CF_FREE_CASH_FLOW</stp>
        <stp>[NASDAQ.xlsx]Sheet1!R53C16</stp>
        <tr r="P53" s="1"/>
      </tp>
      <tp t="e">
        <v>#N/A</v>
        <stp/>
        <stp>##V3_BDPV12</stp>
        <stp>BSFT UW Equity</stp>
        <stp>CF_FREE_CASH_FLOW</stp>
        <stp>[NASDAQ.xlsx]Sheet1!R54C16</stp>
        <tr r="P54" s="1"/>
      </tp>
      <tp t="e">
        <v>#N/A</v>
        <stp/>
        <stp>##V3_BDPV12</stp>
        <stp>BTUI UW Equity</stp>
        <stp>CF_FREE_CASH_FLOW</stp>
        <stp>[NASDAQ.xlsx]Sheet1!R58C16</stp>
        <tr r="P58" s="1"/>
      </tp>
      <tp t="e">
        <v>#N/A</v>
        <stp/>
        <stp>##V3_BDPV12</stp>
        <stp>BVSN UW Equity</stp>
        <stp>CF_FREE_CASH_FLOW</stp>
        <stp>[NASDAQ.xlsx]Sheet1!R55C16</stp>
        <tr r="P55" s="1"/>
      </tp>
      <tp t="e">
        <v>#N/A</v>
        <stp/>
        <stp>##V3_BDPV12</stp>
        <stp>BLKB UW Equity</stp>
        <stp>CF_FREE_CASH_FLOW</stp>
        <stp>[NASDAQ.xlsx]Sheet1!R48C16</stp>
        <tr r="P48" s="1"/>
      </tp>
      <tp t="e">
        <v>#N/A</v>
        <stp/>
        <stp>##V3_BDPV12</stp>
        <stp>BBSI UW Equity</stp>
        <stp>RTG_FITCH_LT_ISSUER_DEFAULT</stp>
        <stp>[NASDAQ.xlsx]Sheet1!R44C9</stp>
        <tr r="I44" s="1"/>
      </tp>
      <tp t="e">
        <v>#N/A</v>
        <stp/>
        <stp>##V3_BDPV12</stp>
        <stp>BNFT UW Equity</stp>
        <stp>CF_FREE_CASH_FLOW</stp>
        <stp>[NASDAQ.xlsx]Sheet1!R46C16</stp>
        <tr r="P46" s="1"/>
      </tp>
      <tp t="e">
        <v>#N/A</v>
        <stp/>
        <stp>##V3_BDPV12</stp>
        <stp>CY UW Equity</stp>
        <stp>CF_CASH_FROM_OPER</stp>
        <stp>[NASDAQ.xlsx]Sheet1!R93C26</stp>
        <tr r="Z93" s="1"/>
      </tp>
      <tp t="e">
        <v>#N/A</v>
        <stp/>
        <stp>##V3_BDPV12</stp>
        <stp>BV UW Equity</stp>
        <stp>CF_CASH_FROM_OPER</stp>
        <stp>[NASDAQ.xlsx]Sheet1!R45C26</stp>
        <tr r="Z45" s="1"/>
      </tp>
      <tp t="e">
        <v>#N/A</v>
        <stp/>
        <stp>##V3_BDPV12</stp>
        <stp>CA UW Equity</stp>
        <stp>CF_CASH_FROM_OPER</stp>
        <stp>[NASDAQ.xlsx]Sheet1!R59C26</stp>
        <tr r="Z59" s="1"/>
      </tp>
      <tp t="e">
        <v>#N/A</v>
        <stp/>
        <stp>##V3_BDPV12</stp>
        <stp>KELYB UW Equity</stp>
        <stp>TOT_DEBT_TO_TOT_ASSET</stp>
        <stp>[NASDAQ.xlsx]Sheet1!R177C25</stp>
        <tr r="Y177" s="1"/>
      </tp>
      <tp t="e">
        <v>#N/A</v>
        <stp/>
        <stp>##V3_BDPV12</stp>
        <stp>KELYA UW Equity</stp>
        <stp>TOT_DEBT_TO_TOT_ASSET</stp>
        <stp>[NASDAQ.xlsx]Sheet1!R176C25</stp>
        <tr r="Y176" s="1"/>
      </tp>
      <tp t="e">
        <v>#N/A</v>
        <stp/>
        <stp>##V3_BDPV12</stp>
        <stp>BBOX UW Equity</stp>
        <stp>CF_FREE_CASH_FLOW</stp>
        <stp>[NASDAQ.xlsx]Sheet1!R47C16</stp>
        <tr r="P47" s="1"/>
      </tp>
      <tp t="e">
        <v>#N/A</v>
        <stp/>
        <stp>##V3_BDPV12</stp>
        <stp>BBSI UW Equity</stp>
        <stp>CF_FREE_CASH_FLOW</stp>
        <stp>[NASDAQ.xlsx]Sheet1!R44C16</stp>
        <tr r="P44" s="1"/>
      </tp>
      <tp t="e">
        <v>#N/A</v>
        <stp/>
        <stp>##V3_BDPV12</stp>
        <stp>BCOR UW Equity</stp>
        <stp>CF_FREE_CASH_FLOW</stp>
        <stp>[NASDAQ.xlsx]Sheet1!R49C16</stp>
        <tr r="P49" s="1"/>
      </tp>
      <tp t="e">
        <v>#N/A</v>
        <stp/>
        <stp>##V3_BDPV12</stp>
        <stp>BCOV UW Equity</stp>
        <stp>CF_FREE_CASH_FLOW</stp>
        <stp>[NASDAQ.xlsx]Sheet1!R52C16</stp>
        <tr r="P52" s="1"/>
      </tp>
      <tp t="e">
        <v>#N/A</v>
        <stp/>
        <stp>##V3_BDPV12</stp>
        <stp>AGYS UW Equity</stp>
        <stp>RTG_FITCH_LT_ISSUER_DEFAULT</stp>
        <stp>[NASDAQ.xlsx]Sheet1!R11C9</stp>
        <tr r="I11" s="1"/>
      </tp>
      <tp t="e">
        <v>#N/A</v>
        <stp/>
        <stp>##V3_BDPV12</stp>
        <stp>ACXM UW Equity</stp>
        <stp>NET_DEBT_TO_SHRHLDR_EQTY</stp>
        <stp>[NASDAQ.xlsx]Sheet1!R7C24</stp>
        <tr r="X7" s="1"/>
      </tp>
      <tp t="e">
        <v>#N/A</v>
        <stp/>
        <stp>##V3_BDPV12</stp>
        <stp>MCRL UW Equity</stp>
        <stp>OPER_MARGIN</stp>
        <stp>[NASDAQ.xlsx]Sheet1!R215C17</stp>
        <tr r="Q215" s="1"/>
      </tp>
      <tp t="e">
        <v>#N/A</v>
        <stp/>
        <stp>##V3_BDPV12</stp>
        <stp>MOBL UW Equity</stp>
        <stp>OPER_MARGIN</stp>
        <stp>[NASDAQ.xlsx]Sheet1!R223C17</stp>
        <tr r="Q223" s="1"/>
      </tp>
      <tp t="e">
        <v>#N/A</v>
        <stp/>
        <stp>##V3_BDPV12</stp>
        <stp>OVRL UW Equity</stp>
        <stp>OPER_MARGIN</stp>
        <stp>[NASDAQ.xlsx]Sheet1!R244C17</stp>
        <tr r="Q244" s="1"/>
      </tp>
      <tp t="e">
        <v>#N/A</v>
        <stp/>
        <stp>##V3_BDPV12</stp>
        <stp>LORL UW Equity</stp>
        <stp>OPER_MARGIN</stp>
        <stp>[NASDAQ.xlsx]Sheet1!R198C17</stp>
        <tr r="Q198" s="1"/>
      </tp>
      <tp t="e">
        <v>#N/A</v>
        <stp/>
        <stp>##V3_BDPV12</stp>
        <stp>OMCL UW Equity</stp>
        <stp>OPER_MARGIN</stp>
        <stp>[NASDAQ.xlsx]Sheet1!R240C17</stp>
        <tr r="Q240" s="1"/>
      </tp>
      <tp t="e">
        <v>#N/A</v>
        <stp/>
        <stp>##V3_BDPV12</stp>
        <stp>ELNK UW Equity</stp>
        <stp>IS_OPER_INC</stp>
        <stp>[NASDAQ.xlsx]Sheet1!R108C23</stp>
        <tr r="W108" s="1"/>
      </tp>
      <tp t="e">
        <v>#N/A</v>
        <stp/>
        <stp>##V3_BDPV12</stp>
        <stp>SYRX UW Equity</stp>
        <stp>RTG_FITCH_LT_ISSUER_DEFAULT</stp>
        <stp>[NASDAQ.xlsx]Sheet1!R327C9</stp>
        <tr r="I327" s="1"/>
      </tp>
      <tp t="e">
        <v>#N/A</v>
        <stp/>
        <stp>##V3_BDPV12</stp>
        <stp>LTRX UW Equity</stp>
        <stp>RTG_FITCH_LT_ISSUER_DEFAULT</stp>
        <stp>[NASDAQ.xlsx]Sheet1!R187C9</stp>
        <tr r="I187" s="1"/>
      </tp>
      <tp t="e">
        <v>#N/A</v>
        <stp/>
        <stp>##V3_BDPV12</stp>
        <stp>ISIL UW Equity</stp>
        <stp>OPER_MARGIN</stp>
        <stp>[NASDAQ.xlsx]Sheet1!R166C17</stp>
        <tr r="Q166" s="1"/>
      </tp>
      <tp t="e">
        <v>#N/A</v>
        <stp/>
        <stp>##V3_BDPV12</stp>
        <stp>MOSY UW Equity</stp>
        <stp>RTG_FITCH_LT_ISSUER_DEFAULT</stp>
        <stp>[NASDAQ.xlsx]Sheet1!R226C9</stp>
        <tr r="I226" s="1"/>
      </tp>
      <tp t="e">
        <v>#N/A</v>
        <stp/>
        <stp>##V3_BDPV12</stp>
        <stp>HILL UW Equity</stp>
        <stp>OPER_MARGIN</stp>
        <stp>[NASDAQ.xlsx]Sheet1!R105C17</stp>
        <tr r="Q105" s="1"/>
      </tp>
      <tp t="e">
        <v>#N/A</v>
        <stp/>
        <stp>##V3_BDPV12</stp>
        <stp>FISV UW Equity</stp>
        <stp>RTG_FITCH_LT_ISSUER_DEFAULT</stp>
        <stp>[NASDAQ.xlsx]Sheet1!R136C9</stp>
        <tr r="I136" s="1"/>
      </tp>
      <tp t="e">
        <v>#N/A</v>
        <stp/>
        <stp>##V3_BDPV12</stp>
        <stp>CVLT UW Equity</stp>
        <stp>RTG_MDY_ISSUER</stp>
        <stp>[NASDAQ.xlsx]Sheet1!R74C11</stp>
        <tr r="K74" s="1"/>
      </tp>
      <tp t="e">
        <v>#N/A</v>
        <stp/>
        <stp>##V3_BDPV12</stp>
        <stp>EVOL UW Equity</stp>
        <stp>OPER_MARGIN</stp>
        <stp>[NASDAQ.xlsx]Sheet1!R126C17</stp>
        <tr r="Q126" s="1"/>
      </tp>
      <tp t="e">
        <v>#N/A</v>
        <stp/>
        <stp>##V3_BDPV12</stp>
        <stp>FUEL UW Equity</stp>
        <stp>OPER_MARGIN</stp>
        <stp>[NASDAQ.xlsx]Sheet1!R287C17</stp>
        <tr r="Q287" s="1"/>
      </tp>
      <tp t="e">
        <v>#N/A</v>
        <stp/>
        <stp>##V3_BDPV12</stp>
        <stp>GLUU UW Equity</stp>
        <stp>RTG_FITCH_LT_ISSUER_DEFAULT</stp>
        <stp>[NASDAQ.xlsx]Sheet1!R140C9</stp>
        <tr r="I140" s="1"/>
      </tp>
      <tp t="e">
        <v>#N/A</v>
        <stp/>
        <stp>##V3_BDPV12</stp>
        <stp>AVNW UW Equity</stp>
        <stp>RTG_MDY_ISSUER</stp>
        <stp>[NASDAQ.xlsx]Sheet1!R40C11</stp>
        <tr r="K40" s="1"/>
      </tp>
      <tp t="e">
        <v>#N/A</v>
        <stp/>
        <stp>##V3_BDPV12</stp>
        <stp>FISV UW Equity</stp>
        <stp>RTG_MOODY_LONG_TERM</stp>
        <stp>[NASDAQ.xlsx]Sheet1!R136C12</stp>
        <tr r="L136" s="1"/>
      </tp>
      <tp t="e">
        <v>#N/A</v>
        <stp/>
        <stp>##V3_BDPV12</stp>
        <stp>FFIV UW Equity</stp>
        <stp>RTG_MOODY_LONG_TERM</stp>
        <stp>[NASDAQ.xlsx]Sheet1!R129C12</stp>
        <tr r="L129" s="1"/>
      </tp>
      <tp t="e">
        <v>#N/A</v>
        <stp/>
        <stp>##V3_BDPV12</stp>
        <stp>LOOK UW Equity</stp>
        <stp>IS_OPER_INC</stp>
        <stp>[NASDAQ.xlsx]Sheet1!R197C23</stp>
        <tr r="W197" s="1"/>
      </tp>
      <tp t="e">
        <v>#N/A</v>
        <stp/>
        <stp>##V3_BDPV12</stp>
        <stp>SNPS UW Equity</stp>
        <stp>RTG_FITCH_LT_ISSUER_DEFAULT</stp>
        <stp>[NASDAQ.xlsx]Sheet1!R325C9</stp>
        <tr r="I325" s="1"/>
      </tp>
      <tp t="e">
        <v>#N/A</v>
        <stp/>
        <stp>##V3_BDPV12</stp>
        <stp>SATS UW Equity</stp>
        <stp>RTG_FITCH_LT_ISSUER_DEFAULT</stp>
        <stp>[NASDAQ.xlsx]Sheet1!R111C9</stp>
        <tr r="I111" s="1"/>
      </tp>
      <tp t="e">
        <v>#N/A</v>
        <stp/>
        <stp>##V3_BDPV12</stp>
        <stp>NTWK UW Equity</stp>
        <stp>IS_OPER_INC</stp>
        <stp>[NASDAQ.xlsx]Sheet1!R235C23</stp>
        <tr r="W235" s="1"/>
      </tp>
      <tp t="e">
        <v>#N/A</v>
        <stp/>
        <stp>##V3_BDPV12</stp>
        <stp>MITK UW Equity</stp>
        <stp>IS_OPER_INC</stp>
        <stp>[NASDAQ.xlsx]Sheet1!R222C23</stp>
        <tr r="W222" s="1"/>
      </tp>
      <tp t="e">
        <v>#N/A</v>
        <stp/>
        <stp>##V3_BDPV12</stp>
        <stp>DRIV UW Equity</stp>
        <stp>RTG_MOODY_LONG_TERM</stp>
        <stp>[NASDAQ.xlsx]Sheet1!R102C12</stp>
        <tr r="L102" s="1"/>
      </tp>
      <tp t="e">
        <v>#N/A</v>
        <stp/>
        <stp>##V3_BDPV12</stp>
        <stp>COOL UW Equity</stp>
        <stp>OPER_MARGIN</stp>
        <stp>[NASDAQ.xlsx]Sheet1!R201C17</stp>
        <tr r="Q201" s="1"/>
      </tp>
      <tp t="e">
        <v>#N/A</v>
        <stp/>
        <stp>##V3_BDPV12</stp>
        <stp>SNDK UW Equity</stp>
        <stp>IS_OPER_INC</stp>
        <stp>[NASDAQ.xlsx]Sheet1!R290C23</stp>
        <tr r="W290" s="1"/>
      </tp>
      <tp t="e">
        <v>#N/A</v>
        <stp/>
        <stp>##V3_BDPV12</stp>
        <stp>BLIN           UW Equity</stp>
        <stp>RTG_SP_LT_LC_ISSUER_CREDIT</stp>
        <stp>[NASDAQ.xlsx]Sheet1!R51C8</stp>
        <tr r="H51" s="1"/>
      </tp>
      <tp t="e">
        <v>#N/A</v>
        <stp/>
        <stp>##V3_BDPV12</stp>
        <stp>CERN UW Equity</stp>
        <stp>BS_CASH_NEAR_CASH_ITEM</stp>
        <stp>[NASDAQ.xlsx]Sheet1!R65C28</stp>
        <tr r="AB65" s="1"/>
      </tp>
      <tp t="e">
        <v>#N/A</v>
        <stp/>
        <stp>##V3_BDPV12</stp>
        <stp>SPLK UW Equity</stp>
        <stp>IS_OPER_INC</stp>
        <stp>[NASDAQ.xlsx]Sheet1!R310C23</stp>
        <tr r="W310" s="1"/>
      </tp>
      <tp t="e">
        <v>#N/A</v>
        <stp/>
        <stp>##V3_BDPV12</stp>
        <stp>RNWK UW Equity</stp>
        <stp>IS_OPER_INC</stp>
        <stp>[NASDAQ.xlsx]Sheet1!R281C23</stp>
        <tr r="W281" s="1"/>
      </tp>
      <tp t="e">
        <v>#N/A</v>
        <stp/>
        <stp>##V3_BDPV12</stp>
        <stp>QUIK UW Equity</stp>
        <stp>IS_OPER_INC</stp>
        <stp>[NASDAQ.xlsx]Sheet1!R275C23</stp>
        <tr r="W275" s="1"/>
      </tp>
      <tp t="e">
        <v>#N/A</v>
        <stp/>
        <stp>##V3_BDPV12</stp>
        <stp>QBAK UW Equity</stp>
        <stp>IS_OPER_INC</stp>
        <stp>[NASDAQ.xlsx]Sheet1!R272C23</stp>
        <tr r="W272" s="1"/>
      </tp>
      <tp t="e">
        <v>#N/A</v>
        <stp/>
        <stp>##V3_BDPV12</stp>
        <stp>QLIK UW Equity</stp>
        <stp>IS_OPER_INC</stp>
        <stp>[NASDAQ.xlsx]Sheet1!R268C23</stp>
        <tr r="W268" s="1"/>
      </tp>
      <tp t="e">
        <v>#N/A</v>
        <stp/>
        <stp>##V3_BDPV12</stp>
        <stp>VRSK UW Equity</stp>
        <stp>IS_OPER_INC</stp>
        <stp>[NASDAQ.xlsx]Sheet1!R359C23</stp>
        <tr r="W359" s="1"/>
      </tp>
      <tp t="e">
        <v>#N/A</v>
        <stp/>
        <stp>##V3_BDPV12</stp>
        <stp>CEVA UW Equity</stp>
        <stp>BS_CASH_NEAR_CASH_ITEM</stp>
        <stp>[NASDAQ.xlsx]Sheet1!R66C28</stp>
        <tr r="AB66" s="1"/>
      </tp>
      <tp t="e">
        <v>#N/A</v>
        <stp/>
        <stp>##V3_BDPV12</stp>
        <stp>BVSN UW Equity</stp>
        <stp>RTG_MDY_ISSUER</stp>
        <stp>[NASDAQ.xlsx]Sheet1!R55C11</stp>
        <tr r="K55" s="1"/>
      </tp>
      <tp t="e">
        <v>#N/A</v>
        <stp/>
        <stp>##V3_BDPV12</stp>
        <stp>OVTI UW Equity</stp>
        <stp>RTG_FITCH_LT_ISSUER_DEFAULT</stp>
        <stp>[NASDAQ.xlsx]Sheet1!R241C9</stp>
        <tr r="I241" s="1"/>
      </tp>
      <tp t="e">
        <v>#N/A</v>
        <stp/>
        <stp>##V3_BDPV12</stp>
        <stp>UTEK UW Equity</stp>
        <stp>IS_OPER_INC</stp>
        <stp>[NASDAQ.xlsx]Sheet1!R351C23</stp>
        <tr r="W351" s="1"/>
      </tp>
      <tp t="e">
        <v>#N/A</v>
        <stp/>
        <stp>##V3_BDPV12</stp>
        <stp>TYPE UW Equity</stp>
        <stp>RTG_FITCH_LT_ISSUER_DEFAULT</stp>
        <stp>[NASDAQ.xlsx]Sheet1!R225C9</stp>
        <tr r="I225" s="1"/>
      </tp>
      <tp t="e">
        <v>#N/A</v>
        <stp/>
        <stp>##V3_BDPV12</stp>
        <stp>LIVE UW Equity</stp>
        <stp>RTG_FITCH_LT_ISSUER_DEFAULT</stp>
        <stp>[NASDAQ.xlsx]Sheet1!R193C9</stp>
        <tr r="I193" s="1"/>
      </tp>
      <tp t="e">
        <v>#N/A</v>
        <stp/>
        <stp>##V3_BDPV12</stp>
        <stp>NETE UW Equity</stp>
        <stp>RTG_FITCH_LT_ISSUER_DEFAULT</stp>
        <stp>[NASDAQ.xlsx]Sheet1!R231C9</stp>
        <tr r="I231" s="1"/>
      </tp>
      <tp t="e">
        <v>#N/A</v>
        <stp/>
        <stp>##V3_BDPV12</stp>
        <stp>VGGL UW Equity</stp>
        <stp>OPER_MARGIN</stp>
        <stp>[NASDAQ.xlsx]Sheet1!R362C17</stp>
        <tr r="Q362" s="1"/>
      </tp>
      <tp t="e">
        <v>#N/A</v>
        <stp/>
        <stp>##V3_BDPV12</stp>
        <stp>LLTC UW Equity</stp>
        <stp>RTG_FITCH_LT_ISSUER_DEFAULT</stp>
        <stp>[NASDAQ.xlsx]Sheet1!R191C9</stp>
        <tr r="I191" s="1"/>
      </tp>
      <tp t="e">
        <v>#N/A</v>
        <stp/>
        <stp>##V3_BDPV12</stp>
        <stp>MGRC UW Equity</stp>
        <stp>RTG_FITCH_LT_ISSUER_DEFAULT</stp>
        <stp>[NASDAQ.xlsx]Sheet1!R207C9</stp>
        <tr r="I207" s="1"/>
      </tp>
      <tp t="e">
        <v>#N/A</v>
        <stp/>
        <stp>##V3_BDPV12</stp>
        <stp>TECD UW Equity</stp>
        <stp>CF_CASH_FROM_OPER</stp>
        <stp>[NASDAQ.xlsx]Sheet1!R330C26</stp>
        <tr r="Z330" s="1"/>
      </tp>
      <tp t="e">
        <v>#N/A</v>
        <stp/>
        <stp>##V3_BDPV12</stp>
        <stp>VECO UW Equity</stp>
        <stp>CF_CASH_FROM_OPER</stp>
        <stp>[NASDAQ.xlsx]Sheet1!R356C26</stp>
        <tr r="Z356" s="1"/>
      </tp>
      <tp t="e">
        <v>#N/A</v>
        <stp/>
        <stp>##V3_BDPV12</stp>
        <stp>LPSN UW Equity</stp>
        <stp>FCF_TO_TOTAL_DEBT</stp>
        <stp>[NASDAQ.xlsx]Sheet1!R194C19</stp>
        <tr r="S194" s="1"/>
      </tp>
      <tp t="e">
        <v>#N/A</v>
        <stp/>
        <stp>##V3_BDPV12</stp>
        <stp>SPRT UW Equity</stp>
        <stp>FCF_TO_TOTAL_DEBT</stp>
        <stp>[NASDAQ.xlsx]Sheet1!R319C19</stp>
        <tr r="S319" s="1"/>
      </tp>
      <tp t="e">
        <v>#N/A</v>
        <stp/>
        <stp>##V3_BDPV12</stp>
        <stp>SEAC UW Equity</stp>
        <stp>CF_CASH_FROM_OPER</stp>
        <stp>[NASDAQ.xlsx]Sheet1!R296C26</stp>
        <tr r="Z296" s="1"/>
      </tp>
      <tp t="e">
        <v>#N/A</v>
        <stp/>
        <stp>##V3_BDPV12</stp>
        <stp>LECO UW Equity</stp>
        <stp>CF_CASH_FROM_OPER</stp>
        <stp>[NASDAQ.xlsx]Sheet1!R190C26</stp>
        <tr r="Z190" s="1"/>
      </tp>
      <tp t="e">
        <v>#N/A</v>
        <stp/>
        <stp>##V3_BDPV12</stp>
        <stp>SPSC UW Equity</stp>
        <stp>FCF_TO_TOTAL_DEBT</stp>
        <stp>[NASDAQ.xlsx]Sheet1!R311C19</stp>
        <tr r="S311" s="1"/>
      </tp>
      <tp t="e">
        <v>#N/A</v>
        <stp/>
        <stp>##V3_BDPV12</stp>
        <stp>PEGA UW Equity</stp>
        <stp>CF_CASH_FROM_OPER</stp>
        <stp>[NASDAQ.xlsx]Sheet1!R252C26</stp>
        <tr r="Z252" s="1"/>
      </tp>
      <tp t="e">
        <v>#N/A</v>
        <stp/>
        <stp>##V3_BDPV12</stp>
        <stp>YHOO UW Equity</stp>
        <stp>CF_FREE_CASH_FLOW</stp>
        <stp>[NASDAQ.xlsx]Sheet1!R373C16</stp>
        <tr r="P373" s="1"/>
      </tp>
      <tp>
        <v>-18.181799999999999</v>
        <stp/>
        <stp>##V3_BDHV12</stp>
        <stp>AVNW UW Equity</stp>
        <stp>OPER_MARGIN</stp>
        <stp>CQ12004</stp>
        <stp/>
        <stp>[NASDAQ.xlsx]OperMarg BDH!R5C39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AM5" s="3"/>
      </tp>
      <tp t="e">
        <v>#N/A</v>
        <stp/>
        <stp>##V3_BDPV12</stp>
        <stp>MPWR UW Equity</stp>
        <stp>FCF_TO_TOTAL_DEBT</stp>
        <stp>[NASDAQ.xlsx]Sheet1!R224C19</stp>
        <tr r="S224" s="1"/>
      </tp>
      <tp t="e">
        <v>#N/A</v>
        <stp/>
        <stp>##V3_BDPV12</stp>
        <stp>LPTH UW Equity</stp>
        <stp>FCF_TO_TOTAL_DEBT</stp>
        <stp>[NASDAQ.xlsx]Sheet1!R189C19</stp>
        <tr r="S189" s="1"/>
      </tp>
      <tp>
        <v>12.555</v>
        <stp/>
        <stp>##V3_BDHV12</stp>
        <stp>BCOR UW Equity</stp>
        <stp>OPER_MARGIN</stp>
        <stp>CQ12004</stp>
        <stp/>
        <stp>[NASDAQ.xlsx]OperMarg BDH!R5C48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V5" s="3"/>
      </tp>
      <tp t="e">
        <v>#N/A</v>
        <stp/>
        <stp>##V3_BDPV12</stp>
        <stp>SPWR UW Equity</stp>
        <stp>FCF_TO_TOTAL_DEBT</stp>
        <stp>[NASDAQ.xlsx]Sheet1!R316C19</stp>
        <tr r="S316" s="1"/>
      </tp>
      <tp t="e">
        <v>#N/A</v>
        <stp/>
        <stp>##V3_BDPV12</stp>
        <stp>BLKB UW Equity</stp>
        <stp>NET_DEBT_TO_SHRHLDR_EQTY</stp>
        <stp>[NASDAQ.xlsx]Sheet1!R48C24</stp>
        <tr r="X48" s="1"/>
      </tp>
      <tp t="e">
        <v>#N/A</v>
        <stp/>
        <stp>##V3_BDPV12</stp>
        <stp>BV UW Equity</stp>
        <stp>RTG_FITCH_LT_ISSUER_DEFAULT</stp>
        <stp>[NASDAQ.xlsx]Sheet1!R45C9</stp>
        <tr r="I45" s="1"/>
      </tp>
      <tp t="e">
        <v>#N/A</v>
        <stp/>
        <stp>##V3_BDPV12</stp>
        <stp>MENT UW Equity</stp>
        <stp>CF_CASH_FROM_OPER</stp>
        <stp>[NASDAQ.xlsx]Sheet1!R212C26</stp>
        <tr r="Z212" s="1"/>
      </tp>
      <tp t="e">
        <v>#N/A</v>
        <stp/>
        <stp>##V3_BDPV12</stp>
        <stp>SEMI UW Equity</stp>
        <stp>CF_CASH_FROM_OPER</stp>
        <stp>[NASDAQ.xlsx]Sheet1!R315C26</stp>
        <tr r="Z315" s="1"/>
      </tp>
      <tp t="e">
        <v>#N/A</v>
        <stp/>
        <stp>##V3_BDPV12</stp>
        <stp>RESN UW Equity</stp>
        <stp>CF_CASH_FROM_OPER</stp>
        <stp>[NASDAQ.xlsx]Sheet1!R284C26</stp>
        <tr r="Z284" s="1"/>
      </tp>
      <tp t="e">
        <v>#N/A</v>
        <stp/>
        <stp>##V3_BDPV12</stp>
        <stp>MERU UW Equity</stp>
        <stp>CF_CASH_FROM_OPER</stp>
        <stp>[NASDAQ.xlsx]Sheet1!R214C26</stp>
        <tr r="Z214" s="1"/>
      </tp>
      <tp t="e">
        <v>#N/A</v>
        <stp/>
        <stp>##V3_BDPV12</stp>
        <stp>IPAS UW Equity</stp>
        <stp>FCF_TO_TOTAL_DEBT</stp>
        <stp>[NASDAQ.xlsx]Sheet1!R169C19</stp>
        <tr r="S169" s="1"/>
      </tp>
      <tp t="e">
        <v>#N/A</v>
        <stp/>
        <stp>##V3_BDPV12</stp>
        <stp>SPDC UW Equity</stp>
        <stp>FCF_TO_TOTAL_DEBT</stp>
        <stp>[NASDAQ.xlsx]Sheet1!R309C19</stp>
        <tr r="S309" s="1"/>
      </tp>
      <tp t="e">
        <v>#N/A</v>
        <stp/>
        <stp>##V3_BDPV12</stp>
        <stp>IPGP UW Equity</stp>
        <stp>FCF_TO_TOTAL_DEBT</stp>
        <stp>[NASDAQ.xlsx]Sheet1!R170C19</stp>
        <tr r="S170" s="1"/>
      </tp>
      <tp t="e">
        <v>#N/A</v>
        <stp/>
        <stp>##V3_BDPV12</stp>
        <stp>IPDN UW Equity</stp>
        <stp>FCF_TO_TOTAL_DEBT</stp>
        <stp>[NASDAQ.xlsx]Sheet1!R262C19</stp>
        <tr r="S262" s="1"/>
      </tp>
      <tp>
        <v>-26.895700000000001</v>
        <stp/>
        <stp>##V3_BDHV12</stp>
        <stp>AMCC UW Equity</stp>
        <stp>OPER_MARGIN</stp>
        <stp>CQ12004</stp>
        <stp/>
        <stp>[NASDAQ.xlsx]OperMarg BDH!R5C24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X5" s="3"/>
      </tp>
      <tp t="e">
        <v>#N/A</v>
        <stp/>
        <stp>##V3_BDPV12</stp>
        <stp>NETE UW Equity</stp>
        <stp>CF_CASH_FROM_OPER</stp>
        <stp>[NASDAQ.xlsx]Sheet1!R231C26</stp>
        <tr r="Z231" s="1"/>
      </tp>
      <tp t="e">
        <v>#N/A</v>
        <stp/>
        <stp>##V3_BDPV12</stp>
        <stp>FEYE UW Equity</stp>
        <stp>CF_CASH_FROM_OPER</stp>
        <stp>[NASDAQ.xlsx]Sheet1!R134C26</stp>
        <tr r="Z134" s="1"/>
      </tp>
      <tp t="e">
        <v>#N/A</v>
        <stp/>
        <stp>##V3_BDPV12</stp>
        <stp>UPIP UW Equity</stp>
        <stp>FCF_TO_TOTAL_DEBT</stp>
        <stp>[NASDAQ.xlsx]Sheet1!R353C19</stp>
        <tr r="S353" s="1"/>
      </tp>
      <tp t="e">
        <v>#N/A</v>
        <stp/>
        <stp>##V3_BDPV12</stp>
        <stp>EPIQ UW Equity</stp>
        <stp>FCF_TO_TOTAL_DEBT</stp>
        <stp>[NASDAQ.xlsx]Sheet1!R124C19</stp>
        <tr r="S124" s="1"/>
      </tp>
      <tp t="e">
        <v>#N/A</v>
        <stp/>
        <stp>##V3_BDPV12</stp>
        <stp>KEYW UW Equity</stp>
        <stp>CF_CASH_FROM_OPER</stp>
        <stp>[NASDAQ.xlsx]Sheet1!R335C26</stp>
        <tr r="Z335" s="1"/>
      </tp>
      <tp t="e">
        <v>#N/A</v>
        <stp/>
        <stp>##V3_BDPV12</stp>
        <stp>XPLR UW Equity</stp>
        <stp>FCF_TO_TOTAL_DEBT</stp>
        <stp>[NASDAQ.xlsx]Sheet1!R371C19</stp>
        <tr r="S371" s="1"/>
      </tp>
      <tp t="e">
        <v>#N/A</v>
        <stp/>
        <stp>##V3_BDPV12</stp>
        <stp>SPLK UW Equity</stp>
        <stp>FCF_TO_TOTAL_DEBT</stp>
        <stp>[NASDAQ.xlsx]Sheet1!R310C19</stp>
        <tr r="S310" s="1"/>
      </tp>
      <tp t="e">
        <v>#N/A</v>
        <stp/>
        <stp>##V3_BDPV12</stp>
        <stp>GOOG UW Equity</stp>
        <stp>BS_TOT_ASSET</stp>
        <stp>[NASDAQ.xlsx]Sheet1!R141C22</stp>
        <tr r="V141" s="1"/>
      </tp>
      <tp t="e">
        <v>#N/A</v>
        <stp/>
        <stp>##V3_BDPV12</stp>
        <stp>CTG UW Equity</stp>
        <stp>SALES_REV_TURN</stp>
        <stp>[NASDAQ.xlsx]Sheet1!R76C15</stp>
        <tr r="O76" s="1"/>
      </tp>
      <tp t="e">
        <v>#N/A</v>
        <stp/>
        <stp>##V3_BDPV12</stp>
        <stp>GLUU UW Equity</stp>
        <stp>BS_TOT_ASSET</stp>
        <stp>[NASDAQ.xlsx]Sheet1!R140C22</stp>
        <tr r="V140" s="1"/>
      </tp>
      <tp t="e">
        <v>#N/A</v>
        <stp/>
        <stp>##V3_BDPV12</stp>
        <stp>CVV UW Equity</stp>
        <stp>SALES_REV_TURN</stp>
        <stp>[NASDAQ.xlsx]Sheet1!R92C15</stp>
        <tr r="O92" s="1"/>
      </tp>
      <tp t="e">
        <v>#N/A</v>
        <stp/>
        <stp>##V3_BDPV12</stp>
        <stp>GSIT UW Equity</stp>
        <stp>BS_TOT_ASSET</stp>
        <stp>[NASDAQ.xlsx]Sheet1!R144C22</stp>
        <tr r="V144" s="1"/>
      </tp>
      <tp t="e">
        <v>#N/A</v>
        <stp/>
        <stp>##V3_BDPV12</stp>
        <stp>GRPN UW Equity</stp>
        <stp>BS_TOT_ASSET</stp>
        <stp>[NASDAQ.xlsx]Sheet1!R143C22</stp>
        <tr r="V143" s="1"/>
      </tp>
      <tp t="e">
        <v>#N/A</v>
        <stp/>
        <stp>##V3_BDPV12</stp>
        <stp>GUID UW Equity</stp>
        <stp>BS_TOT_ASSET</stp>
        <stp>[NASDAQ.xlsx]Sheet1!R145C22</stp>
        <tr r="V145" s="1"/>
      </tp>
      <tp t="e">
        <v>#N/A</v>
        <stp/>
        <stp>##V3_BDPV12</stp>
        <stp>AXTI UW Equity</stp>
        <stp>CF_FREE_CASH_FLOW</stp>
        <stp>[NASDAQ.xlsx]Sheet1!R43C16</stp>
        <tr r="P43" s="1"/>
      </tp>
      <tp>
        <v>-20.4649</v>
        <stp/>
        <stp>##V3_BDHV12</stp>
        <stp>BLIN           UW Equity</stp>
        <stp>FREE_CASH_FLOW_MARGIN</stp>
        <stp>CQ12004</stp>
        <stp/>
        <stp>[NASDAQ.xlsx]FCFMarg BDH!R5C50</stp>
        <stp>Dir=V</stp>
        <stp>Dts=H</stp>
        <stp>Sort=D</stp>
        <stp>Quote=C</stp>
        <stp>QtTyp=Y</stp>
        <stp>Days=T</stp>
        <stp>Per=cq</stp>
        <stp>DtFmt=D</stp>
        <stp>UseDPDF=Y</stp>
        <stp>cols=1;rows=27</stp>
        <tr r="AX5" s="4"/>
      </tp>
      <tp t="e">
        <v>#N/A</v>
        <stp/>
        <stp>##V3_BDPV12</stp>
        <stp>AZPN UW Equity</stp>
        <stp>CF_FREE_CASH_FLOW</stp>
        <stp>[NASDAQ.xlsx]Sheet1!R30C16</stp>
        <tr r="P30" s="1"/>
      </tp>
      <tp t="e">
        <v>#N/A</v>
        <stp/>
        <stp>##V3_BDPV12</stp>
        <stp>DAEG UW Equity</stp>
        <stp>RTG_FITCH_LT_ISSUER_DEFAULT</stp>
        <stp>[NASDAQ.xlsx]Sheet1!R94C9</stp>
        <tr r="I94" s="1"/>
      </tp>
      <tp t="e">
        <v>#N/A</v>
        <stp/>
        <stp>##V3_BDPV12</stp>
        <stp>GOOGL UW Equity</stp>
        <stp>TOT_DEBT_TO_TOT_ASSET</stp>
        <stp>[NASDAQ.xlsx]Sheet1!R142C25</stp>
        <tr r="Y142" s="1"/>
      </tp>
      <tp>
        <v>47.766300000000001</v>
        <stp/>
        <stp>##V3_BDHV12</stp>
        <stp>FB UW Equity</stp>
        <stp>OPER_MARGIN</stp>
        <stp>CQ12004</stp>
        <stp/>
        <stp>[NASDAQ.xlsx]OperMarg BDH!R5C129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DY5" s="3"/>
      </tp>
      <tp t="e">
        <v>#N/A</v>
        <stp/>
        <stp>##V3_BDPV12</stp>
        <stp>BBOX UW Equity</stp>
        <stp>RTG_FITCH_LT_ISSUER_DEFAULT</stp>
        <stp>[NASDAQ.xlsx]Sheet1!R47C9</stp>
        <tr r="I47" s="1"/>
      </tp>
      <tp t="e">
        <v>#N/A</v>
        <stp/>
        <stp>##V3_BDPV12</stp>
        <stp>CDNS UW Equity</stp>
        <stp>RTG_FITCH_LT_ISSUER_DEFAULT</stp>
        <stp>[NASDAQ.xlsx]Sheet1!R61C9</stp>
        <tr r="I61" s="1"/>
      </tp>
      <tp t="e">
        <v>#N/A</v>
        <stp/>
        <stp>##V3_BDPV12</stp>
        <stp>ARUN UW Equity</stp>
        <stp>CF_FREE_CASH_FLOW</stp>
        <stp>[NASDAQ.xlsx]Sheet1!R28C16</stp>
        <tr r="P28" s="1"/>
      </tp>
      <tp t="e">
        <v>#N/A</v>
        <stp/>
        <stp>##V3_BDPV12</stp>
        <stp>ARRS UW Equity</stp>
        <stp>CF_FREE_CASH_FLOW</stp>
        <stp>[NASDAQ.xlsx]Sheet1!R27C16</stp>
        <tr r="P27" s="1"/>
      </tp>
      <tp t="e">
        <v>#N/A</v>
        <stp/>
        <stp>##V3_BDPV12</stp>
        <stp>ASYS UW Equity</stp>
        <stp>CF_FREE_CASH_FLOW</stp>
        <stp>[NASDAQ.xlsx]Sheet1!R18C16</stp>
        <tr r="P18" s="1"/>
      </tp>
      <tp t="e">
        <v>#N/A</v>
        <stp/>
        <stp>##V3_BDPV12</stp>
        <stp>ASTI UW Equity</stp>
        <stp>CF_FREE_CASH_FLOW</stp>
        <stp>[NASDAQ.xlsx]Sheet1!R29C16</stp>
        <tr r="P29" s="1"/>
      </tp>
      <tp t="e">
        <v>#N/A</v>
        <stp/>
        <stp>##V3_BDPV12</stp>
        <stp>ASUR UW Equity</stp>
        <stp>CF_FREE_CASH_FLOW</stp>
        <stp>[NASDAQ.xlsx]Sheet1!R33C16</stp>
        <tr r="P33" s="1"/>
      </tp>
      <tp t="e">
        <v>#N/A</v>
        <stp/>
        <stp>##V3_BDPV12</stp>
        <stp>ATML UW Equity</stp>
        <stp>CF_FREE_CASH_FLOW</stp>
        <stp>[NASDAQ.xlsx]Sheet1!R34C16</stp>
        <tr r="P34" s="1"/>
      </tp>
      <tp t="e">
        <v>#N/A</v>
        <stp/>
        <stp>##V3_BDPV12</stp>
        <stp>ATNY UW Equity</stp>
        <stp>CF_FREE_CASH_FLOW</stp>
        <stp>[NASDAQ.xlsx]Sheet1!R22C16</stp>
        <tr r="P22" s="1"/>
      </tp>
      <tp t="e">
        <v>#N/A</v>
        <stp/>
        <stp>##V3_BDPV12</stp>
        <stp>ATEA UW Equity</stp>
        <stp>CF_FREE_CASH_FLOW</stp>
        <stp>[NASDAQ.xlsx]Sheet1!R31C16</stp>
        <tr r="P31" s="1"/>
      </tp>
      <tp t="e">
        <v>#N/A</v>
        <stp/>
        <stp>##V3_BDPV12</stp>
        <stp>AVNW UW Equity</stp>
        <stp>CF_FREE_CASH_FLOW</stp>
        <stp>[NASDAQ.xlsx]Sheet1!R40C16</stp>
        <tr r="P40" s="1"/>
      </tp>
      <tp t="e">
        <v>#N/A</v>
        <stp/>
        <stp>##V3_BDPV12</stp>
        <stp>AWRE UW Equity</stp>
        <stp>CF_FREE_CASH_FLOW</stp>
        <stp>[NASDAQ.xlsx]Sheet1!R41C16</stp>
        <tr r="P41" s="1"/>
      </tp>
      <tp t="e">
        <v>#N/A</v>
        <stp/>
        <stp>##V3_BDPV12</stp>
        <stp>CAVM UW Equity</stp>
        <stp>RTG_FITCH_LT_ISSUER_DEFAULT</stp>
        <stp>[NASDAQ.xlsx]Sheet1!R64C9</stp>
        <tr r="I64" s="1"/>
      </tp>
      <tp t="e">
        <v>#N/A</v>
        <stp/>
        <stp>##V3_BDPV12</stp>
        <stp>MDRX UW Equity</stp>
        <stp>CF_CASH_FROM_OPER</stp>
        <stp>[NASDAQ.xlsx]Sheet1!R13C26</stp>
        <tr r="Z13" s="1"/>
      </tp>
      <tp t="e">
        <v>#N/A</v>
        <stp/>
        <stp>##V3_BDPV12</stp>
        <stp>CMTL UW Equity</stp>
        <stp>RTG_FITCH_LT_ISSUER_DEFAULT</stp>
        <stp>[NASDAQ.xlsx]Sheet1!R78C9</stp>
        <tr r="I78" s="1"/>
      </tp>
      <tp t="e">
        <v>#N/A</v>
        <stp/>
        <stp>##V3_BDPV12</stp>
        <stp>ABTL UW Equity</stp>
        <stp>RTG_FITCH_LT_ISSUER_DEFAULT</stp>
        <stp>[NASDAQ.xlsx]Sheet1!R37C9</stp>
        <tr r="I37" s="1"/>
      </tp>
      <tp t="e">
        <v>#N/A</v>
        <stp/>
        <stp>##V3_BDPV12</stp>
        <stp>ALOT UW Equity</stp>
        <stp>CF_FREE_CASH_FLOW</stp>
        <stp>[NASDAQ.xlsx]Sheet1!R32C16</stp>
        <tr r="P32" s="1"/>
      </tp>
      <tp t="e">
        <v>#N/A</v>
        <stp/>
        <stp>##V3_BDPV12</stp>
        <stp>ALTR UW Equity</stp>
        <stp>CF_FREE_CASH_FLOW</stp>
        <stp>[NASDAQ.xlsx]Sheet1!R14C16</stp>
        <tr r="P14" s="1"/>
      </tp>
      <tp t="e">
        <v>#N/A</v>
        <stp/>
        <stp>##V3_BDPV12</stp>
        <stp>AMKR UW Equity</stp>
        <stp>CF_FREE_CASH_FLOW</stp>
        <stp>[NASDAQ.xlsx]Sheet1!R17C16</stp>
        <tr r="P17" s="1"/>
      </tp>
      <tp t="e">
        <v>#N/A</v>
        <stp/>
        <stp>##V3_BDPV12</stp>
        <stp>AMBA UW Equity</stp>
        <stp>CF_FREE_CASH_FLOW</stp>
        <stp>[NASDAQ.xlsx]Sheet1!R15C16</stp>
        <tr r="P15" s="1"/>
      </tp>
      <tp t="e">
        <v>#N/A</v>
        <stp/>
        <stp>##V3_BDPV12</stp>
        <stp>AMAT UW Equity</stp>
        <stp>CF_FREE_CASH_FLOW</stp>
        <stp>[NASDAQ.xlsx]Sheet1!R24C16</stp>
        <tr r="P24" s="1"/>
      </tp>
      <tp t="e">
        <v>#N/A</v>
        <stp/>
        <stp>##V3_BDPV12</stp>
        <stp>AMCC UW Equity</stp>
        <stp>CF_FREE_CASH_FLOW</stp>
        <stp>[NASDAQ.xlsx]Sheet1!R25C16</stp>
        <tr r="P25" s="1"/>
      </tp>
      <tp t="e">
        <v>#N/A</v>
        <stp/>
        <stp>##V3_BDPV12</stp>
        <stp>ANAD UW Equity</stp>
        <stp>CF_FREE_CASH_FLOW</stp>
        <stp>[NASDAQ.xlsx]Sheet1!R19C16</stp>
        <tr r="P19" s="1"/>
      </tp>
      <tp t="e">
        <v>#N/A</v>
        <stp/>
        <stp>##V3_BDPV12</stp>
        <stp>ANSS UW Equity</stp>
        <stp>CF_FREE_CASH_FLOW</stp>
        <stp>[NASDAQ.xlsx]Sheet1!R21C16</stp>
        <tr r="P21" s="1"/>
      </tp>
      <tp t="e">
        <v>#N/A</v>
        <stp/>
        <stp>##V3_BDPV12</stp>
        <stp>AAOI UW Equity</stp>
        <stp>CF_FREE_CASH_FLOW</stp>
        <stp>[NASDAQ.xlsx]Sheet1!R26C16</stp>
        <tr r="P26" s="1"/>
      </tp>
      <tp t="e">
        <v>#N/A</v>
        <stp/>
        <stp>##V3_BDPV12</stp>
        <stp>AAPL UW Equity</stp>
        <stp>CF_FREE_CASH_FLOW</stp>
        <stp>[NASDAQ.xlsx]Sheet1!R23C16</stp>
        <tr r="P23" s="1"/>
      </tp>
      <tp t="e">
        <v>#N/A</v>
        <stp/>
        <stp>##V3_BDPV12</stp>
        <stp>BLIN           UW Equity</stp>
        <stp>TOT_DEBT_TO_TOT_ASSET</stp>
        <stp>[NASDAQ.xlsx]Sheet1!R51C25</stp>
        <tr r="Y51" s="1"/>
      </tp>
      <tp t="e">
        <v>#N/A</v>
        <stp/>
        <stp>##V3_BDPV12</stp>
        <stp>ABTL UW Equity</stp>
        <stp>CF_FREE_CASH_FLOW</stp>
        <stp>[NASDAQ.xlsx]Sheet1!R37C16</stp>
        <tr r="P37" s="1"/>
      </tp>
      <tp t="e">
        <v>#N/A</v>
        <stp/>
        <stp>##V3_BDPV12</stp>
        <stp>WDC UW Equity</stp>
        <stp>CF_CASH_FROM_OPER</stp>
        <stp>[NASDAQ.xlsx]Sheet1!R368C26</stp>
        <tr r="Z368" s="1"/>
      </tp>
      <tp t="e">
        <v>#N/A</v>
        <stp/>
        <stp>##V3_BDPV12</stp>
        <stp>ACLS UW Equity</stp>
        <stp>CF_FREE_CASH_FLOW</stp>
        <stp>[NASDAQ.xlsx]Sheet1!R42C16</stp>
        <tr r="P42" s="1"/>
      </tp>
      <tp t="e">
        <v>#N/A</v>
        <stp/>
        <stp>##V3_BDPV12</stp>
        <stp>ADNC UW Equity</stp>
        <stp>CF_FREE_CASH_FLOW</stp>
        <stp>[NASDAQ.xlsx]Sheet1!R35C16</stp>
        <tr r="P35" s="1"/>
      </tp>
      <tp t="e">
        <v>#N/A</v>
        <stp/>
        <stp>##V3_BDPV12</stp>
        <stp>ADAT UW Equity</stp>
        <stp>CF_FREE_CASH_FLOW</stp>
        <stp>[NASDAQ.xlsx]Sheet1!R36C16</stp>
        <tr r="P36" s="1"/>
      </tp>
      <tp t="e">
        <v>#N/A</v>
        <stp/>
        <stp>##V3_BDPV12</stp>
        <stp>ADVS UW Equity</stp>
        <stp>CF_FREE_CASH_FLOW</stp>
        <stp>[NASDAQ.xlsx]Sheet1!R10C16</stp>
        <tr r="P10" s="1"/>
      </tp>
      <tp t="e">
        <v>#N/A</v>
        <stp/>
        <stp>##V3_BDPV12</stp>
        <stp>ADSK UW Equity</stp>
        <stp>CF_FREE_CASH_FLOW</stp>
        <stp>[NASDAQ.xlsx]Sheet1!R38C16</stp>
        <tr r="P38" s="1"/>
      </tp>
      <tp t="e">
        <v>#N/A</v>
        <stp/>
        <stp>##V3_BDPV12</stp>
        <stp>AFOP UW Equity</stp>
        <stp>CF_FREE_CASH_FLOW</stp>
        <stp>[NASDAQ.xlsx]Sheet1!R12C16</stp>
        <tr r="P12" s="1"/>
      </tp>
      <tp t="e">
        <v>#N/A</v>
        <stp/>
        <stp>##V3_BDPV12</stp>
        <stp>AGYS UW Equity</stp>
        <stp>CF_FREE_CASH_FLOW</stp>
        <stp>[NASDAQ.xlsx]Sheet1!R11C16</stp>
        <tr r="P11" s="1"/>
      </tp>
      <tp t="e">
        <v>#N/A</v>
        <stp/>
        <stp>##V3_BDPV12</stp>
        <stp>MXIM UW Equity</stp>
        <stp>OPER_MARGIN</stp>
        <stp>[NASDAQ.xlsx]Sheet1!R206C17</stp>
        <tr r="Q206" s="1"/>
      </tp>
      <tp t="e">
        <v>#N/A</v>
        <stp/>
        <stp>##V3_BDPV12</stp>
        <stp>KEYW UW Equity</stp>
        <stp>RTG_MOODY_LONG_TERM</stp>
        <stp>[NASDAQ.xlsx]Sheet1!R335C12</stp>
        <tr r="L335" s="1"/>
      </tp>
      <tp t="e">
        <v>#N/A</v>
        <stp/>
        <stp>##V3_BDPV12</stp>
        <stp>LOGM UW Equity</stp>
        <stp>OPER_MARGIN</stp>
        <stp>[NASDAQ.xlsx]Sheet1!R196C17</stp>
        <tr r="Q196" s="1"/>
      </tp>
      <tp t="e">
        <v>#N/A</v>
        <stp/>
        <stp>##V3_BDPV12</stp>
        <stp>ADAT UW Equity</stp>
        <stp>BS_CASH_NEAR_CASH_ITEM</stp>
        <stp>[NASDAQ.xlsx]Sheet1!R36C28</stp>
        <tr r="AB36" s="1"/>
      </tp>
      <tp t="e">
        <v>#N/A</v>
        <stp/>
        <stp>##V3_BDPV12</stp>
        <stp>EPAY UW Equity</stp>
        <stp>SALES_REV_TURN</stp>
        <stp>[NASDAQ.xlsx]Sheet1!R50C15</stp>
        <tr r="O50" s="1"/>
      </tp>
      <tp t="e">
        <v>#N/A</v>
        <stp/>
        <stp>##V3_BDPV12</stp>
        <stp>JCOM UW Equity</stp>
        <stp>OPER_MARGIN</stp>
        <stp>[NASDAQ.xlsx]Sheet1!R172C17</stp>
        <tr r="Q172" s="1"/>
      </tp>
      <tp t="e">
        <v>#N/A</v>
        <stp/>
        <stp>##V3_BDPV12</stp>
        <stp>DWCH UW Equity</stp>
        <stp>RTG_MDY_ISSUER</stp>
        <stp>[NASDAQ.xlsx]Sheet1!R97C11</stp>
        <tr r="K97" s="1"/>
      </tp>
      <tp t="e">
        <v>#N/A</v>
        <stp/>
        <stp>##V3_BDPV12</stp>
        <stp>HSTM UW Equity</stp>
        <stp>OPER_MARGIN</stp>
        <stp>[NASDAQ.xlsx]Sheet1!R147C17</stp>
        <tr r="Q147" s="1"/>
      </tp>
      <tp t="e">
        <v>#N/A</v>
        <stp/>
        <stp>##V3_BDPV12</stp>
        <stp>FORM UW Equity</stp>
        <stp>OPER_MARGIN</stp>
        <stp>[NASDAQ.xlsx]Sheet1!R138C17</stp>
        <tr r="Q138" s="1"/>
      </tp>
      <tp t="e">
        <v>#N/A</v>
        <stp/>
        <stp>##V3_BDPV12</stp>
        <stp>UCTT UW Equity</stp>
        <stp>RTG_FITCH_LT_ISSUER_DEFAULT</stp>
        <stp>[NASDAQ.xlsx]Sheet1!R350C9</stp>
        <tr r="I350" s="1"/>
      </tp>
      <tp t="e">
        <v>#N/A</v>
        <stp/>
        <stp>##V3_BDPV12</stp>
        <stp>PFPT UW Equity</stp>
        <stp>RTG_FITCH_LT_ISSUER_DEFAULT</stp>
        <stp>[NASDAQ.xlsx]Sheet1!R264C9</stp>
        <tr r="I264" s="1"/>
      </tp>
      <tp t="e">
        <v>#N/A</v>
        <stp/>
        <stp>##V3_BDPV12</stp>
        <stp>MSTR UW Equity</stp>
        <stp>RTG_FITCH_LT_ISSUER_DEFAULT</stp>
        <stp>[NASDAQ.xlsx]Sheet1!R220C9</stp>
        <tr r="I220" s="1"/>
      </tp>
      <tp t="e">
        <v>#N/A</v>
        <stp/>
        <stp>##V3_BDPV12</stp>
        <stp>ADNC UW Equity</stp>
        <stp>BS_CASH_NEAR_CASH_ITEM</stp>
        <stp>[NASDAQ.xlsx]Sheet1!R35C28</stp>
        <tr r="AB35" s="1"/>
      </tp>
      <tp t="e">
        <v>#N/A</v>
        <stp/>
        <stp>##V3_BDPV12</stp>
        <stp>CDNS UW Equity</stp>
        <stp>BS_CASH_NEAR_CASH_ITEM</stp>
        <stp>[NASDAQ.xlsx]Sheet1!R61C28</stp>
        <tr r="AB61" s="1"/>
      </tp>
      <tp t="e">
        <v>#N/A</v>
        <stp/>
        <stp>##V3_BDPV12</stp>
        <stp>EDGW UW Equity</stp>
        <stp>RTG_MOODY_LONG_TERM</stp>
        <stp>[NASDAQ.xlsx]Sheet1!R112C12</stp>
        <tr r="L112" s="1"/>
      </tp>
      <tp t="e">
        <v>#N/A</v>
        <stp/>
        <stp>##V3_BDPV12</stp>
        <stp>KOPN UW Equity</stp>
        <stp>RTG_FITCH_LT_ISSUER_DEFAULT</stp>
        <stp>[NASDAQ.xlsx]Sheet1!R184C9</stp>
        <tr r="I184" s="1"/>
      </tp>
      <tp t="e">
        <v>#N/A</v>
        <stp/>
        <stp>##V3_BDPV12</stp>
        <stp>PKT UW Equity</stp>
        <stp>IS_OPER_INC</stp>
        <stp>[NASDAQ.xlsx]Sheet1!R261C23</stp>
        <tr r="W261" s="1"/>
      </tp>
      <tp t="e">
        <v>#N/A</v>
        <stp/>
        <stp>##V3_BDPV12</stp>
        <stp>MDRX UW Equity</stp>
        <stp>BS_CASH_NEAR_CASH_ITEM</stp>
        <stp>[NASDAQ.xlsx]Sheet1!R13C28</stp>
        <tr r="AB13" s="1"/>
      </tp>
      <tp t="e">
        <v>#N/A</v>
        <stp/>
        <stp>##V3_BDPV12</stp>
        <stp>ADSK UW Equity</stp>
        <stp>BS_CASH_NEAR_CASH_ITEM</stp>
        <stp>[NASDAQ.xlsx]Sheet1!R38C28</stp>
        <tr r="AB38" s="1"/>
      </tp>
      <tp t="e">
        <v>#N/A</v>
        <stp/>
        <stp>##V3_BDPV12</stp>
        <stp>CPWR UW Equity</stp>
        <stp>SALES_REV_TURN</stp>
        <stp>[NASDAQ.xlsx]Sheet1!R77C15</stp>
        <tr r="O77" s="1"/>
      </tp>
      <tp t="e">
        <v>#N/A</v>
        <stp/>
        <stp>##V3_BDPV12</stp>
        <stp>ADVS UW Equity</stp>
        <stp>BS_CASH_NEAR_CASH_ITEM</stp>
        <stp>[NASDAQ.xlsx]Sheet1!R10C28</stp>
        <tr r="AB10" s="1"/>
      </tp>
      <tp t="e">
        <v>#N/A</v>
        <stp/>
        <stp>##V3_BDPV12</stp>
        <stp>INPH UW Equity</stp>
        <stp>RTG_FITCH_LT_ISSUER_DEFAULT</stp>
        <stp>[NASDAQ.xlsx]Sheet1!R164C9</stp>
        <tr r="I164" s="1"/>
      </tp>
      <tp t="e">
        <v>#N/A</v>
        <stp/>
        <stp>##V3_BDPV12</stp>
        <stp>CPSI UW Equity</stp>
        <stp>SALES_REV_TURN</stp>
        <stp>[NASDAQ.xlsx]Sheet1!R75C15</stp>
        <tr r="O75" s="1"/>
      </tp>
      <tp t="e">
        <v>#N/A</v>
        <stp/>
        <stp>##V3_BDPV12</stp>
        <stp>AWRE UW Equity</stp>
        <stp>RTG_MDY_ISSUER</stp>
        <stp>[NASDAQ.xlsx]Sheet1!R41C11</stp>
        <tr r="K41" s="1"/>
      </tp>
      <tp t="e">
        <v>#N/A</v>
        <stp/>
        <stp>##V3_BDPV12</stp>
        <stp>PXLW UW Equity</stp>
        <stp>RTG_MOODY_LONG_TERM</stp>
        <stp>[NASDAQ.xlsx]Sheet1!R257C12</stp>
        <tr r="L257" s="1"/>
      </tp>
      <tp t="e">
        <v>#N/A</v>
        <stp/>
        <stp>##V3_BDPV12</stp>
        <stp>IMI UW Equity</stp>
        <stp>RTG_MOODY_LONG_TERM</stp>
        <stp>[NASDAQ.xlsx]Sheet1!R162C12</stp>
        <tr r="L162" s="1"/>
      </tp>
      <tp t="e">
        <v>#N/A</v>
        <stp/>
        <stp>##V3_BDPV12</stp>
        <stp>SQI UW Equity</stp>
        <stp>RTG_MOODY_LONG_TERM</stp>
        <stp>[NASDAQ.xlsx]Sheet1!R295C12</stp>
        <tr r="L295" s="1"/>
      </tp>
      <tp t="e">
        <v>#N/A</v>
        <stp/>
        <stp>##V3_BDPV12</stp>
        <stp>SGI UW Equity</stp>
        <stp>RTG_MOODY_LONG_TERM</stp>
        <stp>[NASDAQ.xlsx]Sheet1!R301C12</stp>
        <tr r="L301" s="1"/>
      </tp>
      <tp t="e">
        <v>#N/A</v>
        <stp/>
        <stp>##V3_BDPV12</stp>
        <stp>PSEM UW Equity</stp>
        <stp>OPER_MARGIN</stp>
        <stp>[NASDAQ.xlsx]Sheet1!R255C17</stp>
        <tr r="Q255" s="1"/>
      </tp>
      <tp t="e">
        <v>#N/A</v>
        <stp/>
        <stp>##V3_BDPV12</stp>
        <stp>FCS UW Equity</stp>
        <stp>OPER_MARGIN</stp>
        <stp>[NASDAQ.xlsx]Sheet1!R131C17</stp>
        <tr r="Q131" s="1"/>
      </tp>
      <tp t="e">
        <v>#N/A</v>
        <stp/>
        <stp>##V3_BDPV12</stp>
        <stp>INTC UW Equity</stp>
        <stp>RTG_FITCH_LT_ISSUER_DEFAULT</stp>
        <stp>[NASDAQ.xlsx]Sheet1!R160C9</stp>
        <tr r="I160" s="1"/>
      </tp>
      <tp t="e">
        <v>#N/A</v>
        <stp/>
        <stp>##V3_BDPV12</stp>
        <stp>ISSC UW Equity</stp>
        <stp>RTG_FITCH_LT_ISSUER_DEFAULT</stp>
        <stp>[NASDAQ.xlsx]Sheet1!R157C9</stp>
        <tr r="I157" s="1"/>
      </tp>
      <tp t="e">
        <v>#N/A</v>
        <stp/>
        <stp>##V3_BDPV12</stp>
        <stp>QCOM UW Equity</stp>
        <stp>OPER_MARGIN</stp>
        <stp>[NASDAQ.xlsx]Sheet1!R270C17</stp>
        <tr r="Q270" s="1"/>
      </tp>
      <tp t="e">
        <v>#N/A</v>
        <stp/>
        <stp>##V3_BDPV12</stp>
        <stp>STRM UW Equity</stp>
        <stp>OPER_MARGIN</stp>
        <stp>[NASDAQ.xlsx]Sheet1!R314C17</stp>
        <tr r="Q314" s="1"/>
      </tp>
      <tp t="e">
        <v>#N/A</v>
        <stp/>
        <stp>##V3_BDPV12</stp>
        <stp>SIGM UW Equity</stp>
        <stp>OPER_MARGIN</stp>
        <stp>[NASDAQ.xlsx]Sheet1!R299C17</stp>
        <tr r="Q299" s="1"/>
      </tp>
      <tp t="e">
        <v>#N/A</v>
        <stp/>
        <stp>##V3_BDPV12</stp>
        <stp>WWWW UW Equity</stp>
        <stp>RTG_MOODY_LONG_TERM</stp>
        <stp>[NASDAQ.xlsx]Sheet1!R367C12</stp>
        <tr r="L367" s="1"/>
      </tp>
      <tp t="e">
        <v>#N/A</v>
        <stp/>
        <stp>##V3_BDPV12</stp>
        <stp>SANM UW Equity</stp>
        <stp>OPER_MARGIN</stp>
        <stp>[NASDAQ.xlsx]Sheet1!R291C17</stp>
        <tr r="Q291" s="1"/>
      </tp>
      <tp t="e">
        <v>#N/A</v>
        <stp/>
        <stp>##V3_BDPV12</stp>
        <stp>KBALV UW Equity</stp>
        <stp>OPER_MARGIN</stp>
        <stp>[NASDAQ.xlsx]Sheet1!R182C17</stp>
        <tr r="Q182" s="1"/>
      </tp>
      <tp t="e">
        <v>#N/A</v>
        <stp/>
        <stp>##V3_BDPV12</stp>
        <stp>MDAS UW Equity</stp>
        <stp>CF_CASH_FROM_OPER</stp>
        <stp>[NASDAQ.xlsx]Sheet1!R208C26</stp>
        <tr r="Z208" s="1"/>
      </tp>
      <tp t="e">
        <v>#N/A</v>
        <stp/>
        <stp>##V3_BDPV12</stp>
        <stp>MIND UW Equity</stp>
        <stp>CF_FREE_CASH_FLOW</stp>
        <stp>[NASDAQ.xlsx]Sheet1!R221C16</stp>
        <tr r="P221" s="1"/>
      </tp>
      <tp t="e">
        <v>#N/A</v>
        <stp/>
        <stp>##V3_BDPV12</stp>
        <stp>PDFS UW Equity</stp>
        <stp>CF_CASH_FROM_OPER</stp>
        <stp>[NASDAQ.xlsx]Sheet1!R250C26</stp>
        <tr r="Z250" s="1"/>
      </tp>
      <tp t="e">
        <v>#N/A</v>
        <stp/>
        <stp>##V3_BDPV12</stp>
        <stp>HILL UW Equity</stp>
        <stp>CF_FREE_CASH_FLOW</stp>
        <stp>[NASDAQ.xlsx]Sheet1!R105C16</stp>
        <tr r="P105" s="1"/>
      </tp>
      <tp t="e">
        <v>#N/A</v>
        <stp/>
        <stp>##V3_BDPV12</stp>
        <stp>DIOD UW Equity</stp>
        <stp>CF_FREE_CASH_FLOW</stp>
        <stp>[NASDAQ.xlsx]Sheet1!R103C16</stp>
        <tr r="P103" s="1"/>
      </tp>
      <tp t="e">
        <v>#N/A</v>
        <stp/>
        <stp>##V3_BDPV12</stp>
        <stp>EDGW UW Equity</stp>
        <stp>CF_CASH_FROM_OPER</stp>
        <stp>[NASDAQ.xlsx]Sheet1!R112C26</stp>
        <tr r="Z112" s="1"/>
      </tp>
      <tp t="e">
        <v>#N/A</v>
        <stp/>
        <stp>##V3_BDPV12</stp>
        <stp>AMCC UW Equity</stp>
        <stp>NET_DEBT_TO_SHRHLDR_EQTY</stp>
        <stp>[NASDAQ.xlsx]Sheet1!R25C24</stp>
        <tr r="X25" s="1"/>
      </tp>
      <tp t="e">
        <v>#N/A</v>
        <stp/>
        <stp>##V3_BDPV12</stp>
        <stp>ADNC UW Equity</stp>
        <stp>NET_DEBT_TO_SHRHLDR_EQTY</stp>
        <stp>[NASDAQ.xlsx]Sheet1!R35C24</stp>
        <tr r="X35" s="1"/>
      </tp>
      <tp t="e">
        <v>#N/A</v>
        <stp/>
        <stp>##V3_BDPV12</stp>
        <stp>TIBX UW Equity</stp>
        <stp>CF_FREE_CASH_FLOW</stp>
        <stp>[NASDAQ.xlsx]Sheet1!R338C16</stp>
        <tr r="P338" s="1"/>
      </tp>
      <tp t="e">
        <v>#N/A</v>
        <stp/>
        <stp>##V3_BDPV12</stp>
        <stp>VIAS UW Equity</stp>
        <stp>CF_FREE_CASH_FLOW</stp>
        <stp>[NASDAQ.xlsx]Sheet1!R361C16</stp>
        <tr r="P361" s="1"/>
      </tp>
      <tp t="e">
        <v>#N/A</v>
        <stp/>
        <stp>##V3_BDPV12</stp>
        <stp>TIGR UW Equity</stp>
        <stp>CF_FREE_CASH_FLOW</stp>
        <stp>[NASDAQ.xlsx]Sheet1!R339C16</stp>
        <tr r="P339" s="1"/>
      </tp>
      <tp t="e">
        <v>#N/A</v>
        <stp/>
        <stp>##V3_BDPV12</stp>
        <stp>SIGM UW Equity</stp>
        <stp>CF_FREE_CASH_FLOW</stp>
        <stp>[NASDAQ.xlsx]Sheet1!R299C16</stp>
        <tr r="P299" s="1"/>
      </tp>
      <tp t="e">
        <v>#N/A</v>
        <stp/>
        <stp>##V3_BDPV12</stp>
        <stp>EIGI UW Equity</stp>
        <stp>CF_FREE_CASH_FLOW</stp>
        <stp>[NASDAQ.xlsx]Sheet1!R118C16</stp>
        <tr r="P118" s="1"/>
      </tp>
      <tp t="e">
        <v>#N/A</v>
        <stp/>
        <stp>##V3_BDPV12</stp>
        <stp>MIDD UW Equity</stp>
        <stp>CF_FREE_CASH_FLOW</stp>
        <stp>[NASDAQ.xlsx]Sheet1!R336C16</stp>
        <tr r="P336" s="1"/>
      </tp>
      <tp t="e">
        <v>#N/A</v>
        <stp/>
        <stp>##V3_BDPV12</stp>
        <stp>MDSO UW Equity</stp>
        <stp>CF_CASH_FROM_OPER</stp>
        <stp>[NASDAQ.xlsx]Sheet1!R210C26</stp>
        <tr r="Z210" s="1"/>
      </tp>
      <tp>
        <v>21.614100000000001</v>
        <stp/>
        <stp>##V3_BDHV12</stp>
        <stp>BRCD UW Equity</stp>
        <stp>OPER_MARGIN</stp>
        <stp>CQ12004</stp>
        <stp/>
        <stp>[NASDAQ.xlsx]OperMarg BDH!R5C55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C5" s="3"/>
      </tp>
      <tp t="e">
        <v>#N/A</v>
        <stp/>
        <stp>##V3_BDPV12</stp>
        <stp>VDSI UW Equity</stp>
        <stp>CF_CASH_FROM_OPER</stp>
        <stp>[NASDAQ.xlsx]Sheet1!R355C26</stp>
        <tr r="Z355" s="1"/>
      </tp>
      <tp>
        <v>0.87060000000000004</v>
        <stp/>
        <stp>##V3_BDHV12</stp>
        <stp>DAEG UW Equity</stp>
        <stp>OPER_MARGIN</stp>
        <stp>CQ12004</stp>
        <stp/>
        <stp>[NASDAQ.xlsx]OperMarg BDH!R5C93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O5" s="3"/>
      </tp>
      <tp>
        <v>21.6403</v>
        <stp/>
        <stp>##V3_BDHV12</stp>
        <stp>AMBA UW Equity</stp>
        <stp>OPER_MARGIN</stp>
        <stp>CQ12004</stp>
        <stp/>
        <stp>[NASDAQ.xlsx]OperMarg BDH!R5C14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N5" s="3"/>
      </tp>
      <tp t="e">
        <v>#N/A</v>
        <stp/>
        <stp>##V3_BDPV12</stp>
        <stp>JDSU UW Equity</stp>
        <stp>CF_CASH_FROM_OPER</stp>
        <stp>[NASDAQ.xlsx]Sheet1!R174C26</stp>
        <tr r="Z174" s="1"/>
      </tp>
      <tp t="e">
        <v>#N/A</v>
        <stp/>
        <stp>##V3_BDPV12</stp>
        <stp>ZIXI UW Equity</stp>
        <stp>CF_FREE_CASH_FLOW</stp>
        <stp>[NASDAQ.xlsx]Sheet1!R375C16</stp>
        <tr r="P375" s="1"/>
      </tp>
      <tp t="e">
        <v>#N/A</v>
        <stp/>
        <stp>##V3_BDPV12</stp>
        <stp>IDTI UW Equity</stp>
        <stp>CF_CASH_FROM_OPER</stp>
        <stp>[NASDAQ.xlsx]Sheet1!R158C26</stp>
        <tr r="Z158" s="1"/>
      </tp>
      <tp t="e">
        <v>#N/A</v>
        <stp/>
        <stp>##V3_BDPV12</stp>
        <stp>LIQD UW Equity</stp>
        <stp>CF_FREE_CASH_FLOW</stp>
        <stp>[NASDAQ.xlsx]Sheet1!R192C16</stp>
        <tr r="P192" s="1"/>
      </tp>
      <tp>
        <v>1.5718000000000001</v>
        <stp/>
        <stp>##V3_BDHV12</stp>
        <stp>TRAK UW Equity</stp>
        <stp>OPER_MARGIN</stp>
        <stp>CQ12004</stp>
        <stp/>
        <stp>[NASDAQ.xlsx]OperMarg BDH!R5C97</stp>
        <stp>Dir=V</stp>
        <stp>Dts=H</stp>
        <stp>Sort=D</stp>
        <stp>Quote=C</stp>
        <stp>QtTyp=Y</stp>
        <stp>Days=T</stp>
        <stp>Per=cq</stp>
        <stp>DtFmt=D</stp>
        <stp>UseDPDF=Y</stp>
        <stp>cols=1;rows=35</stp>
        <tr r="CS5" s="3"/>
      </tp>
      <tp t="e">
        <v>#N/A</v>
        <stp/>
        <stp>##V3_BDPV12</stp>
        <stp>FISV UW Equity</stp>
        <stp>CF_FREE_CASH_FLOW</stp>
        <stp>[NASDAQ.xlsx]Sheet1!R136C16</stp>
        <tr r="P136" s="1"/>
      </tp>
      <tp>
        <v>15.1221</v>
        <stp/>
        <stp>##V3_BDHV12</stp>
        <stp>CCOI UW Equity</stp>
        <stp>OPER_MARGIN</stp>
        <stp>CQ12004</stp>
        <stp/>
        <stp>[NASDAQ.xlsx]OperMarg BDH!R5C69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BQ5" s="3"/>
      </tp>
      <tp t="e">
        <v>#N/A</v>
        <stp/>
        <stp>##V3_BDPV12</stp>
        <stp>TQNT UW Equity</stp>
        <stp>FCF_TO_TOTAL_DEBT</stp>
        <stp>[NASDAQ.xlsx]Sheet1!R343C19</stp>
        <tr r="S343" s="1"/>
      </tp>
      <tp t="e">
        <v>#N/A</v>
        <stp/>
        <stp>##V3_BDPV12</stp>
        <stp>MITK UW Equity</stp>
        <stp>CF_FREE_CASH_FLOW</stp>
        <stp>[NASDAQ.xlsx]Sheet1!R222C16</stp>
        <tr r="P222" s="1"/>
      </tp>
      <tp t="e">
        <v>#N/A</v>
        <stp/>
        <stp>##V3_BDPV12</stp>
        <stp>JIVE UW Equity</stp>
        <stp>CF_FREE_CASH_FLOW</stp>
        <stp>[NASDAQ.xlsx]Sheet1!R175C16</stp>
        <tr r="P175" s="1"/>
      </tp>
      <tp t="e">
        <v>#N/A</v>
        <stp/>
        <stp>##V3_BDPV12</stp>
        <stp>FIVN UW Equity</stp>
        <stp>CF_FREE_CASH_FLOW</stp>
        <stp>[NASDAQ.xlsx]Sheet1!R137C16</stp>
        <tr r="P137" s="1"/>
      </tp>
      <tp t="e">
        <v>#N/A</v>
        <stp/>
        <stp>##V3_BDPV12</stp>
        <stp>LIVE UW Equity</stp>
        <stp>CF_FREE_CASH_FLOW</stp>
        <stp>[NASDAQ.xlsx]Sheet1!R193C16</stp>
        <tr r="P193" s="1"/>
      </tp>
      <tp t="e">
        <v>#N/A</v>
        <stp/>
        <stp>##V3_BDPV12</stp>
        <stp>FALC UW Equity</stp>
        <stp>BS_TOT_ASSET</stp>
        <stp>[NASDAQ.xlsx]Sheet1!R132C22</stp>
        <tr r="V132" s="1"/>
      </tp>
      <tp t="e">
        <v>#N/A</v>
        <stp/>
        <stp>##V3_BDPV12</stp>
        <stp>COVSV UW Equity</stp>
        <stp>TOT_DEBT_TO_EBITDA</stp>
        <stp>[NASDAQ.xlsx]Sheet1!R85C20</stp>
        <tr r="T85" s="1"/>
      </tp>
      <tp t="e">
        <v>#N/A</v>
        <stp/>
        <stp>##V3_BDPV12</stp>
        <stp>FFIV UW Equity</stp>
        <stp>BS_TOT_ASSET</stp>
        <stp>[NASDAQ.xlsx]Sheet1!R129C22</stp>
        <tr r="V129" s="1"/>
      </tp>
      <tp t="e">
        <v>#N/A</v>
        <stp/>
        <stp>##V3_BDPV12</stp>
        <stp>FEYE UW Equity</stp>
        <stp>BS_TOT_ASSET</stp>
        <stp>[NASDAQ.xlsx]Sheet1!R134C22</stp>
        <tr r="V134" s="1"/>
      </tp>
      <tp t="e">
        <v>#N/A</v>
        <stp/>
        <stp>##V3_BDPV12</stp>
        <stp>FIVN UW Equity</stp>
        <stp>BS_TOT_ASSET</stp>
        <stp>[NASDAQ.xlsx]Sheet1!R137C22</stp>
        <tr r="V137" s="1"/>
      </tp>
      <tp t="e">
        <v>#N/A</v>
        <stp/>
        <stp>##V3_BDPV12</stp>
        <stp>FISV UW Equity</stp>
        <stp>BS_TOT_ASSET</stp>
        <stp>[NASDAQ.xlsx]Sheet1!R136C22</stp>
        <tr r="V136" s="1"/>
      </tp>
      <tp t="e">
        <v>#N/A</v>
        <stp/>
        <stp>##V3_BDPV12</stp>
        <stp>FORM UW Equity</stp>
        <stp>BS_TOT_ASSET</stp>
        <stp>[NASDAQ.xlsx]Sheet1!R138C22</stp>
        <tr r="V138" s="1"/>
      </tp>
      <tp t="e">
        <v>#N/A</v>
        <stp/>
        <stp>##V3_BDPV12</stp>
        <stp>FNSR UW Equity</stp>
        <stp>BS_TOT_ASSET</stp>
        <stp>[NASDAQ.xlsx]Sheet1!R133C22</stp>
        <tr r="V133" s="1"/>
      </tp>
      <tp t="e">
        <v>#N/A</v>
        <stp/>
        <stp>##V3_BDPV12</stp>
        <stp>FSLR UW Equity</stp>
        <stp>BS_TOT_ASSET</stp>
        <stp>[NASDAQ.xlsx]Sheet1!R135C22</stp>
        <tr r="V135" s="1"/>
      </tp>
      <tp t="e">
        <v>#N/A</v>
        <stp/>
        <stp>##V3_BDPV12</stp>
        <stp>FUEL UW Equity</stp>
        <stp>BS_TOT_ASSET</stp>
        <stp>[NASDAQ.xlsx]Sheet1!R287C22</stp>
        <tr r="V287" s="1"/>
      </tp>
      <tp t="e">
        <v>#N/A</v>
        <stp/>
        <stp>##V3_BDPV12</stp>
        <stp>AMSWA UW Equity</stp>
        <stp>RTG_MDY_SEN_UNSECURED_DEBT</stp>
        <stp>[NASDAQ.xlsx]Sheet1!R16C10</stp>
        <tr r="J16" s="1"/>
      </tp>
      <tp t="e">
        <v>#N/A</v>
        <stp/>
        <stp>##V3_BDPV12</stp>
        <stp>FTNT UW Equity</stp>
        <stp>BS_TOT_ASSET</stp>
        <stp>[NASDAQ.xlsx]Sheet1!R139C22</stp>
        <tr r="V139" s="1"/>
      </tp>
      <tp t="e">
        <v>#N/A</v>
        <stp/>
        <stp>##V3_BDPV12</stp>
        <stp>AFOP UW Equity</stp>
        <stp>RTG_FITCH_LT_ISSUER_DEFAULT</stp>
        <stp>[NASDAQ.xlsx]Sheet1!R12C9</stp>
        <tr r="I12" s="1"/>
      </tp>
      <tp t="e">
        <v>#N/A</v>
        <stp/>
        <stp>##V3_BDPV12</stp>
        <stp>BLKB UW Equity</stp>
        <stp>RTG_FITCH_LT_ISSUER_DEFAULT</stp>
        <stp>[NASDAQ.xlsx]Sheet1!R48C9</stp>
        <tr r="I48" s="1"/>
      </tp>
      <tp t="e">
        <v>#N/A</v>
        <stp/>
        <stp>##V3_BDPV12</stp>
        <stp>ADVS UW Equity</stp>
        <stp>RTG_FITCH_LT_ISSUER_DEFAULT</stp>
        <stp>[NASDAQ.xlsx]Sheet1!R10C9</stp>
        <tr r="I10" s="1"/>
      </tp>
      <tp t="e">
        <v>#N/A</v>
        <stp/>
        <stp>##V3_BDPV12</stp>
        <stp>INAP UW Equity</stp>
        <stp>RTG_MOODY_LONG_TERM</stp>
        <stp>[NASDAQ.xlsx]Sheet1!R163C12</stp>
        <tr r="L163" s="1"/>
      </tp>
      <tp t="e">
        <v>#N/A</v>
        <stp/>
        <stp>##V3_BDPV12</stp>
        <stp>IPGP UW Equity</stp>
        <stp>RTG_MOODY_LONG_TERM</stp>
        <stp>[NASDAQ.xlsx]Sheet1!R170C12</stp>
        <tr r="L170" s="1"/>
      </tp>
      <tp t="e">
        <v>#N/A</v>
        <stp/>
        <stp>##V3_BDPV12</stp>
        <stp>MCHP UW Equity</stp>
        <stp>RTG_MOODY_LONG_TERM</stp>
        <stp>[NASDAQ.xlsx]Sheet1!R216C12</stp>
        <tr r="L216" s="1"/>
      </tp>
      <tp t="e">
        <v>#N/A</v>
        <stp/>
        <stp>##V3_BDPV12</stp>
        <stp>EPAY UW Equity</stp>
        <stp>RTG_MDY_ISSUER</stp>
        <stp>[NASDAQ.xlsx]Sheet1!R50C11</stp>
        <tr r="K50" s="1"/>
      </tp>
      <tp t="e">
        <v>#N/A</v>
        <stp/>
        <stp>##V3_BDPV12</stp>
        <stp>WAVX UW Equity</stp>
        <stp>RTG_FITCH_LT_ISSUER_DEFAULT</stp>
        <stp>[NASDAQ.xlsx]Sheet1!R365C9</stp>
        <tr r="I365" s="1"/>
      </tp>
      <tp t="e">
        <v>#N/A</v>
        <stp/>
        <stp>##V3_BDPV12</stp>
        <stp>FORM UW Equity</stp>
        <stp>IS_OPER_INC</stp>
        <stp>[NASDAQ.xlsx]Sheet1!R138C23</stp>
        <tr r="W138" s="1"/>
      </tp>
      <tp t="e">
        <v>#N/A</v>
        <stp/>
        <stp>##V3_BDPV12</stp>
        <stp>DWCH UW Equity</stp>
        <stp>SALES_REV_TURN</stp>
        <stp>[NASDAQ.xlsx]Sheet1!R97C15</stp>
        <tr r="O97" s="1"/>
      </tp>
      <tp t="e">
        <v>#N/A</v>
        <stp/>
        <stp>##V3_BDPV12</stp>
        <stp>NTAP UW Equity</stp>
        <stp>RTG_MOODY_LONG_TERM</stp>
        <stp>[NASDAQ.xlsx]Sheet1!R232C12</stp>
        <tr r="L232" s="1"/>
      </tp>
      <tp t="e">
        <v>#N/A</v>
        <stp/>
        <stp>##V3_BDPV12</stp>
        <stp>HSTM UW Equity</stp>
        <stp>IS_OPER_INC</stp>
        <stp>[NASDAQ.xlsx]Sheet1!R147C23</stp>
        <tr r="W147" s="1"/>
      </tp>
      <tp t="e">
        <v>#N/A</v>
        <stp/>
        <stp>##V3_BDPV12</stp>
        <stp>JCOM UW Equity</stp>
        <stp>IS_OPER_INC</stp>
        <stp>[NASDAQ.xlsx]Sheet1!R172C23</stp>
        <tr r="W172" s="1"/>
      </tp>
      <tp t="e">
        <v>#N/A</v>
        <stp/>
        <stp>##V3_BDPV12</stp>
        <stp>MPWR UW Equity</stp>
        <stp>RTG_FITCH_LT_ISSUER_DEFAULT</stp>
        <stp>[NASDAQ.xlsx]Sheet1!R224C9</stp>
        <tr r="I224" s="1"/>
      </tp>
      <tp t="e">
        <v>#N/A</v>
        <stp/>
        <stp>##V3_BDPV12</stp>
        <stp>LOGM UW Equity</stp>
        <stp>IS_OPER_INC</stp>
        <stp>[NASDAQ.xlsx]Sheet1!R196C23</stp>
        <tr r="W196" s="1"/>
      </tp>
      <tp t="e">
        <v>#N/A</v>
        <stp/>
        <stp>##V3_BDPV12</stp>
        <stp>CCOI UW Equity</stp>
        <stp>BS_CASH_NEAR_CASH_ITEM</stp>
        <stp>[NASDAQ.xlsx]Sheet1!R70C28</stp>
        <tr r="AB70" s="1"/>
      </tp>
      <tp t="e">
        <v>#N/A</v>
        <stp/>
        <stp>##V3_BDPV12</stp>
        <stp>BCOR UW Equity</stp>
        <stp>BS_CASH_NEAR_CASH_ITEM</stp>
        <stp>[NASDAQ.xlsx]Sheet1!R49C28</stp>
        <tr r="AB49" s="1"/>
      </tp>
      <tp t="e">
        <v>#N/A</v>
        <stp/>
        <stp>##V3_BDPV12</stp>
        <stp>BCOV UW Equity</stp>
        <stp>BS_CASH_NEAR_CASH_ITEM</stp>
        <stp>[NASDAQ.xlsx]Sheet1!R52C28</stp>
        <tr r="AB52" s="1"/>
      </tp>
      <tp t="e">
        <v>#N/A</v>
        <stp/>
        <stp>##V3_BDPV12</stp>
        <stp>MXIM UW Equity</stp>
        <stp>IS_OPER_INC</stp>
        <stp>[NASDAQ.xlsx]Sheet1!R206C23</stp>
        <tr r="W206" s="1"/>
      </tp>
      <tp t="e">
        <v>#N/A</v>
        <stp/>
        <stp>##V3_BDPV12</stp>
        <stp>ACLS UW Equity</stp>
        <stp>BS_CASH_NEAR_CASH_ITEM</stp>
        <stp>[NASDAQ.xlsx]Sheet1!R42C28</stp>
        <tr r="AB42" s="1"/>
      </tp>
      <tp t="e">
        <v>#N/A</v>
        <stp/>
        <stp>##V3_BDPV12</stp>
        <stp>CCMP UW Equity</stp>
        <stp>BS_CASH_NEAR_CASH_ITEM</stp>
        <stp>[NASDAQ.xlsx]Sheet1!R60C28</stp>
        <tr r="AB60" s="1"/>
      </tp>
      <tp t="e">
        <v>#N/A</v>
        <stp/>
        <stp>##V3_BDPV12</stp>
        <stp>GRPN UW Equity</stp>
        <stp>RTG_FITCH_LT_ISSUER_DEFAULT</stp>
        <stp>[NASDAQ.xlsx]Sheet1!R143C9</stp>
        <tr r="I143" s="1"/>
      </tp>
      <tp t="e">
        <v>#N/A</v>
        <stp/>
        <stp>##V3_BDPV12</stp>
        <stp>SIGM UW Equity</stp>
        <stp>IS_OPER_INC</stp>
        <stp>[NASDAQ.xlsx]Sheet1!R299C23</stp>
        <tr r="W299" s="1"/>
      </tp>
      <tp t="e">
        <v>#N/A</v>
        <stp/>
        <stp>##V3_BDPV12</stp>
        <stp>SANM UW Equity</stp>
        <stp>IS_OPER_INC</stp>
        <stp>[NASDAQ.xlsx]Sheet1!R291C23</stp>
        <tr r="W291" s="1"/>
      </tp>
      <tp t="e">
        <v>#N/A</v>
        <stp/>
        <stp>##V3_BDPV12</stp>
        <stp>CCRN UW Equity</stp>
        <stp>BS_CASH_NEAR_CASH_ITEM</stp>
        <stp>[NASDAQ.xlsx]Sheet1!R88C28</stp>
        <tr r="AB88" s="1"/>
      </tp>
      <tp t="e">
        <v>#N/A</v>
        <stp/>
        <stp>##V3_BDPV12</stp>
        <stp>KBALV UW Equity</stp>
        <stp>IS_OPER_INC</stp>
        <stp>[NASDAQ.xlsx]Sheet1!R182C23</stp>
        <tr r="W182" s="1"/>
      </tp>
      <tp t="e">
        <v>#N/A</v>
        <stp/>
        <stp>##V3_BDPV12</stp>
        <stp>MDSO UW Equity</stp>
        <stp>RTG_FITCH_LT_ISSUER_DEFAULT</stp>
        <stp>[NASDAQ.xlsx]Sheet1!R210C9</stp>
        <tr r="I210" s="1"/>
      </tp>
      <tp t="e">
        <v>#N/A</v>
        <stp/>
        <stp>##V3_BDPV12</stp>
        <stp>STRM UW Equity</stp>
        <stp>IS_OPER_INC</stp>
        <stp>[NASDAQ.xlsx]Sheet1!R314C23</stp>
        <tr r="W314" s="1"/>
      </tp>
      <tp t="e">
        <v>#N/A</v>
        <stp/>
        <stp>##V3_BDPV12</stp>
        <stp>QCOM UW Equity</stp>
        <stp>IS_OPER_INC</stp>
        <stp>[NASDAQ.xlsx]Sheet1!R270C23</stp>
        <tr r="W270" s="1"/>
      </tp>
      <tp t="e">
        <v>#N/A</v>
        <stp/>
        <stp>##V3_BDPV12</stp>
        <stp>CPWR UW Equity</stp>
        <stp>RTG_MDY_ISSUER</stp>
        <stp>[NASDAQ.xlsx]Sheet1!R77C11</stp>
        <tr r="K77" s="1"/>
      </tp>
      <tp t="e">
        <v>#N/A</v>
        <stp/>
        <stp>##V3_BDPV12</stp>
        <stp>HSTM UW Equity</stp>
        <stp>RTG_FITCH_LT_ISSUER_DEFAULT</stp>
        <stp>[NASDAQ.xlsx]Sheet1!R147C9</stp>
        <tr r="I147" s="1"/>
      </tp>
      <tp t="e">
        <v>#N/A</v>
        <stp/>
        <stp>##V3_BDPV12</stp>
        <stp>PSEM UW Equity</stp>
        <stp>IS_OPER_INC</stp>
        <stp>[NASDAQ.xlsx]Sheet1!R255C23</stp>
        <tr r="W255" s="1"/>
      </tp>
      <tp t="e">
        <v>#N/A</v>
        <stp/>
        <stp>##V3_BDPV12</stp>
        <stp>FCS UW Equity</stp>
        <stp>IS_OPER_INC</stp>
        <stp>[NASDAQ.xlsx]Sheet1!R131C23</stp>
        <tr r="W131" s="1"/>
      </tp>
      <tp t="e">
        <v>#N/A</v>
        <stp/>
        <stp>##V3_BDPV12</stp>
        <stp>CPSI UW Equity</stp>
        <stp>RTG_MDY_ISSUER</stp>
        <stp>[NASDAQ.xlsx]Sheet1!R75C11</stp>
        <tr r="K75" s="1"/>
      </tp>
      <tp t="e">
        <v>#N/A</v>
        <stp/>
        <stp>##V3_BDPV12</stp>
        <stp>ULTI UW Equity</stp>
        <stp>RTG_FITCH_LT_ISSUER_DEFAULT</stp>
        <stp>[NASDAQ.xlsx]Sheet1!R337C9</stp>
        <tr r="I337" s="1"/>
      </tp>
      <tp t="e">
        <v>#N/A</v>
        <stp/>
        <stp>##V3_BDPV12</stp>
        <stp>AWRE UW Equity</stp>
        <stp>SALES_REV_TURN</stp>
        <stp>[NASDAQ.xlsx]Sheet1!R41C15</stp>
        <tr r="O41" s="1"/>
      </tp>
      <tp t="e">
        <v>#N/A</v>
        <stp/>
        <stp>##V3_BDPV12</stp>
        <stp>CCUR UW Equity</stp>
        <stp>BS_CASH_NEAR_CASH_ITEM</stp>
        <stp>[NASDAQ.xlsx]Sheet1!R80C28</stp>
        <tr r="AB80" s="1"/>
      </tp>
      <tp t="e">
        <v>#N/A</v>
        <stp/>
        <stp>##V3_BDPV12</stp>
        <stp>LIQD UW Equity</stp>
        <stp>RTG_FITCH_LT_ISSUER_DEFAULT</stp>
        <stp>[NASDAQ.xlsx]Sheet1!R192C9</stp>
        <tr r="I192" s="1"/>
      </tp>
      <tp t="e">
        <v>#N/A</v>
        <stp/>
        <stp>##V3_BDPV12</stp>
        <stp>JIVE UW Equity</stp>
        <stp>RTG_FITCH_LT_ISSUER_DEFAULT</stp>
        <stp>[NASDAQ.xlsx]Sheet1!R175C9</stp>
        <tr r="I175" s="1"/>
      </tp>
      <tp t="e">
        <v>#N/A</v>
        <stp/>
        <stp>##V3_BDPV12</stp>
        <stp>SMTP UW Equity</stp>
        <stp>RTG_MOODY_LONG_TERM</stp>
        <stp>[NASDAQ.xlsx]Sheet1!R306C12</stp>
        <tr r="L306" s="1"/>
      </tp>
      <tp t="e">
        <v>#N/A</v>
        <stp/>
        <stp>##V3_BDPV12</stp>
        <stp>TXN UW Equity</stp>
        <stp>RTG_MOODY_LONG_TERM</stp>
        <stp>[NASDAQ.xlsx]Sheet1!R334C12</stp>
        <tr r="L334" s="1"/>
      </tp>
      <tp t="e">
        <v>#N/A</v>
        <stp/>
        <stp>##V3_BDPV12</stp>
        <stp>TRIP UW Equity</stp>
        <stp>RTG_MOODY_LONG_TERM</stp>
        <stp>[NASDAQ.xlsx]Sheet1!R342C12</stp>
        <tr r="L342" s="1"/>
      </tp>
      <tp t="e">
        <v>#N/A</v>
        <stp/>
        <stp>##V3_BDPV12</stp>
        <stp>SLTC UW Equity</stp>
        <stp>RTG_FITCH_LT_ISSUER_DEFAULT</stp>
        <stp>[NASDAQ.xlsx]Sheet1!R297C9</stp>
        <tr r="I297" s="1"/>
      </tp>
      <tp t="e">
        <v>#N/A</v>
        <stp/>
        <stp>##V3_BDPV12</stp>
        <stp>UPIP UW Equity</stp>
        <stp>RTG_MOODY_LONG_TERM</stp>
        <stp>[NASDAQ.xlsx]Sheet1!R353C12</stp>
        <tr r="L353" s="1"/>
      </tp>
      <tp t="e">
        <v>#N/A</v>
        <stp/>
        <stp>##V3_BDPV12</stp>
        <stp>PKT UW Equity</stp>
        <stp>OPER_MARGIN</stp>
        <stp>[NASDAQ.xlsx]Sheet1!R261C17</stp>
        <tr r="Q261" s="1"/>
      </tp>
      <tp t="e">
        <v>#N/A</v>
        <stp/>
        <stp>##V3_BDPV12</stp>
        <stp>ININ UW Equity</stp>
        <stp>CF_FREE_CASH_FLOW</stp>
        <stp>[NASDAQ.xlsx]Sheet1!R161C16</stp>
        <tr r="P161" s="1"/>
      </tp>
      <tp t="e">
        <v>#N/A</v>
        <stp/>
        <stp>##V3_BDPV12</stp>
        <stp>OVRL UW Equity</stp>
        <stp>FCF_TO_TOTAL_DEBT</stp>
        <stp>[NASDAQ.xlsx]Sheet1!R244C19</stp>
        <tr r="S244" s="1"/>
      </tp>
      <tp t="e">
        <v>#N/A</v>
        <stp/>
        <stp>##V3_BDPV12</stp>
        <stp>ONNN UW Equity</stp>
        <stp>CF_FREE_CASH_FLOW</stp>
        <stp>[NASDAQ.xlsx]Sheet1!R242C16</stp>
        <tr r="P242" s="1"/>
      </tp>
      <tp t="e">
        <v>#N/A</v>
        <stp/>
        <stp>##V3_BDPV12</stp>
        <stp>OVTI UW Equity</stp>
        <stp>FCF_TO_TOTAL_DEBT</stp>
        <stp>[NASDAQ.xlsx]Sheet1!R241C19</stp>
        <tr r="S241" s="1"/>
      </tp>
      <tp t="e">
        <v>#N/A</v>
        <stp/>
        <stp>##V3_BDPV12</stp>
        <stp>ENOC UW Equity</stp>
        <stp>CF_FREE_CASH_FLOW</stp>
        <stp>[NASDAQ.xlsx]Sheet1!R121C16</stp>
        <tr r="P121" s="1"/>
      </tp>
      <tp t="e">
        <v>#N/A</v>
        <stp/>
        <stp>##V3_BDPV12</stp>
        <stp>INOD UW Equity</stp>
        <stp>CF_FREE_CASH_FLOW</stp>
        <stp>[NASDAQ.xlsx]Sheet1!R156C16</stp>
        <tr r="P156" s="1"/>
      </tp>
      <tp t="e">
        <v>#N/A</v>
        <stp/>
        <stp>##V3_BDPV12</stp>
        <stp>ANAD UW Equity</stp>
        <stp>NET_DEBT_TO_SHRHLDR_EQTY</stp>
        <stp>[NASDAQ.xlsx]Sheet1!R19C24</stp>
        <tr r="X19" s="1"/>
      </tp>
      <tp t="e">
        <v>#N/A</v>
        <stp/>
        <stp>##V3_BDPV12</stp>
        <stp>SNCR UW Equity</stp>
        <stp>CF_FREE_CASH_FLOW</stp>
        <stp>[NASDAQ.xlsx]Sheet1!R324C16</stp>
        <tr r="P324" s="1"/>
      </tp>
      <tp t="e">
        <v>#N/A</v>
        <stp/>
        <stp>##V3_BDPV12</stp>
        <stp>INAP UW Equity</stp>
        <stp>CF_FREE_CASH_FLOW</stp>
        <stp>[NASDAQ.xlsx]Sheet1!R163C16</stp>
        <tr r="P163" s="1"/>
      </tp>
      <tp t="e">
        <v>#N/A</v>
        <stp/>
        <stp>##V3_BDPV12</stp>
        <stp>CALD UW Equity</stp>
        <stp>NET_DEBT_TO_SHRHLDR_EQTY</stp>
        <stp>[NASDAQ.xlsx]Sheet1!R63C24</stp>
        <tr r="X63" s="1"/>
      </tp>
      <tp t="e">
        <v>#N/A</v>
        <stp/>
        <stp>##V3_BDPV12</stp>
        <stp>CSOD UW Equity</stp>
        <stp>NET_DEBT_TO_SHRHLDR_EQTY</stp>
        <stp>[NASDAQ.xlsx]Sheet1!R83C24</stp>
        <tr r="X83" s="1"/>
      </tp>
      <tp t="e">
        <v>#N/A</v>
        <stp/>
        <stp>##V3_BDPV12</stp>
        <stp>CY UW Equity</stp>
        <stp>RTG_FITCH_LT_ISSUER_DEFAULT</stp>
        <stp>[NASDAQ.xlsx]Sheet1!R93C9</stp>
        <tr r="I93" s="1"/>
      </tp>
      <tp t="e">
        <v>#N/A</v>
        <stp/>
        <stp>##V3_BDPV12</stp>
        <stp>RCII UW Equity</stp>
        <stp>CF_CASH_FROM_OPER</stp>
        <stp>[NASDAQ.xlsx]Sheet1!R283C26</stp>
        <tr r="Z283" s="1"/>
      </tp>
      <tp t="e">
        <v>#N/A</v>
        <stp/>
        <stp>##V3_BDPV12</stp>
        <stp>NCIT UW Equity</stp>
        <stp>CF_CASH_FROM_OPER</stp>
        <stp>[NASDAQ.xlsx]Sheet1!R230C26</stp>
        <tr r="Z230" s="1"/>
      </tp>
      <tp t="e">
        <v>#N/A</v>
        <stp/>
        <stp>##V3_BDPV12</stp>
        <stp>BRCD UW Equity</stp>
        <stp>NET_DEBT_TO_SHRHLDR_EQTY</stp>
        <stp>[NASDAQ.xlsx]Sheet1!R56C24</stp>
        <tr r="X56" s="1"/>
      </tp>
      <tp t="e">
        <v>#N/A</v>
        <stp/>
        <stp>##V3_BDPV12</stp>
        <stp>MCHP UW Equity</stp>
        <stp>CF_CASH_FROM_OPER</stp>
        <stp>[NASDAQ.xlsx]Sheet1!R216C26</stp>
        <tr r="Z216" s="1"/>
      </tp>
      <tp t="e">
        <v>#N/A</v>
        <stp/>
        <stp>##V3_BDPV12</stp>
        <stp>QCOM UW Equity</stp>
        <stp>CF_CASH_FROM_OPER</stp>
        <stp>[NASDAQ.xlsx]Sheet1!R270C26</stp>
        <tr r="Z270" s="1"/>
      </tp>
      <tp t="e">
        <v>#N/A</v>
        <stp/>
        <stp>##V3_BDPV12</stp>
        <stp>ZNGA UW Equity</stp>
        <stp>CF_FREE_CASH_FLOW</stp>
        <stp>[NASDAQ.xlsx]Sheet1!R376C16</stp>
        <tr r="P376" s="1"/>
      </tp>
      <tp t="e">
        <v>#N/A</v>
        <stp/>
        <stp>##V3_BDPV12</stp>
        <stp>TNGO UW Equity</stp>
        <stp>CF_FREE_CASH_FLOW</stp>
        <stp>[NASDAQ.xlsx]Sheet1!R329C16</stp>
        <tr r="P329" s="1"/>
      </tp>
      <tp t="e">
        <v>#N/A</v>
        <stp/>
        <stp>##V3_BDPV12</stp>
        <stp>SCON UW Equity</stp>
        <stp>CF_CASH_FROM_OPER</stp>
        <stp>[NASDAQ.xlsx]Sheet1!R318C26</stp>
        <tr r="Z318" s="1"/>
      </tp>
      <tp t="e">
        <v>#N/A</v>
        <stp/>
        <stp>##V3_BDPV12</stp>
        <stp>MNGA UW Equity</stp>
        <stp>CF_FREE_CASH_FLOW</stp>
        <stp>[NASDAQ.xlsx]Sheet1!R200C16</stp>
        <tr r="P200" s="1"/>
      </tp>
      <tp t="e">
        <v>#N/A</v>
        <stp/>
        <stp>##V3_BDPV12</stp>
        <stp>RCMT UW Equity</stp>
        <stp>CF_CASH_FROM_OPER</stp>
        <stp>[NASDAQ.xlsx]Sheet1!R279C26</stp>
        <tr r="Z279" s="1"/>
      </tp>
      <tp t="e">
        <v>#N/A</v>
        <stp/>
        <stp>##V3_BDPV12</stp>
        <stp>SNDK UW Equity</stp>
        <stp>CF_FREE_CASH_FLOW</stp>
        <stp>[NASDAQ.xlsx]Sheet1!R290C16</stp>
        <tr r="P290" s="1"/>
      </tp>
      <tp t="e">
        <v>#N/A</v>
        <stp/>
        <stp>##V3_BDPV12</stp>
        <stp>AMSWA UW Equity</stp>
        <stp>FCF_TO_TOTAL_DEBT</stp>
        <stp>[NASDAQ.xlsx]Sheet1!R16C19</stp>
        <tr r="S16" s="1"/>
      </tp>
      <tp t="e">
        <v>#N/A</v>
        <stp/>
        <stp>##V3_BDPV12</stp>
        <stp>JCOM UW Equity</stp>
        <stp>CF_CASH_FROM_OPER</stp>
        <stp>[NASDAQ.xlsx]Sheet1!R172C26</stp>
        <tr r="Z172" s="1"/>
      </tp>
      <tp t="e">
        <v>#N/A</v>
        <stp/>
        <stp>##V3_BDPV12</stp>
        <stp>OCLR UW Equity</stp>
        <stp>CF_CASH_FROM_OPER</stp>
        <stp>[NASDAQ.xlsx]Sheet1!R239C26</stp>
        <tr r="Z239" s="1"/>
      </tp>
      <tp t="e">
        <v>#N/A</v>
        <stp/>
        <stp>##V3_BDPV12</stp>
        <stp>INFA UW Equity</stp>
        <stp>CF_FREE_CASH_FLOW</stp>
        <stp>[NASDAQ.xlsx]Sheet1!R155C16</stp>
        <tr r="P155" s="1"/>
      </tp>
      <tp t="e">
        <v>#N/A</v>
        <stp/>
        <stp>##V3_BDPV12</stp>
        <stp>SCSC UW Equity</stp>
        <stp>CF_CASH_FROM_OPER</stp>
        <stp>[NASDAQ.xlsx]Sheet1!R293C26</stp>
        <tr r="Z293" s="1"/>
      </tp>
      <tp t="e">
        <v>#N/A</v>
        <stp/>
        <stp>##V3_BDPV12</stp>
        <stp>MCRL UW Equity</stp>
        <stp>CF_CASH_FROM_OPER</stp>
        <stp>[NASDAQ.xlsx]Sheet1!R215C26</stp>
        <tr r="Z215" s="1"/>
      </tp>
      <tp t="e">
        <v>#N/A</v>
        <stp/>
        <stp>##V3_BDPV12</stp>
        <stp>IVAC UW Equity</stp>
        <stp>FCF_TO_TOTAL_DEBT</stp>
        <stp>[NASDAQ.xlsx]Sheet1!R167C19</stp>
        <tr r="S167" s="1"/>
      </tp>
      <tp t="e">
        <v>#N/A</v>
        <stp/>
        <stp>##V3_BDPV12</stp>
        <stp>RVBD UW Equity</stp>
        <stp>FCF_TO_TOTAL_DEBT</stp>
        <stp>[NASDAQ.xlsx]Sheet1!R286C19</stp>
        <tr r="S286" s="1"/>
      </tp>
      <tp t="e">
        <v>#N/A</v>
        <stp/>
        <stp>##V3_BDPV12</stp>
        <stp>NVEC UW Equity</stp>
        <stp>FCF_TO_TOTAL_DEBT</stp>
        <stp>[NASDAQ.xlsx]Sheet1!R237C19</stp>
        <tr r="S237" s="1"/>
      </tp>
      <tp t="e">
        <v>#N/A</v>
        <stp/>
        <stp>##V3_BDPV12</stp>
        <stp>NVDA UW Equity</stp>
        <stp>FCF_TO_TOTAL_DEBT</stp>
        <stp>[NASDAQ.xlsx]Sheet1!R238C19</stp>
        <tr r="S238" s="1"/>
      </tp>
      <tp t="e">
        <v>#N/A</v>
        <stp/>
        <stp>##V3_BDPV12</stp>
        <stp>UCTT UW Equity</stp>
        <stp>CF_CASH_FROM_OPER</stp>
        <stp>[NASDAQ.xlsx]Sheet1!R350C26</stp>
        <tr r="Z350" s="1"/>
      </tp>
      <tp t="e">
        <v>#N/A</v>
        <stp/>
        <stp>##V3_BDPV12</stp>
        <stp>PCTI UW Equity</stp>
        <stp>CF_CASH_FROM_OPER</stp>
        <stp>[NASDAQ.xlsx]Sheet1!R249C26</stp>
        <tr r="Z249" s="1"/>
      </tp>
      <tp t="e">
        <v>#N/A</v>
        <stp/>
        <stp>##V3_BDPV12</stp>
        <stp>PCTY UW Equity</stp>
        <stp>CF_CASH_FROM_OPER</stp>
        <stp>[NASDAQ.xlsx]Sheet1!R248C26</stp>
        <tr r="Z248" s="1"/>
      </tp>
      <tp>
        <v>18.849599999999999</v>
        <stp/>
        <stp>##V3_BDHV12</stp>
        <stp>BRCM UW Equity</stp>
        <stp>OPER_MARGIN</stp>
        <stp>CQ12004</stp>
        <stp/>
        <stp>[NASDAQ.xlsx]OperMarg BDH!R5C52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AZ5" s="3"/>
      </tp>
      <tp t="e">
        <v>#N/A</v>
        <stp/>
        <stp>##V3_BDPV12</stp>
        <stp>ENPH UW Equity</stp>
        <stp>CF_FREE_CASH_FLOW</stp>
        <stp>[NASDAQ.xlsx]Sheet1!R122C16</stp>
        <tr r="P122" s="1"/>
      </tp>
      <tp t="e">
        <v>#N/A</v>
        <stp/>
        <stp>##V3_BDPV12</stp>
        <stp>INPH UW Equity</stp>
        <stp>CF_FREE_CASH_FLOW</stp>
        <stp>[NASDAQ.xlsx]Sheet1!R164C16</stp>
        <tr r="P164" s="1"/>
      </tp>
      <tp t="e">
        <v>#N/A</v>
        <stp/>
        <stp>##V3_BDPV12</stp>
        <stp>FNSR UW Equity</stp>
        <stp>CF_FREE_CASH_FLOW</stp>
        <stp>[NASDAQ.xlsx]Sheet1!R133C16</stp>
        <tr r="P133" s="1"/>
      </tp>
      <tp t="e">
        <v>#N/A</v>
        <stp/>
        <stp>##V3_BDPV12</stp>
        <stp>PCYG UW Equity</stp>
        <stp>CF_CASH_FROM_OPER</stp>
        <stp>[NASDAQ.xlsx]Sheet1!R246C26</stp>
        <tr r="Z246" s="1"/>
      </tp>
      <tp t="e">
        <v>#N/A</v>
        <stp/>
        <stp>##V3_BDPV12</stp>
        <stp>KVHI UW Equity</stp>
        <stp>FCF_TO_TOTAL_DEBT</stp>
        <stp>[NASDAQ.xlsx]Sheet1!R185C19</stp>
        <tr r="S185" s="1"/>
      </tp>
      <tp t="e">
        <v>#N/A</v>
        <stp/>
        <stp>##V3_BDPV12</stp>
        <stp>SNPS UW Equity</stp>
        <stp>CF_FREE_CASH_FLOW</stp>
        <stp>[NASDAQ.xlsx]Sheet1!R325C16</stp>
        <tr r="P325" s="1"/>
      </tp>
      <tp>
        <v>-0.5847</v>
        <stp/>
        <stp>##V3_BDHV12</stp>
        <stp>DGII UW Equity</stp>
        <stp>OPER_MARGIN</stp>
        <stp>CQ12004</stp>
        <stp/>
        <stp>[NASDAQ.xlsx]OperMarg BDH!R5C98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T5" s="3"/>
      </tp>
      <tp t="e">
        <v>#N/A</v>
        <stp/>
        <stp>##V3_BDPV12</stp>
        <stp>ENTR UW Equity</stp>
        <stp>CF_FREE_CASH_FLOW</stp>
        <stp>[NASDAQ.xlsx]Sheet1!R123C16</stp>
        <tr r="P123" s="1"/>
      </tp>
      <tp t="e">
        <v>#N/A</v>
        <stp/>
        <stp>##V3_BDPV12</stp>
        <stp>INTU UW Equity</stp>
        <stp>CF_FREE_CASH_FLOW</stp>
        <stp>[NASDAQ.xlsx]Sheet1!R168C16</stp>
        <tr r="P168" s="1"/>
      </tp>
      <tp t="e">
        <v>#N/A</v>
        <stp/>
        <stp>##V3_BDPV12</stp>
        <stp>INTX UW Equity</stp>
        <stp>CF_FREE_CASH_FLOW</stp>
        <stp>[NASDAQ.xlsx]Sheet1!R165C16</stp>
        <tr r="P165" s="1"/>
      </tp>
      <tp t="e">
        <v>#N/A</v>
        <stp/>
        <stp>##V3_BDPV12</stp>
        <stp>RNWK UW Equity</stp>
        <stp>CF_FREE_CASH_FLOW</stp>
        <stp>[NASDAQ.xlsx]Sheet1!R281C16</stp>
        <tr r="P281" s="1"/>
      </tp>
      <tp t="e">
        <v>#N/A</v>
        <stp/>
        <stp>##V3_BDPV12</stp>
        <stp>INTC UW Equity</stp>
        <stp>CF_FREE_CASH_FLOW</stp>
        <stp>[NASDAQ.xlsx]Sheet1!R160C16</stp>
        <tr r="P160" s="1"/>
      </tp>
      <tp t="e">
        <v>#N/A</v>
        <stp/>
        <stp>##V3_BDPV12</stp>
        <stp>EVOL UW Equity</stp>
        <stp>FCF_TO_TOTAL_DEBT</stp>
        <stp>[NASDAQ.xlsx]Sheet1!R126C19</stp>
        <tr r="S126" s="1"/>
      </tp>
      <tp t="e">
        <v>#N/A</v>
        <stp/>
        <stp>##V3_BDPV12</stp>
        <stp>MNTX UW Equity</stp>
        <stp>CF_FREE_CASH_FLOW</stp>
        <stp>[NASDAQ.xlsx]Sheet1!R203C16</stp>
        <tr r="P203" s="1"/>
      </tp>
      <tp t="e">
        <v>#N/A</v>
        <stp/>
        <stp>##V3_BDPV12</stp>
        <stp>UNTD UW Equity</stp>
        <stp>CF_FREE_CASH_FLOW</stp>
        <stp>[NASDAQ.xlsx]Sheet1!R352C16</stp>
        <tr r="P352" s="1"/>
      </tp>
      <tp t="e">
        <v>#N/A</v>
        <stp/>
        <stp>##V3_BDPV12</stp>
        <stp>INVE UW Equity</stp>
        <stp>CF_FREE_CASH_FLOW</stp>
        <stp>[NASDAQ.xlsx]Sheet1!R151C16</stp>
        <tr r="P151" s="1"/>
      </tp>
      <tp t="e">
        <v>#N/A</v>
        <stp/>
        <stp>##V3_BDPV12</stp>
        <stp>AWAY UW Equity</stp>
        <stp>BS_TOT_ASSET</stp>
        <stp>[NASDAQ.xlsx]Sheet1!R149C22</stp>
        <tr r="V149" s="1"/>
      </tp>
      <tp t="e">
        <v>#N/A</v>
        <stp/>
        <stp>##V3_BDPV12</stp>
        <stp>CCOI UW Equity</stp>
        <stp>RTG_FITCH_LT_ISSUER_DEFAULT</stp>
        <stp>[NASDAQ.xlsx]Sheet1!R70C9</stp>
        <tr r="I70" s="1"/>
      </tp>
      <tp t="e">
        <v>#N/A</v>
        <stp/>
        <stp>##V3_BDPV12</stp>
        <stp>CAMP UW Equity</stp>
        <stp>RTG_FITCH_LT_ISSUER_DEFAULT</stp>
        <stp>[NASDAQ.xlsx]Sheet1!R62C9</stp>
        <tr r="I62" s="1"/>
      </tp>
      <tp t="e">
        <v>#N/A</v>
        <stp/>
        <stp>##V3_BDPV12</stp>
        <stp>CCMP UW Equity</stp>
        <stp>RTG_FITCH_LT_ISSUER_DEFAULT</stp>
        <stp>[NASDAQ.xlsx]Sheet1!R60C9</stp>
        <tr r="I60" s="1"/>
      </tp>
      <tp t="e">
        <v>#N/A</v>
        <stp/>
        <stp>##V3_BDPV12</stp>
        <stp>KBALV UW Equity</stp>
        <stp>RTG_EGAN_JONES_LOCAL_SR_UNSEC</stp>
        <stp>[NASDAQ.xlsx]Sheet1!R182C13</stp>
        <tr r="M182" s="1"/>
      </tp>
      <tp t="e">
        <v>#N/A</v>
        <stp/>
        <stp>##V3_BDPV12</stp>
        <stp>KBALB UW Equity</stp>
        <stp>RTG_EGAN_JONES_LOCAL_SR_UNSEC</stp>
        <stp>[NASDAQ.xlsx]Sheet1!R181C13</stp>
        <tr r="M181" s="1"/>
      </tp>
      <tp t="e">
        <v>#N/A</v>
        <stp/>
        <stp>##V3_BDPV12</stp>
        <stp>CEVA UW Equity</stp>
        <stp>RTG_FITCH_LT_ISSUER_DEFAULT</stp>
        <stp>[NASDAQ.xlsx]Sheet1!R66C9</stp>
        <tr r="I66" s="1"/>
      </tp>
      <tp t="e">
        <v>#N/A</v>
        <stp/>
        <stp>##V3_BDPV12</stp>
        <stp>CCUR UW Equity</stp>
        <stp>RTG_FITCH_LT_ISSUER_DEFAULT</stp>
        <stp>[NASDAQ.xlsx]Sheet1!R80C9</stp>
        <tr r="I80" s="1"/>
      </tp>
      <tp t="e">
        <v>#N/A</v>
        <stp/>
        <stp>##V3_BDPV12</stp>
        <stp>COOL UW Equity</stp>
        <stp>IS_OPER_INC</stp>
        <stp>[NASDAQ.xlsx]Sheet1!R201C23</stp>
        <tr r="W201" s="1"/>
      </tp>
      <tp t="e">
        <v>#N/A</v>
        <stp/>
        <stp>##V3_BDPV12</stp>
        <stp>MITK UW Equity</stp>
        <stp>OPER_MARGIN</stp>
        <stp>[NASDAQ.xlsx]Sheet1!R222C17</stp>
        <tr r="Q222" s="1"/>
      </tp>
      <tp t="e">
        <v>#N/A</v>
        <stp/>
        <stp>##V3_BDPV12</stp>
        <stp>NTWK UW Equity</stp>
        <stp>OPER_MARGIN</stp>
        <stp>[NASDAQ.xlsx]Sheet1!R235C17</stp>
        <tr r="Q235" s="1"/>
      </tp>
      <tp t="e">
        <v>#N/A</v>
        <stp/>
        <stp>##V3_BDPV12</stp>
        <stp>LOOK UW Equity</stp>
        <stp>OPER_MARGIN</stp>
        <stp>[NASDAQ.xlsx]Sheet1!R197C17</stp>
        <tr r="Q197" s="1"/>
      </tp>
      <tp t="e">
        <v>#N/A</v>
        <stp/>
        <stp>##V3_BDPV12</stp>
        <stp>EVOL UW Equity</stp>
        <stp>IS_OPER_INC</stp>
        <stp>[NASDAQ.xlsx]Sheet1!R126C23</stp>
        <tr r="W126" s="1"/>
      </tp>
      <tp t="e">
        <v>#N/A</v>
        <stp/>
        <stp>##V3_BDPV12</stp>
        <stp>FUEL UW Equity</stp>
        <stp>IS_OPER_INC</stp>
        <stp>[NASDAQ.xlsx]Sheet1!R287C23</stp>
        <tr r="W287" s="1"/>
      </tp>
      <tp t="e">
        <v>#N/A</v>
        <stp/>
        <stp>##V3_BDPV12</stp>
        <stp>KBALB UW Equity</stp>
        <stp>RTG_FITCH_LT_ISSUER_DEFAULT</stp>
        <stp>[NASDAQ.xlsx]Sheet1!R181C9</stp>
        <tr r="I181" s="1"/>
      </tp>
      <tp t="e">
        <v>#N/A</v>
        <stp/>
        <stp>##V3_BDPV12</stp>
        <stp>HILL UW Equity</stp>
        <stp>IS_OPER_INC</stp>
        <stp>[NASDAQ.xlsx]Sheet1!R105C23</stp>
        <tr r="W105" s="1"/>
      </tp>
      <tp t="e">
        <v>#N/A</v>
        <stp/>
        <stp>##V3_BDPV12</stp>
        <stp>BLIN           UW Equity</stp>
        <stp>RTG_MOODY_LONG_TERM</stp>
        <stp>[NASDAQ.xlsx]Sheet1!R51C12</stp>
        <tr r="L51" s="1"/>
      </tp>
      <tp t="e">
        <v>#N/A</v>
        <stp/>
        <stp>##V3_BDPV12</stp>
        <stp>ISIL UW Equity</stp>
        <stp>IS_OPER_INC</stp>
        <stp>[NASDAQ.xlsx]Sheet1!R166C23</stp>
        <tr r="W166" s="1"/>
      </tp>
      <tp t="e">
        <v>#N/A</v>
        <stp/>
        <stp>##V3_BDPV12</stp>
        <stp>CVLT UW Equity</stp>
        <stp>SALES_REV_TURN</stp>
        <stp>[NASDAQ.xlsx]Sheet1!R74C15</stp>
        <tr r="O74" s="1"/>
      </tp>
      <tp t="e">
        <v>#N/A</v>
        <stp/>
        <stp>##V3_BDPV12</stp>
        <stp>ELNK UW Equity</stp>
        <stp>OPER_MARGIN</stp>
        <stp>[NASDAQ.xlsx]Sheet1!R108C17</stp>
        <tr r="Q108" s="1"/>
      </tp>
      <tp t="e">
        <v>#N/A</v>
        <stp/>
        <stp>##V3_BDPV12</stp>
        <stp>AVNW UW Equity</stp>
        <stp>SALES_REV_TURN</stp>
        <stp>[NASDAQ.xlsx]Sheet1!R40C15</stp>
        <tr r="O40" s="1"/>
      </tp>
      <tp t="e">
        <v>#N/A</v>
        <stp/>
        <stp>##V3_BDPV12</stp>
        <stp>OVRL UW Equity</stp>
        <stp>IS_OPER_INC</stp>
        <stp>[NASDAQ.xlsx]Sheet1!R244C23</stp>
        <tr r="W244" s="1"/>
      </tp>
      <tp t="e">
        <v>#N/A</v>
        <stp/>
        <stp>##V3_BDPV12</stp>
        <stp>LORL UW Equity</stp>
        <stp>IS_OPER_INC</stp>
        <stp>[NASDAQ.xlsx]Sheet1!R198C23</stp>
        <tr r="W198" s="1"/>
      </tp>
      <tp t="e">
        <v>#N/A</v>
        <stp/>
        <stp>##V3_BDPV12</stp>
        <stp>OMCL UW Equity</stp>
        <stp>IS_OPER_INC</stp>
        <stp>[NASDAQ.xlsx]Sheet1!R240C23</stp>
        <tr r="W240" s="1"/>
      </tp>
      <tp t="e">
        <v>#N/A</v>
        <stp/>
        <stp>##V3_BDPV12</stp>
        <stp>BBOX UW Equity</stp>
        <stp>BS_CASH_NEAR_CASH_ITEM</stp>
        <stp>[NASDAQ.xlsx]Sheet1!R47C28</stp>
        <tr r="AB47" s="1"/>
      </tp>
      <tp t="e">
        <v>#N/A</v>
        <stp/>
        <stp>##V3_BDPV12</stp>
        <stp>SMTP UW Equity</stp>
        <stp>RTG_FITCH_LT_ISSUER_DEFAULT</stp>
        <stp>[NASDAQ.xlsx]Sheet1!R306C9</stp>
        <tr r="I306" s="1"/>
      </tp>
      <tp t="e">
        <v>#N/A</v>
        <stp/>
        <stp>##V3_BDPV12</stp>
        <stp>MCRL UW Equity</stp>
        <stp>IS_OPER_INC</stp>
        <stp>[NASDAQ.xlsx]Sheet1!R215C23</stp>
        <tr r="W215" s="1"/>
      </tp>
      <tp t="e">
        <v>#N/A</v>
        <stp/>
        <stp>##V3_BDPV12</stp>
        <stp>MOBL UW Equity</stp>
        <stp>IS_OPER_INC</stp>
        <stp>[NASDAQ.xlsx]Sheet1!R223C23</stp>
        <tr r="W223" s="1"/>
      </tp>
      <tp t="e">
        <v>#N/A</v>
        <stp/>
        <stp>##V3_BDPV12</stp>
        <stp>AZPN UW Equity</stp>
        <stp>NET_WORKING_CAPITAL_INVESTMENT</stp>
        <stp>[NASDAQ.xlsx]Sheet1!R30C27</stp>
        <tr r="AA30" s="1"/>
      </tp>
      <tp t="e">
        <v>#N/A</v>
        <stp/>
        <stp>##V3_BDPV12</stp>
        <stp>EPIQ UW Equity</stp>
        <stp>RTG_MOODY_LONG_TERM</stp>
        <stp>[NASDAQ.xlsx]Sheet1!R124C12</stp>
        <tr r="L124" s="1"/>
      </tp>
      <tp t="e">
        <v>#N/A</v>
        <stp/>
        <stp>##V3_BDPV12</stp>
        <stp>BBSI UW Equity</stp>
        <stp>BS_CASH_NEAR_CASH_ITEM</stp>
        <stp>[NASDAQ.xlsx]Sheet1!R44C28</stp>
        <tr r="AB44" s="1"/>
      </tp>
      <tp t="e">
        <v>#N/A</v>
        <stp/>
        <stp>##V3_BDPV12</stp>
        <stp>VGGL UW Equity</stp>
        <stp>IS_OPER_INC</stp>
        <stp>[NASDAQ.xlsx]Sheet1!R362C23</stp>
        <tr r="W362" s="1"/>
      </tp>
      <tp t="e">
        <v>#N/A</v>
        <stp/>
        <stp>##V3_BDPV12</stp>
        <stp>NTWK UW Equity</stp>
        <stp>RTG_FITCH_LT_ISSUER_DEFAULT</stp>
        <stp>[NASDAQ.xlsx]Sheet1!R235C9</stp>
        <tr r="I235" s="1"/>
      </tp>
      <tp t="e">
        <v>#N/A</v>
        <stp/>
        <stp>##V3_BDPV12</stp>
        <stp>ENPH UW Equity</stp>
        <stp>RTG_FITCH_LT_ISSUER_DEFAULT</stp>
        <stp>[NASDAQ.xlsx]Sheet1!R122C9</stp>
        <tr r="I122" s="1"/>
      </tp>
      <tp t="e">
        <v>#N/A</v>
        <stp/>
        <stp>##V3_BDPV12</stp>
        <stp>ABTL UW Equity</stp>
        <stp>BS_CASH_NEAR_CASH_ITEM</stp>
        <stp>[NASDAQ.xlsx]Sheet1!R37C28</stp>
        <tr r="AB37" s="1"/>
      </tp>
      <tp t="e">
        <v>#N/A</v>
        <stp/>
        <stp>##V3_BDPV12</stp>
        <stp>BVSN UW Equity</stp>
        <stp>SALES_REV_TURN</stp>
        <stp>[NASDAQ.xlsx]Sheet1!R55C15</stp>
        <tr r="O55" s="1"/>
      </tp>
      <tp t="e">
        <v>#N/A</v>
        <stp/>
        <stp>##V3_BDPV12</stp>
        <stp>UTEK UW Equity</stp>
        <stp>OPER_MARGIN</stp>
        <stp>[NASDAQ.xlsx]Sheet1!R351C17</stp>
        <tr r="Q351" s="1"/>
      </tp>
      <tp t="e">
        <v>#N/A</v>
        <stp/>
        <stp>##V3_BDPV12</stp>
        <stp>WSTG UW Equity</stp>
        <stp>RTG_FITCH_LT_ISSUER_DEFAULT</stp>
        <stp>[NASDAQ.xlsx]Sheet1!R366C9</stp>
        <tr r="I366" s="1"/>
      </tp>
      <tp t="e">
        <v>#N/A</v>
        <stp/>
        <stp>##V3_BDPV12</stp>
        <stp>SAPE UW Equity</stp>
        <stp>RTG_FITCH_LT_ISSUER_DEFAULT</stp>
        <stp>[NASDAQ.xlsx]Sheet1!R292C9</stp>
        <tr r="I292" s="1"/>
      </tp>
      <tp t="e">
        <v>#N/A</v>
        <stp/>
        <stp>##V3_BDPV12</stp>
        <stp>VRSK UW Equity</stp>
        <stp>OPER_MARGIN</stp>
        <stp>[NASDAQ.xlsx]Sheet1!R359C17</stp>
        <tr r="Q359" s="1"/>
      </tp>
      <tp t="e">
        <v>#N/A</v>
        <stp/>
        <stp>##V3_BDPV12</stp>
        <stp>SPSC UW Equity</stp>
        <stp>RTG_FITCH_LT_ISSUER_DEFAULT</stp>
        <stp>[NASDAQ.xlsx]Sheet1!R311C9</stp>
        <tr r="I311" s="1"/>
      </tp>
      <tp t="e">
        <v>#N/A</v>
        <stp/>
        <stp>##V3_BDPV12</stp>
        <stp>DMRC UW Equity</stp>
        <stp>RTG_FITCH_LT_ISSUER_DEFAULT</stp>
        <stp>[NASDAQ.xlsx]Sheet1!R100C9</stp>
        <tr r="I100" s="1"/>
      </tp>
      <tp t="e">
        <v>#N/A</v>
        <stp/>
        <stp>##V3_BDPV12</stp>
        <stp>KFRC UW Equity</stp>
        <stp>RTG_FITCH_LT_ISSUER_DEFAULT</stp>
        <stp>[NASDAQ.xlsx]Sheet1!R180C9</stp>
        <tr r="I180" s="1"/>
      </tp>
      <tp t="e">
        <v>#N/A</v>
        <stp/>
        <stp>##V3_BDPV12</stp>
        <stp>QUIK UW Equity</stp>
        <stp>OPER_MARGIN</stp>
        <stp>[NASDAQ.xlsx]Sheet1!R275C17</stp>
        <tr r="Q275" s="1"/>
      </tp>
      <tp t="e">
        <v>#N/A</v>
        <stp/>
        <stp>##V3_BDPV12</stp>
        <stp>QBAK UW Equity</stp>
        <stp>OPER_MARGIN</stp>
        <stp>[NASDAQ.xlsx]Sheet1!R272C17</stp>
        <tr r="Q272" s="1"/>
      </tp>
      <tp t="e">
        <v>#N/A</v>
        <stp/>
        <stp>##V3_BDPV12</stp>
        <stp>QLIK UW Equity</stp>
        <stp>OPER_MARGIN</stp>
        <stp>[NASDAQ.xlsx]Sheet1!R268C17</stp>
        <tr r="Q268" s="1"/>
      </tp>
      <tp t="e">
        <v>#N/A</v>
        <stp/>
        <stp>##V3_BDPV12</stp>
        <stp>SPLK UW Equity</stp>
        <stp>OPER_MARGIN</stp>
        <stp>[NASDAQ.xlsx]Sheet1!R310C17</stp>
        <tr r="Q310" s="1"/>
      </tp>
      <tp t="e">
        <v>#N/A</v>
        <stp/>
        <stp>##V3_BDPV12</stp>
        <stp>RNWK UW Equity</stp>
        <stp>OPER_MARGIN</stp>
        <stp>[NASDAQ.xlsx]Sheet1!R281C17</stp>
        <tr r="Q281" s="1"/>
      </tp>
      <tp t="e">
        <v>#N/A</v>
        <stp/>
        <stp>##V3_BDPV12</stp>
        <stp>SNDK UW Equity</stp>
        <stp>OPER_MARGIN</stp>
        <stp>[NASDAQ.xlsx]Sheet1!R290C17</stp>
        <tr r="Q290" s="1"/>
      </tp>
      <tp t="e">
        <v>#N/A</v>
        <stp/>
        <stp>##V3_BDPV12</stp>
        <stp>RBCN UW Equity</stp>
        <stp>CF_CASH_FROM_OPER</stp>
        <stp>[NASDAQ.xlsx]Sheet1!R288C26</stp>
        <tr r="Z288" s="1"/>
      </tp>
      <tp t="e">
        <v>#N/A</v>
        <stp/>
        <stp>##V3_BDPV12</stp>
        <stp>QBAK UW Equity</stp>
        <stp>CF_CASH_FROM_OPER</stp>
        <stp>[NASDAQ.xlsx]Sheet1!R272C26</stp>
        <tr r="Z272" s="1"/>
      </tp>
      <tp t="e">
        <v>#N/A</v>
        <stp/>
        <stp>##V3_BDPV12</stp>
        <stp>SONS UW Equity</stp>
        <stp>CF_FREE_CASH_FLOW</stp>
        <stp>[NASDAQ.xlsx]Sheet1!R308C16</stp>
        <tr r="P308" s="1"/>
      </tp>
      <tp t="e">
        <v>#N/A</v>
        <stp/>
        <stp>##V3_BDPV12</stp>
        <stp>COOL UW Equity</stp>
        <stp>CF_FREE_CASH_FLOW</stp>
        <stp>[NASDAQ.xlsx]Sheet1!R201C16</stp>
        <tr r="P201" s="1"/>
      </tp>
      <tp t="e">
        <v>#N/A</v>
        <stp/>
        <stp>##V3_BDPV12</stp>
        <stp>GOOG UW Equity</stp>
        <stp>CF_FREE_CASH_FLOW</stp>
        <stp>[NASDAQ.xlsx]Sheet1!R141C16</stp>
        <tr r="P141" s="1"/>
      </tp>
      <tp t="e">
        <v>#N/A</v>
        <stp/>
        <stp>##V3_BDPV12</stp>
        <stp>LOOK UW Equity</stp>
        <stp>CF_FREE_CASH_FLOW</stp>
        <stp>[NASDAQ.xlsx]Sheet1!R197C16</stp>
        <tr r="P197" s="1"/>
      </tp>
      <tp t="e">
        <v>#N/A</v>
        <stp/>
        <stp>##V3_BDPV12</stp>
        <stp>WWWW UW Equity</stp>
        <stp>FCF_TO_TOTAL_DEBT</stp>
        <stp>[NASDAQ.xlsx]Sheet1!R367C19</stp>
        <tr r="S367" s="1"/>
      </tp>
      <tp t="e">
        <v>#N/A</v>
        <stp/>
        <stp>##V3_BDPV12</stp>
        <stp>AWRE UW Equity</stp>
        <stp>NET_DEBT_TO_SHRHLDR_EQTY</stp>
        <stp>[NASDAQ.xlsx]Sheet1!R41C24</stp>
        <tr r="X41" s="1"/>
      </tp>
      <tp t="e">
        <v>#N/A</v>
        <stp/>
        <stp>##V3_BDPV12</stp>
        <stp>MOBL UW Equity</stp>
        <stp>CF_FREE_CASH_FLOW</stp>
        <stp>[NASDAQ.xlsx]Sheet1!R223C16</stp>
        <tr r="P223" s="1"/>
      </tp>
      <tp t="e">
        <v>#N/A</v>
        <stp/>
        <stp>##V3_BDPV12</stp>
        <stp>EBIX UW Equity</stp>
        <stp>CF_CASH_FROM_OPER</stp>
        <stp>[NASDAQ.xlsx]Sheet1!R109C26</stp>
        <tr r="Z109" s="1"/>
      </tp>
      <tp t="e">
        <v>#N/A</v>
        <stp/>
        <stp>##V3_BDPV12</stp>
        <stp>CREE UW Equity</stp>
        <stp>NET_DEBT_TO_SHRHLDR_EQTY</stp>
        <stp>[NASDAQ.xlsx]Sheet1!R87C24</stp>
        <tr r="X87" s="1"/>
      </tp>
      <tp t="e">
        <v>#N/A</v>
        <stp/>
        <stp>##V3_BDPV12</stp>
        <stp>UBNT UW Equity</stp>
        <stp>CF_CASH_FROM_OPER</stp>
        <stp>[NASDAQ.xlsx]Sheet1!R349C26</stp>
        <tr r="Z349" s="1"/>
      </tp>
      <tp t="e">
        <v>#N/A</v>
        <stp/>
        <stp>##V3_BDPV12</stp>
        <stp>SOFO UW Equity</stp>
        <stp>CF_FREE_CASH_FLOW</stp>
        <stp>[NASDAQ.xlsx]Sheet1!R307C16</stp>
        <tr r="P307" s="1"/>
      </tp>
      <tp t="e">
        <v>#N/A</v>
        <stp/>
        <stp>##V3_BDPV12</stp>
        <stp>LOGI UW Equity</stp>
        <stp>CF_FREE_CASH_FLOW</stp>
        <stp>[NASDAQ.xlsx]Sheet1!R195C16</stp>
        <tr r="P195" s="1"/>
      </tp>
      <tp t="e">
        <v>#N/A</v>
        <stp/>
        <stp>##V3_BDPV12</stp>
        <stp>LOGM UW Equity</stp>
        <stp>CF_FREE_CASH_FLOW</stp>
        <stp>[NASDAQ.xlsx]Sheet1!R196C16</stp>
        <tr r="P196" s="1"/>
      </tp>
      <tp t="e">
        <v>#N/A</v>
        <stp/>
        <stp>##V3_BDPV12</stp>
        <stp>ZBRA UW Equity</stp>
        <stp>CF_CASH_FROM_OPER</stp>
        <stp>[NASDAQ.xlsx]Sheet1!R374C26</stp>
        <tr r="Z374" s="1"/>
      </tp>
      <tp t="e">
        <v>#N/A</v>
        <stp/>
        <stp>##V3_BDPV12</stp>
        <stp>AWAY UW Equity</stp>
        <stp>FCF_TO_TOTAL_DEBT</stp>
        <stp>[NASDAQ.xlsx]Sheet1!R149C19</stp>
        <tr r="S149" s="1"/>
      </tp>
      <tp t="e">
        <v>#N/A</v>
        <stp/>
        <stp>##V3_BDPV12</stp>
        <stp>COVSV UW Equity</stp>
        <stp>NET_DEBT_TO_SHRHLDR_EQTY</stp>
        <stp>[NASDAQ.xlsx]Sheet1!R85C24</stp>
        <tr r="X85" s="1"/>
      </tp>
      <tp t="e">
        <v>#N/A</v>
        <stp/>
        <stp>##V3_BDPV12</stp>
        <stp>MOSY UW Equity</stp>
        <stp>CF_FREE_CASH_FLOW</stp>
        <stp>[NASDAQ.xlsx]Sheet1!R226C16</stp>
        <tr r="P226" s="1"/>
      </tp>
      <tp t="e">
        <v>#N/A</v>
        <stp/>
        <stp>##V3_BDPV12</stp>
        <stp>KOPN UW Equity</stp>
        <stp>CF_FREE_CASH_FLOW</stp>
        <stp>[NASDAQ.xlsx]Sheet1!R184C16</stp>
        <tr r="P184" s="1"/>
      </tp>
      <tp t="e">
        <v>#N/A</v>
        <stp/>
        <stp>##V3_BDPV12</stp>
        <stp>TWIN UW Equity</stp>
        <stp>FCF_TO_TOTAL_DEBT</stp>
        <stp>[NASDAQ.xlsx]Sheet1!R348C19</stp>
        <tr r="S348" s="1"/>
      </tp>
      <tp t="e">
        <v>#N/A</v>
        <stp/>
        <stp>##V3_BDPV12</stp>
        <stp>EOPN UW Equity</stp>
        <stp>CF_FREE_CASH_FLOW</stp>
        <stp>[NASDAQ.xlsx]Sheet1!R107C16</stp>
        <tr r="P107" s="1"/>
      </tp>
      <tp t="e">
        <v>#N/A</v>
        <stp/>
        <stp>##V3_BDPV12</stp>
        <stp>SWKS UW Equity</stp>
        <stp>FCF_TO_TOTAL_DEBT</stp>
        <stp>[NASDAQ.xlsx]Sheet1!R304C19</stp>
        <tr r="S304" s="1"/>
      </tp>
      <tp t="e">
        <v>#N/A</v>
        <stp/>
        <stp>##V3_BDPV12</stp>
        <stp>LORL UW Equity</stp>
        <stp>CF_FREE_CASH_FLOW</stp>
        <stp>[NASDAQ.xlsx]Sheet1!R198C16</stp>
        <tr r="P198" s="1"/>
      </tp>
      <tp t="e">
        <v>#N/A</v>
        <stp/>
        <stp>##V3_BDPV12</stp>
        <stp>FORM UW Equity</stp>
        <stp>CF_FREE_CASH_FLOW</stp>
        <stp>[NASDAQ.xlsx]Sheet1!R138C16</stp>
        <tr r="P138" s="1"/>
      </tp>
      <tp t="e">
        <v>#N/A</v>
        <stp/>
        <stp>##V3_BDPV12</stp>
        <stp>POWI UW Equity</stp>
        <stp>CF_FREE_CASH_FLOW</stp>
        <stp>[NASDAQ.xlsx]Sheet1!R260C16</stp>
        <tr r="P260" s="1"/>
      </tp>
      <tp t="e">
        <v>#N/A</v>
        <stp/>
        <stp>##V3_BDPV12</stp>
        <stp>CTG UW Equity</stp>
        <stp>RTG_MDY_ISSUER</stp>
        <stp>[NASDAQ.xlsx]Sheet1!R76C11</stp>
        <tr r="K76" s="1"/>
      </tp>
      <tp t="e">
        <v>#N/A</v>
        <stp/>
        <stp>##V3_BDPV12</stp>
        <stp>CVV UW Equity</stp>
        <stp>RTG_MDY_ISSUER</stp>
        <stp>[NASDAQ.xlsx]Sheet1!R92C11</stp>
        <tr r="K92" s="1"/>
      </tp>
      <tp t="e">
        <v>#N/A</v>
        <stp/>
        <stp>##V3_BDPV12</stp>
        <stp>ADAT UW Equity</stp>
        <stp>RTG_FITCH_LT_ISSUER_DEFAULT</stp>
        <stp>[NASDAQ.xlsx]Sheet1!R36C9</stp>
        <tr r="I36" s="1"/>
      </tp>
      <tp t="e">
        <v>#N/A</v>
        <stp/>
        <stp>##V3_BDPV12</stp>
        <stp>KELYA UW Equity</stp>
        <stp>FREE_CASH_FLOW_MARGIN</stp>
        <stp>[NASDAQ.xlsx]Sheet1!R176C18</stp>
        <tr r="R176" s="1"/>
      </tp>
      <tp t="e">
        <v>#N/A</v>
        <stp/>
        <stp>##V3_BDPV12</stp>
        <stp>KELYB UW Equity</stp>
        <stp>FREE_CASH_FLOW_MARGIN</stp>
        <stp>[NASDAQ.xlsx]Sheet1!R177C18</stp>
        <tr r="R177" s="1"/>
      </tp>
      <tp t="e">
        <v>#N/A</v>
        <stp/>
        <stp>##V3_BDPV12</stp>
        <stp>CALD UW Equity</stp>
        <stp>RTG_FITCH_LT_ISSUER_DEFAULT</stp>
        <stp>[NASDAQ.xlsx]Sheet1!R63C9</stp>
        <tr r="I63" s="1"/>
      </tp>
      <tp t="e">
        <v>#N/A</v>
        <stp/>
        <stp>##V3_BDPV12</stp>
        <stp>PTC UW Equity</stp>
        <stp>CF_CASH_FROM_OPER</stp>
        <stp>[NASDAQ.xlsx]Sheet1!R265C26</stp>
        <tr r="Z265" s="1"/>
      </tp>
      <tp t="e">
        <v>#N/A</v>
        <stp/>
        <stp>##V3_BDPV12</stp>
        <stp>PKT UW Equity</stp>
        <stp>CF_CASH_FROM_OPER</stp>
        <stp>[NASDAQ.xlsx]Sheet1!R261C26</stp>
        <tr r="Z261" s="1"/>
      </tp>
      <tp t="e">
        <v>#N/A</v>
        <stp/>
        <stp>##V3_BDPV12</stp>
        <stp>EXA UW Equity</stp>
        <stp>FCF_TO_TOTAL_DEBT</stp>
        <stp>[NASDAQ.xlsx]Sheet1!R127C19</stp>
        <tr r="S127" s="1"/>
      </tp>
      <tp t="e">
        <v>#N/A</v>
        <stp/>
        <stp>##V3_BDPV12</stp>
        <stp>AAPL UW Equity</stp>
        <stp>RTG_FITCH_LT_ISSUER_DEFAULT</stp>
        <stp>[NASDAQ.xlsx]Sheet1!R23C9</stp>
        <tr r="I23" s="1"/>
      </tp>
      <tp t="e">
        <v>#N/A</v>
        <stp/>
        <stp>##V3_BDPV12</stp>
        <stp>BV UW Equity</stp>
        <stp>BS_TOT_ASSET</stp>
        <stp>[NASDAQ.xlsx]Sheet1!R45C22</stp>
        <tr r="V45" s="1"/>
      </tp>
      <tp t="e">
        <v>#N/A</v>
        <stp/>
        <stp>##V3_BDPV12</stp>
        <stp>CREE UW Equity</stp>
        <stp>RTG_MDY_ISSUER</stp>
        <stp>[NASDAQ.xlsx]Sheet1!R87C11</stp>
        <tr r="K87" s="1"/>
      </tp>
      <tp t="e">
        <v>#N/A</v>
        <stp/>
        <stp>##V3_BDPV12</stp>
        <stp>MANH UW Equity</stp>
        <stp>OPER_MARGIN</stp>
        <stp>[NASDAQ.xlsx]Sheet1!R202C17</stp>
        <tr r="Q202" s="1"/>
      </tp>
      <tp t="e">
        <v>#N/A</v>
        <stp/>
        <stp>##V3_BDPV12</stp>
        <stp>CRDS UW Equity</stp>
        <stp>RTG_MDY_ISSUER</stp>
        <stp>[NASDAQ.xlsx]Sheet1!R89C11</stp>
        <tr r="K89" s="1"/>
      </tp>
      <tp t="e">
        <v>#N/A</v>
        <stp/>
        <stp>##V3_BDPV12</stp>
        <stp>IMMR UW Equity</stp>
        <stp>RTG_MOODY_LONG_TERM</stp>
        <stp>[NASDAQ.xlsx]Sheet1!R153C12</stp>
        <tr r="L153" s="1"/>
      </tp>
      <tp t="e">
        <v>#N/A</v>
        <stp/>
        <stp>##V3_BDPV12</stp>
        <stp>LPTH UW Equity</stp>
        <stp>OPER_MARGIN</stp>
        <stp>[NASDAQ.xlsx]Sheet1!R189C17</stp>
        <tr r="Q189" s="1"/>
      </tp>
      <tp t="e">
        <v>#N/A</v>
        <stp/>
        <stp>##V3_BDPV12</stp>
        <stp>MPWR UW Equity</stp>
        <stp>RTG_MOODY_LONG_TERM</stp>
        <stp>[NASDAQ.xlsx]Sheet1!R224C12</stp>
        <tr r="L224" s="1"/>
      </tp>
      <tp t="e">
        <v>#N/A</v>
        <stp/>
        <stp>##V3_BDPV12</stp>
        <stp>MSTR UW Equity</stp>
        <stp>RTG_MOODY_LONG_TERM</stp>
        <stp>[NASDAQ.xlsx]Sheet1!R220C12</stp>
        <tr r="L220" s="1"/>
      </tp>
      <tp t="e">
        <v>#N/A</v>
        <stp/>
        <stp>##V3_BDPV12</stp>
        <stp>TRAK UW Equity</stp>
        <stp>RTG_MDY_ISSUER</stp>
        <stp>[NASDAQ.xlsx]Sheet1!R98C11</stp>
        <tr r="K98" s="1"/>
      </tp>
      <tp t="e">
        <v>#N/A</v>
        <stp/>
        <stp>##V3_BDPV12</stp>
        <stp>DRAM UW Equity</stp>
        <stp>RTG_MDY_ISSUER</stp>
        <stp>[NASDAQ.xlsx]Sheet1!R96C11</stp>
        <tr r="K96" s="1"/>
      </tp>
      <tp t="e">
        <v>#N/A</v>
        <stp/>
        <stp>##V3_BDPV12</stp>
        <stp>CRAY UW Equity</stp>
        <stp>RTG_MDY_ISSUER</stp>
        <stp>[NASDAQ.xlsx]Sheet1!R86C11</stp>
        <tr r="K86" s="1"/>
      </tp>
      <tp t="e">
        <v>#N/A</v>
        <stp/>
        <stp>##V3_BDPV12</stp>
        <stp>INTX UW Equity</stp>
        <stp>RTG_FITCH_LT_ISSUER_DEFAULT</stp>
        <stp>[NASDAQ.xlsx]Sheet1!R165C9</stp>
        <tr r="I165" s="1"/>
      </tp>
      <tp t="e">
        <v>#N/A</v>
        <stp/>
        <stp>##V3_BDPV12</stp>
        <stp>OCLR UW Equity</stp>
        <stp>RTG_MOODY_LONG_TERM</stp>
        <stp>[NASDAQ.xlsx]Sheet1!R239C12</stp>
        <tr r="L239" s="1"/>
      </tp>
      <tp t="e">
        <v>#N/A</v>
        <stp/>
        <stp>##V3_BDPV12</stp>
        <stp>INPH UW Equity</stp>
        <stp>OPER_MARGIN</stp>
        <stp>[NASDAQ.xlsx]Sheet1!R164C17</stp>
        <tr r="Q164" s="1"/>
      </tp>
      <tp t="e">
        <v>#N/A</v>
        <stp/>
        <stp>##V3_BDPV12</stp>
        <stp>BRCD UW Equity</stp>
        <stp>RTG_MDY_ISSUER</stp>
        <stp>[NASDAQ.xlsx]Sheet1!R56C11</stp>
        <tr r="K56" s="1"/>
      </tp>
      <tp t="e">
        <v>#N/A</v>
        <stp/>
        <stp>##V3_BDPV12</stp>
        <stp>BRCM UW Equity</stp>
        <stp>RTG_MDY_ISSUER</stp>
        <stp>[NASDAQ.xlsx]Sheet1!R53C11</stp>
        <tr r="K53" s="1"/>
      </tp>
      <tp t="e">
        <v>#N/A</v>
        <stp/>
        <stp>##V3_BDPV12</stp>
        <stp>DAEG UW Equity</stp>
        <stp>BS_CASH_NEAR_CASH_ITEM</stp>
        <stp>[NASDAQ.xlsx]Sheet1!R94C28</stp>
        <tr r="AB94" s="1"/>
      </tp>
      <tp t="e">
        <v>#N/A</v>
        <stp/>
        <stp>##V3_BDPV12</stp>
        <stp>ENPH UW Equity</stp>
        <stp>OPER_MARGIN</stp>
        <stp>[NASDAQ.xlsx]Sheet1!R122C17</stp>
        <tr r="Q122" s="1"/>
      </tp>
      <tp t="e">
        <v>#N/A</v>
        <stp/>
        <stp>##V3_BDPV12</stp>
        <stp>SPWR UW Equity</stp>
        <stp>RTG_FITCH_LT_ISSUER_DEFAULT</stp>
        <stp>[NASDAQ.xlsx]Sheet1!R316C9</stp>
        <tr r="I316" s="1"/>
      </tp>
      <tp t="e">
        <v>#N/A</v>
        <stp/>
        <stp>##V3_BDPV12</stp>
        <stp>FNSR UW Equity</stp>
        <stp>RTG_MOODY_LONG_TERM</stp>
        <stp>[NASDAQ.xlsx]Sheet1!R133C12</stp>
        <tr r="L133" s="1"/>
      </tp>
      <tp t="e">
        <v>#N/A</v>
        <stp/>
        <stp>##V3_BDPV12</stp>
        <stp>LECO UW Equity</stp>
        <stp>IS_OPER_INC</stp>
        <stp>[NASDAQ.xlsx]Sheet1!R190C23</stp>
        <tr r="W190" s="1"/>
      </tp>
      <tp t="e">
        <v>#N/A</v>
        <stp/>
        <stp>##V3_BDPV12</stp>
        <stp>FSLR UW Equity</stp>
        <stp>RTG_MOODY_LONG_TERM</stp>
        <stp>[NASDAQ.xlsx]Sheet1!R135C12</stp>
        <tr r="L135" s="1"/>
      </tp>
      <tp t="e">
        <v>#N/A</v>
        <stp/>
        <stp>##V3_BDPV12</stp>
        <stp>AAOI UW Equity</stp>
        <stp>BS_CASH_NEAR_CASH_ITEM</stp>
        <stp>[NASDAQ.xlsx]Sheet1!R26C28</stp>
        <tr r="AB26" s="1"/>
      </tp>
      <tp t="e">
        <v>#N/A</v>
        <stp/>
        <stp>##V3_BDPV12</stp>
        <stp>MDSO UW Equity</stp>
        <stp>IS_OPER_INC</stp>
        <stp>[NASDAQ.xlsx]Sheet1!R210C23</stp>
        <tr r="W210" s="1"/>
      </tp>
      <tp t="e">
        <v>#N/A</v>
        <stp/>
        <stp>##V3_BDPV12</stp>
        <stp>MKTO UW Equity</stp>
        <stp>IS_OPER_INC</stp>
        <stp>[NASDAQ.xlsx]Sheet1!R204C23</stp>
        <tr r="W204" s="1"/>
      </tp>
      <tp t="e">
        <v>#N/A</v>
        <stp/>
        <stp>##V3_BDPV12</stp>
        <stp>CALD UW Equity</stp>
        <stp>BS_CASH_NEAR_CASH_ITEM</stp>
        <stp>[NASDAQ.xlsx]Sheet1!R63C28</stp>
        <tr r="AB63" s="1"/>
      </tp>
      <tp t="e">
        <v>#N/A</v>
        <stp/>
        <stp>##V3_BDPV12</stp>
        <stp>BRKS UW Equity</stp>
        <stp>RTG_MDY_ISSUER</stp>
        <stp>[NASDAQ.xlsx]Sheet1!R57C11</stp>
        <tr r="K57" s="1"/>
      </tp>
      <tp t="e">
        <v>#N/A</v>
        <stp/>
        <stp>##V3_BDPV12</stp>
        <stp>ENTR UW Equity</stp>
        <stp>RTG_MOODY_LONG_TERM</stp>
        <stp>[NASDAQ.xlsx]Sheet1!R123C12</stp>
        <tr r="L123" s="1"/>
      </tp>
      <tp t="e">
        <v>#N/A</v>
        <stp/>
        <stp>##V3_BDPV12</stp>
        <stp>EMKR UW Equity</stp>
        <stp>RTG_MOODY_LONG_TERM</stp>
        <stp>[NASDAQ.xlsx]Sheet1!R117C12</stp>
        <tr r="L117" s="1"/>
      </tp>
      <tp t="e">
        <v>#N/A</v>
        <stp/>
        <stp>##V3_BDPV12</stp>
        <stp>EXTR UW Equity</stp>
        <stp>RTG_MOODY_LONG_TERM</stp>
        <stp>[NASDAQ.xlsx]Sheet1!R128C12</stp>
        <tr r="L128" s="1"/>
      </tp>
      <tp t="e">
        <v>#N/A</v>
        <stp/>
        <stp>##V3_BDPV12</stp>
        <stp>CAMP UW Equity</stp>
        <stp>BS_CASH_NEAR_CASH_ITEM</stp>
        <stp>[NASDAQ.xlsx]Sheet1!R62C28</stp>
        <tr r="AB62" s="1"/>
      </tp>
      <tp t="e">
        <v>#N/A</v>
        <stp/>
        <stp>##V3_BDPV12</stp>
        <stp>FIVN UW Equity</stp>
        <stp>RTG_FITCH_LT_ISSUER_DEFAULT</stp>
        <stp>[NASDAQ.xlsx]Sheet1!R137C9</stp>
        <tr r="I137" s="1"/>
      </tp>
      <tp t="e">
        <v>#N/A</v>
        <stp/>
        <stp>##V3_BDPV12</stp>
        <stp>XPLR UW Equity</stp>
        <stp>RTG_MOODY_LONG_TERM</stp>
        <stp>[NASDAQ.xlsx]Sheet1!R371C12</stp>
        <tr r="L371" s="1"/>
      </tp>
      <tp t="e">
        <v>#N/A</v>
        <stp/>
        <stp>##V3_BDPV12</stp>
        <stp>ARUN UW Equity</stp>
        <stp>RTG_MDY_ISSUER</stp>
        <stp>[NASDAQ.xlsx]Sheet1!R28C11</stp>
        <tr r="K28" s="1"/>
      </tp>
      <tp t="e">
        <v>#N/A</v>
        <stp/>
        <stp>##V3_BDPV12</stp>
        <stp>CRUS UW Equity</stp>
        <stp>RTG_MDY_ISSUER</stp>
        <stp>[NASDAQ.xlsx]Sheet1!R67C11</stp>
        <tr r="K67" s="1"/>
      </tp>
      <tp t="e">
        <v>#N/A</v>
        <stp/>
        <stp>##V3_BDPV12</stp>
        <stp>SOFO UW Equity</stp>
        <stp>IS_OPER_INC</stp>
        <stp>[NASDAQ.xlsx]Sheet1!R307C23</stp>
        <tr r="W307" s="1"/>
      </tp>
      <tp t="e">
        <v>#N/A</v>
        <stp/>
        <stp>##V3_BDPV12</stp>
        <stp>AAPL UW Equity</stp>
        <stp>BS_CASH_NEAR_CASH_ITEM</stp>
        <stp>[NASDAQ.xlsx]Sheet1!R23C28</stp>
        <tr r="AB23" s="1"/>
      </tp>
      <tp t="e">
        <v>#N/A</v>
        <stp/>
        <stp>##V3_BDPV12</stp>
        <stp>KBALV UW Equity</stp>
        <stp>RTG_FITCH_LT_ISSUER_DEFAULT</stp>
        <stp>[NASDAQ.xlsx]Sheet1!R182C9</stp>
        <tr r="I182" s="1"/>
      </tp>
      <tp t="e">
        <v>#N/A</v>
        <stp/>
        <stp>##V3_BDPV12</stp>
        <stp>VECO UW Equity</stp>
        <stp>IS_OPER_INC</stp>
        <stp>[NASDAQ.xlsx]Sheet1!R356C23</stp>
        <tr r="W356" s="1"/>
      </tp>
      <tp t="e">
        <v>#N/A</v>
        <stp/>
        <stp>##V3_BDPV12</stp>
        <stp>CAVM UW Equity</stp>
        <stp>BS_CASH_NEAR_CASH_ITEM</stp>
        <stp>[NASDAQ.xlsx]Sheet1!R64C28</stp>
        <tr r="AB64" s="1"/>
      </tp>
      <tp t="e">
        <v>#N/A</v>
        <stp/>
        <stp>##V3_BDPV12</stp>
        <stp>TTWO UW Equity</stp>
        <stp>IS_OPER_INC</stp>
        <stp>[NASDAQ.xlsx]Sheet1!R328C23</stp>
        <tr r="W328" s="1"/>
      </tp>
      <tp t="e">
        <v>#N/A</v>
        <stp/>
        <stp>##V3_BDPV12</stp>
        <stp>TZOO UW Equity</stp>
        <stp>IS_OPER_INC</stp>
        <stp>[NASDAQ.xlsx]Sheet1!R341C23</stp>
        <tr r="W341" s="1"/>
      </tp>
      <tp t="e">
        <v>#N/A</v>
        <stp/>
        <stp>##V3_BDPV12</stp>
        <stp>TNGO UW Equity</stp>
        <stp>IS_OPER_INC</stp>
        <stp>[NASDAQ.xlsx]Sheet1!R329C23</stp>
        <tr r="W329" s="1"/>
      </tp>
      <tp t="e">
        <v>#N/A</v>
        <stp/>
        <stp>##V3_BDPV12</stp>
        <stp>ARRS UW Equity</stp>
        <stp>RTG_MDY_ISSUER</stp>
        <stp>[NASDAQ.xlsx]Sheet1!R27C11</stp>
        <tr r="K27" s="1"/>
      </tp>
      <tp t="e">
        <v>#N/A</v>
        <stp/>
        <stp>##V3_BDPV12</stp>
        <stp>PRKR UW Equity</stp>
        <stp>RTG_MOODY_LONG_TERM</stp>
        <stp>[NASDAQ.xlsx]Sheet1!R247C12</stp>
        <tr r="L247" s="1"/>
      </tp>
      <tp t="e">
        <v>#N/A</v>
        <stp/>
        <stp>##V3_BDPV12</stp>
        <stp>SABR UW Equity</stp>
        <stp>RTG_MOODY_LONG_TERM</stp>
        <stp>[NASDAQ.xlsx]Sheet1!R289C12</stp>
        <tr r="L289" s="1"/>
      </tp>
      <tp t="e">
        <v>#N/A</v>
        <stp/>
        <stp>##V3_BDPV12</stp>
        <stp>TRUE UW Equity</stp>
        <stp>RTG_FITCH_LT_ISSUER_DEFAULT</stp>
        <stp>[NASDAQ.xlsx]Sheet1!R344C9</stp>
        <tr r="I344" s="1"/>
      </tp>
      <tp t="e">
        <v>#N/A</v>
        <stp/>
        <stp>##V3_BDPV12</stp>
        <stp>SNCR UW Equity</stp>
        <stp>RTG_MOODY_LONG_TERM</stp>
        <stp>[NASDAQ.xlsx]Sheet1!R324C12</stp>
        <tr r="L324" s="1"/>
      </tp>
      <tp t="e">
        <v>#N/A</v>
        <stp/>
        <stp>##V3_BDPV12</stp>
        <stp>YHOO UW Equity</stp>
        <stp>IS_OPER_INC</stp>
        <stp>[NASDAQ.xlsx]Sheet1!R373C23</stp>
        <tr r="W373" s="1"/>
      </tp>
      <tp t="e">
        <v>#N/A</v>
        <stp/>
        <stp>##V3_BDPV12</stp>
        <stp>SPWR UW Equity</stp>
        <stp>RTG_MOODY_LONG_TERM</stp>
        <stp>[NASDAQ.xlsx]Sheet1!R316C12</stp>
        <tr r="L316" s="1"/>
      </tp>
      <tp t="e">
        <v>#N/A</v>
        <stp/>
        <stp>##V3_BDPV12</stp>
        <stp>TIGR UW Equity</stp>
        <stp>RTG_MOODY_LONG_TERM</stp>
        <stp>[NASDAQ.xlsx]Sheet1!R339C12</stp>
        <tr r="L339" s="1"/>
      </tp>
      <tp t="e">
        <v>#N/A</v>
        <stp/>
        <stp>##V3_BDPV12</stp>
        <stp>XRSC UW Equity</stp>
        <stp>RTG_FITCH_LT_ISSUER_DEFAULT</stp>
        <stp>[NASDAQ.xlsx]Sheet1!R372C9</stp>
        <tr r="I372" s="1"/>
      </tp>
      <tp t="e">
        <v>#N/A</v>
        <stp/>
        <stp>##V3_BDPV12</stp>
        <stp>MRVC UW Equity</stp>
        <stp>RTG_FITCH_LT_ISSUER_DEFAULT</stp>
        <stp>[NASDAQ.xlsx]Sheet1!R227C9</stp>
        <tr r="I227" s="1"/>
      </tp>
      <tp t="e">
        <v>#N/A</v>
        <stp/>
        <stp>##V3_BDPV12</stp>
        <stp>TSRA UW Equity</stp>
        <stp>RTG_FITCH_LT_ISSUER_DEFAULT</stp>
        <stp>[NASDAQ.xlsx]Sheet1!R333C9</stp>
        <tr r="I333" s="1"/>
      </tp>
      <tp t="e">
        <v>#N/A</v>
        <stp/>
        <stp>##V3_BDPV12</stp>
        <stp>HLIT UW Equity</stp>
        <stp>CF_FREE_CASH_FLOW</stp>
        <stp>[NASDAQ.xlsx]Sheet1!R146C16</stp>
        <tr r="P146" s="1"/>
      </tp>
      <tp t="e">
        <v>#N/A</v>
        <stp/>
        <stp>##V3_BDPV12</stp>
        <stp>LTRX UW Equity</stp>
        <stp>FCF_TO_TOTAL_DEBT</stp>
        <stp>[NASDAQ.xlsx]Sheet1!R187C19</stp>
        <tr r="S187" s="1"/>
      </tp>
      <tp t="e">
        <v>#N/A</v>
        <stp/>
        <stp>##V3_BDPV12</stp>
        <stp>TACT UW Equity</stp>
        <stp>CF_CASH_FROM_OPER</stp>
        <stp>[NASDAQ.xlsx]Sheet1!R340C26</stp>
        <tr r="Z340" s="1"/>
      </tp>
      <tp t="e">
        <v>#N/A</v>
        <stp/>
        <stp>##V3_BDPV12</stp>
        <stp>MTSI UW Equity</stp>
        <stp>FCF_TO_TOTAL_DEBT</stp>
        <stp>[NASDAQ.xlsx]Sheet1!R199C19</stp>
        <tr r="S199" s="1"/>
      </tp>
      <tp t="e">
        <v>#N/A</v>
        <stp/>
        <stp>##V3_BDPV12</stp>
        <stp>DLHC UW Equity</stp>
        <stp>CF_FREE_CASH_FLOW</stp>
        <stp>[NASDAQ.xlsx]Sheet1!R104C16</stp>
        <tr r="P104" s="1"/>
      </tp>
      <tp t="e">
        <v>#N/A</v>
        <stp/>
        <stp>##V3_BDPV12</stp>
        <stp>SAAS UW Equity</stp>
        <stp>CF_CASH_FROM_OPER</stp>
        <stp>[NASDAQ.xlsx]Sheet1!R154C26</stp>
        <tr r="Z154" s="1"/>
      </tp>
      <tp t="e">
        <v>#N/A</v>
        <stp/>
        <stp>##V3_BDPV12</stp>
        <stp>SABR UW Equity</stp>
        <stp>CF_CASH_FROM_OPER</stp>
        <stp>[NASDAQ.xlsx]Sheet1!R289C26</stp>
        <tr r="Z289" s="1"/>
      </tp>
      <tp t="e">
        <v>#N/A</v>
        <stp/>
        <stp>##V3_BDPV12</stp>
        <stp>MTSN UW Equity</stp>
        <stp>FCF_TO_TOTAL_DEBT</stp>
        <stp>[NASDAQ.xlsx]Sheet1!R205C19</stp>
        <tr r="S205" s="1"/>
      </tp>
      <tp t="e">
        <v>#N/A</v>
        <stp/>
        <stp>##V3_BDPV12</stp>
        <stp>STRM UW Equity</stp>
        <stp>FCF_TO_TOTAL_DEBT</stp>
        <stp>[NASDAQ.xlsx]Sheet1!R314C19</stp>
        <tr r="S314" s="1"/>
      </tp>
      <tp t="e">
        <v>#N/A</v>
        <stp/>
        <stp>##V3_BDPV12</stp>
        <stp>VTSS UW Equity</stp>
        <stp>FCF_TO_TOTAL_DEBT</stp>
        <stp>[NASDAQ.xlsx]Sheet1!R364C19</stp>
        <tr r="S364" s="1"/>
      </tp>
      <tp t="e">
        <v>#N/A</v>
        <stp/>
        <stp>##V3_BDPV12</stp>
        <stp>QLIK UW Equity</stp>
        <stp>CF_FREE_CASH_FLOW</stp>
        <stp>[NASDAQ.xlsx]Sheet1!R268C16</stp>
        <tr r="P268" s="1"/>
      </tp>
      <tp>
        <v>-53.842300000000002</v>
        <stp/>
        <stp>##V3_BDHV12</stp>
        <stp>BNFT UW Equity</stp>
        <stp>OPER_MARGIN</stp>
        <stp>CQ12004</stp>
        <stp/>
        <stp>[NASDAQ.xlsx]OperMarg BDH!R5C45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AS5" s="3"/>
      </tp>
      <tp t="e">
        <v>#N/A</v>
        <stp/>
        <stp>##V3_BDPV12</stp>
        <stp>MLNX UW Equity</stp>
        <stp>CF_FREE_CASH_FLOW</stp>
        <stp>[NASDAQ.xlsx]Sheet1!R211C16</stp>
        <tr r="P211" s="1"/>
      </tp>
      <tp t="e">
        <v>#N/A</v>
        <stp/>
        <stp>##V3_BDPV12</stp>
        <stp>XLNX UW Equity</stp>
        <stp>CF_FREE_CASH_FLOW</stp>
        <stp>[NASDAQ.xlsx]Sheet1!R370C16</stp>
        <tr r="P370" s="1"/>
      </tp>
      <tp t="e">
        <v>#N/A</v>
        <stp/>
        <stp>##V3_BDPV12</stp>
        <stp>RLOC UW Equity</stp>
        <stp>CF_FREE_CASH_FLOW</stp>
        <stp>[NASDAQ.xlsx]Sheet1!R280C16</stp>
        <tr r="P280" s="1"/>
      </tp>
      <tp>
        <v>3.7006000000000001</v>
        <stp/>
        <stp>##V3_BDHV12</stp>
        <stp>CTCT UW Equity</stp>
        <stp>OPER_MARGIN</stp>
        <stp>CQ12004</stp>
        <stp/>
        <stp>[NASDAQ.xlsx]OperMarg BDH!R5C80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CB5" s="3"/>
      </tp>
      <tp t="e">
        <v>#N/A</v>
        <stp/>
        <stp>##V3_BDPV12</stp>
        <stp>NTWK UW Equity</stp>
        <stp>FCF_TO_TOTAL_DEBT</stp>
        <stp>[NASDAQ.xlsx]Sheet1!R235C19</stp>
        <tr r="S235" s="1"/>
      </tp>
      <tp t="e">
        <v>#N/A</v>
        <stp/>
        <stp>##V3_BDPV12</stp>
        <stp>ELON UW Equity</stp>
        <stp>CF_FREE_CASH_FLOW</stp>
        <stp>[NASDAQ.xlsx]Sheet1!R110C16</stp>
        <tr r="P110" s="1"/>
      </tp>
      <tp t="e">
        <v>#N/A</v>
        <stp/>
        <stp>##V3_BDPV12</stp>
        <stp>QADA UW Equity</stp>
        <stp>CF_CASH_FROM_OPER</stp>
        <stp>[NASDAQ.xlsx]Sheet1!R266C26</stp>
        <tr r="Z266" s="1"/>
      </tp>
      <tp t="e">
        <v>#N/A</v>
        <stp/>
        <stp>##V3_BDPV12</stp>
        <stp>QADB UW Equity</stp>
        <stp>CF_CASH_FROM_OPER</stp>
        <stp>[NASDAQ.xlsx]Sheet1!R267C26</stp>
        <tr r="Z267" s="1"/>
      </tp>
      <tp t="e">
        <v>#N/A</v>
        <stp/>
        <stp>##V3_BDPV12</stp>
        <stp>ELNK UW Equity</stp>
        <stp>CF_FREE_CASH_FLOW</stp>
        <stp>[NASDAQ.xlsx]Sheet1!R108C16</stp>
        <tr r="P108" s="1"/>
      </tp>
      <tp t="e">
        <v>#N/A</v>
        <stp/>
        <stp>##V3_BDPV12</stp>
        <stp>TTWO UW Equity</stp>
        <stp>FCF_TO_TOTAL_DEBT</stp>
        <stp>[NASDAQ.xlsx]Sheet1!R328C19</stp>
        <tr r="S328" s="1"/>
      </tp>
      <tp t="e">
        <v>#N/A</v>
        <stp/>
        <stp>##V3_BDPV12</stp>
        <stp>COVSV UW Equity</stp>
        <stp>FCF_TO_TOTAL_DEBT</stp>
        <stp>[NASDAQ.xlsx]Sheet1!R85C19</stp>
        <tr r="S85" s="1"/>
      </tp>
      <tp t="e">
        <v>#N/A</v>
        <stp/>
        <stp>##V3_BDPV12</stp>
        <stp>SLAB UW Equity</stp>
        <stp>CF_FREE_CASH_FLOW</stp>
        <stp>[NASDAQ.xlsx]Sheet1!R302C16</stp>
        <tr r="P302" s="1"/>
      </tp>
      <tp t="e">
        <v>#N/A</v>
        <stp/>
        <stp>##V3_BDPV12</stp>
        <stp>PLAB UW Equity</stp>
        <stp>CF_FREE_CASH_FLOW</stp>
        <stp>[NASDAQ.xlsx]Sheet1!R256C16</stp>
        <tr r="P256" s="1"/>
      </tp>
      <tp t="e">
        <v>#N/A</v>
        <stp/>
        <stp>##V3_BDPV12</stp>
        <stp>FALC UW Equity</stp>
        <stp>CF_CASH_FROM_OPER</stp>
        <stp>[NASDAQ.xlsx]Sheet1!R132C26</stp>
        <tr r="Z132" s="1"/>
      </tp>
      <tp t="e">
        <v>#N/A</v>
        <stp/>
        <stp>##V3_BDPV12</stp>
        <stp>SANM UW Equity</stp>
        <stp>CF_CASH_FROM_OPER</stp>
        <stp>[NASDAQ.xlsx]Sheet1!R291C26</stp>
        <tr r="Z291" s="1"/>
      </tp>
      <tp t="e">
        <v>#N/A</v>
        <stp/>
        <stp>##V3_BDPV12</stp>
        <stp>MANH UW Equity</stp>
        <stp>CF_CASH_FROM_OPER</stp>
        <stp>[NASDAQ.xlsx]Sheet1!R202C26</stp>
        <tr r="Z202" s="1"/>
      </tp>
      <tp t="e">
        <v>#N/A</v>
        <stp/>
        <stp>##V3_BDPV12</stp>
        <stp>QLGC UW Equity</stp>
        <stp>CF_FREE_CASH_FLOW</stp>
        <stp>[NASDAQ.xlsx]Sheet1!R269C16</stp>
        <tr r="P269" s="1"/>
      </tp>
      <tp>
        <v>3.0173000000000001</v>
        <stp/>
        <stp>##V3_BDHV12</stp>
        <stp>CREE UW Equity</stp>
        <stp>OPER_MARGIN</stp>
        <stp>CQ12004</stp>
        <stp/>
        <stp>[NASDAQ.xlsx]OperMarg BDH!R5C86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CH5" s="3"/>
      </tp>
      <tp t="e">
        <v>#N/A</v>
        <stp/>
        <stp>##V3_BDPV12</stp>
        <stp>NTAP UW Equity</stp>
        <stp>FCF_TO_TOTAL_DEBT</stp>
        <stp>[NASDAQ.xlsx]Sheet1!R232C19</stp>
        <tr r="S232" s="1"/>
      </tp>
      <tp t="e">
        <v>#N/A</v>
        <stp/>
        <stp>##V3_BDPV12</stp>
        <stp>KTCC UW Equity</stp>
        <stp>FCF_TO_TOTAL_DEBT</stp>
        <stp>[NASDAQ.xlsx]Sheet1!R179C19</stp>
        <tr r="S179" s="1"/>
      </tp>
      <tp t="e">
        <v>#N/A</v>
        <stp/>
        <stp>##V3_BDPV12</stp>
        <stp>NTCT UW Equity</stp>
        <stp>FCF_TO_TOTAL_DEBT</stp>
        <stp>[NASDAQ.xlsx]Sheet1!R234C19</stp>
        <tr r="S234" s="1"/>
      </tp>
      <tp t="e">
        <v>#N/A</v>
        <stp/>
        <stp>##V3_BDPV12</stp>
        <stp>PLXS UW Equity</stp>
        <stp>CF_FREE_CASH_FLOW</stp>
        <stp>[NASDAQ.xlsx]Sheet1!R258C16</stp>
        <tr r="P258" s="1"/>
      </tp>
      <tp t="e">
        <v>#N/A</v>
        <stp/>
        <stp>##V3_BDPV12</stp>
        <stp>QLYS UW Equity</stp>
        <stp>CF_FREE_CASH_FLOW</stp>
        <stp>[NASDAQ.xlsx]Sheet1!R273C16</stp>
        <tr r="P273" s="1"/>
      </tp>
      <tp t="e">
        <v>#N/A</v>
        <stp/>
        <stp>##V3_BDPV12</stp>
        <stp>SAPE UW Equity</stp>
        <stp>CF_CASH_FROM_OPER</stp>
        <stp>[NASDAQ.xlsx]Sheet1!R292C26</stp>
        <tr r="Z292" s="1"/>
      </tp>
      <tp t="e">
        <v>#N/A</v>
        <stp/>
        <stp>##V3_BDPV12</stp>
        <stp>MTBC UW Equity</stp>
        <stp>FCF_TO_TOTAL_DEBT</stp>
        <stp>[NASDAQ.xlsx]Sheet1!R209C19</stp>
        <tr r="S209" s="1"/>
      </tp>
      <tp t="e">
        <v>#N/A</v>
        <stp/>
        <stp>##V3_BDPV12</stp>
        <stp>SATS UW Equity</stp>
        <stp>CF_CASH_FROM_OPER</stp>
        <stp>[NASDAQ.xlsx]Sheet1!R111C26</stp>
        <tr r="Z111" s="1"/>
      </tp>
      <tp t="e">
        <v>#N/A</v>
        <stp/>
        <stp>##V3_BDPV12</stp>
        <stp>WATT UW Equity</stp>
        <stp>CF_CASH_FROM_OPER</stp>
        <stp>[NASDAQ.xlsx]Sheet1!R119C26</stp>
        <tr r="Z119" s="1"/>
      </tp>
      <tp t="e">
        <v>#N/A</v>
        <stp/>
        <stp>##V3_BDPV12</stp>
        <stp>WAVX UW Equity</stp>
        <stp>CF_CASH_FROM_OPER</stp>
        <stp>[NASDAQ.xlsx]Sheet1!R365C26</stp>
        <tr r="Z365" s="1"/>
      </tp>
      <tp t="e">
        <v>#N/A</v>
        <stp/>
        <stp>##V3_BDPV12</stp>
        <stp>TTEC UW Equity</stp>
        <stp>FCF_TO_TOTAL_DEBT</stp>
        <stp>[NASDAQ.xlsx]Sheet1!R332C19</stp>
        <tr r="S332" s="1"/>
      </tp>
      <tp t="e">
        <v>#N/A</v>
        <stp/>
        <stp>##V3_BDPV12</stp>
        <stp>UTEK UW Equity</stp>
        <stp>FCF_TO_TOTAL_DEBT</stp>
        <stp>[NASDAQ.xlsx]Sheet1!R351C19</stp>
        <tr r="S351" s="1"/>
      </tp>
      <tp t="e">
        <v>#N/A</v>
        <stp/>
        <stp>##V3_BDPV12</stp>
        <stp>NATI UW Equity</stp>
        <stp>CF_CASH_FROM_OPER</stp>
        <stp>[NASDAQ.xlsx]Sheet1!R229C26</stp>
        <tr r="Z229" s="1"/>
      </tp>
      <tp t="e">
        <v>#N/A</v>
        <stp/>
        <stp>##V3_BDPV12</stp>
        <stp>KTEC UW Equity</stp>
        <stp>FCF_TO_TOTAL_DEBT</stp>
        <stp>[NASDAQ.xlsx]Sheet1!R178C19</stp>
        <tr r="S178" s="1"/>
      </tp>
      <tp t="e">
        <v>#N/A</v>
        <stp/>
        <stp>##V3_BDPV12</stp>
        <stp>NLST UW Equity</stp>
        <stp>CF_FREE_CASH_FLOW</stp>
        <stp>[NASDAQ.xlsx]Sheet1!R233C16</stp>
        <tr r="P233" s="1"/>
      </tp>
      <tp t="e">
        <v>#N/A</v>
        <stp/>
        <stp>##V3_BDPV12</stp>
        <stp>ELRC UW Equity</stp>
        <stp>CF_FREE_CASH_FLOW</stp>
        <stp>[NASDAQ.xlsx]Sheet1!R114C16</stp>
        <tr r="P114" s="1"/>
      </tp>
      <tp t="e">
        <v>#N/A</v>
        <stp/>
        <stp>##V3_BDPV12</stp>
        <stp>PLUS UW Equity</stp>
        <stp>CF_FREE_CASH_FLOW</stp>
        <stp>[NASDAQ.xlsx]Sheet1!R125C16</stp>
        <tr r="P125" s="1"/>
      </tp>
      <tp t="e">
        <v>#N/A</v>
        <stp/>
        <stp>##V3_BDPV12</stp>
        <stp>GLUU UW Equity</stp>
        <stp>CF_FREE_CASH_FLOW</stp>
        <stp>[NASDAQ.xlsx]Sheet1!R140C16</stp>
        <tr r="P140" s="1"/>
      </tp>
      <tp t="e">
        <v>#N/A</v>
        <stp/>
        <stp>##V3_BDPV12</stp>
        <stp>FTNT UW Equity</stp>
        <stp>FCF_TO_TOTAL_DEBT</stp>
        <stp>[NASDAQ.xlsx]Sheet1!R139C19</stp>
        <tr r="S139" s="1"/>
      </tp>
      <tp t="e">
        <v>#N/A</v>
        <stp/>
        <stp>##V3_BDPV12</stp>
        <stp>LLTC UW Equity</stp>
        <stp>CF_FREE_CASH_FLOW</stp>
        <stp>[NASDAQ.xlsx]Sheet1!R191C16</stp>
        <tr r="P191" s="1"/>
      </tp>
      <tp t="e">
        <v>#N/A</v>
        <stp/>
        <stp>##V3_BDPV12</stp>
        <stp>TTMI UW Equity</stp>
        <stp>FCF_TO_TOTAL_DEBT</stp>
        <stp>[NASDAQ.xlsx]Sheet1!R346C19</stp>
        <tr r="S346" s="1"/>
      </tp>
      <tp t="e">
        <v>#N/A</v>
        <stp/>
        <stp>##V3_BDPV12</stp>
        <stp>SLTC UW Equity</stp>
        <stp>CF_FREE_CASH_FLOW</stp>
        <stp>[NASDAQ.xlsx]Sheet1!R297C16</stp>
        <tr r="P297" s="1"/>
      </tp>
      <tp t="e">
        <v>#N/A</v>
        <stp/>
        <stp>##V3_BDPV12</stp>
        <stp>ULTI UW Equity</stp>
        <stp>CF_FREE_CASH_FLOW</stp>
        <stp>[NASDAQ.xlsx]Sheet1!R337C16</stp>
        <tr r="P337" s="1"/>
      </tp>
      <tp t="e">
        <v>#N/A</v>
        <stp/>
        <stp>##V3_BDPV12</stp>
        <stp>AMSWA UW Equity</stp>
        <stp>TOT_DEBT_TO_EBITDA</stp>
        <stp>[NASDAQ.xlsx]Sheet1!R16C20</stp>
        <tr r="T16" s="1"/>
      </tp>
      <tp t="e">
        <v>#N/A</v>
        <stp/>
        <stp>##V3_BDPV12</stp>
        <stp>COOL UW Equity</stp>
        <stp>BS_TOT_ASSET</stp>
        <stp>[NASDAQ.xlsx]Sheet1!R201C22</stp>
        <tr r="V201" s="1"/>
      </tp>
      <tp t="e">
        <v>#N/A</v>
        <stp/>
        <stp>##V3_BDPV12</stp>
        <stp>COVSV UW Equity</stp>
        <stp>RTG_MDY_SEN_UNSECURED_DEBT</stp>
        <stp>[NASDAQ.xlsx]Sheet1!R85C10</stp>
        <tr r="J85" s="1"/>
      </tp>
      <tp t="e">
        <v>#N/A</v>
        <stp/>
        <stp>##V3_BDPV12</stp>
        <stp>EPAY UW Equity</stp>
        <stp>CF_FREE_CASH_FLOW</stp>
        <stp>[NASDAQ.xlsx]Sheet1!R50C16</stp>
        <tr r="P50" s="1"/>
      </tp>
      <tp t="e">
        <v>#N/A</v>
        <stp/>
        <stp>##V3_BDPV12</stp>
        <stp>BCOV UW Equity</stp>
        <stp>RTG_FITCH_LT_ISSUER_DEFAULT</stp>
        <stp>[NASDAQ.xlsx]Sheet1!R52C9</stp>
        <tr r="I52" s="1"/>
      </tp>
      <tp t="e">
        <v>#N/A</v>
        <stp/>
        <stp>##V3_BDPV12</stp>
        <stp>ADNC UW Equity</stp>
        <stp>RTG_FITCH_LT_ISSUER_DEFAULT</stp>
        <stp>[NASDAQ.xlsx]Sheet1!R35C9</stp>
        <tr r="I35" s="1"/>
      </tp>
      <tp t="e">
        <v>#N/A</v>
        <stp/>
        <stp>##V3_BDPV12</stp>
        <stp>ACLS UW Equity</stp>
        <stp>RTG_FITCH_LT_ISSUER_DEFAULT</stp>
        <stp>[NASDAQ.xlsx]Sheet1!R42C9</stp>
        <tr r="I42" s="1"/>
      </tp>
      <tp t="e">
        <v>#N/A</v>
        <stp/>
        <stp>##V3_BDPV12</stp>
        <stp>FCS UW Equity</stp>
        <stp>FCF_TO_TOTAL_DEBT</stp>
        <stp>[NASDAQ.xlsx]Sheet1!R131C19</stp>
        <tr r="S131" s="1"/>
      </tp>
      <tp t="e">
        <v>#N/A</v>
        <stp/>
        <stp>##V3_BDPV12</stp>
        <stp>SQI UW Equity</stp>
        <stp>CF_CASH_FROM_OPER</stp>
        <stp>[NASDAQ.xlsx]Sheet1!R295C26</stp>
        <tr r="Z295" s="1"/>
      </tp>
      <tp t="e">
        <v>#N/A</v>
        <stp/>
        <stp>##V3_BDPV12</stp>
        <stp>SLP UW Equity</stp>
        <stp>CF_CASH_FROM_OPER</stp>
        <stp>[NASDAQ.xlsx]Sheet1!R303C26</stp>
        <tr r="Z303" s="1"/>
      </tp>
      <tp t="e">
        <v>#N/A</v>
        <stp/>
        <stp>##V3_BDPV12</stp>
        <stp>GOOGL UW Equity</stp>
        <stp>FREE_CASH_FLOW_MARGIN</stp>
        <stp>[NASDAQ.xlsx]Sheet1!R142C18</stp>
        <tr r="R142" s="1"/>
      </tp>
      <tp t="e">
        <v>#N/A</v>
        <stp/>
        <stp>##V3_BDPV12</stp>
        <stp>SGI UW Equity</stp>
        <stp>CF_CASH_FROM_OPER</stp>
        <stp>[NASDAQ.xlsx]Sheet1!R301C26</stp>
        <tr r="Z301" s="1"/>
      </tp>
      <tp t="e">
        <v>#N/A</v>
        <stp/>
        <stp>##V3_BDPV12</stp>
        <stp>ATEA UW Equity</stp>
        <stp>SALES_REV_TURN</stp>
        <stp>[NASDAQ.xlsx]Sheet1!R31C15</stp>
        <tr r="O31" s="1"/>
      </tp>
      <tp t="e">
        <v>#N/A</v>
        <stp/>
        <stp>##V3_BDPV12</stp>
        <stp>MTSI UW Equity</stp>
        <stp>OPER_MARGIN</stp>
        <stp>[NASDAQ.xlsx]Sheet1!R199C17</stp>
        <tr r="Q199" s="1"/>
      </tp>
      <tp t="e">
        <v>#N/A</v>
        <stp/>
        <stp>##V3_BDPV12</stp>
        <stp>NATI UW Equity</stp>
        <stp>OPER_MARGIN</stp>
        <stp>[NASDAQ.xlsx]Sheet1!R229C17</stp>
        <tr r="Q229" s="1"/>
      </tp>
      <tp t="e">
        <v>#N/A</v>
        <stp/>
        <stp>##V3_BDPV12</stp>
        <stp>CSGS UW Equity</stp>
        <stp>RTG_MDY_ISSUER</stp>
        <stp>[NASDAQ.xlsx]Sheet1!R90C11</stp>
        <tr r="K90" s="1"/>
      </tp>
      <tp t="e">
        <v>#N/A</v>
        <stp/>
        <stp>##V3_BDPV12</stp>
        <stp>OVTI UW Equity</stp>
        <stp>OPER_MARGIN</stp>
        <stp>[NASDAQ.xlsx]Sheet1!R241C17</stp>
        <tr r="Q241" s="1"/>
      </tp>
      <tp t="e">
        <v>#N/A</v>
        <stp/>
        <stp>##V3_BDPV12</stp>
        <stp>LOGI UW Equity</stp>
        <stp>OPER_MARGIN</stp>
        <stp>[NASDAQ.xlsx]Sheet1!R195C17</stp>
        <tr r="Q195" s="1"/>
      </tp>
      <tp t="e">
        <v>#N/A</v>
        <stp/>
        <stp>##V3_BDPV12</stp>
        <stp>IXYS UW Equity</stp>
        <stp>RTG_MOODY_LONG_TERM</stp>
        <stp>[NASDAQ.xlsx]Sheet1!R171C12</stp>
        <tr r="L171" s="1"/>
      </tp>
      <tp t="e">
        <v>#N/A</v>
        <stp/>
        <stp>##V3_BDPV12</stp>
        <stp>IPAS UW Equity</stp>
        <stp>RTG_MOODY_LONG_TERM</stp>
        <stp>[NASDAQ.xlsx]Sheet1!R169C12</stp>
        <tr r="L169" s="1"/>
      </tp>
      <tp t="e">
        <v>#N/A</v>
        <stp/>
        <stp>##V3_BDPV12</stp>
        <stp>BSFT UW Equity</stp>
        <stp>RTG_MDY_ISSUER</stp>
        <stp>[NASDAQ.xlsx]Sheet1!R54C11</stp>
        <tr r="K54" s="1"/>
      </tp>
      <tp t="e">
        <v>#N/A</v>
        <stp/>
        <stp>##V3_BDPV12</stp>
        <stp>KVHI UW Equity</stp>
        <stp>OPER_MARGIN</stp>
        <stp>[NASDAQ.xlsx]Sheet1!R185C17</stp>
        <tr r="Q185" s="1"/>
      </tp>
      <tp t="e">
        <v>#N/A</v>
        <stp/>
        <stp>##V3_BDPV12</stp>
        <stp>MDAS UW Equity</stp>
        <stp>RTG_MOODY_LONG_TERM</stp>
        <stp>[NASDAQ.xlsx]Sheet1!R208C12</stp>
        <tr r="L208" s="1"/>
      </tp>
      <tp t="e">
        <v>#N/A</v>
        <stp/>
        <stp>##V3_BDPV12</stp>
        <stp>EGAN UW Equity</stp>
        <stp>IS_OPER_INC</stp>
        <stp>[NASDAQ.xlsx]Sheet1!R113C23</stp>
        <tr r="W113" s="1"/>
      </tp>
      <tp t="e">
        <v>#N/A</v>
        <stp/>
        <stp>##V3_BDPV12</stp>
        <stp>EOPN UW Equity</stp>
        <stp>IS_OPER_INC</stp>
        <stp>[NASDAQ.xlsx]Sheet1!R107C23</stp>
        <tr r="W107" s="1"/>
      </tp>
      <tp t="e">
        <v>#N/A</v>
        <stp/>
        <stp>##V3_BDPV12</stp>
        <stp>ELON UW Equity</stp>
        <stp>IS_OPER_INC</stp>
        <stp>[NASDAQ.xlsx]Sheet1!R110C23</stp>
        <tr r="W110" s="1"/>
      </tp>
      <tp t="e">
        <v>#N/A</v>
        <stp/>
        <stp>##V3_BDPV12</stp>
        <stp>ISSI UW Equity</stp>
        <stp>OPER_MARGIN</stp>
        <stp>[NASDAQ.xlsx]Sheet1!R159C17</stp>
        <tr r="Q159" s="1"/>
      </tp>
      <tp t="e">
        <v>#N/A</v>
        <stp/>
        <stp>##V3_BDPV12</stp>
        <stp>IDTI UW Equity</stp>
        <stp>OPER_MARGIN</stp>
        <stp>[NASDAQ.xlsx]Sheet1!R158C17</stp>
        <tr r="Q158" s="1"/>
      </tp>
      <tp t="e">
        <v>#N/A</v>
        <stp/>
        <stp>##V3_BDPV12</stp>
        <stp>OSIS UW Equity</stp>
        <stp>RTG_MOODY_LONG_TERM</stp>
        <stp>[NASDAQ.xlsx]Sheet1!R243C12</stp>
        <tr r="L243" s="1"/>
      </tp>
      <tp t="e">
        <v>#N/A</v>
        <stp/>
        <stp>##V3_BDPV12</stp>
        <stp>FIVN UW Equity</stp>
        <stp>IS_OPER_INC</stp>
        <stp>[NASDAQ.xlsx]Sheet1!R137C23</stp>
        <tr r="W137" s="1"/>
      </tp>
      <tp t="e">
        <v>#N/A</v>
        <stp/>
        <stp>##V3_BDPV12</stp>
        <stp>CSCO UW Equity</stp>
        <stp>RTG_MDY_ISSUER</stp>
        <stp>[NASDAQ.xlsx]Sheet1!R68C11</stp>
        <tr r="K68" s="1"/>
      </tp>
      <tp t="e">
        <v>#N/A</v>
        <stp/>
        <stp>##V3_BDPV12</stp>
        <stp>CTCT UW Equity</stp>
        <stp>SALES_REV_TURN</stp>
        <stp>[NASDAQ.xlsx]Sheet1!R81C15</stp>
        <tr r="O81" s="1"/>
      </tp>
      <tp t="e">
        <v>#N/A</v>
        <stp/>
        <stp>##V3_BDPV12</stp>
        <stp>GRPN UW Equity</stp>
        <stp>IS_OPER_INC</stp>
        <stp>[NASDAQ.xlsx]Sheet1!R143C23</stp>
        <tr r="W143" s="1"/>
      </tp>
      <tp t="e">
        <v>#N/A</v>
        <stp/>
        <stp>##V3_BDPV12</stp>
        <stp>HSII UW Equity</stp>
        <stp>OPER_MARGIN</stp>
        <stp>[NASDAQ.xlsx]Sheet1!R148C17</stp>
        <tr r="Q148" s="1"/>
      </tp>
      <tp t="e">
        <v>#N/A</v>
        <stp/>
        <stp>##V3_BDPV12</stp>
        <stp>HSON UW Equity</stp>
        <stp>IS_OPER_INC</stp>
        <stp>[NASDAQ.xlsx]Sheet1!R150C23</stp>
        <tr r="W150" s="1"/>
      </tp>
      <tp t="e">
        <v>#N/A</v>
        <stp/>
        <stp>##V3_BDPV12</stp>
        <stp>ATML UW Equity</stp>
        <stp>SALES_REV_TURN</stp>
        <stp>[NASDAQ.xlsx]Sheet1!R34C15</stp>
        <tr r="O34" s="1"/>
      </tp>
      <tp t="e">
        <v>#N/A</v>
        <stp/>
        <stp>##V3_BDPV12</stp>
        <stp>WWWW UW Equity</stp>
        <stp>RTG_FITCH_LT_ISSUER_DEFAULT</stp>
        <stp>[NASDAQ.xlsx]Sheet1!R367C9</stp>
        <tr r="I367" s="1"/>
      </tp>
      <tp>
        <v>19.100000000000001</v>
        <stp/>
        <stp>##V3_BDHV12</stp>
        <stp>COMM UW Equity</stp>
        <stp>OPER_MARGIN</stp>
        <stp>CQ12004</stp>
        <stp/>
        <stp>[NASDAQ.xlsx]OperMarg BDH!R5C72</stp>
        <stp>Dir=V</stp>
        <stp>Dts=H</stp>
        <stp>Sort=D</stp>
        <stp>Quote=C</stp>
        <stp>QtTyp=Y</stp>
        <stp>Days=T</stp>
        <stp>Per=cq</stp>
        <stp>DtFmt=D</stp>
        <stp>UseDPDF=Y</stp>
        <stp>cols=1;rows=6</stp>
        <tr r="BT5" s="3"/>
      </tp>
      <tp t="e">
        <v>#N/A</v>
        <stp/>
        <stp>##V3_BDPV12</stp>
        <stp>ININ UW Equity</stp>
        <stp>IS_OPER_INC</stp>
        <stp>[NASDAQ.xlsx]Sheet1!R161C23</stp>
        <tr r="W161" s="1"/>
      </tp>
      <tp t="e">
        <v>#N/A</v>
        <stp/>
        <stp>##V3_BDPV12</stp>
        <stp>DTLK UW Equity</stp>
        <stp>SALES_REV_TURN</stp>
        <stp>[NASDAQ.xlsx]Sheet1!R95C15</stp>
        <tr r="O95" s="1"/>
      </tp>
      <tp t="e">
        <v>#N/A</v>
        <stp/>
        <stp>##V3_BDPV12</stp>
        <stp>NLST UW Equity</stp>
        <stp>RTG_FITCH_LT_ISSUER_DEFAULT</stp>
        <stp>[NASDAQ.xlsx]Sheet1!R233C9</stp>
        <tr r="I233" s="1"/>
      </tp>
      <tp t="e">
        <v>#N/A</v>
        <stp/>
        <stp>##V3_BDPV12</stp>
        <stp>IPDN UW Equity</stp>
        <stp>IS_OPER_INC</stp>
        <stp>[NASDAQ.xlsx]Sheet1!R262C23</stp>
        <tr r="W262" s="1"/>
      </tp>
      <tp t="e">
        <v>#N/A</v>
        <stp/>
        <stp>##V3_BDPV12</stp>
        <stp>ERII UW Equity</stp>
        <stp>OPER_MARGIN</stp>
        <stp>[NASDAQ.xlsx]Sheet1!R120C17</stp>
        <tr r="Q120" s="1"/>
      </tp>
      <tp t="e">
        <v>#N/A</v>
        <stp/>
        <stp>##V3_BDPV12</stp>
        <stp>EFII UW Equity</stp>
        <stp>OPER_MARGIN</stp>
        <stp>[NASDAQ.xlsx]Sheet1!R116C17</stp>
        <tr r="Q116" s="1"/>
      </tp>
      <tp t="e">
        <v>#N/A</v>
        <stp/>
        <stp>##V3_BDPV12</stp>
        <stp>EIGI UW Equity</stp>
        <stp>OPER_MARGIN</stp>
        <stp>[NASDAQ.xlsx]Sheet1!R118C17</stp>
        <tr r="Q118" s="1"/>
      </tp>
      <tp t="e">
        <v>#N/A</v>
        <stp/>
        <stp>##V3_BDPV12</stp>
        <stp>AXTI UW Equity</stp>
        <stp>NET_WORKING_CAPITAL_INVESTMENT</stp>
        <stp>[NASDAQ.xlsx]Sheet1!R43C27</stp>
        <tr r="AA43" s="1"/>
      </tp>
      <tp t="e">
        <v>#N/A</v>
        <stp/>
        <stp>##V3_BDPV12</stp>
        <stp>CSOD UW Equity</stp>
        <stp>RTG_MDY_ISSUER</stp>
        <stp>[NASDAQ.xlsx]Sheet1!R83C11</stp>
        <tr r="K83" s="1"/>
      </tp>
      <tp t="e">
        <v>#N/A</v>
        <stp/>
        <stp>##V3_BDPV12</stp>
        <stp>KOPN UW Equity</stp>
        <stp>IS_OPER_INC</stp>
        <stp>[NASDAQ.xlsx]Sheet1!R184C23</stp>
        <tr r="W184" s="1"/>
      </tp>
      <tp t="e">
        <v>#N/A</v>
        <stp/>
        <stp>##V3_BDPV12</stp>
        <stp>ATNY UW Equity</stp>
        <stp>SALES_REV_TURN</stp>
        <stp>[NASDAQ.xlsx]Sheet1!R22C15</stp>
        <tr r="O22" s="1"/>
      </tp>
      <tp t="e">
        <v>#N/A</v>
        <stp/>
        <stp>##V3_BDPV12</stp>
        <stp>FNSR UW Equity</stp>
        <stp>RTG_FITCH_LT_ISSUER_DEFAULT</stp>
        <stp>[NASDAQ.xlsx]Sheet1!R133C9</stp>
        <tr r="I133" s="1"/>
      </tp>
      <tp t="e">
        <v>#N/A</v>
        <stp/>
        <stp>##V3_BDPV12</stp>
        <stp>LPSN UW Equity</stp>
        <stp>IS_OPER_INC</stp>
        <stp>[NASDAQ.xlsx]Sheet1!R194C23</stp>
        <tr r="W194" s="1"/>
      </tp>
      <tp t="e">
        <v>#N/A</v>
        <stp/>
        <stp>##V3_BDPV12</stp>
        <stp>ONNN UW Equity</stp>
        <stp>IS_OPER_INC</stp>
        <stp>[NASDAQ.xlsx]Sheet1!R242C23</stp>
        <tr r="W242" s="1"/>
      </tp>
      <tp t="e">
        <v>#N/A</v>
        <stp/>
        <stp>##V3_BDPV12</stp>
        <stp>PLUS UW Equity</stp>
        <stp>RTG_FITCH_LT_ISSUER_DEFAULT</stp>
        <stp>[NASDAQ.xlsx]Sheet1!R125C9</stp>
        <tr r="I125" s="1"/>
      </tp>
      <tp t="e">
        <v>#N/A</v>
        <stp/>
        <stp>##V3_BDPV12</stp>
        <stp>PLXS UW Equity</stp>
        <stp>RTG_FITCH_LT_ISSUER_DEFAULT</stp>
        <stp>[NASDAQ.xlsx]Sheet1!R258C9</stp>
        <tr r="I258" s="1"/>
      </tp>
      <tp t="e">
        <v>#N/A</v>
        <stp/>
        <stp>##V3_BDPV12</stp>
        <stp>NUAN UW Equity</stp>
        <stp>IS_OPER_INC</stp>
        <stp>[NASDAQ.xlsx]Sheet1!R236C23</stp>
        <tr r="W236" s="1"/>
      </tp>
      <tp t="e">
        <v>#N/A</v>
        <stp/>
        <stp>##V3_BDPV12</stp>
        <stp>MTSN UW Equity</stp>
        <stp>IS_OPER_INC</stp>
        <stp>[NASDAQ.xlsx]Sheet1!R205C23</stp>
        <tr r="W205" s="1"/>
      </tp>
      <tp t="e">
        <v>#N/A</v>
        <stp/>
        <stp>##V3_BDPV12</stp>
        <stp>ASUR UW Equity</stp>
        <stp>RTG_MDY_ISSUER</stp>
        <stp>[NASDAQ.xlsx]Sheet1!R33C11</stp>
        <tr r="K33" s="1"/>
      </tp>
      <tp t="e">
        <v>#N/A</v>
        <stp/>
        <stp>##V3_BDPV12</stp>
        <stp>BTUI UW Equity</stp>
        <stp>SALES_REV_TURN</stp>
        <stp>[NASDAQ.xlsx]Sheet1!R58C15</stp>
        <tr r="O58" s="1"/>
      </tp>
      <tp t="e">
        <v>#N/A</v>
        <stp/>
        <stp>##V3_BDPV12</stp>
        <stp>MKTO UW Equity</stp>
        <stp>RTG_FITCH_LT_ISSUER_DEFAULT</stp>
        <stp>[NASDAQ.xlsx]Sheet1!R204C9</stp>
        <tr r="I204" s="1"/>
      </tp>
      <tp t="e">
        <v>#N/A</v>
        <stp/>
        <stp>##V3_BDPV12</stp>
        <stp>SCON UW Equity</stp>
        <stp>IS_OPER_INC</stp>
        <stp>[NASDAQ.xlsx]Sheet1!R318C23</stp>
        <tr r="W318" s="1"/>
      </tp>
      <tp t="e">
        <v>#N/A</v>
        <stp/>
        <stp>##V3_BDPV12</stp>
        <stp>SLP UW Equity</stp>
        <stp>IS_OPER_INC</stp>
        <stp>[NASDAQ.xlsx]Sheet1!R303C23</stp>
        <tr r="W303" s="1"/>
      </tp>
      <tp t="e">
        <v>#N/A</v>
        <stp/>
        <stp>##V3_BDPV12</stp>
        <stp>RESN UW Equity</stp>
        <stp>IS_OPER_INC</stp>
        <stp>[NASDAQ.xlsx]Sheet1!R284C23</stp>
        <tr r="W284" s="1"/>
      </tp>
      <tp t="e">
        <v>#N/A</v>
        <stp/>
        <stp>##V3_BDPV12</stp>
        <stp>RBCN UW Equity</stp>
        <stp>IS_OPER_INC</stp>
        <stp>[NASDAQ.xlsx]Sheet1!R288C23</stp>
        <tr r="W288" s="1"/>
      </tp>
      <tp t="e">
        <v>#N/A</v>
        <stp/>
        <stp>##V3_BDPV12</stp>
        <stp>ASTI UW Equity</stp>
        <stp>RTG_MDY_ISSUER</stp>
        <stp>[NASDAQ.xlsx]Sheet1!R29C11</stp>
        <tr r="K29" s="1"/>
      </tp>
      <tp t="e">
        <v>#N/A</v>
        <stp/>
        <stp>##V3_BDPV12</stp>
        <stp>PFIN UW Equity</stp>
        <stp>IS_OPER_INC</stp>
        <stp>[NASDAQ.xlsx]Sheet1!R245C23</stp>
        <tr r="W245" s="1"/>
      </tp>
      <tp t="e">
        <v>#N/A</v>
        <stp/>
        <stp>##V3_BDPV12</stp>
        <stp>VRSN UW Equity</stp>
        <stp>IS_OPER_INC</stp>
        <stp>[NASDAQ.xlsx]Sheet1!R358C23</stp>
        <tr r="W358" s="1"/>
      </tp>
      <tp t="e">
        <v>#N/A</v>
        <stp/>
        <stp>##V3_BDPV12</stp>
        <stp>CSPI UW Equity</stp>
        <stp>RTG_MDY_ISSUER</stp>
        <stp>[NASDAQ.xlsx]Sheet1!R91C11</stp>
        <tr r="K91" s="1"/>
      </tp>
      <tp t="e">
        <v>#N/A</v>
        <stp/>
        <stp>##V3_BDPV12</stp>
        <stp>TWIN UW Equity</stp>
        <stp>IS_OPER_INC</stp>
        <stp>[NASDAQ.xlsx]Sheet1!R348C23</stp>
        <tr r="W348" s="1"/>
      </tp>
      <tp t="e">
        <v>#N/A</v>
        <stp/>
        <stp>##V3_BDPV12</stp>
        <stp>CTSH UW Equity</stp>
        <stp>SALES_REV_TURN</stp>
        <stp>[NASDAQ.xlsx]Sheet1!R71C15</stp>
        <tr r="O71" s="1"/>
      </tp>
      <tp t="e">
        <v>#N/A</v>
        <stp/>
        <stp>##V3_BDPV12</stp>
        <stp>ZIXI UW Equity</stp>
        <stp>OPER_MARGIN</stp>
        <stp>[NASDAQ.xlsx]Sheet1!R375C17</stp>
        <tr r="Q375" s="1"/>
      </tp>
      <tp t="e">
        <v>#N/A</v>
        <stp/>
        <stp>##V3_BDPV12</stp>
        <stp>QLYS UW Equity</stp>
        <stp>RTG_MOODY_LONG_TERM</stp>
        <stp>[NASDAQ.xlsx]Sheet1!R273C12</stp>
        <tr r="L273" s="1"/>
      </tp>
      <tp t="e">
        <v>#N/A</v>
        <stp/>
        <stp>##V3_BDPV12</stp>
        <stp>ULTI UW Equity</stp>
        <stp>OPER_MARGIN</stp>
        <stp>[NASDAQ.xlsx]Sheet1!R337C17</stp>
        <tr r="Q337" s="1"/>
      </tp>
      <tp t="e">
        <v>#N/A</v>
        <stp/>
        <stp>##V3_BDPV12</stp>
        <stp>TSRI UW Equity</stp>
        <stp>OPER_MARGIN</stp>
        <stp>[NASDAQ.xlsx]Sheet1!R345C17</stp>
        <tr r="Q345" s="1"/>
      </tp>
      <tp t="e">
        <v>#N/A</v>
        <stp/>
        <stp>##V3_BDPV12</stp>
        <stp>TTMI UW Equity</stp>
        <stp>OPER_MARGIN</stp>
        <stp>[NASDAQ.xlsx]Sheet1!R346C17</stp>
        <tr r="Q346" s="1"/>
      </tp>
      <tp t="e">
        <v>#N/A</v>
        <stp/>
        <stp>##V3_BDPV12</stp>
        <stp>PLXS UW Equity</stp>
        <stp>RTG_MOODY_LONG_TERM</stp>
        <stp>[NASDAQ.xlsx]Sheet1!R258C12</stp>
        <tr r="L258" s="1"/>
      </tp>
      <tp t="e">
        <v>#N/A</v>
        <stp/>
        <stp>##V3_BDPV12</stp>
        <stp>PMCS UW Equity</stp>
        <stp>RTG_MOODY_LONG_TERM</stp>
        <stp>[NASDAQ.xlsx]Sheet1!R259C12</stp>
        <tr r="L259" s="1"/>
      </tp>
      <tp t="e">
        <v>#N/A</v>
        <stp/>
        <stp>##V3_BDPV12</stp>
        <stp>SAAS UW Equity</stp>
        <stp>RTG_MOODY_LONG_TERM</stp>
        <stp>[NASDAQ.xlsx]Sheet1!R154C12</stp>
        <tr r="L154" s="1"/>
      </tp>
      <tp t="e">
        <v>#N/A</v>
        <stp/>
        <stp>##V3_BDPV12</stp>
        <stp>PDFS UW Equity</stp>
        <stp>RTG_MOODY_LONG_TERM</stp>
        <stp>[NASDAQ.xlsx]Sheet1!R250C12</stp>
        <tr r="L250" s="1"/>
      </tp>
      <tp t="e">
        <v>#N/A</v>
        <stp/>
        <stp>##V3_BDPV12</stp>
        <stp>SATS UW Equity</stp>
        <stp>RTG_MOODY_LONG_TERM</stp>
        <stp>[NASDAQ.xlsx]Sheet1!R111C12</stp>
        <tr r="L111" s="1"/>
      </tp>
      <tp t="e">
        <v>#N/A</v>
        <stp/>
        <stp>##V3_BDPV12</stp>
        <stp>PRLS UW Equity</stp>
        <stp>RTG_MOODY_LONG_TERM</stp>
        <stp>[NASDAQ.xlsx]Sheet1!R251C12</stp>
        <tr r="L251" s="1"/>
      </tp>
      <tp t="e">
        <v>#N/A</v>
        <stp/>
        <stp>##V3_BDPV12</stp>
        <stp>PRGS UW Equity</stp>
        <stp>RTG_MOODY_LONG_TERM</stp>
        <stp>[NASDAQ.xlsx]Sheet1!R263C12</stp>
        <tr r="L263" s="1"/>
      </tp>
      <tp t="e">
        <v>#N/A</v>
        <stp/>
        <stp>##V3_BDPV12</stp>
        <stp>PLUS UW Equity</stp>
        <stp>RTG_MOODY_LONG_TERM</stp>
        <stp>[NASDAQ.xlsx]Sheet1!R125C12</stp>
        <tr r="L125" s="1"/>
      </tp>
      <tp t="e">
        <v>#N/A</v>
        <stp/>
        <stp>##V3_BDPV12</stp>
        <stp>SGMS UW Equity</stp>
        <stp>RTG_MOODY_LONG_TERM</stp>
        <stp>[NASDAQ.xlsx]Sheet1!R294C12</stp>
        <tr r="L294" s="1"/>
      </tp>
      <tp t="e">
        <v>#N/A</v>
        <stp/>
        <stp>##V3_BDPV12</stp>
        <stp>WSCI UW Equity</stp>
        <stp>OPER_MARGIN</stp>
        <stp>[NASDAQ.xlsx]Sheet1!R369C17</stp>
        <tr r="Q369" s="1"/>
      </tp>
      <tp t="e">
        <v>#N/A</v>
        <stp/>
        <stp>##V3_BDPV12</stp>
        <stp>SONS UW Equity</stp>
        <stp>RTG_MOODY_LONG_TERM</stp>
        <stp>[NASDAQ.xlsx]Sheet1!R308C12</stp>
        <tr r="L308" s="1"/>
      </tp>
      <tp t="e">
        <v>#N/A</v>
        <stp/>
        <stp>##V3_BDPV12</stp>
        <stp>SNPS UW Equity</stp>
        <stp>RTG_MOODY_LONG_TERM</stp>
        <stp>[NASDAQ.xlsx]Sheet1!R325C12</stp>
        <tr r="L325" s="1"/>
      </tp>
      <tp t="e">
        <v>#N/A</v>
        <stp/>
        <stp>##V3_BDPV12</stp>
        <stp>RMBS UW Equity</stp>
        <stp>RTG_MOODY_LONG_TERM</stp>
        <stp>[NASDAQ.xlsx]Sheet1!R278C12</stp>
        <tr r="L278" s="1"/>
      </tp>
      <tp t="e">
        <v>#N/A</v>
        <stp/>
        <stp>##V3_BDPV12</stp>
        <stp>VDSI UW Equity</stp>
        <stp>OPER_MARGIN</stp>
        <stp>[NASDAQ.xlsx]Sheet1!R355C17</stp>
        <tr r="Q355" s="1"/>
      </tp>
      <tp t="e">
        <v>#N/A</v>
        <stp/>
        <stp>##V3_BDPV12</stp>
        <stp>SWKS UW Equity</stp>
        <stp>RTG_MOODY_LONG_TERM</stp>
        <stp>[NASDAQ.xlsx]Sheet1!R304C12</stp>
        <tr r="L304" s="1"/>
      </tp>
      <tp t="e">
        <v>#N/A</v>
        <stp/>
        <stp>##V3_BDPV12</stp>
        <stp>RSYS UW Equity</stp>
        <stp>RTG_MOODY_LONG_TERM</stp>
        <stp>[NASDAQ.xlsx]Sheet1!R277C12</stp>
        <tr r="L277" s="1"/>
      </tp>
      <tp t="e">
        <v>#N/A</v>
        <stp/>
        <stp>##V3_BDPV12</stp>
        <stp>SSYS UW Equity</stp>
        <stp>RTG_MOODY_LONG_TERM</stp>
        <stp>[NASDAQ.xlsx]Sheet1!R313C12</stp>
        <tr r="L313" s="1"/>
      </tp>
      <tp t="e">
        <v>#N/A</v>
        <stp/>
        <stp>##V3_BDPV12</stp>
        <stp>PSMI UW Equity</stp>
        <stp>OPER_MARGIN</stp>
        <stp>[NASDAQ.xlsx]Sheet1!R253C17</stp>
        <tr r="Q253" s="1"/>
      </tp>
      <tp t="e">
        <v>#N/A</v>
        <stp/>
        <stp>##V3_BDPV12</stp>
        <stp>PCTI UW Equity</stp>
        <stp>OPER_MARGIN</stp>
        <stp>[NASDAQ.xlsx]Sheet1!R249C17</stp>
        <tr r="Q249" s="1"/>
      </tp>
      <tp t="e">
        <v>#N/A</v>
        <stp/>
        <stp>##V3_BDPV12</stp>
        <stp>TSYS UW Equity</stp>
        <stp>RTG_MOODY_LONG_TERM</stp>
        <stp>[NASDAQ.xlsx]Sheet1!R331C12</stp>
        <tr r="L331" s="1"/>
      </tp>
      <tp t="e">
        <v>#N/A</v>
        <stp/>
        <stp>##V3_BDPV12</stp>
        <stp>POWI UW Equity</stp>
        <stp>OPER_MARGIN</stp>
        <stp>[NASDAQ.xlsx]Sheet1!R260C17</stp>
        <tr r="Q260" s="1"/>
      </tp>
      <tp t="e">
        <v>#N/A</v>
        <stp/>
        <stp>##V3_BDPV12</stp>
        <stp>ASYS UW Equity</stp>
        <stp>RTG_MDY_ISSUER</stp>
        <stp>[NASDAQ.xlsx]Sheet1!R18C11</stp>
        <tr r="K18" s="1"/>
      </tp>
      <tp t="e">
        <v>#N/A</v>
        <stp/>
        <stp>##V3_BDPV12</stp>
        <stp>SCSC UW Equity</stp>
        <stp>RTG_FITCH_LT_ISSUER_DEFAULT</stp>
        <stp>[NASDAQ.xlsx]Sheet1!R293C9</stp>
        <tr r="I293" s="1"/>
      </tp>
      <tp t="e">
        <v>#N/A</v>
        <stp/>
        <stp>##V3_BDPV12</stp>
        <stp>QSII UW Equity</stp>
        <stp>OPER_MARGIN</stp>
        <stp>[NASDAQ.xlsx]Sheet1!R271C17</stp>
        <tr r="Q271" s="1"/>
      </tp>
      <tp t="e">
        <v>#N/A</v>
        <stp/>
        <stp>##V3_BDPV12</stp>
        <stp>CTXS UW Equity</stp>
        <stp>SALES_REV_TURN</stp>
        <stp>[NASDAQ.xlsx]Sheet1!R69C15</stp>
        <tr r="O69" s="1"/>
      </tp>
      <tp t="e">
        <v>#N/A</v>
        <stp/>
        <stp>##V3_BDPV12</stp>
        <stp>VIAS UW Equity</stp>
        <stp>RTG_MOODY_LONG_TERM</stp>
        <stp>[NASDAQ.xlsx]Sheet1!R361C12</stp>
        <tr r="L361" s="1"/>
      </tp>
      <tp t="e">
        <v>#N/A</v>
        <stp/>
        <stp>##V3_BDPV12</stp>
        <stp>SEMI UW Equity</stp>
        <stp>OPER_MARGIN</stp>
        <stp>[NASDAQ.xlsx]Sheet1!R315C17</stp>
        <tr r="Q315" s="1"/>
      </tp>
      <tp t="e">
        <v>#N/A</v>
        <stp/>
        <stp>##V3_BDPV12</stp>
        <stp>VRNS UW Equity</stp>
        <stp>RTG_MOODY_LONG_TERM</stp>
        <stp>[NASDAQ.xlsx]Sheet1!R354C12</stp>
        <tr r="L354" s="1"/>
      </tp>
      <tp t="e">
        <v>#N/A</v>
        <stp/>
        <stp>##V3_BDPV12</stp>
        <stp>SMCI UW Equity</stp>
        <stp>OPER_MARGIN</stp>
        <stp>[NASDAQ.xlsx]Sheet1!R317C17</stp>
        <tr r="Q317" s="1"/>
      </tp>
      <tp t="e">
        <v>#N/A</v>
        <stp/>
        <stp>##V3_BDPV12</stp>
        <stp>SMSI UW Equity</stp>
        <stp>OPER_MARGIN</stp>
        <stp>[NASDAQ.xlsx]Sheet1!R305C17</stp>
        <tr r="Q305" s="1"/>
      </tp>
      <tp t="e">
        <v>#N/A</v>
        <stp/>
        <stp>##V3_BDPV12</stp>
        <stp>RCII UW Equity</stp>
        <stp>OPER_MARGIN</stp>
        <stp>[NASDAQ.xlsx]Sheet1!R283C17</stp>
        <tr r="Q283" s="1"/>
      </tp>
      <tp t="e">
        <v>#N/A</v>
        <stp/>
        <stp>##V3_BDPV12</stp>
        <stp>VTSS UW Equity</stp>
        <stp>RTG_MOODY_LONG_TERM</stp>
        <stp>[NASDAQ.xlsx]Sheet1!R364C12</stp>
        <tr r="L364" s="1"/>
      </tp>
      <tp>
        <v>17.262699999999999</v>
        <stp/>
        <stp>##V3_BDHV12</stp>
        <stp>AMAT UW Equity</stp>
        <stp>OPER_MARGIN</stp>
        <stp>CQ12004</stp>
        <stp/>
        <stp>[NASDAQ.xlsx]OperMarg BDH!R5C23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W5" s="3"/>
      </tp>
      <tp t="e">
        <v>#N/A</v>
        <stp/>
        <stp>##V3_BDPV12</stp>
        <stp>EMKR UW Equity</stp>
        <stp>CF_FREE_CASH_FLOW</stp>
        <stp>[NASDAQ.xlsx]Sheet1!R117C16</stp>
        <tr r="P117" s="1"/>
      </tp>
      <tp t="e">
        <v>#N/A</v>
        <stp/>
        <stp>##V3_BDPV12</stp>
        <stp>IMMR UW Equity</stp>
        <stp>CF_FREE_CASH_FLOW</stp>
        <stp>[NASDAQ.xlsx]Sheet1!R153C16</stp>
        <tr r="P153" s="1"/>
      </tp>
      <tp t="e">
        <v>#N/A</v>
        <stp/>
        <stp>##V3_BDPV12</stp>
        <stp>RMBS UW Equity</stp>
        <stp>CF_FREE_CASH_FLOW</stp>
        <stp>[NASDAQ.xlsx]Sheet1!R278C16</stp>
        <tr r="P278" s="1"/>
      </tp>
      <tp t="e">
        <v>#N/A</v>
        <stp/>
        <stp>##V3_BDPV12</stp>
        <stp>SMCI UW Equity</stp>
        <stp>CF_FREE_CASH_FLOW</stp>
        <stp>[NASDAQ.xlsx]Sheet1!R317C16</stp>
        <tr r="P317" s="1"/>
      </tp>
      <tp t="e">
        <v>#N/A</v>
        <stp/>
        <stp>##V3_BDPV12</stp>
        <stp>PMCS UW Equity</stp>
        <stp>CF_FREE_CASH_FLOW</stp>
        <stp>[NASDAQ.xlsx]Sheet1!R259C16</stp>
        <tr r="P259" s="1"/>
      </tp>
      <tp t="e">
        <v>#N/A</v>
        <stp/>
        <stp>##V3_BDPV12</stp>
        <stp>OMCL UW Equity</stp>
        <stp>CF_FREE_CASH_FLOW</stp>
        <stp>[NASDAQ.xlsx]Sheet1!R240C16</stp>
        <tr r="P240" s="1"/>
      </tp>
      <tp t="e">
        <v>#N/A</v>
        <stp/>
        <stp>##V3_BDPV12</stp>
        <stp>DAEG UW Equity</stp>
        <stp>NET_DEBT_TO_SHRHLDR_EQTY</stp>
        <stp>[NASDAQ.xlsx]Sheet1!R94C24</stp>
        <tr r="X94" s="1"/>
      </tp>
      <tp t="e">
        <v>#N/A</v>
        <stp/>
        <stp>##V3_BDPV12</stp>
        <stp>NUAN UW Equity</stp>
        <stp>FCF_TO_TOTAL_DEBT</stp>
        <stp>[NASDAQ.xlsx]Sheet1!R236C19</stp>
        <tr r="S236" s="1"/>
      </tp>
      <tp t="e">
        <v>#N/A</v>
        <stp/>
        <stp>##V3_BDPV12</stp>
        <stp>TUBE UW Equity</stp>
        <stp>FCF_TO_TOTAL_DEBT</stp>
        <stp>[NASDAQ.xlsx]Sheet1!R347C19</stp>
        <tr r="S347" s="1"/>
      </tp>
      <tp t="e">
        <v>#N/A</v>
        <stp/>
        <stp>##V3_BDPV12</stp>
        <stp>FUEL UW Equity</stp>
        <stp>FCF_TO_TOTAL_DEBT</stp>
        <stp>[NASDAQ.xlsx]Sheet1!R287C19</stp>
        <tr r="S287" s="1"/>
      </tp>
      <tp t="e">
        <v>#N/A</v>
        <stp/>
        <stp>##V3_BDPV12</stp>
        <stp>SMSI UW Equity</stp>
        <stp>CF_FREE_CASH_FLOW</stp>
        <stp>[NASDAQ.xlsx]Sheet1!R305C16</stp>
        <tr r="P305" s="1"/>
      </tp>
      <tp t="e">
        <v>#N/A</v>
        <stp/>
        <stp>##V3_BDPV12</stp>
        <stp>QUIK UW Equity</stp>
        <stp>FCF_TO_TOTAL_DEBT</stp>
        <stp>[NASDAQ.xlsx]Sheet1!R275C19</stp>
        <tr r="S275" s="1"/>
      </tp>
      <tp t="e">
        <v>#N/A</v>
        <stp/>
        <stp>##V3_BDPV12</stp>
        <stp>GUID UW Equity</stp>
        <stp>FCF_TO_TOTAL_DEBT</stp>
        <stp>[NASDAQ.xlsx]Sheet1!R145C19</stp>
        <tr r="S145" s="1"/>
      </tp>
      <tp t="e">
        <v>#N/A</v>
        <stp/>
        <stp>##V3_BDPV12</stp>
        <stp>DMRC UW Equity</stp>
        <stp>CF_FREE_CASH_FLOW</stp>
        <stp>[NASDAQ.xlsx]Sheet1!R100C16</stp>
        <tr r="P100" s="1"/>
      </tp>
      <tp t="e">
        <v>#N/A</v>
        <stp/>
        <stp>##V3_BDPV12</stp>
        <stp>QUMU UW Equity</stp>
        <stp>FCF_TO_TOTAL_DEBT</stp>
        <stp>[NASDAQ.xlsx]Sheet1!R276C19</stp>
        <tr r="S276" s="1"/>
      </tp>
      <tp>
        <v>8.0996000000000006</v>
        <stp/>
        <stp>##V3_BDHV12</stp>
        <stp>ADEP UW Equity</stp>
        <stp>FREE_CASH_FLOW_MARGIN</stp>
        <stp>CQ12004</stp>
        <stp/>
        <stp>[NASDAQ.xlsx]FCFMarg BDH!R5C7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G5" s="4"/>
      </tp>
      <tp t="e">
        <v>#N/A</v>
        <stp/>
        <stp>##V3_BDPV12</stp>
        <stp>SMTC UW Equity</stp>
        <stp>CF_FREE_CASH_FLOW</stp>
        <stp>[NASDAQ.xlsx]Sheet1!R298C16</stp>
        <tr r="P298" s="1"/>
      </tp>
      <tp t="e">
        <v>#N/A</v>
        <stp/>
        <stp>##V3_BDPV12</stp>
        <stp>SMTP UW Equity</stp>
        <stp>CF_FREE_CASH_FLOW</stp>
        <stp>[NASDAQ.xlsx]Sheet1!R306C16</stp>
        <tr r="P306" s="1"/>
      </tp>
      <tp t="e">
        <v>#N/A</v>
        <stp/>
        <stp>##V3_BDPV12</stp>
        <stp>BV UW Equity</stp>
        <stp>BS_CASH_NEAR_CASH_ITEM</stp>
        <stp>[NASDAQ.xlsx]Sheet1!R45C28</stp>
        <tr r="AB45" s="1"/>
      </tp>
      <tp t="e">
        <v>#N/A</v>
        <stp/>
        <stp>##V3_BDPV12</stp>
        <stp>CA UW Equity</stp>
        <stp>BS_CASH_NEAR_CASH_ITEM</stp>
        <stp>[NASDAQ.xlsx]Sheet1!R59C28</stp>
        <tr r="AB59" s="1"/>
      </tp>
      <tp t="e">
        <v>#N/A</v>
        <stp/>
        <stp>##V3_BDPV12</stp>
        <stp>CY UW Equity</stp>
        <stp>BS_CASH_NEAR_CASH_ITEM</stp>
        <stp>[NASDAQ.xlsx]Sheet1!R93C28</stp>
        <tr r="AB93" s="1"/>
      </tp>
      <tp t="e">
        <v>#N/A</v>
        <stp/>
        <stp>##V3_BDPV12</stp>
        <stp>ADP UW Equity</stp>
        <stp>RTG_MDY_ISSUER</stp>
        <stp>[NASDAQ.xlsx]Sheet1!R39C11</stp>
        <tr r="K39" s="1"/>
      </tp>
      <tp t="e">
        <v>#N/A</v>
        <stp/>
        <stp>##V3_BDPV12</stp>
        <stp>ADI UW Equity</stp>
        <stp>RTG_MDY_ISSUER</stp>
        <stp>[NASDAQ.xlsx]Sheet1!R20C11</stp>
        <tr r="K20" s="1"/>
      </tp>
      <tp t="e">
        <v>#N/A</v>
        <stp/>
        <stp>##V3_BDPV12</stp>
        <stp>MU UW Equity</stp>
        <stp>CF_CASH_FROM_OPER</stp>
        <stp>[NASDAQ.xlsx]Sheet1!R217C26</stp>
        <tr r="Z217" s="1"/>
      </tp>
      <tp t="e">
        <v>#N/A</v>
        <stp/>
        <stp>##V3_BDPV12</stp>
        <stp>FB UW Equity</stp>
        <stp>CF_CASH_FROM_OPER</stp>
        <stp>[NASDAQ.xlsx]Sheet1!R130C26</stp>
        <tr r="Z130" s="1"/>
      </tp>
      <tp t="e">
        <v>#N/A</v>
        <stp/>
        <stp>##V3_BDPV12</stp>
        <stp>DRAM UW Equity</stp>
        <stp>CF_FREE_CASH_FLOW</stp>
        <stp>[NASDAQ.xlsx]Sheet1!R96C16</stp>
        <tr r="P96" s="1"/>
      </tp>
      <tp t="e">
        <v>#N/A</v>
        <stp/>
        <stp>##V3_BDPV12</stp>
        <stp>EA UW Equity</stp>
        <stp>CF_CASH_FROM_OPER</stp>
        <stp>[NASDAQ.xlsx]Sheet1!R115C26</stp>
        <tr r="Z115" s="1"/>
      </tp>
      <tp t="e">
        <v>#N/A</v>
        <stp/>
        <stp>##V3_BDPV12</stp>
        <stp>DTLK UW Equity</stp>
        <stp>CF_FREE_CASH_FLOW</stp>
        <stp>[NASDAQ.xlsx]Sheet1!R95C16</stp>
        <tr r="P95" s="1"/>
      </tp>
      <tp t="e">
        <v>#N/A</v>
        <stp/>
        <stp>##V3_BDPV12</stp>
        <stp>DWCH UW Equity</stp>
        <stp>CF_FREE_CASH_FLOW</stp>
        <stp>[NASDAQ.xlsx]Sheet1!R97C16</stp>
        <tr r="P97" s="1"/>
      </tp>
      <tp t="e">
        <v>#N/A</v>
        <stp/>
        <stp>##V3_BDPV12</stp>
        <stp>CERN UW Equity</stp>
        <stp>RTG_FITCH_LT_ISSUER_DEFAULT</stp>
        <stp>[NASDAQ.xlsx]Sheet1!R65C9</stp>
        <tr r="I65" s="1"/>
      </tp>
      <tp t="e">
        <v>#N/A</v>
        <stp/>
        <stp>##V3_BDPV12</stp>
        <stp>DAEG UW Equity</stp>
        <stp>CF_FREE_CASH_FLOW</stp>
        <stp>[NASDAQ.xlsx]Sheet1!R94C16</stp>
        <tr r="P94" s="1"/>
      </tp>
      <tp t="e">
        <v>#N/A</v>
        <stp/>
        <stp>##V3_BDPV12</stp>
        <stp>DGII UW Equity</stp>
        <stp>CF_FREE_CASH_FLOW</stp>
        <stp>[NASDAQ.xlsx]Sheet1!R99C16</stp>
        <tr r="P99" s="1"/>
      </tp>
      <tp t="e">
        <v>#N/A</v>
        <stp/>
        <stp>##V3_BDPV12</stp>
        <stp>RP UW Equity</stp>
        <stp>CF_CASH_FROM_OPER</stp>
        <stp>[NASDAQ.xlsx]Sheet1!R282C26</stp>
        <tr r="Z282" s="1"/>
      </tp>
      <tp t="e">
        <v>#N/A</v>
        <stp/>
        <stp>##V3_BDPV12</stp>
        <stp>INFA UW Equity</stp>
        <stp>IS_OPER_INC</stp>
        <stp>[NASDAQ.xlsx]Sheet1!R155C23</stp>
        <tr r="W155" s="1"/>
      </tp>
      <tp t="e">
        <v>#N/A</v>
        <stp/>
        <stp>##V3_BDPV12</stp>
        <stp>AWRE UW Equity</stp>
        <stp>NET_WORKING_CAPITAL_INVESTMENT</stp>
        <stp>[NASDAQ.xlsx]Sheet1!R41C27</stp>
        <tr r="AA41" s="1"/>
      </tp>
      <tp t="e">
        <v>#N/A</v>
        <stp/>
        <stp>##V3_BDPV12</stp>
        <stp>NVDA UW Equity</stp>
        <stp>IS_OPER_INC</stp>
        <stp>[NASDAQ.xlsx]Sheet1!R238C23</stp>
        <tr r="W238" s="1"/>
      </tp>
      <tp t="e">
        <v>#N/A</v>
        <stp/>
        <stp>##V3_BDPV12</stp>
        <stp>MNGA UW Equity</stp>
        <stp>IS_OPER_INC</stp>
        <stp>[NASDAQ.xlsx]Sheet1!R200C23</stp>
        <tr r="W200" s="1"/>
      </tp>
      <tp t="e">
        <v>#N/A</v>
        <stp/>
        <stp>##V3_BDPV12</stp>
        <stp>COMM UW Equity</stp>
        <stp>BS_CASH_NEAR_CASH_ITEM</stp>
        <stp>[NASDAQ.xlsx]Sheet1!R73C28</stp>
        <tr r="AB73" s="1"/>
      </tp>
      <tp t="e">
        <v>#N/A</v>
        <stp/>
        <stp>##V3_BDPV12</stp>
        <stp>TTWO UW Equity</stp>
        <stp>RTG_FITCH_LT_ISSUER_DEFAULT</stp>
        <stp>[NASDAQ.xlsx]Sheet1!R328C9</stp>
        <tr r="I328" s="1"/>
      </tp>
      <tp t="e">
        <v>#N/A</v>
        <stp/>
        <stp>##V3_BDPV12</stp>
        <stp>SYNA UW Equity</stp>
        <stp>IS_OPER_INC</stp>
        <stp>[NASDAQ.xlsx]Sheet1!R323C23</stp>
        <tr r="W323" s="1"/>
      </tp>
      <tp t="e">
        <v>#N/A</v>
        <stp/>
        <stp>##V3_BDPV12</stp>
        <stp>SGMA UW Equity</stp>
        <stp>IS_OPER_INC</stp>
        <stp>[NASDAQ.xlsx]Sheet1!R300C23</stp>
        <tr r="W300" s="1"/>
      </tp>
      <tp t="e">
        <v>#N/A</v>
        <stp/>
        <stp>##V3_BDPV12</stp>
        <stp>QADA UW Equity</stp>
        <stp>IS_OPER_INC</stp>
        <stp>[NASDAQ.xlsx]Sheet1!R266C23</stp>
        <tr r="W266" s="1"/>
      </tp>
      <tp t="e">
        <v>#N/A</v>
        <stp/>
        <stp>##V3_BDPV12</stp>
        <stp>PEGA UW Equity</stp>
        <stp>IS_OPER_INC</stp>
        <stp>[NASDAQ.xlsx]Sheet1!R252C23</stp>
        <tr r="W252" s="1"/>
      </tp>
      <tp t="e">
        <v>#N/A</v>
        <stp/>
        <stp>##V3_BDPV12</stp>
        <stp>COVS UW Equity</stp>
        <stp>BS_CASH_NEAR_CASH_ITEM</stp>
        <stp>[NASDAQ.xlsx]Sheet1!R84C28</stp>
        <tr r="AB84" s="1"/>
      </tp>
      <tp t="e">
        <v>#N/A</v>
        <stp/>
        <stp>##V3_BDPV12</stp>
        <stp>TSRA UW Equity</stp>
        <stp>IS_OPER_INC</stp>
        <stp>[NASDAQ.xlsx]Sheet1!R333C23</stp>
        <tr r="W333" s="1"/>
      </tp>
      <tp t="e">
        <v>#N/A</v>
        <stp/>
        <stp>##V3_BDPV12</stp>
        <stp>ZBRA UW Equity</stp>
        <stp>IS_OPER_INC</stp>
        <stp>[NASDAQ.xlsx]Sheet1!R374C23</stp>
        <tr r="W374" s="1"/>
      </tp>
      <tp t="e">
        <v>#N/A</v>
        <stp/>
        <stp>##V3_BDPV12</stp>
        <stp>ZNGA UW Equity</stp>
        <stp>IS_OPER_INC</stp>
        <stp>[NASDAQ.xlsx]Sheet1!R376C23</stp>
        <tr r="W376" s="1"/>
      </tp>
      <tp t="e">
        <v>#N/A</v>
        <stp/>
        <stp>##V3_BDPV12</stp>
        <stp>PCYG UW Equity</stp>
        <stp>RTG_FITCH_LT_ISSUER_DEFAULT</stp>
        <stp>[NASDAQ.xlsx]Sheet1!R246C9</stp>
        <tr r="I246" s="1"/>
      </tp>
      <tp t="e">
        <v>#N/A</v>
        <stp/>
        <stp>##V3_BDPV12</stp>
        <stp>KFX UW Equity</stp>
        <stp>OPER_MARGIN</stp>
        <stp>[NASDAQ.xlsx]Sheet1!R183C17</stp>
        <tr r="Q183" s="1"/>
      </tp>
      <tp t="e">
        <v>#N/A</v>
        <stp/>
        <stp>##V3_BDPV12</stp>
        <stp>DWCH UW Equity</stp>
        <stp>NET_WORKING_CAPITAL_INVESTMENT</stp>
        <stp>[NASDAQ.xlsx]Sheet1!R97C27</stp>
        <tr r="AA97" s="1"/>
      </tp>
      <tp t="e">
        <v>#N/A</v>
        <stp/>
        <stp>##V3_BDPV12</stp>
        <stp>EBIX UW Equity</stp>
        <stp>CF_FREE_CASH_FLOW</stp>
        <stp>[NASDAQ.xlsx]Sheet1!R109C16</stp>
        <tr r="P109" s="1"/>
      </tp>
      <tp t="e">
        <v>#N/A</v>
        <stp/>
        <stp>##V3_BDPV12</stp>
        <stp>MOBL UW Equity</stp>
        <stp>CF_CASH_FROM_OPER</stp>
        <stp>[NASDAQ.xlsx]Sheet1!R223C26</stp>
        <tr r="Z223" s="1"/>
      </tp>
      <tp t="e">
        <v>#N/A</v>
        <stp/>
        <stp>##V3_BDPV12</stp>
        <stp>SOFO UW Equity</stp>
        <stp>CF_CASH_FROM_OPER</stp>
        <stp>[NASDAQ.xlsx]Sheet1!R307C26</stp>
        <tr r="Z307" s="1"/>
      </tp>
      <tp t="e">
        <v>#N/A</v>
        <stp/>
        <stp>##V3_BDPV12</stp>
        <stp>UBNT UW Equity</stp>
        <stp>CF_FREE_CASH_FLOW</stp>
        <stp>[NASDAQ.xlsx]Sheet1!R349C16</stp>
        <tr r="P349" s="1"/>
      </tp>
      <tp>
        <v>-5.0358000000000001</v>
        <stp/>
        <stp>##V3_BDHV12</stp>
        <stp>BRKS UW Equity</stp>
        <stp>OPER_MARGIN</stp>
        <stp>CQ12004</stp>
        <stp/>
        <stp>[NASDAQ.xlsx]OperMarg BDH!R5C56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D5" s="3"/>
      </tp>
      <tp>
        <v>-14.7072</v>
        <stp/>
        <stp>##V3_BDHV12</stp>
        <stp>ACLS UW Equity</stp>
        <stp>OPER_MARGIN</stp>
        <stp>CQ12004</stp>
        <stp/>
        <stp>[NASDAQ.xlsx]OperMarg BDH!R5C41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O5" s="3"/>
      </tp>
      <tp>
        <v>7.9432</v>
        <stp/>
        <stp>##V3_BDHV12</stp>
        <stp>AMKR UW Equity</stp>
        <stp>OPER_MARGIN</stp>
        <stp>CQ12004</stp>
        <stp/>
        <stp>[NASDAQ.xlsx]OperMarg BDH!R5C16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P5" s="3"/>
      </tp>
      <tp t="e">
        <v>#N/A</v>
        <stp/>
        <stp>##V3_BDPV12</stp>
        <stp>LOGI UW Equity</stp>
        <stp>CF_CASH_FROM_OPER</stp>
        <stp>[NASDAQ.xlsx]Sheet1!R195C26</stp>
        <tr r="Z195" s="1"/>
      </tp>
      <tp t="e">
        <v>#N/A</v>
        <stp/>
        <stp>##V3_BDPV12</stp>
        <stp>LOGM UW Equity</stp>
        <stp>CF_CASH_FROM_OPER</stp>
        <stp>[NASDAQ.xlsx]Sheet1!R196C26</stp>
        <tr r="Z196" s="1"/>
      </tp>
      <tp t="e">
        <v>#N/A</v>
        <stp/>
        <stp>##V3_BDPV12</stp>
        <stp>RBCN UW Equity</stp>
        <stp>CF_FREE_CASH_FLOW</stp>
        <stp>[NASDAQ.xlsx]Sheet1!R288C16</stp>
        <tr r="P288" s="1"/>
      </tp>
      <tp t="e">
        <v>#N/A</v>
        <stp/>
        <stp>##V3_BDPV12</stp>
        <stp>CTSH UW Equity</stp>
        <stp>NET_DEBT_TO_SHRHLDR_EQTY</stp>
        <stp>[NASDAQ.xlsx]Sheet1!R71C24</stp>
        <tr r="X71" s="1"/>
      </tp>
      <tp t="e">
        <v>#N/A</v>
        <stp/>
        <stp>##V3_BDPV12</stp>
        <stp>QBAK UW Equity</stp>
        <stp>CF_FREE_CASH_FLOW</stp>
        <stp>[NASDAQ.xlsx]Sheet1!R272C16</stp>
        <tr r="P272" s="1"/>
      </tp>
      <tp t="e">
        <v>#N/A</v>
        <stp/>
        <stp>##V3_BDPV12</stp>
        <stp>COOL UW Equity</stp>
        <stp>CF_CASH_FROM_OPER</stp>
        <stp>[NASDAQ.xlsx]Sheet1!R201C26</stp>
        <tr r="Z201" s="1"/>
      </tp>
      <tp t="e">
        <v>#N/A</v>
        <stp/>
        <stp>##V3_BDPV12</stp>
        <stp>SONS UW Equity</stp>
        <stp>CF_CASH_FROM_OPER</stp>
        <stp>[NASDAQ.xlsx]Sheet1!R308C26</stp>
        <tr r="Z308" s="1"/>
      </tp>
      <tp t="e">
        <v>#N/A</v>
        <stp/>
        <stp>##V3_BDPV12</stp>
        <stp>DWCH UW Equity</stp>
        <stp>NET_DEBT_TO_SHRHLDR_EQTY</stp>
        <stp>[NASDAQ.xlsx]Sheet1!R97C24</stp>
        <tr r="X97" s="1"/>
      </tp>
      <tp t="e">
        <v>#N/A</v>
        <stp/>
        <stp>##V3_BDPV12</stp>
        <stp>LOOK UW Equity</stp>
        <stp>CF_CASH_FROM_OPER</stp>
        <stp>[NASDAQ.xlsx]Sheet1!R197C26</stp>
        <tr r="Z197" s="1"/>
      </tp>
      <tp t="e">
        <v>#N/A</v>
        <stp/>
        <stp>##V3_BDPV12</stp>
        <stp>GOOG UW Equity</stp>
        <stp>CF_CASH_FROM_OPER</stp>
        <stp>[NASDAQ.xlsx]Sheet1!R141C26</stp>
        <tr r="Z141" s="1"/>
      </tp>
      <tp t="e">
        <v>#N/A</v>
        <stp/>
        <stp>##V3_BDPV12</stp>
        <stp>KOPN UW Equity</stp>
        <stp>CF_CASH_FROM_OPER</stp>
        <stp>[NASDAQ.xlsx]Sheet1!R184C26</stp>
        <tr r="Z184" s="1"/>
      </tp>
      <tp t="e">
        <v>#N/A</v>
        <stp/>
        <stp>##V3_BDPV12</stp>
        <stp>EOPN UW Equity</stp>
        <stp>CF_CASH_FROM_OPER</stp>
        <stp>[NASDAQ.xlsx]Sheet1!R107C26</stp>
        <tr r="Z107" s="1"/>
      </tp>
      <tp t="e">
        <v>#N/A</v>
        <stp/>
        <stp>##V3_BDPV12</stp>
        <stp>MOSY UW Equity</stp>
        <stp>CF_CASH_FROM_OPER</stp>
        <stp>[NASDAQ.xlsx]Sheet1!R226C26</stp>
        <tr r="Z226" s="1"/>
      </tp>
      <tp t="e">
        <v>#N/A</v>
        <stp/>
        <stp>##V3_BDPV12</stp>
        <stp>LORL UW Equity</stp>
        <stp>CF_CASH_FROM_OPER</stp>
        <stp>[NASDAQ.xlsx]Sheet1!R198C26</stp>
        <tr r="Z198" s="1"/>
      </tp>
      <tp t="e">
        <v>#N/A</v>
        <stp/>
        <stp>##V3_BDPV12</stp>
        <stp>FORM UW Equity</stp>
        <stp>CF_CASH_FROM_OPER</stp>
        <stp>[NASDAQ.xlsx]Sheet1!R138C26</stp>
        <tr r="Z138" s="1"/>
      </tp>
      <tp t="e">
        <v>#N/A</v>
        <stp/>
        <stp>##V3_BDPV12</stp>
        <stp>POWI UW Equity</stp>
        <stp>CF_CASH_FROM_OPER</stp>
        <stp>[NASDAQ.xlsx]Sheet1!R260C26</stp>
        <tr r="Z260" s="1"/>
      </tp>
      <tp>
        <v>-21.339600000000001</v>
        <stp/>
        <stp>##V3_BDHV12</stp>
        <stp>CSOD UW Equity</stp>
        <stp>OPER_MARGIN</stp>
        <stp>CQ12004</stp>
        <stp/>
        <stp>[NASDAQ.xlsx]OperMarg BDH!R5C82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CD5" s="3"/>
      </tp>
      <tp t="e">
        <v>#N/A</v>
        <stp/>
        <stp>##V3_BDPV12</stp>
        <stp>ZBRA UW Equity</stp>
        <stp>CF_FREE_CASH_FLOW</stp>
        <stp>[NASDAQ.xlsx]Sheet1!R374C16</stp>
        <tr r="P374" s="1"/>
      </tp>
      <tp t="e">
        <v>#N/A</v>
        <stp/>
        <stp>##V3_BDPV12</stp>
        <stp>CVV UW Equity</stp>
        <stp>NET_DEBT_TO_SHRHLDR_EQTY</stp>
        <stp>[NASDAQ.xlsx]Sheet1!R92C24</stp>
        <tr r="X92" s="1"/>
      </tp>
      <tp t="e">
        <v>#N/A</v>
        <stp/>
        <stp>##V3_BDPV12</stp>
        <stp>TZOO UW Equity</stp>
        <stp>FCF_TO_TOTAL_DEBT</stp>
        <stp>[NASDAQ.xlsx]Sheet1!R341C19</stp>
        <tr r="S341" s="1"/>
      </tp>
      <tp t="e">
        <v>#N/A</v>
        <stp/>
        <stp>##V3_BDPV12</stp>
        <stp>MANH UW Equity</stp>
        <stp>BS_TOT_ASSET</stp>
        <stp>[NASDAQ.xlsx]Sheet1!R202C22</stp>
        <tr r="V202" s="1"/>
      </tp>
      <tp t="e">
        <v>#N/A</v>
        <stp/>
        <stp>##V3_BDPV12</stp>
        <stp>MCRL UW Equity</stp>
        <stp>BS_TOT_ASSET</stp>
        <stp>[NASDAQ.xlsx]Sheet1!R215C22</stp>
        <tr r="V215" s="1"/>
      </tp>
      <tp t="e">
        <v>#N/A</v>
        <stp/>
        <stp>##V3_BDPV12</stp>
        <stp>MCHP UW Equity</stp>
        <stp>BS_TOT_ASSET</stp>
        <stp>[NASDAQ.xlsx]Sheet1!R216C22</stp>
        <tr r="V216" s="1"/>
      </tp>
      <tp t="e">
        <v>#N/A</v>
        <stp/>
        <stp>##V3_BDPV12</stp>
        <stp>MDSO UW Equity</stp>
        <stp>BS_TOT_ASSET</stp>
        <stp>[NASDAQ.xlsx]Sheet1!R210C22</stp>
        <tr r="V210" s="1"/>
      </tp>
      <tp t="e">
        <v>#N/A</v>
        <stp/>
        <stp>##V3_BDPV12</stp>
        <stp>MDAS UW Equity</stp>
        <stp>BS_TOT_ASSET</stp>
        <stp>[NASDAQ.xlsx]Sheet1!R208C22</stp>
        <tr r="V208" s="1"/>
      </tp>
      <tp t="e">
        <v>#N/A</v>
        <stp/>
        <stp>##V3_BDPV12</stp>
        <stp>MERU UW Equity</stp>
        <stp>BS_TOT_ASSET</stp>
        <stp>[NASDAQ.xlsx]Sheet1!R214C22</stp>
        <tr r="V214" s="1"/>
      </tp>
      <tp t="e">
        <v>#N/A</v>
        <stp/>
        <stp>##V3_BDPV12</stp>
        <stp>MENT UW Equity</stp>
        <stp>BS_TOT_ASSET</stp>
        <stp>[NASDAQ.xlsx]Sheet1!R212C22</stp>
        <tr r="V212" s="1"/>
      </tp>
      <tp t="e">
        <v>#N/A</v>
        <stp/>
        <stp>##V3_BDPV12</stp>
        <stp>MFLX UW Equity</stp>
        <stp>BS_TOT_ASSET</stp>
        <stp>[NASDAQ.xlsx]Sheet1!R228C22</stp>
        <tr r="V228" s="1"/>
      </tp>
      <tp t="e">
        <v>#N/A</v>
        <stp/>
        <stp>##V3_BDPV12</stp>
        <stp>MGRC UW Equity</stp>
        <stp>BS_TOT_ASSET</stp>
        <stp>[NASDAQ.xlsx]Sheet1!R207C22</stp>
        <tr r="V207" s="1"/>
      </tp>
      <tp t="e">
        <v>#N/A</v>
        <stp/>
        <stp>##V3_BDPV12</stp>
        <stp>MIDD UW Equity</stp>
        <stp>BS_TOT_ASSET</stp>
        <stp>[NASDAQ.xlsx]Sheet1!R336C22</stp>
        <tr r="V336" s="1"/>
      </tp>
      <tp t="e">
        <v>#N/A</v>
        <stp/>
        <stp>##V3_BDPV12</stp>
        <stp>MITK UW Equity</stp>
        <stp>BS_TOT_ASSET</stp>
        <stp>[NASDAQ.xlsx]Sheet1!R222C22</stp>
        <tr r="V222" s="1"/>
      </tp>
      <tp t="e">
        <v>#N/A</v>
        <stp/>
        <stp>##V3_BDPV12</stp>
        <stp>MIND UW Equity</stp>
        <stp>BS_TOT_ASSET</stp>
        <stp>[NASDAQ.xlsx]Sheet1!R221C22</stp>
        <tr r="V221" s="1"/>
      </tp>
      <tp t="e">
        <v>#N/A</v>
        <stp/>
        <stp>##V3_BDPV12</stp>
        <stp>MKTO UW Equity</stp>
        <stp>BS_TOT_ASSET</stp>
        <stp>[NASDAQ.xlsx]Sheet1!R204C22</stp>
        <tr r="V204" s="1"/>
      </tp>
      <tp t="e">
        <v>#N/A</v>
        <stp/>
        <stp>##V3_BDPV12</stp>
        <stp>MLNX UW Equity</stp>
        <stp>BS_TOT_ASSET</stp>
        <stp>[NASDAQ.xlsx]Sheet1!R211C22</stp>
        <tr r="V211" s="1"/>
      </tp>
      <tp t="e">
        <v>#N/A</v>
        <stp/>
        <stp>##V3_BDPV12</stp>
        <stp>MNTX UW Equity</stp>
        <stp>BS_TOT_ASSET</stp>
        <stp>[NASDAQ.xlsx]Sheet1!R203C22</stp>
        <tr r="V203" s="1"/>
      </tp>
      <tp t="e">
        <v>#N/A</v>
        <stp/>
        <stp>##V3_BDPV12</stp>
        <stp>MNGA UW Equity</stp>
        <stp>BS_TOT_ASSET</stp>
        <stp>[NASDAQ.xlsx]Sheet1!R200C22</stp>
        <tr r="V200" s="1"/>
      </tp>
      <tp t="e">
        <v>#N/A</v>
        <stp/>
        <stp>##V3_BDPV12</stp>
        <stp>MOSY UW Equity</stp>
        <stp>BS_TOT_ASSET</stp>
        <stp>[NASDAQ.xlsx]Sheet1!R226C22</stp>
        <tr r="V226" s="1"/>
      </tp>
      <tp t="e">
        <v>#N/A</v>
        <stp/>
        <stp>##V3_BDPV12</stp>
        <stp>MOBL UW Equity</stp>
        <stp>BS_TOT_ASSET</stp>
        <stp>[NASDAQ.xlsx]Sheet1!R223C22</stp>
        <tr r="V223" s="1"/>
      </tp>
      <tp t="e">
        <v>#N/A</v>
        <stp/>
        <stp>##V3_BDPV12</stp>
        <stp>MPWR UW Equity</stp>
        <stp>BS_TOT_ASSET</stp>
        <stp>[NASDAQ.xlsx]Sheet1!R224C22</stp>
        <tr r="V224" s="1"/>
      </tp>
      <tp t="e">
        <v>#N/A</v>
        <stp/>
        <stp>##V3_BDPV12</stp>
        <stp>MRVC UW Equity</stp>
        <stp>BS_TOT_ASSET</stp>
        <stp>[NASDAQ.xlsx]Sheet1!R227C22</stp>
        <tr r="V227" s="1"/>
      </tp>
      <tp t="e">
        <v>#N/A</v>
        <stp/>
        <stp>##V3_BDPV12</stp>
        <stp>MRGE UW Equity</stp>
        <stp>BS_TOT_ASSET</stp>
        <stp>[NASDAQ.xlsx]Sheet1!R213C22</stp>
        <tr r="V213" s="1"/>
      </tp>
      <tp t="e">
        <v>#N/A</v>
        <stp/>
        <stp>##V3_BDPV12</stp>
        <stp>MSTR UW Equity</stp>
        <stp>BS_TOT_ASSET</stp>
        <stp>[NASDAQ.xlsx]Sheet1!R220C22</stp>
        <tr r="V220" s="1"/>
      </tp>
      <tp t="e">
        <v>#N/A</v>
        <stp/>
        <stp>##V3_BDPV12</stp>
        <stp>MSFT UW Equity</stp>
        <stp>BS_TOT_ASSET</stp>
        <stp>[NASDAQ.xlsx]Sheet1!R219C22</stp>
        <tr r="V219" s="1"/>
      </tp>
      <tp t="e">
        <v>#N/A</v>
        <stp/>
        <stp>##V3_BDPV12</stp>
        <stp>MSCC UW Equity</stp>
        <stp>BS_TOT_ASSET</stp>
        <stp>[NASDAQ.xlsx]Sheet1!R218C22</stp>
        <tr r="V218" s="1"/>
      </tp>
      <tp t="e">
        <v>#N/A</v>
        <stp/>
        <stp>##V3_BDPV12</stp>
        <stp>MTSN UW Equity</stp>
        <stp>BS_TOT_ASSET</stp>
        <stp>[NASDAQ.xlsx]Sheet1!R205C22</stp>
        <tr r="V205" s="1"/>
      </tp>
      <tp t="e">
        <v>#N/A</v>
        <stp/>
        <stp>##V3_BDPV12</stp>
        <stp>MTBC UW Equity</stp>
        <stp>BS_TOT_ASSET</stp>
        <stp>[NASDAQ.xlsx]Sheet1!R209C22</stp>
        <tr r="V209" s="1"/>
      </tp>
      <tp t="e">
        <v>#N/A</v>
        <stp/>
        <stp>##V3_BDPV12</stp>
        <stp>MTSI UW Equity</stp>
        <stp>BS_TOT_ASSET</stp>
        <stp>[NASDAQ.xlsx]Sheet1!R199C22</stp>
        <tr r="V199" s="1"/>
      </tp>
      <tp t="e">
        <v>#N/A</v>
        <stp/>
        <stp>##V3_BDPV12</stp>
        <stp>MXIM UW Equity</stp>
        <stp>BS_TOT_ASSET</stp>
        <stp>[NASDAQ.xlsx]Sheet1!R206C22</stp>
        <tr r="V206" s="1"/>
      </tp>
      <tp t="e">
        <v>#N/A</v>
        <stp/>
        <stp>##V3_BDPV12</stp>
        <stp>PTC UW Equity</stp>
        <stp>CF_FREE_CASH_FLOW</stp>
        <stp>[NASDAQ.xlsx]Sheet1!R265C16</stp>
        <tr r="P265" s="1"/>
      </tp>
      <tp t="e">
        <v>#N/A</v>
        <stp/>
        <stp>##V3_BDPV12</stp>
        <stp>CTG UW Equity</stp>
        <stp>FCF_TO_TOTAL_DEBT</stp>
        <stp>[NASDAQ.xlsx]Sheet1!R76C19</stp>
        <tr r="S76" s="1"/>
      </tp>
      <tp t="e">
        <v>#N/A</v>
        <stp/>
        <stp>##V3_BDPV12</stp>
        <stp>CVV UW Equity</stp>
        <stp>FCF_TO_TOTAL_DEBT</stp>
        <stp>[NASDAQ.xlsx]Sheet1!R92C19</stp>
        <tr r="S92" s="1"/>
      </tp>
      <tp t="e">
        <v>#N/A</v>
        <stp/>
        <stp>##V3_BDPV12</stp>
        <stp>ADP UW Equity</stp>
        <stp>FCF_TO_TOTAL_DEBT</stp>
        <stp>[NASDAQ.xlsx]Sheet1!R39C19</stp>
        <tr r="S39" s="1"/>
      </tp>
      <tp t="e">
        <v>#N/A</v>
        <stp/>
        <stp>##V3_BDPV12</stp>
        <stp>ADI UW Equity</stp>
        <stp>FCF_TO_TOTAL_DEBT</stp>
        <stp>[NASDAQ.xlsx]Sheet1!R20C19</stp>
        <tr r="S20" s="1"/>
      </tp>
      <tp t="e">
        <v>#N/A</v>
        <stp/>
        <stp>##V3_BDPV12</stp>
        <stp>ANSS UW Equity</stp>
        <stp>RTG_FITCH_LT_ISSUER_DEFAULT</stp>
        <stp>[NASDAQ.xlsx]Sheet1!R21C9</stp>
        <tr r="I21" s="1"/>
      </tp>
      <tp t="e">
        <v>#N/A</v>
        <stp/>
        <stp>##V3_BDPV12</stp>
        <stp>PKT UW Equity</stp>
        <stp>CF_FREE_CASH_FLOW</stp>
        <stp>[NASDAQ.xlsx]Sheet1!R261C16</stp>
        <tr r="P261" s="1"/>
      </tp>
      <tp t="e">
        <v>#N/A</v>
        <stp/>
        <stp>##V3_BDPV12</stp>
        <stp>KBALB UW Equity</stp>
        <stp>FREE_CASH_FLOW_MARGIN</stp>
        <stp>[NASDAQ.xlsx]Sheet1!R181C18</stp>
        <tr r="R181" s="1"/>
      </tp>
      <tp t="e">
        <v>#N/A</v>
        <stp/>
        <stp>##V3_BDPV12</stp>
        <stp>KBALV UW Equity</stp>
        <stp>FREE_CASH_FLOW_MARGIN</stp>
        <stp>[NASDAQ.xlsx]Sheet1!R182C18</stp>
        <tr r="R182" s="1"/>
      </tp>
      <tp t="e">
        <v>#N/A</v>
        <stp/>
        <stp>##V3_BDPV12</stp>
        <stp>ANAD UW Equity</stp>
        <stp>BS_CASH_NEAR_CASH_ITEM</stp>
        <stp>[NASDAQ.xlsx]Sheet1!R19C28</stp>
        <tr r="AB19" s="1"/>
      </tp>
      <tp t="e">
        <v>#N/A</v>
        <stp/>
        <stp>##V3_BDPV12</stp>
        <stp>BNFT UW Equity</stp>
        <stp>BS_CASH_NEAR_CASH_ITEM</stp>
        <stp>[NASDAQ.xlsx]Sheet1!R46C28</stp>
        <tr r="AB46" s="1"/>
      </tp>
      <tp t="e">
        <v>#N/A</v>
        <stp/>
        <stp>##V3_BDPV12</stp>
        <stp>GOOG UW Equity</stp>
        <stp>OPER_MARGIN</stp>
        <stp>[NASDAQ.xlsx]Sheet1!R141C17</stp>
        <tr r="Q141" s="1"/>
      </tp>
      <tp t="e">
        <v>#N/A</v>
        <stp/>
        <stp>##V3_BDPV12</stp>
        <stp>DSPG UW Equity</stp>
        <stp>OPER_MARGIN</stp>
        <stp>[NASDAQ.xlsx]Sheet1!R106C17</stp>
        <tr r="Q106" s="1"/>
      </tp>
      <tp t="e">
        <v>#N/A</v>
        <stp/>
        <stp>##V3_BDPV12</stp>
        <stp>RSYS UW Equity</stp>
        <stp>RTG_FITCH_LT_ISSUER_DEFAULT</stp>
        <stp>[NASDAQ.xlsx]Sheet1!R277C9</stp>
        <tr r="I277" s="1"/>
      </tp>
      <tp t="e">
        <v>#N/A</v>
        <stp/>
        <stp>##V3_BDPV12</stp>
        <stp>BVSN UW Equity</stp>
        <stp>NET_WORKING_CAPITAL_INVESTMENT</stp>
        <stp>[NASDAQ.xlsx]Sheet1!R55C27</stp>
        <tr r="AA55" s="1"/>
      </tp>
      <tp t="e">
        <v>#N/A</v>
        <stp/>
        <stp>##V3_BDPV12</stp>
        <stp>AVNW UW Equity</stp>
        <stp>NET_WORKING_CAPITAL_INVESTMENT</stp>
        <stp>[NASDAQ.xlsx]Sheet1!R40C27</stp>
        <tr r="AA40" s="1"/>
      </tp>
      <tp t="e">
        <v>#N/A</v>
        <stp/>
        <stp>##V3_BDPV12</stp>
        <stp>ANSS UW Equity</stp>
        <stp>BS_CASH_NEAR_CASH_ITEM</stp>
        <stp>[NASDAQ.xlsx]Sheet1!R21C28</stp>
        <tr r="AB21" s="1"/>
      </tp>
      <tp t="e">
        <v>#N/A</v>
        <stp/>
        <stp>##V3_BDPV12</stp>
        <stp>CVLT UW Equity</stp>
        <stp>NET_WORKING_CAPITAL_INVESTMENT</stp>
        <stp>[NASDAQ.xlsx]Sheet1!R74C27</stp>
        <tr r="AA74" s="1"/>
      </tp>
      <tp t="e">
        <v>#N/A</v>
        <stp/>
        <stp>##V3_BDPV12</stp>
        <stp>CNQR UW Equity</stp>
        <stp>BS_CASH_NEAR_CASH_ITEM</stp>
        <stp>[NASDAQ.xlsx]Sheet1!R79C28</stp>
        <tr r="AB79" s="1"/>
      </tp>
      <tp t="e">
        <v>#N/A</v>
        <stp/>
        <stp>##V3_BDPV12</stp>
        <stp>CNVR UW Equity</stp>
        <stp>BS_CASH_NEAR_CASH_ITEM</stp>
        <stp>[NASDAQ.xlsx]Sheet1!R82C28</stp>
        <tr r="AB82" s="1"/>
      </tp>
      <tp t="e">
        <v>#N/A</v>
        <stp/>
        <stp>##V3_BDPV12</stp>
        <stp>AZPN UW Equity</stp>
        <stp>SALES_REV_TURN</stp>
        <stp>[NASDAQ.xlsx]Sheet1!R30C15</stp>
        <tr r="O30" s="1"/>
      </tp>
      <tp t="e">
        <v>#N/A</v>
        <stp/>
        <stp>##V3_BDPV12</stp>
        <stp>WSTG UW Equity</stp>
        <stp>OPER_MARGIN</stp>
        <stp>[NASDAQ.xlsx]Sheet1!R366C17</stp>
        <tr r="Q366" s="1"/>
      </tp>
      <tp t="e">
        <v>#N/A</v>
        <stp/>
        <stp>##V3_BDPV12</stp>
        <stp>PTC UW Equity</stp>
        <stp>RTG_MOODY_LONG_TERM</stp>
        <stp>[NASDAQ.xlsx]Sheet1!R265C12</stp>
        <tr r="L265" s="1"/>
      </tp>
      <tp t="e">
        <v>#N/A</v>
        <stp/>
        <stp>##V3_BDPV12</stp>
        <stp>WDC UW Equity</stp>
        <stp>RTG_MOODY_LONG_TERM</stp>
        <stp>[NASDAQ.xlsx]Sheet1!R368C12</stp>
        <tr r="L368" s="1"/>
      </tp>
      <tp t="e">
        <v>#N/A</v>
        <stp/>
        <stp>##V3_BDPV12</stp>
        <stp>PCYG UW Equity</stp>
        <stp>OPER_MARGIN</stp>
        <stp>[NASDAQ.xlsx]Sheet1!R246C17</stp>
        <tr r="Q246" s="1"/>
      </tp>
      <tp t="e">
        <v>#N/A</v>
        <stp/>
        <stp>##V3_BDPV12</stp>
        <stp>SNCR UW Equity</stp>
        <stp>CF_CASH_FROM_OPER</stp>
        <stp>[NASDAQ.xlsx]Sheet1!R324C26</stp>
        <tr r="Z324" s="1"/>
      </tp>
      <tp t="e">
        <v>#N/A</v>
        <stp/>
        <stp>##V3_BDPV12</stp>
        <stp>INAP UW Equity</stp>
        <stp>CF_CASH_FROM_OPER</stp>
        <stp>[NASDAQ.xlsx]Sheet1!R163C26</stp>
        <tr r="Z163" s="1"/>
      </tp>
      <tp t="e">
        <v>#N/A</v>
        <stp/>
        <stp>##V3_BDPV12</stp>
        <stp>MCHP UW Equity</stp>
        <stp>CF_FREE_CASH_FLOW</stp>
        <stp>[NASDAQ.xlsx]Sheet1!R216C16</stp>
        <tr r="P216" s="1"/>
      </tp>
      <tp t="e">
        <v>#N/A</v>
        <stp/>
        <stp>##V3_BDPV12</stp>
        <stp>NCIT UW Equity</stp>
        <stp>CF_FREE_CASH_FLOW</stp>
        <stp>[NASDAQ.xlsx]Sheet1!R230C16</stp>
        <tr r="P230" s="1"/>
      </tp>
      <tp t="e">
        <v>#N/A</v>
        <stp/>
        <stp>##V3_BDPV12</stp>
        <stp>RCII UW Equity</stp>
        <stp>CF_FREE_CASH_FLOW</stp>
        <stp>[NASDAQ.xlsx]Sheet1!R283C16</stp>
        <tr r="P283" s="1"/>
      </tp>
      <tp t="e">
        <v>#N/A</v>
        <stp/>
        <stp>##V3_BDPV12</stp>
        <stp>MNGA UW Equity</stp>
        <stp>CF_CASH_FROM_OPER</stp>
        <stp>[NASDAQ.xlsx]Sheet1!R200C26</stp>
        <tr r="Z200" s="1"/>
      </tp>
      <tp t="e">
        <v>#N/A</v>
        <stp/>
        <stp>##V3_BDPV12</stp>
        <stp>SCON UW Equity</stp>
        <stp>CF_FREE_CASH_FLOW</stp>
        <stp>[NASDAQ.xlsx]Sheet1!R318C16</stp>
        <tr r="P318" s="1"/>
      </tp>
      <tp>
        <v>8.5002999999999993</v>
        <stp/>
        <stp>##V3_BDHV12</stp>
        <stp>CAMP UW Equity</stp>
        <stp>OPER_MARGIN</stp>
        <stp>CQ12004</stp>
        <stp/>
        <stp>[NASDAQ.xlsx]OperMarg BDH!R5C61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I5" s="3"/>
      </tp>
      <tp t="e">
        <v>#N/A</v>
        <stp/>
        <stp>##V3_BDPV12</stp>
        <stp>ZNGA UW Equity</stp>
        <stp>CF_CASH_FROM_OPER</stp>
        <stp>[NASDAQ.xlsx]Sheet1!R376C26</stp>
        <tr r="Z376" s="1"/>
      </tp>
      <tp t="e">
        <v>#N/A</v>
        <stp/>
        <stp>##V3_BDPV12</stp>
        <stp>TNGO UW Equity</stp>
        <stp>CF_CASH_FROM_OPER</stp>
        <stp>[NASDAQ.xlsx]Sheet1!R329C26</stp>
        <tr r="Z329" s="1"/>
      </tp>
      <tp t="e">
        <v>#N/A</v>
        <stp/>
        <stp>##V3_BDPV12</stp>
        <stp>QCOM UW Equity</stp>
        <stp>CF_FREE_CASH_FLOW</stp>
        <stp>[NASDAQ.xlsx]Sheet1!R270C16</stp>
        <tr r="P270" s="1"/>
      </tp>
      <tp>
        <v>-82.223299999999995</v>
        <stp/>
        <stp>##V3_BDHV12</stp>
        <stp>CRDS UW Equity</stp>
        <stp>OPER_MARGIN</stp>
        <stp>CQ12004</stp>
        <stp/>
        <stp>[NASDAQ.xlsx]OperMarg BDH!R5C88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CJ5" s="3"/>
      </tp>
      <tp t="e">
        <v>#N/A</v>
        <stp/>
        <stp>##V3_BDPV12</stp>
        <stp>OCLR UW Equity</stp>
        <stp>CF_FREE_CASH_FLOW</stp>
        <stp>[NASDAQ.xlsx]Sheet1!R239C16</stp>
        <tr r="P239" s="1"/>
      </tp>
      <tp t="e">
        <v>#N/A</v>
        <stp/>
        <stp>##V3_BDPV12</stp>
        <stp>INFA UW Equity</stp>
        <stp>CF_CASH_FROM_OPER</stp>
        <stp>[NASDAQ.xlsx]Sheet1!R155C26</stp>
        <tr r="Z155" s="1"/>
      </tp>
      <tp t="e">
        <v>#N/A</v>
        <stp/>
        <stp>##V3_BDPV12</stp>
        <stp>JCOM UW Equity</stp>
        <stp>CF_FREE_CASH_FLOW</stp>
        <stp>[NASDAQ.xlsx]Sheet1!R172C16</stp>
        <tr r="P172" s="1"/>
      </tp>
      <tp t="e">
        <v>#N/A</v>
        <stp/>
        <stp>##V3_BDPV12</stp>
        <stp>SNDK UW Equity</stp>
        <stp>CF_CASH_FROM_OPER</stp>
        <stp>[NASDAQ.xlsx]Sheet1!R290C26</stp>
        <tr r="Z290" s="1"/>
      </tp>
      <tp t="e">
        <v>#N/A</v>
        <stp/>
        <stp>##V3_BDPV12</stp>
        <stp>RCMT UW Equity</stp>
        <stp>CF_FREE_CASH_FLOW</stp>
        <stp>[NASDAQ.xlsx]Sheet1!R279C16</stp>
        <tr r="P279" s="1"/>
      </tp>
      <tp t="e">
        <v>#N/A</v>
        <stp/>
        <stp>##V3_BDPV12</stp>
        <stp>AAOI UW Equity</stp>
        <stp>NET_DEBT_TO_SHRHLDR_EQTY</stp>
        <stp>[NASDAQ.xlsx]Sheet1!R26C24</stp>
        <tr r="X26" s="1"/>
      </tp>
      <tp t="e">
        <v>#N/A</v>
        <stp/>
        <stp>##V3_BDPV12</stp>
        <stp>AXTI UW Equity</stp>
        <stp>NET_DEBT_TO_SHRHLDR_EQTY</stp>
        <stp>[NASDAQ.xlsx]Sheet1!R43C24</stp>
        <tr r="X43" s="1"/>
      </tp>
      <tp t="e">
        <v>#N/A</v>
        <stp/>
        <stp>##V3_BDPV12</stp>
        <stp>ASTI UW Equity</stp>
        <stp>NET_DEBT_TO_SHRHLDR_EQTY</stp>
        <stp>[NASDAQ.xlsx]Sheet1!R29C24</stp>
        <tr r="X29" s="1"/>
      </tp>
      <tp t="e">
        <v>#N/A</v>
        <stp/>
        <stp>##V3_BDPV12</stp>
        <stp>ININ UW Equity</stp>
        <stp>CF_CASH_FROM_OPER</stp>
        <stp>[NASDAQ.xlsx]Sheet1!R161C26</stp>
        <tr r="Z161" s="1"/>
      </tp>
      <tp t="e">
        <v>#N/A</v>
        <stp/>
        <stp>##V3_BDPV12</stp>
        <stp>CCOI UW Equity</stp>
        <stp>NET_DEBT_TO_SHRHLDR_EQTY</stp>
        <stp>[NASDAQ.xlsx]Sheet1!R70C24</stp>
        <tr r="X70" s="1"/>
      </tp>
      <tp t="e">
        <v>#N/A</v>
        <stp/>
        <stp>##V3_BDPV12</stp>
        <stp>CSPI UW Equity</stp>
        <stp>NET_DEBT_TO_SHRHLDR_EQTY</stp>
        <stp>[NASDAQ.xlsx]Sheet1!R91C24</stp>
        <tr r="X91" s="1"/>
      </tp>
      <tp t="e">
        <v>#N/A</v>
        <stp/>
        <stp>##V3_BDPV12</stp>
        <stp>CPSI UW Equity</stp>
        <stp>NET_DEBT_TO_SHRHLDR_EQTY</stp>
        <stp>[NASDAQ.xlsx]Sheet1!R75C24</stp>
        <tr r="X75" s="1"/>
      </tp>
      <tp t="e">
        <v>#N/A</v>
        <stp/>
        <stp>##V3_BDPV12</stp>
        <stp>BBSI UW Equity</stp>
        <stp>NET_DEBT_TO_SHRHLDR_EQTY</stp>
        <stp>[NASDAQ.xlsx]Sheet1!R44C24</stp>
        <tr r="X44" s="1"/>
      </tp>
      <tp t="e">
        <v>#N/A</v>
        <stp/>
        <stp>##V3_BDPV12</stp>
        <stp>BTUI UW Equity</stp>
        <stp>NET_DEBT_TO_SHRHLDR_EQTY</stp>
        <stp>[NASDAQ.xlsx]Sheet1!R58C24</stp>
        <tr r="X58" s="1"/>
      </tp>
      <tp t="e">
        <v>#N/A</v>
        <stp/>
        <stp>##V3_BDPV12</stp>
        <stp>DGII UW Equity</stp>
        <stp>NET_DEBT_TO_SHRHLDR_EQTY</stp>
        <stp>[NASDAQ.xlsx]Sheet1!R99C24</stp>
        <tr r="X99" s="1"/>
      </tp>
      <tp t="e">
        <v>#N/A</v>
        <stp/>
        <stp>##V3_BDPV12</stp>
        <stp>ONNN UW Equity</stp>
        <stp>CF_CASH_FROM_OPER</stp>
        <stp>[NASDAQ.xlsx]Sheet1!R242C26</stp>
        <tr r="Z242" s="1"/>
      </tp>
      <tp t="e">
        <v>#N/A</v>
        <stp/>
        <stp>##V3_BDPV12</stp>
        <stp>INOD UW Equity</stp>
        <stp>CF_CASH_FROM_OPER</stp>
        <stp>[NASDAQ.xlsx]Sheet1!R156C26</stp>
        <tr r="Z156" s="1"/>
      </tp>
      <tp t="e">
        <v>#N/A</v>
        <stp/>
        <stp>##V3_BDPV12</stp>
        <stp>ENOC UW Equity</stp>
        <stp>CF_CASH_FROM_OPER</stp>
        <stp>[NASDAQ.xlsx]Sheet1!R121C26</stp>
        <tr r="Z121" s="1"/>
      </tp>
      <tp t="e">
        <v>#N/A</v>
        <stp/>
        <stp>##V3_BDPV12</stp>
        <stp>ENPH UW Equity</stp>
        <stp>CF_CASH_FROM_OPER</stp>
        <stp>[NASDAQ.xlsx]Sheet1!R122C26</stp>
        <tr r="Z122" s="1"/>
      </tp>
      <tp t="e">
        <v>#N/A</v>
        <stp/>
        <stp>##V3_BDPV12</stp>
        <stp>INPH UW Equity</stp>
        <stp>CF_CASH_FROM_OPER</stp>
        <stp>[NASDAQ.xlsx]Sheet1!R164C26</stp>
        <tr r="Z164" s="1"/>
      </tp>
      <tp t="e">
        <v>#N/A</v>
        <stp/>
        <stp>##V3_BDPV12</stp>
        <stp>SNPS UW Equity</stp>
        <stp>CF_CASH_FROM_OPER</stp>
        <stp>[NASDAQ.xlsx]Sheet1!R325C26</stp>
        <tr r="Z325" s="1"/>
      </tp>
      <tp t="e">
        <v>#N/A</v>
        <stp/>
        <stp>##V3_BDPV12</stp>
        <stp>PCYG UW Equity</stp>
        <stp>CF_FREE_CASH_FLOW</stp>
        <stp>[NASDAQ.xlsx]Sheet1!R246C16</stp>
        <tr r="P246" s="1"/>
      </tp>
      <tp t="e">
        <v>#N/A</v>
        <stp/>
        <stp>##V3_BDPV12</stp>
        <stp>FNSR UW Equity</stp>
        <stp>CF_CASH_FROM_OPER</stp>
        <stp>[NASDAQ.xlsx]Sheet1!R133C26</stp>
        <tr r="Z133" s="1"/>
      </tp>
      <tp t="e">
        <v>#N/A</v>
        <stp/>
        <stp>##V3_BDPV12</stp>
        <stp>RNWK UW Equity</stp>
        <stp>CF_CASH_FROM_OPER</stp>
        <stp>[NASDAQ.xlsx]Sheet1!R281C26</stp>
        <tr r="Z281" s="1"/>
      </tp>
      <tp t="e">
        <v>#N/A</v>
        <stp/>
        <stp>##V3_BDPV12</stp>
        <stp>INTC UW Equity</stp>
        <stp>CF_CASH_FROM_OPER</stp>
        <stp>[NASDAQ.xlsx]Sheet1!R160C26</stp>
        <tr r="Z160" s="1"/>
      </tp>
      <tp t="e">
        <v>#N/A</v>
        <stp/>
        <stp>##V3_BDPV12</stp>
        <stp>INTU UW Equity</stp>
        <stp>CF_CASH_FROM_OPER</stp>
        <stp>[NASDAQ.xlsx]Sheet1!R168C26</stp>
        <tr r="Z168" s="1"/>
      </tp>
      <tp t="e">
        <v>#N/A</v>
        <stp/>
        <stp>##V3_BDPV12</stp>
        <stp>ENTR UW Equity</stp>
        <stp>CF_CASH_FROM_OPER</stp>
        <stp>[NASDAQ.xlsx]Sheet1!R123C26</stp>
        <tr r="Z123" s="1"/>
      </tp>
      <tp t="e">
        <v>#N/A</v>
        <stp/>
        <stp>##V3_BDPV12</stp>
        <stp>INTX UW Equity</stp>
        <stp>CF_CASH_FROM_OPER</stp>
        <stp>[NASDAQ.xlsx]Sheet1!R165C26</stp>
        <tr r="Z165" s="1"/>
      </tp>
      <tp t="e">
        <v>#N/A</v>
        <stp/>
        <stp>##V3_BDPV12</stp>
        <stp>INVE UW Equity</stp>
        <stp>CF_CASH_FROM_OPER</stp>
        <stp>[NASDAQ.xlsx]Sheet1!R151C26</stp>
        <tr r="Z151" s="1"/>
      </tp>
      <tp t="e">
        <v>#N/A</v>
        <stp/>
        <stp>##V3_BDPV12</stp>
        <stp>UNTD UW Equity</stp>
        <stp>CF_CASH_FROM_OPER</stp>
        <stp>[NASDAQ.xlsx]Sheet1!R352C26</stp>
        <tr r="Z352" s="1"/>
      </tp>
      <tp>
        <v>11.475899999999999</v>
        <stp/>
        <stp>##V3_BDHV12</stp>
        <stp>BLKB UW Equity</stp>
        <stp>OPER_MARGIN</stp>
        <stp>CQ12004</stp>
        <stp/>
        <stp>[NASDAQ.xlsx]OperMarg BDH!R5C47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U5" s="3"/>
      </tp>
      <tp t="e">
        <v>#N/A</v>
        <stp/>
        <stp>##V3_BDPV12</stp>
        <stp>MNTX UW Equity</stp>
        <stp>CF_CASH_FROM_OPER</stp>
        <stp>[NASDAQ.xlsx]Sheet1!R203C26</stp>
        <tr r="Z203" s="1"/>
      </tp>
      <tp t="e">
        <v>#N/A</v>
        <stp/>
        <stp>##V3_BDPV12</stp>
        <stp>MCRL UW Equity</stp>
        <stp>CF_FREE_CASH_FLOW</stp>
        <stp>[NASDAQ.xlsx]Sheet1!R215C16</stp>
        <tr r="P215" s="1"/>
      </tp>
      <tp t="e">
        <v>#N/A</v>
        <stp/>
        <stp>##V3_BDPV12</stp>
        <stp>SCSC UW Equity</stp>
        <stp>CF_FREE_CASH_FLOW</stp>
        <stp>[NASDAQ.xlsx]Sheet1!R293C16</stp>
        <tr r="P293" s="1"/>
      </tp>
      <tp t="e">
        <v>#N/A</v>
        <stp/>
        <stp>##V3_BDPV12</stp>
        <stp>PCTY UW Equity</stp>
        <stp>CF_FREE_CASH_FLOW</stp>
        <stp>[NASDAQ.xlsx]Sheet1!R248C16</stp>
        <tr r="P248" s="1"/>
      </tp>
      <tp t="e">
        <v>#N/A</v>
        <stp/>
        <stp>##V3_BDPV12</stp>
        <stp>PCTI UW Equity</stp>
        <stp>CF_FREE_CASH_FLOW</stp>
        <stp>[NASDAQ.xlsx]Sheet1!R249C16</stp>
        <tr r="P249" s="1"/>
      </tp>
      <tp t="e">
        <v>#N/A</v>
        <stp/>
        <stp>##V3_BDPV12</stp>
        <stp>UCTT UW Equity</stp>
        <stp>CF_FREE_CASH_FLOW</stp>
        <stp>[NASDAQ.xlsx]Sheet1!R350C16</stp>
        <tr r="P350" s="1"/>
      </tp>
      <tp t="e">
        <v>#N/A</v>
        <stp/>
        <stp>##V3_BDPV12</stp>
        <stp>LECO UW Equity</stp>
        <stp>BS_TOT_ASSET</stp>
        <stp>[NASDAQ.xlsx]Sheet1!R190C22</stp>
        <tr r="V190" s="1"/>
      </tp>
      <tp t="e">
        <v>#N/A</v>
        <stp/>
        <stp>##V3_BDPV12</stp>
        <stp>LIVE UW Equity</stp>
        <stp>BS_TOT_ASSET</stp>
        <stp>[NASDAQ.xlsx]Sheet1!R193C22</stp>
        <tr r="V193" s="1"/>
      </tp>
      <tp t="e">
        <v>#N/A</v>
        <stp/>
        <stp>##V3_BDPV12</stp>
        <stp>LIQD UW Equity</stp>
        <stp>BS_TOT_ASSET</stp>
        <stp>[NASDAQ.xlsx]Sheet1!R192C22</stp>
        <tr r="V192" s="1"/>
      </tp>
      <tp t="e">
        <v>#N/A</v>
        <stp/>
        <stp>##V3_BDPV12</stp>
        <stp>LORL UW Equity</stp>
        <stp>BS_TOT_ASSET</stp>
        <stp>[NASDAQ.xlsx]Sheet1!R198C22</stp>
        <tr r="V198" s="1"/>
      </tp>
      <tp t="e">
        <v>#N/A</v>
        <stp/>
        <stp>##V3_BDPV12</stp>
        <stp>LOOK UW Equity</stp>
        <stp>BS_TOT_ASSET</stp>
        <stp>[NASDAQ.xlsx]Sheet1!R197C22</stp>
        <tr r="V197" s="1"/>
      </tp>
      <tp t="e">
        <v>#N/A</v>
        <stp/>
        <stp>##V3_BDPV12</stp>
        <stp>LOGM UW Equity</stp>
        <stp>BS_TOT_ASSET</stp>
        <stp>[NASDAQ.xlsx]Sheet1!R196C22</stp>
        <tr r="V196" s="1"/>
      </tp>
      <tp t="e">
        <v>#N/A</v>
        <stp/>
        <stp>##V3_BDPV12</stp>
        <stp>LOGI UW Equity</stp>
        <stp>BS_TOT_ASSET</stp>
        <stp>[NASDAQ.xlsx]Sheet1!R195C22</stp>
        <tr r="V195" s="1"/>
      </tp>
      <tp t="e">
        <v>#N/A</v>
        <stp/>
        <stp>##V3_BDPV12</stp>
        <stp>LLTC UW Equity</stp>
        <stp>BS_TOT_ASSET</stp>
        <stp>[NASDAQ.xlsx]Sheet1!R191C22</stp>
        <tr r="V191" s="1"/>
      </tp>
      <tp t="e">
        <v>#N/A</v>
        <stp/>
        <stp>##V3_BDPV12</stp>
        <stp>LSCC UW Equity</stp>
        <stp>BS_TOT_ASSET</stp>
        <stp>[NASDAQ.xlsx]Sheet1!R188C22</stp>
        <tr r="V188" s="1"/>
      </tp>
      <tp t="e">
        <v>#N/A</v>
        <stp/>
        <stp>##V3_BDPV12</stp>
        <stp>LRCX UW Equity</stp>
        <stp>BS_TOT_ASSET</stp>
        <stp>[NASDAQ.xlsx]Sheet1!R186C22</stp>
        <tr r="V186" s="1"/>
      </tp>
      <tp t="e">
        <v>#N/A</v>
        <stp/>
        <stp>##V3_BDPV12</stp>
        <stp>LPTH UW Equity</stp>
        <stp>BS_TOT_ASSET</stp>
        <stp>[NASDAQ.xlsx]Sheet1!R189C22</stp>
        <tr r="V189" s="1"/>
      </tp>
      <tp t="e">
        <v>#N/A</v>
        <stp/>
        <stp>##V3_BDPV12</stp>
        <stp>LPSN UW Equity</stp>
        <stp>BS_TOT_ASSET</stp>
        <stp>[NASDAQ.xlsx]Sheet1!R194C22</stp>
        <tr r="V194" s="1"/>
      </tp>
      <tp t="e">
        <v>#N/A</v>
        <stp/>
        <stp>##V3_BDPV12</stp>
        <stp>LTRX UW Equity</stp>
        <stp>BS_TOT_ASSET</stp>
        <stp>[NASDAQ.xlsx]Sheet1!R187C22</stp>
        <tr r="V187" s="1"/>
      </tp>
      <tp t="e">
        <v>#N/A</v>
        <stp/>
        <stp>##V3_BDPV12</stp>
        <stp>IMI UW Equity</stp>
        <stp>FCF_TO_TOTAL_DEBT</stp>
        <stp>[NASDAQ.xlsx]Sheet1!R162C19</stp>
        <tr r="S162" s="1"/>
      </tp>
      <tp t="e">
        <v>#N/A</v>
        <stp/>
        <stp>##V3_BDPV12</stp>
        <stp>ALOT UW Equity</stp>
        <stp>RTG_FITCH_LT_ISSUER_DEFAULT</stp>
        <stp>[NASDAQ.xlsx]Sheet1!R32C9</stp>
        <tr r="I32" s="1"/>
      </tp>
      <tp t="e">
        <v>#N/A</v>
        <stp/>
        <stp>##V3_BDPV12</stp>
        <stp>DGII UW Equity</stp>
        <stp>RTG_FITCH_LT_ISSUER_DEFAULT</stp>
        <stp>[NASDAQ.xlsx]Sheet1!R99C9</stp>
        <tr r="I99" s="1"/>
      </tp>
      <tp t="e">
        <v>#N/A</v>
        <stp/>
        <stp>##V3_BDPV12</stp>
        <stp>CLRX UW Equity</stp>
        <stp>RTG_FITCH_LT_ISSUER_DEFAULT</stp>
        <stp>[NASDAQ.xlsx]Sheet1!R72C9</stp>
        <tr r="I72" s="1"/>
      </tp>
      <tp t="e">
        <v>#N/A</v>
        <stp/>
        <stp>##V3_BDPV12</stp>
        <stp>KELYA UW Equity</stp>
        <stp>RTG_EGAN_JONES_LOCAL_SR_UNSEC</stp>
        <stp>[NASDAQ.xlsx]Sheet1!R176C13</stp>
        <tr r="M176" s="1"/>
      </tp>
      <tp t="e">
        <v>#N/A</v>
        <stp/>
        <stp>##V3_BDPV12</stp>
        <stp>KELYB UW Equity</stp>
        <stp>RTG_EGAN_JONES_LOCAL_SR_UNSEC</stp>
        <stp>[NASDAQ.xlsx]Sheet1!R177C13</stp>
        <tr r="M177" s="1"/>
      </tp>
      <tp t="e">
        <v>#N/A</v>
        <stp/>
        <stp>##V3_BDPV12</stp>
        <stp>MIDD UW Equity</stp>
        <stp>OPER_MARGIN</stp>
        <stp>[NASDAQ.xlsx]Sheet1!R336C17</stp>
        <tr r="Q336" s="1"/>
      </tp>
      <tp t="e">
        <v>#N/A</v>
        <stp/>
        <stp>##V3_BDPV12</stp>
        <stp>AMBA UW Equity</stp>
        <stp>BS_CASH_NEAR_CASH_ITEM</stp>
        <stp>[NASDAQ.xlsx]Sheet1!R15C28</stp>
        <tr r="AB15" s="1"/>
      </tp>
      <tp t="e">
        <v>#N/A</v>
        <stp/>
        <stp>##V3_BDPV12</stp>
        <stp>MIND UW Equity</stp>
        <stp>OPER_MARGIN</stp>
        <stp>[NASDAQ.xlsx]Sheet1!R221C17</stp>
        <tr r="Q221" s="1"/>
      </tp>
      <tp t="e">
        <v>#N/A</v>
        <stp/>
        <stp>##V3_BDPV12</stp>
        <stp>AMCC UW Equity</stp>
        <stp>BS_CASH_NEAR_CASH_ITEM</stp>
        <stp>[NASDAQ.xlsx]Sheet1!R25C28</stp>
        <tr r="AB25" s="1"/>
      </tp>
      <tp t="e">
        <v>#N/A</v>
        <stp/>
        <stp>##V3_BDPV12</stp>
        <stp>LIQD UW Equity</stp>
        <stp>OPER_MARGIN</stp>
        <stp>[NASDAQ.xlsx]Sheet1!R192C17</stp>
        <tr r="Q192" s="1"/>
      </tp>
      <tp t="e">
        <v>#N/A</v>
        <stp/>
        <stp>##V3_BDPV12</stp>
        <stp>AMAT UW Equity</stp>
        <stp>BS_CASH_NEAR_CASH_ITEM</stp>
        <stp>[NASDAQ.xlsx]Sheet1!R24C28</stp>
        <tr r="AB24" s="1"/>
      </tp>
      <tp t="e">
        <v>#N/A</v>
        <stp/>
        <stp>##V3_BDPV12</stp>
        <stp>DLHC UW Equity</stp>
        <stp>IS_OPER_INC</stp>
        <stp>[NASDAQ.xlsx]Sheet1!R104C23</stp>
        <tr r="W104" s="1"/>
      </tp>
      <tp t="e">
        <v>#N/A</v>
        <stp/>
        <stp>##V3_BDPV12</stp>
        <stp>DMRC UW Equity</stp>
        <stp>IS_OPER_INC</stp>
        <stp>[NASDAQ.xlsx]Sheet1!R100C23</stp>
        <tr r="W100" s="1"/>
      </tp>
      <tp t="e">
        <v>#N/A</v>
        <stp/>
        <stp>##V3_BDPV12</stp>
        <stp>ENOC UW Equity</stp>
        <stp>IS_OPER_INC</stp>
        <stp>[NASDAQ.xlsx]Sheet1!R121C23</stp>
        <tr r="W121" s="1"/>
      </tp>
      <tp t="e">
        <v>#N/A</v>
        <stp/>
        <stp>##V3_BDPV12</stp>
        <stp>ELRC UW Equity</stp>
        <stp>IS_OPER_INC</stp>
        <stp>[NASDAQ.xlsx]Sheet1!R114C23</stp>
        <tr r="W114" s="1"/>
      </tp>
      <tp t="e">
        <v>#N/A</v>
        <stp/>
        <stp>##V3_BDPV12</stp>
        <stp>FALC UW Equity</stp>
        <stp>IS_OPER_INC</stp>
        <stp>[NASDAQ.xlsx]Sheet1!R132C23</stp>
        <tr r="W132" s="1"/>
      </tp>
      <tp t="e">
        <v>#N/A</v>
        <stp/>
        <stp>##V3_BDPV12</stp>
        <stp>INOD UW Equity</stp>
        <stp>OPER_MARGIN</stp>
        <stp>[NASDAQ.xlsx]Sheet1!R156C17</stp>
        <tr r="Q156" s="1"/>
      </tp>
      <tp t="e">
        <v>#N/A</v>
        <stp/>
        <stp>##V3_BDPV12</stp>
        <stp>GUID UW Equity</stp>
        <stp>OPER_MARGIN</stp>
        <stp>[NASDAQ.xlsx]Sheet1!R145C17</stp>
        <tr r="Q145" s="1"/>
      </tp>
      <tp t="e">
        <v>#N/A</v>
        <stp/>
        <stp>##V3_BDPV12</stp>
        <stp>ISSC UW Equity</stp>
        <stp>IS_OPER_INC</stp>
        <stp>[NASDAQ.xlsx]Sheet1!R157C23</stp>
        <tr r="W157" s="1"/>
      </tp>
      <tp t="e">
        <v>#N/A</v>
        <stp/>
        <stp>##V3_BDPV12</stp>
        <stp>IVAC UW Equity</stp>
        <stp>IS_OPER_INC</stp>
        <stp>[NASDAQ.xlsx]Sheet1!R167C23</stp>
        <tr r="W167" s="1"/>
      </tp>
      <tp t="e">
        <v>#N/A</v>
        <stp/>
        <stp>##V3_BDPV12</stp>
        <stp>INTC UW Equity</stp>
        <stp>IS_OPER_INC</stp>
        <stp>[NASDAQ.xlsx]Sheet1!R160C23</stp>
        <tr r="W160" s="1"/>
      </tp>
      <tp t="e">
        <v>#N/A</v>
        <stp/>
        <stp>##V3_BDPV12</stp>
        <stp>AMKR UW Equity</stp>
        <stp>BS_CASH_NEAR_CASH_ITEM</stp>
        <stp>[NASDAQ.xlsx]Sheet1!R17C28</stp>
        <tr r="AB17" s="1"/>
      </tp>
      <tp t="e">
        <v>#N/A</v>
        <stp/>
        <stp>##V3_BDPV12</stp>
        <stp>WATT UW Equity</stp>
        <stp>RTG_FITCH_LT_ISSUER_DEFAULT</stp>
        <stp>[NASDAQ.xlsx]Sheet1!R119C9</stp>
        <tr r="I119" s="1"/>
      </tp>
      <tp t="e">
        <v>#N/A</v>
        <stp/>
        <stp>##V3_BDPV12</stp>
        <stp>KTCC UW Equity</stp>
        <stp>IS_OPER_INC</stp>
        <stp>[NASDAQ.xlsx]Sheet1!R179C23</stp>
        <tr r="W179" s="1"/>
      </tp>
      <tp t="e">
        <v>#N/A</v>
        <stp/>
        <stp>##V3_BDPV12</stp>
        <stp>KTEC UW Equity</stp>
        <stp>IS_OPER_INC</stp>
        <stp>[NASDAQ.xlsx]Sheet1!R178C23</stp>
        <tr r="W178" s="1"/>
      </tp>
      <tp t="e">
        <v>#N/A</v>
        <stp/>
        <stp>##V3_BDPV12</stp>
        <stp>KFRC UW Equity</stp>
        <stp>IS_OPER_INC</stp>
        <stp>[NASDAQ.xlsx]Sheet1!R180C23</stp>
        <tr r="W180" s="1"/>
      </tp>
      <tp t="e">
        <v>#N/A</v>
        <stp/>
        <stp>##V3_BDPV12</stp>
        <stp>DIOD UW Equity</stp>
        <stp>OPER_MARGIN</stp>
        <stp>[NASDAQ.xlsx]Sheet1!R103C17</stp>
        <tr r="Q103" s="1"/>
      </tp>
      <tp t="e">
        <v>#N/A</v>
        <stp/>
        <stp>##V3_BDPV12</stp>
        <stp>LSCC UW Equity</stp>
        <stp>IS_OPER_INC</stp>
        <stp>[NASDAQ.xlsx]Sheet1!R188C23</stp>
        <tr r="W188" s="1"/>
      </tp>
      <tp t="e">
        <v>#N/A</v>
        <stp/>
        <stp>##V3_BDPV12</stp>
        <stp>LLTC UW Equity</stp>
        <stp>IS_OPER_INC</stp>
        <stp>[NASDAQ.xlsx]Sheet1!R191C23</stp>
        <tr r="W191" s="1"/>
      </tp>
      <tp t="e">
        <v>#N/A</v>
        <stp/>
        <stp>##V3_BDPV12</stp>
        <stp>NVEC UW Equity</stp>
        <stp>IS_OPER_INC</stp>
        <stp>[NASDAQ.xlsx]Sheet1!R237C23</stp>
        <tr r="W237" s="1"/>
      </tp>
      <tp t="e">
        <v>#N/A</v>
        <stp/>
        <stp>##V3_BDPV12</stp>
        <stp>MTBC UW Equity</stp>
        <stp>IS_OPER_INC</stp>
        <stp>[NASDAQ.xlsx]Sheet1!R209C23</stp>
        <tr r="W209" s="1"/>
      </tp>
      <tp t="e">
        <v>#N/A</v>
        <stp/>
        <stp>##V3_BDPV12</stp>
        <stp>MSCC UW Equity</stp>
        <stp>IS_OPER_INC</stp>
        <stp>[NASDAQ.xlsx]Sheet1!R218C23</stp>
        <tr r="W218" s="1"/>
      </tp>
      <tp t="e">
        <v>#N/A</v>
        <stp/>
        <stp>##V3_BDPV12</stp>
        <stp>MRVC UW Equity</stp>
        <stp>IS_OPER_INC</stp>
        <stp>[NASDAQ.xlsx]Sheet1!R227C23</stp>
        <tr r="W227" s="1"/>
      </tp>
      <tp t="e">
        <v>#N/A</v>
        <stp/>
        <stp>##V3_BDPV12</stp>
        <stp>MGRC UW Equity</stp>
        <stp>IS_OPER_INC</stp>
        <stp>[NASDAQ.xlsx]Sheet1!R207C23</stp>
        <tr r="W207" s="1"/>
      </tp>
      <tp t="e">
        <v>#N/A</v>
        <stp/>
        <stp>##V3_BDPV12</stp>
        <stp>SMTC UW Equity</stp>
        <stp>IS_OPER_INC</stp>
        <stp>[NASDAQ.xlsx]Sheet1!R298C23</stp>
        <tr r="W298" s="1"/>
      </tp>
      <tp t="e">
        <v>#N/A</v>
        <stp/>
        <stp>##V3_BDPV12</stp>
        <stp>SLTC UW Equity</stp>
        <stp>IS_OPER_INC</stp>
        <stp>[NASDAQ.xlsx]Sheet1!R297C23</stp>
        <tr r="W297" s="1"/>
      </tp>
      <tp t="e">
        <v>#N/A</v>
        <stp/>
        <stp>##V3_BDPV12</stp>
        <stp>SEAC UW Equity</stp>
        <stp>IS_OPER_INC</stp>
        <stp>[NASDAQ.xlsx]Sheet1!R296C23</stp>
        <tr r="W296" s="1"/>
      </tp>
      <tp t="e">
        <v>#N/A</v>
        <stp/>
        <stp>##V3_BDPV12</stp>
        <stp>SCSC UW Equity</stp>
        <stp>IS_OPER_INC</stp>
        <stp>[NASDAQ.xlsx]Sheet1!R293C23</stp>
        <tr r="W293" s="1"/>
      </tp>
      <tp t="e">
        <v>#N/A</v>
        <stp/>
        <stp>##V3_BDPV12</stp>
        <stp>SSNC UW Equity</stp>
        <stp>IS_OPER_INC</stp>
        <stp>[NASDAQ.xlsx]Sheet1!R312C23</stp>
        <tr r="W312" s="1"/>
      </tp>
      <tp t="e">
        <v>#N/A</v>
        <stp/>
        <stp>##V3_BDPV12</stp>
        <stp>SPDC UW Equity</stp>
        <stp>IS_OPER_INC</stp>
        <stp>[NASDAQ.xlsx]Sheet1!R309C23</stp>
        <tr r="W309" s="1"/>
      </tp>
      <tp t="e">
        <v>#N/A</v>
        <stp/>
        <stp>##V3_BDPV12</stp>
        <stp>SPSC UW Equity</stp>
        <stp>IS_OPER_INC</stp>
        <stp>[NASDAQ.xlsx]Sheet1!R311C23</stp>
        <tr r="W311" s="1"/>
      </tp>
      <tp t="e">
        <v>#N/A</v>
        <stp/>
        <stp>##V3_BDPV12</stp>
        <stp>SYMC UW Equity</stp>
        <stp>IS_OPER_INC</stp>
        <stp>[NASDAQ.xlsx]Sheet1!R321C23</stp>
        <tr r="W321" s="1"/>
      </tp>
      <tp t="e">
        <v>#N/A</v>
        <stp/>
        <stp>##V3_BDPV12</stp>
        <stp>SYNC UW Equity</stp>
        <stp>IS_OPER_INC</stp>
        <stp>[NASDAQ.xlsx]Sheet1!R322C23</stp>
        <tr r="W322" s="1"/>
      </tp>
      <tp t="e">
        <v>#N/A</v>
        <stp/>
        <stp>##V3_BDPV12</stp>
        <stp>RLOC UW Equity</stp>
        <stp>IS_OPER_INC</stp>
        <stp>[NASDAQ.xlsx]Sheet1!R280C23</stp>
        <tr r="W280" s="1"/>
      </tp>
      <tp t="e">
        <v>#N/A</v>
        <stp/>
        <stp>##V3_BDPV12</stp>
        <stp>QRHC UW Equity</stp>
        <stp>IS_OPER_INC</stp>
        <stp>[NASDAQ.xlsx]Sheet1!R274C23</stp>
        <tr r="W274" s="1"/>
      </tp>
      <tp t="e">
        <v>#N/A</v>
        <stp/>
        <stp>##V3_BDPV12</stp>
        <stp>QLGC UW Equity</stp>
        <stp>IS_OPER_INC</stp>
        <stp>[NASDAQ.xlsx]Sheet1!R269C23</stp>
        <tr r="W269" s="1"/>
      </tp>
      <tp t="e">
        <v>#N/A</v>
        <stp/>
        <stp>##V3_BDPV12</stp>
        <stp>LPTH UW Equity</stp>
        <stp>RTG_FITCH_LT_ISSUER_DEFAULT</stp>
        <stp>[NASDAQ.xlsx]Sheet1!R189C9</stp>
        <tr r="I189" s="1"/>
      </tp>
      <tp t="e">
        <v>#N/A</v>
        <stp/>
        <stp>##V3_BDPV12</stp>
        <stp>TTEC UW Equity</stp>
        <stp>IS_OPER_INC</stp>
        <stp>[NASDAQ.xlsx]Sheet1!R332C23</stp>
        <tr r="W332" s="1"/>
      </tp>
      <tp t="e">
        <v>#N/A</v>
        <stp/>
        <stp>##V3_BDPV12</stp>
        <stp>CMTL UW Equity</stp>
        <stp>BS_CASH_NEAR_CASH_ITEM</stp>
        <stp>[NASDAQ.xlsx]Sheet1!R78C28</stp>
        <tr r="AB78" s="1"/>
      </tp>
      <tp t="e">
        <v>#N/A</v>
        <stp/>
        <stp>##V3_BDPV12</stp>
        <stp>PCTI UW Equity</stp>
        <stp>RTG_FITCH_LT_ISSUER_DEFAULT</stp>
        <stp>[NASDAQ.xlsx]Sheet1!R249C9</stp>
        <tr r="I249" s="1"/>
      </tp>
      <tp t="e">
        <v>#N/A</v>
        <stp/>
        <stp>##V3_BDPV12</stp>
        <stp>ZIXI UW Equity</stp>
        <stp>RTG_FITCH_LT_ISSUER_DEFAULT</stp>
        <stp>[NASDAQ.xlsx]Sheet1!R375C9</stp>
        <tr r="I375" s="1"/>
      </tp>
      <tp t="e">
        <v>#N/A</v>
        <stp/>
        <stp>##V3_BDPV12</stp>
        <stp>NATI UW Equity</stp>
        <stp>RTG_FITCH_LT_ISSUER_DEFAULT</stp>
        <stp>[NASDAQ.xlsx]Sheet1!R229C9</stp>
        <tr r="I229" s="1"/>
      </tp>
      <tp t="e">
        <v>#N/A</v>
        <stp/>
        <stp>##V3_BDPV12</stp>
        <stp>UNTD UW Equity</stp>
        <stp>OPER_MARGIN</stp>
        <stp>[NASDAQ.xlsx]Sheet1!R352C17</stp>
        <tr r="Q352" s="1"/>
      </tp>
      <tp t="e">
        <v>#N/A</v>
        <stp/>
        <stp>##V3_BDPV12</stp>
        <stp>TECD UW Equity</stp>
        <stp>OPER_MARGIN</stp>
        <stp>[NASDAQ.xlsx]Sheet1!R330C17</stp>
        <tr r="Q330" s="1"/>
      </tp>
      <tp t="e">
        <v>#N/A</v>
        <stp/>
        <stp>##V3_BDPV12</stp>
        <stp>XRSC UW Equity</stp>
        <stp>IS_OPER_INC</stp>
        <stp>[NASDAQ.xlsx]Sheet1!R372C23</stp>
        <tr r="W372" s="1"/>
      </tp>
      <tp t="e">
        <v>#N/A</v>
        <stp/>
        <stp>##V3_BDPV12</stp>
        <stp>FEYE UW Equity</stp>
        <stp>RTG_FITCH_LT_ISSUER_DEFAULT</stp>
        <stp>[NASDAQ.xlsx]Sheet1!R134C9</stp>
        <tr r="I134" s="1"/>
      </tp>
      <tp t="e">
        <v>#N/A</v>
        <stp/>
        <stp>##V3_BDPV12</stp>
        <stp>RVBD UW Equity</stp>
        <stp>OPER_MARGIN</stp>
        <stp>[NASDAQ.xlsx]Sheet1!R286C17</stp>
        <tr r="Q286" s="1"/>
      </tp>
      <tp t="e">
        <v>#N/A</v>
        <stp/>
        <stp>##V3_BDPV12</stp>
        <stp>RFMD UW Equity</stp>
        <stp>OPER_MARGIN</stp>
        <stp>[NASDAQ.xlsx]Sheet1!R285C17</stp>
        <tr r="Q285" s="1"/>
      </tp>
      <tp t="e">
        <v>#N/A</v>
        <stp/>
        <stp>##V3_BDPV12</stp>
        <stp>OMCL UW Equity</stp>
        <stp>CF_CASH_FROM_OPER</stp>
        <stp>[NASDAQ.xlsx]Sheet1!R240C26</stp>
        <tr r="Z240" s="1"/>
      </tp>
      <tp t="e">
        <v>#N/A</v>
        <stp/>
        <stp>##V3_BDPV12</stp>
        <stp>PMCS UW Equity</stp>
        <stp>CF_CASH_FROM_OPER</stp>
        <stp>[NASDAQ.xlsx]Sheet1!R259C26</stp>
        <tr r="Z259" s="1"/>
      </tp>
      <tp t="e">
        <v>#N/A</v>
        <stp/>
        <stp>##V3_BDPV12</stp>
        <stp>SMCI UW Equity</stp>
        <stp>CF_CASH_FROM_OPER</stp>
        <stp>[NASDAQ.xlsx]Sheet1!R317C26</stp>
        <tr r="Z317" s="1"/>
      </tp>
      <tp t="e">
        <v>#N/A</v>
        <stp/>
        <stp>##V3_BDPV12</stp>
        <stp>RMBS UW Equity</stp>
        <stp>CF_CASH_FROM_OPER</stp>
        <stp>[NASDAQ.xlsx]Sheet1!R278C26</stp>
        <tr r="Z278" s="1"/>
      </tp>
      <tp>
        <v>11.932399999999999</v>
        <stp/>
        <stp>##V3_BDHV12</stp>
        <stp>CVLT UW Equity</stp>
        <stp>OPER_MARGIN</stp>
        <stp>CQ12004</stp>
        <stp/>
        <stp>[NASDAQ.xlsx]OperMarg BDH!R5C73</stp>
        <stp>Dir=V</stp>
        <stp>Dts=H</stp>
        <stp>Sort=D</stp>
        <stp>Quote=C</stp>
        <stp>QtTyp=Y</stp>
        <stp>Days=T</stp>
        <stp>Per=cq</stp>
        <stp>DtFmt=D</stp>
        <stp>UseDPDF=Y</stp>
        <stp>cols=1;rows=33</stp>
        <tr r="BU5" s="3"/>
      </tp>
      <tp t="e">
        <v>#N/A</v>
        <stp/>
        <stp>##V3_BDPV12</stp>
        <stp>EXTR UW Equity</stp>
        <stp>FCF_TO_TOTAL_DEBT</stp>
        <stp>[NASDAQ.xlsx]Sheet1!R128C19</stp>
        <tr r="S128" s="1"/>
      </tp>
      <tp>
        <v>-3.6299000000000001</v>
        <stp/>
        <stp>##V3_BDHV12</stp>
        <stp>ATNY UW Equity</stp>
        <stp>OPER_MARGIN</stp>
        <stp>CQ12004</stp>
        <stp/>
        <stp>[NASDAQ.xlsx]OperMarg BDH!R5C21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U5" s="3"/>
      </tp>
      <tp t="e">
        <v>#N/A</v>
        <stp/>
        <stp>##V3_BDPV12</stp>
        <stp>IXYS UW Equity</stp>
        <stp>FCF_TO_TOTAL_DEBT</stp>
        <stp>[NASDAQ.xlsx]Sheet1!R171C19</stp>
        <tr r="S171" s="1"/>
      </tp>
      <tp t="e">
        <v>#N/A</v>
        <stp/>
        <stp>##V3_BDPV12</stp>
        <stp>EMKR UW Equity</stp>
        <stp>CF_CASH_FROM_OPER</stp>
        <stp>[NASDAQ.xlsx]Sheet1!R117C26</stp>
        <tr r="Z117" s="1"/>
      </tp>
      <tp t="e">
        <v>#N/A</v>
        <stp/>
        <stp>##V3_BDPV12</stp>
        <stp>IMMR UW Equity</stp>
        <stp>CF_CASH_FROM_OPER</stp>
        <stp>[NASDAQ.xlsx]Sheet1!R153C26</stp>
        <tr r="Z153" s="1"/>
      </tp>
      <tp t="e">
        <v>#N/A</v>
        <stp/>
        <stp>##V3_BDPV12</stp>
        <stp>SMSI UW Equity</stp>
        <stp>CF_CASH_FROM_OPER</stp>
        <stp>[NASDAQ.xlsx]Sheet1!R305C26</stp>
        <tr r="Z305" s="1"/>
      </tp>
      <tp t="e">
        <v>#N/A</v>
        <stp/>
        <stp>##V3_BDPV12</stp>
        <stp>DMRC UW Equity</stp>
        <stp>CF_CASH_FROM_OPER</stp>
        <stp>[NASDAQ.xlsx]Sheet1!R100C26</stp>
        <tr r="Z100" s="1"/>
      </tp>
      <tp t="e">
        <v>#N/A</v>
        <stp/>
        <stp>##V3_BDPV12</stp>
        <stp>SMTP UW Equity</stp>
        <stp>CF_CASH_FROM_OPER</stp>
        <stp>[NASDAQ.xlsx]Sheet1!R306C26</stp>
        <tr r="Z306" s="1"/>
      </tp>
      <tp t="e">
        <v>#N/A</v>
        <stp/>
        <stp>##V3_BDPV12</stp>
        <stp>SMTC UW Equity</stp>
        <stp>CF_CASH_FROM_OPER</stp>
        <stp>[NASDAQ.xlsx]Sheet1!R298C26</stp>
        <tr r="Z298" s="1"/>
      </tp>
      <tp t="e">
        <v>#N/A</v>
        <stp/>
        <stp>##V3_BDPV12</stp>
        <stp>MXIM UW Equity</stp>
        <stp>FCF_TO_TOTAL_DEBT</stp>
        <stp>[NASDAQ.xlsx]Sheet1!R206C19</stp>
        <tr r="S206" s="1"/>
      </tp>
      <tp t="e">
        <v>#N/A</v>
        <stp/>
        <stp>##V3_BDPV12</stp>
        <stp>PXLW UW Equity</stp>
        <stp>FCF_TO_TOTAL_DEBT</stp>
        <stp>[NASDAQ.xlsx]Sheet1!R257C19</stp>
        <tr r="S257" s="1"/>
      </tp>
      <tp t="e">
        <v>#N/A</v>
        <stp/>
        <stp>##V3_BDPV12</stp>
        <stp>OCLR UW Equity</stp>
        <stp>BS_TOT_ASSET</stp>
        <stp>[NASDAQ.xlsx]Sheet1!R239C22</stp>
        <tr r="V239" s="1"/>
      </tp>
      <tp t="e">
        <v>#N/A</v>
        <stp/>
        <stp>##V3_BDPV12</stp>
        <stp>OMCL UW Equity</stp>
        <stp>BS_TOT_ASSET</stp>
        <stp>[NASDAQ.xlsx]Sheet1!R240C22</stp>
        <tr r="V240" s="1"/>
      </tp>
      <tp t="e">
        <v>#N/A</v>
        <stp/>
        <stp>##V3_BDPV12</stp>
        <stp>ONNN UW Equity</stp>
        <stp>BS_TOT_ASSET</stp>
        <stp>[NASDAQ.xlsx]Sheet1!R242C22</stp>
        <tr r="V242" s="1"/>
      </tp>
      <tp t="e">
        <v>#N/A</v>
        <stp/>
        <stp>##V3_BDPV12</stp>
        <stp>OSIS UW Equity</stp>
        <stp>BS_TOT_ASSET</stp>
        <stp>[NASDAQ.xlsx]Sheet1!R243C22</stp>
        <tr r="V243" s="1"/>
      </tp>
      <tp t="e">
        <v>#N/A</v>
        <stp/>
        <stp>##V3_BDPV12</stp>
        <stp>OVRL UW Equity</stp>
        <stp>BS_TOT_ASSET</stp>
        <stp>[NASDAQ.xlsx]Sheet1!R244C22</stp>
        <tr r="V244" s="1"/>
      </tp>
      <tp t="e">
        <v>#N/A</v>
        <stp/>
        <stp>##V3_BDPV12</stp>
        <stp>OVTI UW Equity</stp>
        <stp>BS_TOT_ASSET</stp>
        <stp>[NASDAQ.xlsx]Sheet1!R241C22</stp>
        <tr r="V241" s="1"/>
      </tp>
      <tp t="e">
        <v>#N/A</v>
        <stp/>
        <stp>##V3_BDPV12</stp>
        <stp>FB UW Equity</stp>
        <stp>CF_FREE_CASH_FLOW</stp>
        <stp>[NASDAQ.xlsx]Sheet1!R130C16</stp>
        <tr r="P130" s="1"/>
      </tp>
      <tp t="e">
        <v>#N/A</v>
        <stp/>
        <stp>##V3_BDPV12</stp>
        <stp>EA UW Equity</stp>
        <stp>CF_FREE_CASH_FLOW</stp>
        <stp>[NASDAQ.xlsx]Sheet1!R115C16</stp>
        <tr r="P115" s="1"/>
      </tp>
      <tp t="e">
        <v>#N/A</v>
        <stp/>
        <stp>##V3_BDPV12</stp>
        <stp>EPAY UW Equity</stp>
        <stp>CF_CASH_FROM_OPER</stp>
        <stp>[NASDAQ.xlsx]Sheet1!R50C26</stp>
        <tr r="Z50" s="1"/>
      </tp>
      <tp t="e">
        <v>#N/A</v>
        <stp/>
        <stp>##V3_BDPV12</stp>
        <stp>GOOGL UW Equity</stp>
        <stp>RTG_EGAN_JONES_LOCAL_SR_UNSEC</stp>
        <stp>[NASDAQ.xlsx]Sheet1!R142C13</stp>
        <tr r="M142" s="1"/>
      </tp>
      <tp t="e">
        <v>#N/A</v>
        <stp/>
        <stp>##V3_BDPV12</stp>
        <stp>MU UW Equity</stp>
        <stp>CF_FREE_CASH_FLOW</stp>
        <stp>[NASDAQ.xlsx]Sheet1!R217C16</stp>
        <tr r="P217" s="1"/>
      </tp>
      <tp t="e">
        <v>#N/A</v>
        <stp/>
        <stp>##V3_BDPV12</stp>
        <stp>RP UW Equity</stp>
        <stp>CF_FREE_CASH_FLOW</stp>
        <stp>[NASDAQ.xlsx]Sheet1!R282C16</stp>
        <tr r="P282" s="1"/>
      </tp>
      <tp t="e">
        <v>#N/A</v>
        <stp/>
        <stp>##V3_BDPV12</stp>
        <stp>CY UW Equity</stp>
        <stp>BS_TOT_ASSET</stp>
        <stp>[NASDAQ.xlsx]Sheet1!R93C22</stp>
        <tr r="V93" s="1"/>
      </tp>
      <tp t="e">
        <v>#N/A</v>
        <stp/>
        <stp>##V3_BDPV12</stp>
        <stp>MRGE UW Equity</stp>
        <stp>OPER_MARGIN</stp>
        <stp>[NASDAQ.xlsx]Sheet1!R213C17</stp>
        <tr r="Q213" s="1"/>
      </tp>
      <tp t="e">
        <v>#N/A</v>
        <stp/>
        <stp>##V3_BDPV12</stp>
        <stp>NETE UW Equity</stp>
        <stp>OPER_MARGIN</stp>
        <stp>[NASDAQ.xlsx]Sheet1!R231C17</stp>
        <tr r="Q231" s="1"/>
      </tp>
      <tp t="e">
        <v>#N/A</v>
        <stp/>
        <stp>##V3_BDPV12</stp>
        <stp>LIVE UW Equity</stp>
        <stp>OPER_MARGIN</stp>
        <stp>[NASDAQ.xlsx]Sheet1!R193C17</stp>
        <tr r="Q193" s="1"/>
      </tp>
      <tp t="e">
        <v>#N/A</v>
        <stp/>
        <stp>##V3_BDPV12</stp>
        <stp>JIVE UW Equity</stp>
        <stp>OPER_MARGIN</stp>
        <stp>[NASDAQ.xlsx]Sheet1!R175C17</stp>
        <tr r="Q175" s="1"/>
      </tp>
      <tp t="e">
        <v>#N/A</v>
        <stp/>
        <stp>##V3_BDPV12</stp>
        <stp>IGTE UW Equity</stp>
        <stp>OPER_MARGIN</stp>
        <stp>[NASDAQ.xlsx]Sheet1!R152C17</stp>
        <tr r="Q152" s="1"/>
      </tp>
      <tp t="e">
        <v>#N/A</v>
        <stp/>
        <stp>##V3_BDPV12</stp>
        <stp>INVE UW Equity</stp>
        <stp>OPER_MARGIN</stp>
        <stp>[NASDAQ.xlsx]Sheet1!R151C17</stp>
        <tr r="Q151" s="1"/>
      </tp>
      <tp t="e">
        <v>#N/A</v>
        <stp/>
        <stp>##V3_BDPV12</stp>
        <stp>CTXS UW Equity</stp>
        <stp>NET_WORKING_CAPITAL_INVESTMENT</stp>
        <stp>[NASDAQ.xlsx]Sheet1!R69C27</stp>
        <tr r="AA69" s="1"/>
      </tp>
      <tp t="e">
        <v>#N/A</v>
        <stp/>
        <stp>##V3_BDPV12</stp>
        <stp>PCTY UW Equity</stp>
        <stp>RTG_FITCH_LT_ISSUER_DEFAULT</stp>
        <stp>[NASDAQ.xlsx]Sheet1!R248C9</stp>
        <tr r="I248" s="1"/>
      </tp>
      <tp t="e">
        <v>#N/A</v>
        <stp/>
        <stp>##V3_BDPV12</stp>
        <stp>KEYW UW Equity</stp>
        <stp>RTG_FITCH_LT_ISSUER_DEFAULT</stp>
        <stp>[NASDAQ.xlsx]Sheet1!R335C9</stp>
        <tr r="I335" s="1"/>
      </tp>
      <tp t="e">
        <v>#N/A</v>
        <stp/>
        <stp>##V3_BDPV12</stp>
        <stp>FEYE UW Equity</stp>
        <stp>OPER_MARGIN</stp>
        <stp>[NASDAQ.xlsx]Sheet1!R134C17</stp>
        <tr r="Q134" s="1"/>
      </tp>
      <tp t="e">
        <v>#N/A</v>
        <stp/>
        <stp>##V3_BDPV12</stp>
        <stp>BLKB UW Equity</stp>
        <stp>BS_CASH_NEAR_CASH_ITEM</stp>
        <stp>[NASDAQ.xlsx]Sheet1!R48C28</stp>
        <tr r="AB48" s="1"/>
      </tp>
      <tp t="e">
        <v>#N/A</v>
        <stp/>
        <stp>##V3_BDPV12</stp>
        <stp>INTU UW Equity</stp>
        <stp>RTG_FITCH_LT_ISSUER_DEFAULT</stp>
        <stp>[NASDAQ.xlsx]Sheet1!R168C9</stp>
        <tr r="I168" s="1"/>
      </tp>
      <tp t="e">
        <v>#N/A</v>
        <stp/>
        <stp>##V3_BDPV12</stp>
        <stp>BTUI UW Equity</stp>
        <stp>NET_WORKING_CAPITAL_INVESTMENT</stp>
        <stp>[NASDAQ.xlsx]Sheet1!R58C27</stp>
        <tr r="AA58" s="1"/>
      </tp>
      <tp t="e">
        <v>#N/A</v>
        <stp/>
        <stp>##V3_BDPV12</stp>
        <stp>EXTR UW Equity</stp>
        <stp>RTG_FITCH_LT_ISSUER_DEFAULT</stp>
        <stp>[NASDAQ.xlsx]Sheet1!R128C9</stp>
        <tr r="I128" s="1"/>
      </tp>
      <tp t="e">
        <v>#N/A</v>
        <stp/>
        <stp>##V3_BDPV12</stp>
        <stp>CTSH UW Equity</stp>
        <stp>NET_WORKING_CAPITAL_INVESTMENT</stp>
        <stp>[NASDAQ.xlsx]Sheet1!R71C27</stp>
        <tr r="AA71" s="1"/>
      </tp>
      <tp t="e">
        <v>#N/A</v>
        <stp/>
        <stp>##V3_BDPV12</stp>
        <stp>ALOT UW Equity</stp>
        <stp>BS_CASH_NEAR_CASH_ITEM</stp>
        <stp>[NASDAQ.xlsx]Sheet1!R32C28</stp>
        <tr r="AB32" s="1"/>
      </tp>
      <tp t="e">
        <v>#N/A</v>
        <stp/>
        <stp>##V3_BDPV12</stp>
        <stp>CLRX UW Equity</stp>
        <stp>BS_CASH_NEAR_CASH_ITEM</stp>
        <stp>[NASDAQ.xlsx]Sheet1!R72C28</stp>
        <tr r="AB72" s="1"/>
      </tp>
      <tp t="e">
        <v>#N/A</v>
        <stp/>
        <stp>##V3_BDPV12</stp>
        <stp>ATNY UW Equity</stp>
        <stp>NET_WORKING_CAPITAL_INVESTMENT</stp>
        <stp>[NASDAQ.xlsx]Sheet1!R22C27</stp>
        <tr r="AA22" s="1"/>
      </tp>
      <tp t="e">
        <v>#N/A</v>
        <stp/>
        <stp>##V3_BDPV12</stp>
        <stp>SLAB UW Equity</stp>
        <stp>IS_OPER_INC</stp>
        <stp>[NASDAQ.xlsx]Sheet1!R302C23</stp>
        <tr r="W302" s="1"/>
      </tp>
      <tp t="e">
        <v>#N/A</v>
        <stp/>
        <stp>##V3_BDPV12</stp>
        <stp>AXTI UW Equity</stp>
        <stp>SALES_REV_TURN</stp>
        <stp>[NASDAQ.xlsx]Sheet1!R43C15</stp>
        <tr r="O43" s="1"/>
      </tp>
      <tp t="e">
        <v>#N/A</v>
        <stp/>
        <stp>##V3_BDPV12</stp>
        <stp>QADB UW Equity</stp>
        <stp>IS_OPER_INC</stp>
        <stp>[NASDAQ.xlsx]Sheet1!R267C23</stp>
        <tr r="W267" s="1"/>
      </tp>
      <tp t="e">
        <v>#N/A</v>
        <stp/>
        <stp>##V3_BDPV12</stp>
        <stp>DTLK UW Equity</stp>
        <stp>NET_WORKING_CAPITAL_INVESTMENT</stp>
        <stp>[NASDAQ.xlsx]Sheet1!R95C27</stp>
        <tr r="AA95" s="1"/>
      </tp>
      <tp t="e">
        <v>#N/A</v>
        <stp/>
        <stp>##V3_BDPV12</stp>
        <stp>PLAB UW Equity</stp>
        <stp>IS_OPER_INC</stp>
        <stp>[NASDAQ.xlsx]Sheet1!R256C23</stp>
        <tr r="W256" s="1"/>
      </tp>
      <tp t="e">
        <v>#N/A</v>
        <stp/>
        <stp>##V3_BDPV12</stp>
        <stp>ATML UW Equity</stp>
        <stp>NET_WORKING_CAPITAL_INVESTMENT</stp>
        <stp>[NASDAQ.xlsx]Sheet1!R34C27</stp>
        <tr r="AA34" s="1"/>
      </tp>
      <tp t="e">
        <v>#N/A</v>
        <stp/>
        <stp>##V3_BDPV12</stp>
        <stp>ALTR UW Equity</stp>
        <stp>BS_CASH_NEAR_CASH_ITEM</stp>
        <stp>[NASDAQ.xlsx]Sheet1!R14C28</stp>
        <tr r="AB14" s="1"/>
      </tp>
      <tp t="e">
        <v>#N/A</v>
        <stp/>
        <stp>##V3_BDPV12</stp>
        <stp>IDTI UW Equity</stp>
        <stp>RTG_FITCH_LT_ISSUER_DEFAULT</stp>
        <stp>[NASDAQ.xlsx]Sheet1!R158C9</stp>
        <tr r="I158" s="1"/>
      </tp>
      <tp t="e">
        <v>#N/A</v>
        <stp/>
        <stp>##V3_BDPV12</stp>
        <stp>TYPE UW Equity</stp>
        <stp>OPER_MARGIN</stp>
        <stp>[NASDAQ.xlsx]Sheet1!R225C17</stp>
        <tr r="Q225" s="1"/>
      </tp>
      <tp t="e">
        <v>#N/A</v>
        <stp/>
        <stp>##V3_BDPV12</stp>
        <stp>TRUE UW Equity</stp>
        <stp>OPER_MARGIN</stp>
        <stp>[NASDAQ.xlsx]Sheet1!R344C17</stp>
        <tr r="Q344" s="1"/>
      </tp>
      <tp t="e">
        <v>#N/A</v>
        <stp/>
        <stp>##V3_BDPV12</stp>
        <stp>TUBE UW Equity</stp>
        <stp>OPER_MARGIN</stp>
        <stp>[NASDAQ.xlsx]Sheet1!R347C17</stp>
        <tr r="Q347" s="1"/>
      </tp>
      <tp t="e">
        <v>#N/A</v>
        <stp/>
        <stp>##V3_BDPV12</stp>
        <stp>EXA UW Equity</stp>
        <stp>RTG_MOODY_LONG_TERM</stp>
        <stp>[NASDAQ.xlsx]Sheet1!R127C12</stp>
        <tr r="L127" s="1"/>
      </tp>
      <tp t="e">
        <v>#N/A</v>
        <stp/>
        <stp>##V3_BDPV12</stp>
        <stp>ATEA UW Equity</stp>
        <stp>NET_WORKING_CAPITAL_INVESTMENT</stp>
        <stp>[NASDAQ.xlsx]Sheet1!R31C27</stp>
        <tr r="AA31" s="1"/>
      </tp>
      <tp t="e">
        <v>#N/A</v>
        <stp/>
        <stp>##V3_BDPV12</stp>
        <stp>SMTC UW Equity</stp>
        <stp>RTG_FITCH_LT_ISSUER_DEFAULT</stp>
        <stp>[NASDAQ.xlsx]Sheet1!R298C9</stp>
        <tr r="I298" s="1"/>
      </tp>
      <tp t="e">
        <v>#N/A</v>
        <stp/>
        <stp>##V3_BDPV12</stp>
        <stp>CTCT UW Equity</stp>
        <stp>NET_WORKING_CAPITAL_INVESTMENT</stp>
        <stp>[NASDAQ.xlsx]Sheet1!R81C27</stp>
        <tr r="AA81" s="1"/>
      </tp>
      <tp t="e">
        <v>#N/A</v>
        <stp/>
        <stp>##V3_BDPV12</stp>
        <stp>SYKE UW Equity</stp>
        <stp>OPER_MARGIN</stp>
        <stp>[NASDAQ.xlsx]Sheet1!R320C17</stp>
        <tr r="Q320" s="1"/>
      </tp>
      <tp t="e">
        <v>#N/A</v>
        <stp/>
        <stp>##V3_BDPV12</stp>
        <stp>SAPE UW Equity</stp>
        <stp>OPER_MARGIN</stp>
        <stp>[NASDAQ.xlsx]Sheet1!R292C17</stp>
        <tr r="Q292" s="1"/>
      </tp>
      <tp>
        <v>9.6753999999999998</v>
        <stp/>
        <stp>##V3_BDHV12</stp>
        <stp>ALOT UW Equity</stp>
        <stp>OPER_MARGIN</stp>
        <stp>CQ12004</stp>
        <stp/>
        <stp>[NASDAQ.xlsx]OperMarg BDH!R5C31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E5" s="3"/>
      </tp>
      <tp t="e">
        <v>#N/A</v>
        <stp/>
        <stp>##V3_BDPV12</stp>
        <stp>TYPE UW Equity</stp>
        <stp>FCF_TO_TOTAL_DEBT</stp>
        <stp>[NASDAQ.xlsx]Sheet1!R225C19</stp>
        <tr r="S225" s="1"/>
      </tp>
      <tp t="e">
        <v>#N/A</v>
        <stp/>
        <stp>##V3_BDPV12</stp>
        <stp>PLAB UW Equity</stp>
        <stp>CF_CASH_FROM_OPER</stp>
        <stp>[NASDAQ.xlsx]Sheet1!R256C26</stp>
        <tr r="Z256" s="1"/>
      </tp>
      <tp t="e">
        <v>#N/A</v>
        <stp/>
        <stp>##V3_BDPV12</stp>
        <stp>SYRX UW Equity</stp>
        <stp>FCF_TO_TOTAL_DEBT</stp>
        <stp>[NASDAQ.xlsx]Sheet1!R327C19</stp>
        <tr r="S327" s="1"/>
      </tp>
      <tp t="e">
        <v>#N/A</v>
        <stp/>
        <stp>##V3_BDPV12</stp>
        <stp>SLAB UW Equity</stp>
        <stp>CF_CASH_FROM_OPER</stp>
        <stp>[NASDAQ.xlsx]Sheet1!R302C26</stp>
        <tr r="Z302" s="1"/>
      </tp>
      <tp t="e">
        <v>#N/A</v>
        <stp/>
        <stp>##V3_BDPV12</stp>
        <stp>QLGC UW Equity</stp>
        <stp>CF_CASH_FROM_OPER</stp>
        <stp>[NASDAQ.xlsx]Sheet1!R269C26</stp>
        <tr r="Z269" s="1"/>
      </tp>
      <tp t="e">
        <v>#N/A</v>
        <stp/>
        <stp>##V3_BDPV12</stp>
        <stp>SANM UW Equity</stp>
        <stp>CF_FREE_CASH_FLOW</stp>
        <stp>[NASDAQ.xlsx]Sheet1!R291C16</stp>
        <tr r="P291" s="1"/>
      </tp>
      <tp t="e">
        <v>#N/A</v>
        <stp/>
        <stp>##V3_BDPV12</stp>
        <stp>MANH UW Equity</stp>
        <stp>CF_FREE_CASH_FLOW</stp>
        <stp>[NASDAQ.xlsx]Sheet1!R202C16</stp>
        <tr r="P202" s="1"/>
      </tp>
      <tp>
        <v>27.137499999999999</v>
        <stp/>
        <stp>##V3_BDHV12</stp>
        <stp>AFOP UW Equity</stp>
        <stp>OPER_MARGIN</stp>
        <stp>CQ12004</stp>
        <stp/>
        <stp>[NASDAQ.xlsx]OperMarg BDH!R5C11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5" s="3"/>
      </tp>
      <tp t="e">
        <v>#N/A</v>
        <stp/>
        <stp>##V3_BDPV12</stp>
        <stp>FALC UW Equity</stp>
        <stp>CF_FREE_CASH_FLOW</stp>
        <stp>[NASDAQ.xlsx]Sheet1!R132C16</stp>
        <tr r="P132" s="1"/>
      </tp>
      <tp>
        <v>13.4955</v>
        <stp/>
        <stp>##V3_BDHV12</stp>
        <stp>CDNS UW Equity</stp>
        <stp>OPER_MARGIN</stp>
        <stp>CQ12004</stp>
        <stp/>
        <stp>[NASDAQ.xlsx]OperMarg BDH!R5C60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H5" s="3"/>
      </tp>
      <tp>
        <v>11.822800000000001</v>
        <stp/>
        <stp>##V3_BDHV12</stp>
        <stp>CSGS UW Equity</stp>
        <stp>OPER_MARGIN</stp>
        <stp>CQ12004</stp>
        <stp/>
        <stp>[NASDAQ.xlsx]OperMarg BDH!R5C89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K5" s="3"/>
      </tp>
      <tp>
        <v>-12.8278</v>
        <stp/>
        <stp>##V3_BDHV12</stp>
        <stp>BCOV UW Equity</stp>
        <stp>OPER_MARGIN</stp>
        <stp>CQ12004</stp>
        <stp/>
        <stp>[NASDAQ.xlsx]OperMarg BDH!R5C51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AY5" s="3"/>
      </tp>
      <tp t="e">
        <v>#N/A</v>
        <stp/>
        <stp>##V3_BDPV12</stp>
        <stp>ADSK UW Equity</stp>
        <stp>NET_DEBT_TO_SHRHLDR_EQTY</stp>
        <stp>[NASDAQ.xlsx]Sheet1!R38C24</stp>
        <tr r="X38" s="1"/>
      </tp>
      <tp t="e">
        <v>#N/A</v>
        <stp/>
        <stp>##V3_BDPV12</stp>
        <stp>TACT UW Equity</stp>
        <stp>CF_FREE_CASH_FLOW</stp>
        <stp>[NASDAQ.xlsx]Sheet1!R340C16</stp>
        <tr r="P340" s="1"/>
      </tp>
      <tp t="e">
        <v>#N/A</v>
        <stp/>
        <stp>##V3_BDPV12</stp>
        <stp>DLHC UW Equity</stp>
        <stp>CF_CASH_FROM_OPER</stp>
        <stp>[NASDAQ.xlsx]Sheet1!R104C26</stp>
        <tr r="Z104" s="1"/>
      </tp>
      <tp t="e">
        <v>#N/A</v>
        <stp/>
        <stp>##V3_BDPV12</stp>
        <stp>SAAS UW Equity</stp>
        <stp>CF_FREE_CASH_FLOW</stp>
        <stp>[NASDAQ.xlsx]Sheet1!R154C16</stp>
        <tr r="P154" s="1"/>
      </tp>
      <tp t="e">
        <v>#N/A</v>
        <stp/>
        <stp>##V3_BDPV12</stp>
        <stp>SABR UW Equity</stp>
        <stp>CF_FREE_CASH_FLOW</stp>
        <stp>[NASDAQ.xlsx]Sheet1!R289C16</stp>
        <tr r="P289" s="1"/>
      </tp>
      <tp t="e">
        <v>#N/A</v>
        <stp/>
        <stp>##V3_BDPV12</stp>
        <stp>HLIT UW Equity</stp>
        <stp>CF_CASH_FROM_OPER</stp>
        <stp>[NASDAQ.xlsx]Sheet1!R146C26</stp>
        <tr r="Z146" s="1"/>
      </tp>
      <tp t="e">
        <v>#N/A</v>
        <stp/>
        <stp>##V3_BDPV12</stp>
        <stp>QLIK UW Equity</stp>
        <stp>CF_CASH_FROM_OPER</stp>
        <stp>[NASDAQ.xlsx]Sheet1!R268C26</stp>
        <tr r="Z268" s="1"/>
      </tp>
      <tp t="e">
        <v>#N/A</v>
        <stp/>
        <stp>##V3_BDPV12</stp>
        <stp>RLOC UW Equity</stp>
        <stp>CF_CASH_FROM_OPER</stp>
        <stp>[NASDAQ.xlsx]Sheet1!R280C26</stp>
        <tr r="Z280" s="1"/>
      </tp>
      <tp t="e">
        <v>#N/A</v>
        <stp/>
        <stp>##V3_BDPV12</stp>
        <stp>XLNX UW Equity</stp>
        <stp>CF_CASH_FROM_OPER</stp>
        <stp>[NASDAQ.xlsx]Sheet1!R370C26</stp>
        <tr r="Z370" s="1"/>
      </tp>
      <tp t="e">
        <v>#N/A</v>
        <stp/>
        <stp>##V3_BDPV12</stp>
        <stp>DTLK UW Equity</stp>
        <stp>NET_DEBT_TO_SHRHLDR_EQTY</stp>
        <stp>[NASDAQ.xlsx]Sheet1!R95C24</stp>
        <tr r="X95" s="1"/>
      </tp>
      <tp t="e">
        <v>#N/A</v>
        <stp/>
        <stp>##V3_BDPV12</stp>
        <stp>MLNX UW Equity</stp>
        <stp>CF_CASH_FROM_OPER</stp>
        <stp>[NASDAQ.xlsx]Sheet1!R211C26</stp>
        <tr r="Z211" s="1"/>
      </tp>
      <tp t="e">
        <v>#N/A</v>
        <stp/>
        <stp>##V3_BDPV12</stp>
        <stp>ELNK UW Equity</stp>
        <stp>CF_CASH_FROM_OPER</stp>
        <stp>[NASDAQ.xlsx]Sheet1!R108C26</stp>
        <tr r="Z108" s="1"/>
      </tp>
      <tp t="e">
        <v>#N/A</v>
        <stp/>
        <stp>##V3_BDPV12</stp>
        <stp>QADB UW Equity</stp>
        <stp>CF_FREE_CASH_FLOW</stp>
        <stp>[NASDAQ.xlsx]Sheet1!R267C16</stp>
        <tr r="P267" s="1"/>
      </tp>
      <tp t="e">
        <v>#N/A</v>
        <stp/>
        <stp>##V3_BDPV12</stp>
        <stp>QADA UW Equity</stp>
        <stp>CF_FREE_CASH_FLOW</stp>
        <stp>[NASDAQ.xlsx]Sheet1!R266C16</stp>
        <tr r="P266" s="1"/>
      </tp>
      <tp t="e">
        <v>#N/A</v>
        <stp/>
        <stp>##V3_BDPV12</stp>
        <stp>ELON UW Equity</stp>
        <stp>CF_CASH_FROM_OPER</stp>
        <stp>[NASDAQ.xlsx]Sheet1!R110C26</stp>
        <tr r="Z110" s="1"/>
      </tp>
      <tp t="e">
        <v>#N/A</v>
        <stp/>
        <stp>##V3_BDPV12</stp>
        <stp>NLST UW Equity</stp>
        <stp>CF_CASH_FROM_OPER</stp>
        <stp>[NASDAQ.xlsx]Sheet1!R233C26</stp>
        <tr r="Z233" s="1"/>
      </tp>
      <tp>
        <v>-9.2479999999999993</v>
        <stp/>
        <stp>##V3_BDHV12</stp>
        <stp>CALD UW Equity</stp>
        <stp>OPER_MARGIN</stp>
        <stp>CQ12004</stp>
        <stp/>
        <stp>[NASDAQ.xlsx]OperMarg BDH!R5C62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J5" s="3"/>
      </tp>
      <tp t="e">
        <v>#N/A</v>
        <stp/>
        <stp>##V3_BDPV12</stp>
        <stp>ELRC UW Equity</stp>
        <stp>CF_CASH_FROM_OPER</stp>
        <stp>[NASDAQ.xlsx]Sheet1!R114C26</stp>
        <tr r="Z114" s="1"/>
      </tp>
      <tp t="e">
        <v>#N/A</v>
        <stp/>
        <stp>##V3_BDPV12</stp>
        <stp>LLTC UW Equity</stp>
        <stp>CF_CASH_FROM_OPER</stp>
        <stp>[NASDAQ.xlsx]Sheet1!R191C26</stp>
        <tr r="Z191" s="1"/>
      </tp>
      <tp t="e">
        <v>#N/A</v>
        <stp/>
        <stp>##V3_BDPV12</stp>
        <stp>PLUS UW Equity</stp>
        <stp>CF_CASH_FROM_OPER</stp>
        <stp>[NASDAQ.xlsx]Sheet1!R125C26</stp>
        <tr r="Z125" s="1"/>
      </tp>
      <tp t="e">
        <v>#N/A</v>
        <stp/>
        <stp>##V3_BDPV12</stp>
        <stp>GLUU UW Equity</stp>
        <stp>CF_CASH_FROM_OPER</stp>
        <stp>[NASDAQ.xlsx]Sheet1!R140C26</stp>
        <tr r="Z140" s="1"/>
      </tp>
      <tp t="e">
        <v>#N/A</v>
        <stp/>
        <stp>##V3_BDPV12</stp>
        <stp>ULTI UW Equity</stp>
        <stp>CF_CASH_FROM_OPER</stp>
        <stp>[NASDAQ.xlsx]Sheet1!R337C26</stp>
        <tr r="Z337" s="1"/>
      </tp>
      <tp t="e">
        <v>#N/A</v>
        <stp/>
        <stp>##V3_BDPV12</stp>
        <stp>SLTC UW Equity</stp>
        <stp>CF_CASH_FROM_OPER</stp>
        <stp>[NASDAQ.xlsx]Sheet1!R297C26</stp>
        <tr r="Z297" s="1"/>
      </tp>
      <tp>
        <v>7.4420000000000002</v>
        <stp/>
        <stp>##V3_BDHV12</stp>
        <stp>ATML UW Equity</stp>
        <stp>OPER_MARGIN</stp>
        <stp>CQ12004</stp>
        <stp/>
        <stp>[NASDAQ.xlsx]OperMarg BDH!R5C33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G5" s="3"/>
      </tp>
      <tp t="e">
        <v>#N/A</v>
        <stp/>
        <stp>##V3_BDPV12</stp>
        <stp>QLYS UW Equity</stp>
        <stp>CF_CASH_FROM_OPER</stp>
        <stp>[NASDAQ.xlsx]Sheet1!R273C26</stp>
        <tr r="Z273" s="1"/>
      </tp>
      <tp t="e">
        <v>#N/A</v>
        <stp/>
        <stp>##V3_BDPV12</stp>
        <stp>SAPE UW Equity</stp>
        <stp>CF_FREE_CASH_FLOW</stp>
        <stp>[NASDAQ.xlsx]Sheet1!R292C16</stp>
        <tr r="P292" s="1"/>
      </tp>
      <tp t="e">
        <v>#N/A</v>
        <stp/>
        <stp>##V3_BDPV12</stp>
        <stp>PLXS UW Equity</stp>
        <stp>CF_CASH_FROM_OPER</stp>
        <stp>[NASDAQ.xlsx]Sheet1!R258C26</stp>
        <tr r="Z258" s="1"/>
      </tp>
      <tp t="e">
        <v>#N/A</v>
        <stp/>
        <stp>##V3_BDPV12</stp>
        <stp>SYKE UW Equity</stp>
        <stp>FCF_TO_TOTAL_DEBT</stp>
        <stp>[NASDAQ.xlsx]Sheet1!R320C19</stp>
        <tr r="S320" s="1"/>
      </tp>
      <tp t="e">
        <v>#N/A</v>
        <stp/>
        <stp>##V3_BDPV12</stp>
        <stp>TRAK UW Equity</stp>
        <stp>NET_DEBT_TO_SHRHLDR_EQTY</stp>
        <stp>[NASDAQ.xlsx]Sheet1!R98C24</stp>
        <tr r="X98" s="1"/>
      </tp>
      <tp t="e">
        <v>#N/A</v>
        <stp/>
        <stp>##V3_BDPV12</stp>
        <stp>SATS UW Equity</stp>
        <stp>CF_FREE_CASH_FLOW</stp>
        <stp>[NASDAQ.xlsx]Sheet1!R111C16</stp>
        <tr r="P111" s="1"/>
      </tp>
      <tp t="e">
        <v>#N/A</v>
        <stp/>
        <stp>##V3_BDPV12</stp>
        <stp>WATT UW Equity</stp>
        <stp>CF_FREE_CASH_FLOW</stp>
        <stp>[NASDAQ.xlsx]Sheet1!R119C16</stp>
        <tr r="P119" s="1"/>
      </tp>
      <tp t="e">
        <v>#N/A</v>
        <stp/>
        <stp>##V3_BDPV12</stp>
        <stp>WAVX UW Equity</stp>
        <stp>CF_FREE_CASH_FLOW</stp>
        <stp>[NASDAQ.xlsx]Sheet1!R365C16</stp>
        <tr r="P365" s="1"/>
      </tp>
      <tp t="e">
        <v>#N/A</v>
        <stp/>
        <stp>##V3_BDPV12</stp>
        <stp>SYMC UW Equity</stp>
        <stp>FCF_TO_TOTAL_DEBT</stp>
        <stp>[NASDAQ.xlsx]Sheet1!R321C19</stp>
        <tr r="S321" s="1"/>
      </tp>
      <tp t="e">
        <v>#N/A</v>
        <stp/>
        <stp>##V3_BDPV12</stp>
        <stp>SYNT UW Equity</stp>
        <stp>FCF_TO_TOTAL_DEBT</stp>
        <stp>[NASDAQ.xlsx]Sheet1!R326C19</stp>
        <tr r="S326" s="1"/>
      </tp>
      <tp t="e">
        <v>#N/A</v>
        <stp/>
        <stp>##V3_BDPV12</stp>
        <stp>SYNA UW Equity</stp>
        <stp>FCF_TO_TOTAL_DEBT</stp>
        <stp>[NASDAQ.xlsx]Sheet1!R323C19</stp>
        <tr r="S323" s="1"/>
      </tp>
      <tp t="e">
        <v>#N/A</v>
        <stp/>
        <stp>##V3_BDPV12</stp>
        <stp>SYNC UW Equity</stp>
        <stp>FCF_TO_TOTAL_DEBT</stp>
        <stp>[NASDAQ.xlsx]Sheet1!R322C19</stp>
        <tr r="S322" s="1"/>
      </tp>
      <tp t="e">
        <v>#N/A</v>
        <stp/>
        <stp>##V3_BDPV12</stp>
        <stp>NATI UW Equity</stp>
        <stp>CF_FREE_CASH_FLOW</stp>
        <stp>[NASDAQ.xlsx]Sheet1!R229C16</stp>
        <tr r="P229" s="1"/>
      </tp>
      <tp t="e">
        <v>#N/A</v>
        <stp/>
        <stp>##V3_BDPV12</stp>
        <stp>RP UW Equity</stp>
        <stp>BS_TOT_ASSET</stp>
        <stp>[NASDAQ.xlsx]Sheet1!R282C22</stp>
        <tr r="V282" s="1"/>
      </tp>
      <tp t="e">
        <v>#N/A</v>
        <stp/>
        <stp>##V3_BDPV12</stp>
        <stp>MU UW Equity</stp>
        <stp>BS_TOT_ASSET</stp>
        <stp>[NASDAQ.xlsx]Sheet1!R217C22</stp>
        <tr r="V217" s="1"/>
      </tp>
      <tp t="e">
        <v>#N/A</v>
        <stp/>
        <stp>##V3_BDPV12</stp>
        <stp>NATI UW Equity</stp>
        <stp>BS_TOT_ASSET</stp>
        <stp>[NASDAQ.xlsx]Sheet1!R229C22</stp>
        <tr r="V229" s="1"/>
      </tp>
      <tp t="e">
        <v>#N/A</v>
        <stp/>
        <stp>##V3_BDPV12</stp>
        <stp>NCIT UW Equity</stp>
        <stp>BS_TOT_ASSET</stp>
        <stp>[NASDAQ.xlsx]Sheet1!R230C22</stp>
        <tr r="V230" s="1"/>
      </tp>
      <tp t="e">
        <v>#N/A</v>
        <stp/>
        <stp>##V3_BDPV12</stp>
        <stp>FB UW Equity</stp>
        <stp>BS_TOT_ASSET</stp>
        <stp>[NASDAQ.xlsx]Sheet1!R130C22</stp>
        <tr r="V130" s="1"/>
      </tp>
      <tp t="e">
        <v>#N/A</v>
        <stp/>
        <stp>##V3_BDPV12</stp>
        <stp>EA UW Equity</stp>
        <stp>BS_TOT_ASSET</stp>
        <stp>[NASDAQ.xlsx]Sheet1!R115C22</stp>
        <tr r="V115" s="1"/>
      </tp>
      <tp t="e">
        <v>#N/A</v>
        <stp/>
        <stp>##V3_BDPV12</stp>
        <stp>NETE UW Equity</stp>
        <stp>BS_TOT_ASSET</stp>
        <stp>[NASDAQ.xlsx]Sheet1!R231C22</stp>
        <tr r="V231" s="1"/>
      </tp>
      <tp t="e">
        <v>#N/A</v>
        <stp/>
        <stp>##V3_BDPV12</stp>
        <stp>NLST UW Equity</stp>
        <stp>BS_TOT_ASSET</stp>
        <stp>[NASDAQ.xlsx]Sheet1!R233C22</stp>
        <tr r="V233" s="1"/>
      </tp>
      <tp t="e">
        <v>#N/A</v>
        <stp/>
        <stp>##V3_BDPV12</stp>
        <stp>NTWK UW Equity</stp>
        <stp>BS_TOT_ASSET</stp>
        <stp>[NASDAQ.xlsx]Sheet1!R235C22</stp>
        <tr r="V235" s="1"/>
      </tp>
      <tp t="e">
        <v>#N/A</v>
        <stp/>
        <stp>##V3_BDPV12</stp>
        <stp>NTAP UW Equity</stp>
        <stp>BS_TOT_ASSET</stp>
        <stp>[NASDAQ.xlsx]Sheet1!R232C22</stp>
        <tr r="V232" s="1"/>
      </tp>
      <tp t="e">
        <v>#N/A</v>
        <stp/>
        <stp>##V3_BDPV12</stp>
        <stp>NTCT UW Equity</stp>
        <stp>BS_TOT_ASSET</stp>
        <stp>[NASDAQ.xlsx]Sheet1!R234C22</stp>
        <tr r="V234" s="1"/>
      </tp>
      <tp t="e">
        <v>#N/A</v>
        <stp/>
        <stp>##V3_BDPV12</stp>
        <stp>NUAN UW Equity</stp>
        <stp>BS_TOT_ASSET</stp>
        <stp>[NASDAQ.xlsx]Sheet1!R236C22</stp>
        <tr r="V236" s="1"/>
      </tp>
      <tp t="e">
        <v>#N/A</v>
        <stp/>
        <stp>##V3_BDPV12</stp>
        <stp>NVDA UW Equity</stp>
        <stp>BS_TOT_ASSET</stp>
        <stp>[NASDAQ.xlsx]Sheet1!R238C22</stp>
        <tr r="V238" s="1"/>
      </tp>
      <tp t="e">
        <v>#N/A</v>
        <stp/>
        <stp>##V3_BDPV12</stp>
        <stp>NVEC UW Equity</stp>
        <stp>BS_TOT_ASSET</stp>
        <stp>[NASDAQ.xlsx]Sheet1!R237C22</stp>
        <tr r="V237" s="1"/>
      </tp>
      <tp t="e">
        <v>#N/A</v>
        <stp/>
        <stp>##V3_BDPV12</stp>
        <stp>DWCH UW Equity</stp>
        <stp>CF_CASH_FROM_OPER</stp>
        <stp>[NASDAQ.xlsx]Sheet1!R97C26</stp>
        <tr r="Z97" s="1"/>
      </tp>
      <tp t="e">
        <v>#N/A</v>
        <stp/>
        <stp>##V3_BDPV12</stp>
        <stp>DTLK UW Equity</stp>
        <stp>CF_CASH_FROM_OPER</stp>
        <stp>[NASDAQ.xlsx]Sheet1!R95C26</stp>
        <tr r="Z95" s="1"/>
      </tp>
      <tp t="e">
        <v>#N/A</v>
        <stp/>
        <stp>##V3_BDPV12</stp>
        <stp>DRAM UW Equity</stp>
        <stp>CF_CASH_FROM_OPER</stp>
        <stp>[NASDAQ.xlsx]Sheet1!R96C26</stp>
        <tr r="Z96" s="1"/>
      </tp>
      <tp t="e">
        <v>#N/A</v>
        <stp/>
        <stp>##V3_BDPV12</stp>
        <stp>BIRT UW Equity</stp>
        <stp>NET_DEBT_TO_SHRHLDR_EQTY</stp>
        <stp>[NASDAQ.xlsx]Sheet1!R6C24</stp>
        <tr r="X6" s="1"/>
      </tp>
      <tp t="e">
        <v>#N/A</v>
        <stp/>
        <stp>##V3_BDPV12</stp>
        <stp>SQI UW Equity</stp>
        <stp>CF_FREE_CASH_FLOW</stp>
        <stp>[NASDAQ.xlsx]Sheet1!R295C16</stp>
        <tr r="P295" s="1"/>
      </tp>
      <tp t="e">
        <v>#N/A</v>
        <stp/>
        <stp>##V3_BDPV12</stp>
        <stp>KFX UW Equity</stp>
        <stp>FCF_TO_TOTAL_DEBT</stp>
        <stp>[NASDAQ.xlsx]Sheet1!R183C19</stp>
        <tr r="S183" s="1"/>
      </tp>
      <tp t="e">
        <v>#N/A</v>
        <stp/>
        <stp>##V3_BDPV12</stp>
        <stp>COMM UW Equity</stp>
        <stp>RTG_FITCH_LT_ISSUER_DEFAULT</stp>
        <stp>[NASDAQ.xlsx]Sheet1!R73C9</stp>
        <tr r="I73" s="1"/>
      </tp>
      <tp t="e">
        <v>#N/A</v>
        <stp/>
        <stp>##V3_BDPV12</stp>
        <stp>SGI UW Equity</stp>
        <stp>CF_FREE_CASH_FLOW</stp>
        <stp>[NASDAQ.xlsx]Sheet1!R301C16</stp>
        <tr r="P301" s="1"/>
      </tp>
      <tp t="e">
        <v>#N/A</v>
        <stp/>
        <stp>##V3_BDPV12</stp>
        <stp>DGII UW Equity</stp>
        <stp>CF_CASH_FROM_OPER</stp>
        <stp>[NASDAQ.xlsx]Sheet1!R99C26</stp>
        <tr r="Z99" s="1"/>
      </tp>
      <tp t="e">
        <v>#N/A</v>
        <stp/>
        <stp>##V3_BDPV12</stp>
        <stp>CNVR UW Equity</stp>
        <stp>RTG_FITCH_LT_ISSUER_DEFAULT</stp>
        <stp>[NASDAQ.xlsx]Sheet1!R82C9</stp>
        <tr r="I82" s="1"/>
      </tp>
      <tp t="e">
        <v>#N/A</v>
        <stp/>
        <stp>##V3_BDPV12</stp>
        <stp>ADSK UW Equity</stp>
        <stp>RTG_FITCH_LT_ISSUER_DEFAULT</stp>
        <stp>[NASDAQ.xlsx]Sheet1!R38C9</stp>
        <tr r="I38" s="1"/>
      </tp>
      <tp t="e">
        <v>#N/A</v>
        <stp/>
        <stp>##V3_BDPV12</stp>
        <stp>DAEG UW Equity</stp>
        <stp>CF_CASH_FROM_OPER</stp>
        <stp>[NASDAQ.xlsx]Sheet1!R94C26</stp>
        <tr r="Z94" s="1"/>
      </tp>
      <tp t="e">
        <v>#N/A</v>
        <stp/>
        <stp>##V3_BDPV12</stp>
        <stp>SLP UW Equity</stp>
        <stp>CF_FREE_CASH_FLOW</stp>
        <stp>[NASDAQ.xlsx]Sheet1!R303C16</stp>
        <tr r="P303" s="1"/>
      </tp>
      <tp t="e">
        <v>#N/A</v>
        <stp/>
        <stp>##V3_BDPV12</stp>
        <stp>BLIN           UW Equity</stp>
        <stp>FREE_CASH_FLOW_MARGIN</stp>
        <stp>[NASDAQ.xlsx]Sheet1!R51C18</stp>
        <tr r="R51" s="1"/>
      </tp>
      <tp t="e">
        <v>#N/A</v>
        <stp/>
        <stp>##V3_BDPV12</stp>
        <stp>INTX UW Equity</stp>
        <stp>RTG_MOODY_LONG_TERM</stp>
        <stp>[NASDAQ.xlsx]Sheet1!R165C12</stp>
        <tr r="L165" s="1"/>
      </tp>
      <tp t="e">
        <v>#N/A</v>
        <stp/>
        <stp>##V3_BDPV12</stp>
        <stp>MNTX UW Equity</stp>
        <stp>RTG_MOODY_LONG_TERM</stp>
        <stp>[NASDAQ.xlsx]Sheet1!R203C12</stp>
        <tr r="L203" s="1"/>
      </tp>
      <tp t="e">
        <v>#N/A</v>
        <stp/>
        <stp>##V3_BDPV12</stp>
        <stp>MLNX UW Equity</stp>
        <stp>RTG_MOODY_LONG_TERM</stp>
        <stp>[NASDAQ.xlsx]Sheet1!R211C12</stp>
        <tr r="L211" s="1"/>
      </tp>
      <tp t="e">
        <v>#N/A</v>
        <stp/>
        <stp>##V3_BDPV12</stp>
        <stp>MFLX UW Equity</stp>
        <stp>RTG_MOODY_LONG_TERM</stp>
        <stp>[NASDAQ.xlsx]Sheet1!R228C12</stp>
        <tr r="L228" s="1"/>
      </tp>
      <tp t="e">
        <v>#N/A</v>
        <stp/>
        <stp>##V3_BDPV12</stp>
        <stp>FEYE UW Equity</stp>
        <stp>IS_OPER_INC</stp>
        <stp>[NASDAQ.xlsx]Sheet1!R134C23</stp>
        <tr r="W134" s="1"/>
      </tp>
      <tp t="e">
        <v>#N/A</v>
        <stp/>
        <stp>##V3_BDPV12</stp>
        <stp>LTRX UW Equity</stp>
        <stp>RTG_MOODY_LONG_TERM</stp>
        <stp>[NASDAQ.xlsx]Sheet1!R187C12</stp>
        <tr r="L187" s="1"/>
      </tp>
      <tp t="e">
        <v>#N/A</v>
        <stp/>
        <stp>##V3_BDPV12</stp>
        <stp>LRCX UW Equity</stp>
        <stp>RTG_MOODY_LONG_TERM</stp>
        <stp>[NASDAQ.xlsx]Sheet1!R186C12</stp>
        <tr r="L186" s="1"/>
      </tp>
      <tp t="e">
        <v>#N/A</v>
        <stp/>
        <stp>##V3_BDPV12</stp>
        <stp>ASYS UW Equity</stp>
        <stp>NET_WORKING_CAPITAL_INVESTMENT</stp>
        <stp>[NASDAQ.xlsx]Sheet1!R18C27</stp>
        <tr r="AA18" s="1"/>
      </tp>
      <tp t="e">
        <v>#N/A</v>
        <stp/>
        <stp>##V3_BDPV12</stp>
        <stp>IGTE UW Equity</stp>
        <stp>IS_OPER_INC</stp>
        <stp>[NASDAQ.xlsx]Sheet1!R152C23</stp>
        <tr r="W152" s="1"/>
      </tp>
      <tp t="e">
        <v>#N/A</v>
        <stp/>
        <stp>##V3_BDPV12</stp>
        <stp>INVE UW Equity</stp>
        <stp>IS_OPER_INC</stp>
        <stp>[NASDAQ.xlsx]Sheet1!R151C23</stp>
        <tr r="W151" s="1"/>
      </tp>
      <tp t="e">
        <v>#N/A</v>
        <stp/>
        <stp>##V3_BDPV12</stp>
        <stp>SPRT UW Equity</stp>
        <stp>RTG_FITCH_LT_ISSUER_DEFAULT</stp>
        <stp>[NASDAQ.xlsx]Sheet1!R319C9</stp>
        <tr r="I319" s="1"/>
      </tp>
      <tp t="e">
        <v>#N/A</v>
        <stp/>
        <stp>##V3_BDPV12</stp>
        <stp>JIVE UW Equity</stp>
        <stp>IS_OPER_INC</stp>
        <stp>[NASDAQ.xlsx]Sheet1!R175C23</stp>
        <tr r="W175" s="1"/>
      </tp>
      <tp t="e">
        <v>#N/A</v>
        <stp/>
        <stp>##V3_BDPV12</stp>
        <stp>ASTI UW Equity</stp>
        <stp>NET_WORKING_CAPITAL_INVESTMENT</stp>
        <stp>[NASDAQ.xlsx]Sheet1!R29C27</stp>
        <tr r="AA29" s="1"/>
      </tp>
      <tp t="e">
        <v>#N/A</v>
        <stp/>
        <stp>##V3_BDPV12</stp>
        <stp>ASUR UW Equity</stp>
        <stp>NET_WORKING_CAPITAL_INVESTMENT</stp>
        <stp>[NASDAQ.xlsx]Sheet1!R33C27</stp>
        <tr r="AA33" s="1"/>
      </tp>
      <tp t="e">
        <v>#N/A</v>
        <stp/>
        <stp>##V3_BDPV12</stp>
        <stp>LIVE UW Equity</stp>
        <stp>IS_OPER_INC</stp>
        <stp>[NASDAQ.xlsx]Sheet1!R193C23</stp>
        <tr r="W193" s="1"/>
      </tp>
      <tp>
        <v>5.2986000000000004</v>
        <stp/>
        <stp>##V3_BDHV12</stp>
        <stp>AAOI UW Equity</stp>
        <stp>OPER_MARGIN</stp>
        <stp>CQ12004</stp>
        <stp/>
        <stp>[NASDAQ.xlsx]OperMarg BDH!R5C25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Y5" s="3"/>
      </tp>
      <tp t="e">
        <v>#N/A</v>
        <stp/>
        <stp>##V3_BDPV12</stp>
        <stp>NETE UW Equity</stp>
        <stp>IS_OPER_INC</stp>
        <stp>[NASDAQ.xlsx]Sheet1!R231C23</stp>
        <tr r="W231" s="1"/>
      </tp>
      <tp t="e">
        <v>#N/A</v>
        <stp/>
        <stp>##V3_BDPV12</stp>
        <stp>MRGE UW Equity</stp>
        <stp>IS_OPER_INC</stp>
        <stp>[NASDAQ.xlsx]Sheet1!R213C23</stp>
        <tr r="W213" s="1"/>
      </tp>
      <tp t="e">
        <v>#N/A</v>
        <stp/>
        <stp>##V3_BDPV12</stp>
        <stp>CSPI UW Equity</stp>
        <stp>NET_WORKING_CAPITAL_INVESTMENT</stp>
        <stp>[NASDAQ.xlsx]Sheet1!R91C27</stp>
        <tr r="AA91" s="1"/>
      </tp>
      <tp t="e">
        <v>#N/A</v>
        <stp/>
        <stp>##V3_BDPV12</stp>
        <stp>EBIX UW Equity</stp>
        <stp>RTG_MOODY_LONG_TERM</stp>
        <stp>[NASDAQ.xlsx]Sheet1!R109C12</stp>
        <tr r="L109" s="1"/>
      </tp>
      <tp t="e">
        <v>#N/A</v>
        <stp/>
        <stp>##V3_BDPV12</stp>
        <stp>VRSN UW Equity</stp>
        <stp>RTG_FITCH_LT_ISSUER_DEFAULT</stp>
        <stp>[NASDAQ.xlsx]Sheet1!R358C9</stp>
        <tr r="I358" s="1"/>
      </tp>
      <tp t="e">
        <v>#N/A</v>
        <stp/>
        <stp>##V3_BDPV12</stp>
        <stp>XLNX UW Equity</stp>
        <stp>RTG_MOODY_LONG_TERM</stp>
        <stp>[NASDAQ.xlsx]Sheet1!R370C12</stp>
        <tr r="L370" s="1"/>
      </tp>
      <tp t="e">
        <v>#N/A</v>
        <stp/>
        <stp>##V3_BDPV12</stp>
        <stp>SAPE UW Equity</stp>
        <stp>IS_OPER_INC</stp>
        <stp>[NASDAQ.xlsx]Sheet1!R292C23</stp>
        <tr r="W292" s="1"/>
      </tp>
      <tp t="e">
        <v>#N/A</v>
        <stp/>
        <stp>##V3_BDPV12</stp>
        <stp>SYKE UW Equity</stp>
        <stp>IS_OPER_INC</stp>
        <stp>[NASDAQ.xlsx]Sheet1!R320C23</stp>
        <tr r="W320" s="1"/>
      </tp>
      <tp t="e">
        <v>#N/A</v>
        <stp/>
        <stp>##V3_BDPV12</stp>
        <stp>CSOD UW Equity</stp>
        <stp>NET_WORKING_CAPITAL_INVESTMENT</stp>
        <stp>[NASDAQ.xlsx]Sheet1!R83C27</stp>
        <tr r="AA83" s="1"/>
      </tp>
      <tp t="e">
        <v>#N/A</v>
        <stp/>
        <stp>##V3_BDPV12</stp>
        <stp>AXTI UW Equity</stp>
        <stp>RTG_MDY_ISSUER</stp>
        <stp>[NASDAQ.xlsx]Sheet1!R43C11</stp>
        <tr r="K43" s="1"/>
      </tp>
      <tp t="e">
        <v>#N/A</v>
        <stp/>
        <stp>##V3_BDPV12</stp>
        <stp>TRUE UW Equity</stp>
        <stp>IS_OPER_INC</stp>
        <stp>[NASDAQ.xlsx]Sheet1!R344C23</stp>
        <tr r="W344" s="1"/>
      </tp>
      <tp t="e">
        <v>#N/A</v>
        <stp/>
        <stp>##V3_BDPV12</stp>
        <stp>TUBE UW Equity</stp>
        <stp>IS_OPER_INC</stp>
        <stp>[NASDAQ.xlsx]Sheet1!R347C23</stp>
        <tr r="W347" s="1"/>
      </tp>
      <tp t="e">
        <v>#N/A</v>
        <stp/>
        <stp>##V3_BDPV12</stp>
        <stp>TYPE UW Equity</stp>
        <stp>IS_OPER_INC</stp>
        <stp>[NASDAQ.xlsx]Sheet1!R225C23</stp>
        <tr r="W225" s="1"/>
      </tp>
      <tp t="e">
        <v>#N/A</v>
        <stp/>
        <stp>##V3_BDPV12</stp>
        <stp>BSFT UW Equity</stp>
        <stp>NET_WORKING_CAPITAL_INVESTMENT</stp>
        <stp>[NASDAQ.xlsx]Sheet1!R54C27</stp>
        <tr r="AA54" s="1"/>
      </tp>
      <tp t="e">
        <v>#N/A</v>
        <stp/>
        <stp>##V3_BDPV12</stp>
        <stp>CSGS UW Equity</stp>
        <stp>NET_WORKING_CAPITAL_INVESTMENT</stp>
        <stp>[NASDAQ.xlsx]Sheet1!R90C27</stp>
        <tr r="AA90" s="1"/>
      </tp>
      <tp t="e">
        <v>#N/A</v>
        <stp/>
        <stp>##V3_BDPV12</stp>
        <stp>SYRX UW Equity</stp>
        <stp>RTG_MOODY_LONG_TERM</stp>
        <stp>[NASDAQ.xlsx]Sheet1!R327C12</stp>
        <tr r="L327" s="1"/>
      </tp>
      <tp t="e">
        <v>#N/A</v>
        <stp/>
        <stp>##V3_BDPV12</stp>
        <stp>TIBX UW Equity</stp>
        <stp>RTG_MOODY_LONG_TERM</stp>
        <stp>[NASDAQ.xlsx]Sheet1!R338C12</stp>
        <tr r="L338" s="1"/>
      </tp>
      <tp t="e">
        <v>#N/A</v>
        <stp/>
        <stp>##V3_BDPV12</stp>
        <stp>PLAB UW Equity</stp>
        <stp>OPER_MARGIN</stp>
        <stp>[NASDAQ.xlsx]Sheet1!R256C17</stp>
        <tr r="Q256" s="1"/>
      </tp>
      <tp t="e">
        <v>#N/A</v>
        <stp/>
        <stp>##V3_BDPV12</stp>
        <stp>QADB UW Equity</stp>
        <stp>OPER_MARGIN</stp>
        <stp>[NASDAQ.xlsx]Sheet1!R267C17</stp>
        <tr r="Q267" s="1"/>
      </tp>
      <tp t="e">
        <v>#N/A</v>
        <stp/>
        <stp>##V3_BDPV12</stp>
        <stp>CSCO UW Equity</stp>
        <stp>NET_WORKING_CAPITAL_INVESTMENT</stp>
        <stp>[NASDAQ.xlsx]Sheet1!R68C27</stp>
        <tr r="AA68" s="1"/>
      </tp>
      <tp t="e">
        <v>#N/A</v>
        <stp/>
        <stp>##V3_BDPV12</stp>
        <stp>SLAB UW Equity</stp>
        <stp>OPER_MARGIN</stp>
        <stp>[NASDAQ.xlsx]Sheet1!R302C17</stp>
        <tr r="Q302" s="1"/>
      </tp>
      <tp t="e">
        <v>#N/A</v>
        <stp/>
        <stp>##V3_BDPV12</stp>
        <stp>WAVX UW Equity</stp>
        <stp>RTG_MOODY_LONG_TERM</stp>
        <stp>[NASDAQ.xlsx]Sheet1!R365C12</stp>
        <tr r="L365" s="1"/>
      </tp>
      <tp t="e">
        <v>#N/A</v>
        <stp/>
        <stp>##V3_BDPV12</stp>
        <stp>FFIV UW Equity</stp>
        <stp>CF_FREE_CASH_FLOW</stp>
        <stp>[NASDAQ.xlsx]Sheet1!R129C16</stp>
        <tr r="P129" s="1"/>
      </tp>
      <tp t="e">
        <v>#N/A</v>
        <stp/>
        <stp>##V3_BDPV12</stp>
        <stp>EFII UW Equity</stp>
        <stp>CF_FREE_CASH_FLOW</stp>
        <stp>[NASDAQ.xlsx]Sheet1!R116C16</stp>
        <tr r="P116" s="1"/>
      </tp>
      <tp t="e">
        <v>#N/A</v>
        <stp/>
        <stp>##V3_BDPV12</stp>
        <stp>PFIN UW Equity</stp>
        <stp>CF_FREE_CASH_FLOW</stp>
        <stp>[NASDAQ.xlsx]Sheet1!R245C16</stp>
        <tr r="P245" s="1"/>
      </tp>
      <tp t="e">
        <v>#N/A</v>
        <stp/>
        <stp>##V3_BDPV12</stp>
        <stp>MFLX UW Equity</stp>
        <stp>CF_FREE_CASH_FLOW</stp>
        <stp>[NASDAQ.xlsx]Sheet1!R228C16</stp>
        <tr r="P228" s="1"/>
      </tp>
      <tp t="e">
        <v>#N/A</v>
        <stp/>
        <stp>##V3_BDPV12</stp>
        <stp>RFMD UW Equity</stp>
        <stp>CF_FREE_CASH_FLOW</stp>
        <stp>[NASDAQ.xlsx]Sheet1!R285C16</stp>
        <tr r="P285" s="1"/>
      </tp>
      <tp t="e">
        <v>#N/A</v>
        <stp/>
        <stp>##V3_BDPV12</stp>
        <stp>ABTL UW Equity</stp>
        <stp>NET_DEBT_TO_SHRHLDR_EQTY</stp>
        <stp>[NASDAQ.xlsx]Sheet1!R37C24</stp>
        <tr r="X37" s="1"/>
      </tp>
      <tp t="e">
        <v>#N/A</v>
        <stp/>
        <stp>##V3_BDPV12</stp>
        <stp>AAPL UW Equity</stp>
        <stp>NET_DEBT_TO_SHRHLDR_EQTY</stp>
        <stp>[NASDAQ.xlsx]Sheet1!R23C24</stp>
        <tr r="X23" s="1"/>
      </tp>
      <tp t="e">
        <v>#N/A</v>
        <stp/>
        <stp>##V3_BDPV12</stp>
        <stp>ATML UW Equity</stp>
        <stp>NET_DEBT_TO_SHRHLDR_EQTY</stp>
        <stp>[NASDAQ.xlsx]Sheet1!R34C24</stp>
        <tr r="X34" s="1"/>
      </tp>
      <tp t="e">
        <v>#N/A</v>
        <stp/>
        <stp>##V3_BDPV12</stp>
        <stp>JKHY UW Equity</stp>
        <stp>CF_CASH_FROM_OPER</stp>
        <stp>[NASDAQ.xlsx]Sheet1!R173C26</stp>
        <tr r="Z173" s="1"/>
      </tp>
      <tp t="e">
        <v>#N/A</v>
        <stp/>
        <stp>##V3_BDPV12</stp>
        <stp>CMTL UW Equity</stp>
        <stp>NET_DEBT_TO_SHRHLDR_EQTY</stp>
        <stp>[NASDAQ.xlsx]Sheet1!R78C24</stp>
        <tr r="X78" s="1"/>
      </tp>
      <tp>
        <v>3.4923000000000002</v>
        <stp/>
        <stp>##V3_BDHV12</stp>
        <stp>BBOX UW Equity</stp>
        <stp>OPER_MARGIN</stp>
        <stp>CQ12004</stp>
        <stp/>
        <stp>[NASDAQ.xlsx]OperMarg BDH!R5C46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T5" s="3"/>
      </tp>
      <tp>
        <v>-66.901700000000005</v>
        <stp/>
        <stp>##V3_BDHV12</stp>
        <stp>ANAD UW Equity</stp>
        <stp>OPER_MARGIN</stp>
        <stp>CQ12004</stp>
        <stp/>
        <stp>[NASDAQ.xlsx]OperMarg BDH!R5C18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R5" s="3"/>
      </tp>
      <tp t="e">
        <v>#N/A</v>
        <stp/>
        <stp>##V3_BDPV12</stp>
        <stp>MKTO UW Equity</stp>
        <stp>CF_CASH_FROM_OPER</stp>
        <stp>[NASDAQ.xlsx]Sheet1!R204C26</stp>
        <tr r="Z204" s="1"/>
      </tp>
      <tp t="e">
        <v>#N/A</v>
        <stp/>
        <stp>##V3_BDPV12</stp>
        <stp>PFPT UW Equity</stp>
        <stp>CF_FREE_CASH_FLOW</stp>
        <stp>[NASDAQ.xlsx]Sheet1!R264C16</stp>
        <tr r="P264" s="1"/>
      </tp>
      <tp t="e">
        <v>#N/A</v>
        <stp/>
        <stp>##V3_BDPV12</stp>
        <stp>KFRC UW Equity</stp>
        <stp>CF_FREE_CASH_FLOW</stp>
        <stp>[NASDAQ.xlsx]Sheet1!R180C16</stp>
        <tr r="P180" s="1"/>
      </tp>
      <tp t="e">
        <v>#N/A</v>
        <stp/>
        <stp>##V3_BDPV12</stp>
        <stp>IGTE UW Equity</stp>
        <stp>BS_TOT_ASSET</stp>
        <stp>[NASDAQ.xlsx]Sheet1!R152C22</stp>
        <tr r="V152" s="1"/>
      </tp>
      <tp t="e">
        <v>#N/A</v>
        <stp/>
        <stp>##V3_BDPV12</stp>
        <stp>ADP UW Equity</stp>
        <stp>NET_WORKING_CAPITAL_INVESTMENT</stp>
        <stp>[NASDAQ.xlsx]Sheet1!R39C27</stp>
        <tr r="AA39" s="1"/>
      </tp>
      <tp t="e">
        <v>#N/A</v>
        <stp/>
        <stp>##V3_BDPV12</stp>
        <stp>ADI UW Equity</stp>
        <stp>NET_WORKING_CAPITAL_INVESTMENT</stp>
        <stp>[NASDAQ.xlsx]Sheet1!R20C27</stp>
        <tr r="AA20" s="1"/>
      </tp>
      <tp t="e">
        <v>#N/A</v>
        <stp/>
        <stp>##V3_BDPV12</stp>
        <stp>IDTI UW Equity</stp>
        <stp>BS_TOT_ASSET</stp>
        <stp>[NASDAQ.xlsx]Sheet1!R158C22</stp>
        <tr r="V158" s="1"/>
      </tp>
      <tp t="e">
        <v>#N/A</v>
        <stp/>
        <stp>##V3_BDPV12</stp>
        <stp>INPH UW Equity</stp>
        <stp>BS_TOT_ASSET</stp>
        <stp>[NASDAQ.xlsx]Sheet1!R164C22</stp>
        <tr r="V164" s="1"/>
      </tp>
      <tp t="e">
        <v>#N/A</v>
        <stp/>
        <stp>##V3_BDPV12</stp>
        <stp>INVE UW Equity</stp>
        <stp>BS_TOT_ASSET</stp>
        <stp>[NASDAQ.xlsx]Sheet1!R151C22</stp>
        <tr r="V151" s="1"/>
      </tp>
      <tp t="e">
        <v>#N/A</v>
        <stp/>
        <stp>##V3_BDPV12</stp>
        <stp>INTC UW Equity</stp>
        <stp>BS_TOT_ASSET</stp>
        <stp>[NASDAQ.xlsx]Sheet1!R160C22</stp>
        <tr r="V160" s="1"/>
      </tp>
      <tp t="e">
        <v>#N/A</v>
        <stp/>
        <stp>##V3_BDPV12</stp>
        <stp>INTU UW Equity</stp>
        <stp>BS_TOT_ASSET</stp>
        <stp>[NASDAQ.xlsx]Sheet1!R168C22</stp>
        <tr r="V168" s="1"/>
      </tp>
      <tp t="e">
        <v>#N/A</v>
        <stp/>
        <stp>##V3_BDPV12</stp>
        <stp>INTX UW Equity</stp>
        <stp>BS_TOT_ASSET</stp>
        <stp>[NASDAQ.xlsx]Sheet1!R165C22</stp>
        <tr r="V165" s="1"/>
      </tp>
      <tp t="e">
        <v>#N/A</v>
        <stp/>
        <stp>##V3_BDPV12</stp>
        <stp>INAP UW Equity</stp>
        <stp>BS_TOT_ASSET</stp>
        <stp>[NASDAQ.xlsx]Sheet1!R163C22</stp>
        <tr r="V163" s="1"/>
      </tp>
      <tp t="e">
        <v>#N/A</v>
        <stp/>
        <stp>##V3_BDPV12</stp>
        <stp>INFA UW Equity</stp>
        <stp>BS_TOT_ASSET</stp>
        <stp>[NASDAQ.xlsx]Sheet1!R155C22</stp>
        <tr r="V155" s="1"/>
      </tp>
      <tp t="e">
        <v>#N/A</v>
        <stp/>
        <stp>##V3_BDPV12</stp>
        <stp>ININ UW Equity</stp>
        <stp>BS_TOT_ASSET</stp>
        <stp>[NASDAQ.xlsx]Sheet1!R161C22</stp>
        <tr r="V161" s="1"/>
      </tp>
      <tp t="e">
        <v>#N/A</v>
        <stp/>
        <stp>##V3_BDPV12</stp>
        <stp>INOD UW Equity</stp>
        <stp>BS_TOT_ASSET</stp>
        <stp>[NASDAQ.xlsx]Sheet1!R156C22</stp>
        <tr r="V156" s="1"/>
      </tp>
      <tp t="e">
        <v>#N/A</v>
        <stp/>
        <stp>##V3_BDPV12</stp>
        <stp>IMMR UW Equity</stp>
        <stp>BS_TOT_ASSET</stp>
        <stp>[NASDAQ.xlsx]Sheet1!R153C22</stp>
        <tr r="V153" s="1"/>
      </tp>
      <tp t="e">
        <v>#N/A</v>
        <stp/>
        <stp>##V3_BDPV12</stp>
        <stp>ISSI UW Equity</stp>
        <stp>BS_TOT_ASSET</stp>
        <stp>[NASDAQ.xlsx]Sheet1!R159C22</stp>
        <tr r="V159" s="1"/>
      </tp>
      <tp t="e">
        <v>#N/A</v>
        <stp/>
        <stp>##V3_BDPV12</stp>
        <stp>ISSC UW Equity</stp>
        <stp>BS_TOT_ASSET</stp>
        <stp>[NASDAQ.xlsx]Sheet1!R157C22</stp>
        <tr r="V157" s="1"/>
      </tp>
      <tp t="e">
        <v>#N/A</v>
        <stp/>
        <stp>##V3_BDPV12</stp>
        <stp>IPDN UW Equity</stp>
        <stp>BS_TOT_ASSET</stp>
        <stp>[NASDAQ.xlsx]Sheet1!R262C22</stp>
        <tr r="V262" s="1"/>
      </tp>
      <tp t="e">
        <v>#N/A</v>
        <stp/>
        <stp>##V3_BDPV12</stp>
        <stp>ISIL UW Equity</stp>
        <stp>BS_TOT_ASSET</stp>
        <stp>[NASDAQ.xlsx]Sheet1!R166C22</stp>
        <tr r="V166" s="1"/>
      </tp>
      <tp t="e">
        <v>#N/A</v>
        <stp/>
        <stp>##V3_BDPV12</stp>
        <stp>IPAS UW Equity</stp>
        <stp>BS_TOT_ASSET</stp>
        <stp>[NASDAQ.xlsx]Sheet1!R169C22</stp>
        <tr r="V169" s="1"/>
      </tp>
      <tp t="e">
        <v>#N/A</v>
        <stp/>
        <stp>##V3_BDPV12</stp>
        <stp>IPGP UW Equity</stp>
        <stp>BS_TOT_ASSET</stp>
        <stp>[NASDAQ.xlsx]Sheet1!R170C22</stp>
        <tr r="V170" s="1"/>
      </tp>
      <tp t="e">
        <v>#N/A</v>
        <stp/>
        <stp>##V3_BDPV12</stp>
        <stp>IVAC UW Equity</stp>
        <stp>BS_TOT_ASSET</stp>
        <stp>[NASDAQ.xlsx]Sheet1!R167C22</stp>
        <tr r="V167" s="1"/>
      </tp>
      <tp t="e">
        <v>#N/A</v>
        <stp/>
        <stp>##V3_BDPV12</stp>
        <stp>IXYS UW Equity</stp>
        <stp>BS_TOT_ASSET</stp>
        <stp>[NASDAQ.xlsx]Sheet1!R171C22</stp>
        <tr r="V171" s="1"/>
      </tp>
      <tp t="e">
        <v>#N/A</v>
        <stp/>
        <stp>##V3_BDPV12</stp>
        <stp>CVLT UW Equity</stp>
        <stp>CF_CASH_FROM_OPER</stp>
        <stp>[NASDAQ.xlsx]Sheet1!R74C26</stp>
        <tr r="Z74" s="1"/>
      </tp>
      <tp>
        <v>29.8188</v>
        <stp/>
        <stp>##V3_BDHV12</stp>
        <stp>EA UW Equity</stp>
        <stp>OPER_MARGIN</stp>
        <stp>CQ12004</stp>
        <stp/>
        <stp>[NASDAQ.xlsx]OperMarg BDH!R5C114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J5" s="3"/>
      </tp>
      <tp t="e">
        <v>#N/A</v>
        <stp/>
        <stp>##V3_BDPV12</stp>
        <stp>CTCT UW Equity</stp>
        <stp>CF_CASH_FROM_OPER</stp>
        <stp>[NASDAQ.xlsx]Sheet1!R81C26</stp>
        <tr r="Z81" s="1"/>
      </tp>
      <tp t="e">
        <v>#N/A</v>
        <stp/>
        <stp>##V3_BDPV12</stp>
        <stp>CTSH UW Equity</stp>
        <stp>CF_CASH_FROM_OPER</stp>
        <stp>[NASDAQ.xlsx]Sheet1!R71C26</stp>
        <tr r="Z71" s="1"/>
      </tp>
      <tp t="e">
        <v>#N/A</v>
        <stp/>
        <stp>##V3_BDPV12</stp>
        <stp>CTXS UW Equity</stp>
        <stp>CF_CASH_FROM_OPER</stp>
        <stp>[NASDAQ.xlsx]Sheet1!R69C26</stp>
        <tr r="Z69" s="1"/>
      </tp>
      <tp t="e">
        <v>#N/A</v>
        <stp/>
        <stp>##V3_BDPV12</stp>
        <stp>CREE UW Equity</stp>
        <stp>CF_CASH_FROM_OPER</stp>
        <stp>[NASDAQ.xlsx]Sheet1!R87C26</stp>
        <tr r="Z87" s="1"/>
      </tp>
      <tp t="e">
        <v>#N/A</v>
        <stp/>
        <stp>##V3_BDPV12</stp>
        <stp>CRDS UW Equity</stp>
        <stp>CF_CASH_FROM_OPER</stp>
        <stp>[NASDAQ.xlsx]Sheet1!R89C26</stp>
        <tr r="Z89" s="1"/>
      </tp>
      <tp t="e">
        <v>#N/A</v>
        <stp/>
        <stp>##V3_BDPV12</stp>
        <stp>CRAY UW Equity</stp>
        <stp>CF_CASH_FROM_OPER</stp>
        <stp>[NASDAQ.xlsx]Sheet1!R86C26</stp>
        <tr r="Z86" s="1"/>
      </tp>
      <tp t="e">
        <v>#N/A</v>
        <stp/>
        <stp>##V3_BDPV12</stp>
        <stp>CRUS UW Equity</stp>
        <stp>CF_CASH_FROM_OPER</stp>
        <stp>[NASDAQ.xlsx]Sheet1!R67C26</stp>
        <tr r="Z67" s="1"/>
      </tp>
      <tp t="e">
        <v>#N/A</v>
        <stp/>
        <stp>##V3_BDPV12</stp>
        <stp>CSCO UW Equity</stp>
        <stp>CF_CASH_FROM_OPER</stp>
        <stp>[NASDAQ.xlsx]Sheet1!R68C26</stp>
        <tr r="Z68" s="1"/>
      </tp>
      <tp t="e">
        <v>#N/A</v>
        <stp/>
        <stp>##V3_BDPV12</stp>
        <stp>CSOD UW Equity</stp>
        <stp>CF_CASH_FROM_OPER</stp>
        <stp>[NASDAQ.xlsx]Sheet1!R83C26</stp>
        <tr r="Z83" s="1"/>
      </tp>
      <tp t="e">
        <v>#N/A</v>
        <stp/>
        <stp>##V3_BDPV12</stp>
        <stp>CSGS UW Equity</stp>
        <stp>CF_CASH_FROM_OPER</stp>
        <stp>[NASDAQ.xlsx]Sheet1!R90C26</stp>
        <tr r="Z90" s="1"/>
      </tp>
      <tp t="e">
        <v>#N/A</v>
        <stp/>
        <stp>##V3_BDPV12</stp>
        <stp>CSPI UW Equity</stp>
        <stp>CF_CASH_FROM_OPER</stp>
        <stp>[NASDAQ.xlsx]Sheet1!R91C26</stp>
        <tr r="Z91" s="1"/>
      </tp>
      <tp t="e">
        <v>#N/A</v>
        <stp/>
        <stp>##V3_BDPV12</stp>
        <stp>CPSI UW Equity</stp>
        <stp>CF_CASH_FROM_OPER</stp>
        <stp>[NASDAQ.xlsx]Sheet1!R75C26</stp>
        <tr r="Z75" s="1"/>
      </tp>
      <tp t="e">
        <v>#N/A</v>
        <stp/>
        <stp>##V3_BDPV12</stp>
        <stp>CPWR UW Equity</stp>
        <stp>CF_CASH_FROM_OPER</stp>
        <stp>[NASDAQ.xlsx]Sheet1!R77C26</stp>
        <tr r="Z77" s="1"/>
      </tp>
      <tp t="e">
        <v>#N/A</v>
        <stp/>
        <stp>##V3_BDPV12</stp>
        <stp>KBALV UW Equity</stp>
        <stp>TOT_DEBT_TO_TOT_ASSET</stp>
        <stp>[NASDAQ.xlsx]Sheet1!R182C25</stp>
        <tr r="Y182" s="1"/>
      </tp>
      <tp t="e">
        <v>#N/A</v>
        <stp/>
        <stp>##V3_BDPV12</stp>
        <stp>KBALB UW Equity</stp>
        <stp>TOT_DEBT_TO_TOT_ASSET</stp>
        <stp>[NASDAQ.xlsx]Sheet1!R181C25</stp>
        <tr r="Y181" s="1"/>
      </tp>
      <tp t="e">
        <v>#N/A</v>
        <stp/>
        <stp>##V3_BDPV12</stp>
        <stp>TXN UW Equity</stp>
        <stp>CF_FREE_CASH_FLOW</stp>
        <stp>[NASDAQ.xlsx]Sheet1!R334C16</stp>
        <tr r="P334" s="1"/>
      </tp>
      <tp t="e">
        <v>#N/A</v>
        <stp/>
        <stp>##V3_BDPV12</stp>
        <stp>COVS UW Equity</stp>
        <stp>RTG_FITCH_LT_ISSUER_DEFAULT</stp>
        <stp>[NASDAQ.xlsx]Sheet1!R84C9</stp>
        <tr r="I84" s="1"/>
      </tp>
      <tp t="e">
        <v>#N/A</v>
        <stp/>
        <stp>##V3_BDPV12</stp>
        <stp>CDNS UW Equity</stp>
        <stp>CF_CASH_FROM_OPER</stp>
        <stp>[NASDAQ.xlsx]Sheet1!R61C26</stp>
        <tr r="Z61" s="1"/>
      </tp>
      <tp t="e">
        <v>#N/A</v>
        <stp/>
        <stp>##V3_BDPV12</stp>
        <stp>CERN UW Equity</stp>
        <stp>CF_CASH_FROM_OPER</stp>
        <stp>[NASDAQ.xlsx]Sheet1!R65C26</stp>
        <tr r="Z65" s="1"/>
      </tp>
      <tp t="e">
        <v>#N/A</v>
        <stp/>
        <stp>##V3_BDPV12</stp>
        <stp>CEVA UW Equity</stp>
        <stp>CF_CASH_FROM_OPER</stp>
        <stp>[NASDAQ.xlsx]Sheet1!R66C26</stp>
        <tr r="Z66" s="1"/>
      </tp>
      <tp t="e">
        <v>#N/A</v>
        <stp/>
        <stp>##V3_BDPV12</stp>
        <stp>CCOI UW Equity</stp>
        <stp>CF_CASH_FROM_OPER</stp>
        <stp>[NASDAQ.xlsx]Sheet1!R70C26</stp>
        <tr r="Z70" s="1"/>
      </tp>
      <tp t="e">
        <v>#N/A</v>
        <stp/>
        <stp>##V3_BDPV12</stp>
        <stp>CCMP UW Equity</stp>
        <stp>CF_CASH_FROM_OPER</stp>
        <stp>[NASDAQ.xlsx]Sheet1!R60C26</stp>
        <tr r="Z60" s="1"/>
      </tp>
      <tp t="e">
        <v>#N/A</v>
        <stp/>
        <stp>##V3_BDPV12</stp>
        <stp>CCUR UW Equity</stp>
        <stp>CF_CASH_FROM_OPER</stp>
        <stp>[NASDAQ.xlsx]Sheet1!R80C26</stp>
        <tr r="Z80" s="1"/>
      </tp>
      <tp t="e">
        <v>#N/A</v>
        <stp/>
        <stp>##V3_BDPV12</stp>
        <stp>CCRN UW Equity</stp>
        <stp>CF_CASH_FROM_OPER</stp>
        <stp>[NASDAQ.xlsx]Sheet1!R88C26</stp>
        <tr r="Z88" s="1"/>
      </tp>
      <tp t="e">
        <v>#N/A</v>
        <stp/>
        <stp>##V3_BDPV12</stp>
        <stp>CCRN UW Equity</stp>
        <stp>RTG_FITCH_LT_ISSUER_DEFAULT</stp>
        <stp>[NASDAQ.xlsx]Sheet1!R88C9</stp>
        <tr r="I88" s="1"/>
      </tp>
      <tp t="e">
        <v>#N/A</v>
        <stp/>
        <stp>##V3_BDPV12</stp>
        <stp>CAMP UW Equity</stp>
        <stp>CF_CASH_FROM_OPER</stp>
        <stp>[NASDAQ.xlsx]Sheet1!R62C26</stp>
        <tr r="Z62" s="1"/>
      </tp>
      <tp t="e">
        <v>#N/A</v>
        <stp/>
        <stp>##V3_BDPV12</stp>
        <stp>CALD UW Equity</stp>
        <stp>CF_CASH_FROM_OPER</stp>
        <stp>[NASDAQ.xlsx]Sheet1!R63C26</stp>
        <tr r="Z63" s="1"/>
      </tp>
      <tp t="e">
        <v>#N/A</v>
        <stp/>
        <stp>##V3_BDPV12</stp>
        <stp>CAVM UW Equity</stp>
        <stp>CF_CASH_FROM_OPER</stp>
        <stp>[NASDAQ.xlsx]Sheet1!R64C26</stp>
        <tr r="Z64" s="1"/>
      </tp>
      <tp t="e">
        <v>#N/A</v>
        <stp/>
        <stp>##V3_BDPV12</stp>
        <stp>CNQR UW Equity</stp>
        <stp>CF_CASH_FROM_OPER</stp>
        <stp>[NASDAQ.xlsx]Sheet1!R79C26</stp>
        <tr r="Z79" s="1"/>
      </tp>
      <tp t="e">
        <v>#N/A</v>
        <stp/>
        <stp>##V3_BDPV12</stp>
        <stp>CNVR UW Equity</stp>
        <stp>CF_CASH_FROM_OPER</stp>
        <stp>[NASDAQ.xlsx]Sheet1!R82C26</stp>
        <tr r="Z82" s="1"/>
      </tp>
      <tp t="e">
        <v>#N/A</v>
        <stp/>
        <stp>##V3_BDPV12</stp>
        <stp>COMM UW Equity</stp>
        <stp>CF_CASH_FROM_OPER</stp>
        <stp>[NASDAQ.xlsx]Sheet1!R73C26</stp>
        <tr r="Z73" s="1"/>
      </tp>
      <tp t="e">
        <v>#N/A</v>
        <stp/>
        <stp>##V3_BDPV12</stp>
        <stp>COVS UW Equity</stp>
        <stp>CF_CASH_FROM_OPER</stp>
        <stp>[NASDAQ.xlsx]Sheet1!R84C26</stp>
        <tr r="Z84" s="1"/>
      </tp>
      <tp t="e">
        <v>#N/A</v>
        <stp/>
        <stp>##V3_BDPV12</stp>
        <stp>CLRX UW Equity</stp>
        <stp>CF_CASH_FROM_OPER</stp>
        <stp>[NASDAQ.xlsx]Sheet1!R72C26</stp>
        <tr r="Z72" s="1"/>
      </tp>
      <tp t="e">
        <v>#N/A</v>
        <stp/>
        <stp>##V3_BDPV12</stp>
        <stp>CMTL UW Equity</stp>
        <stp>CF_CASH_FROM_OPER</stp>
        <stp>[NASDAQ.xlsx]Sheet1!R78C26</stp>
        <tr r="Z78" s="1"/>
      </tp>
      <tp t="e">
        <v>#N/A</v>
        <stp/>
        <stp>##V3_BDPV12</stp>
        <stp>JKHY UW Equity</stp>
        <stp>RTG_MOODY_LONG_TERM</stp>
        <stp>[NASDAQ.xlsx]Sheet1!R173C12</stp>
        <tr r="L173" s="1"/>
      </tp>
      <tp t="e">
        <v>#N/A</v>
        <stp/>
        <stp>##V3_BDPV12</stp>
        <stp>MTBC UW Equity</stp>
        <stp>OPER_MARGIN</stp>
        <stp>[NASDAQ.xlsx]Sheet1!R209C17</stp>
        <tr r="Q209" s="1"/>
      </tp>
      <tp t="e">
        <v>#N/A</v>
        <stp/>
        <stp>##V3_BDPV12</stp>
        <stp>MSCC UW Equity</stp>
        <stp>OPER_MARGIN</stp>
        <stp>[NASDAQ.xlsx]Sheet1!R218C17</stp>
        <tr r="Q218" s="1"/>
      </tp>
      <tp t="e">
        <v>#N/A</v>
        <stp/>
        <stp>##V3_BDPV12</stp>
        <stp>MRVC UW Equity</stp>
        <stp>OPER_MARGIN</stp>
        <stp>[NASDAQ.xlsx]Sheet1!R227C17</stp>
        <tr r="Q227" s="1"/>
      </tp>
      <tp t="e">
        <v>#N/A</v>
        <stp/>
        <stp>##V3_BDPV12</stp>
        <stp>MGRC UW Equity</stp>
        <stp>OPER_MARGIN</stp>
        <stp>[NASDAQ.xlsx]Sheet1!R207C17</stp>
        <tr r="Q207" s="1"/>
      </tp>
      <tp t="e">
        <v>#N/A</v>
        <stp/>
        <stp>##V3_BDPV12</stp>
        <stp>NVEC UW Equity</stp>
        <stp>OPER_MARGIN</stp>
        <stp>[NASDAQ.xlsx]Sheet1!R237C17</stp>
        <tr r="Q237" s="1"/>
      </tp>
      <tp t="e">
        <v>#N/A</v>
        <stp/>
        <stp>##V3_BDPV12</stp>
        <stp>LSCC UW Equity</stp>
        <stp>OPER_MARGIN</stp>
        <stp>[NASDAQ.xlsx]Sheet1!R188C17</stp>
        <tr r="Q188" s="1"/>
      </tp>
      <tp t="e">
        <v>#N/A</v>
        <stp/>
        <stp>##V3_BDPV12</stp>
        <stp>LLTC UW Equity</stp>
        <stp>OPER_MARGIN</stp>
        <stp>[NASDAQ.xlsx]Sheet1!R191C17</stp>
        <tr r="Q191" s="1"/>
      </tp>
      <tp t="e">
        <v>#N/A</v>
        <stp/>
        <stp>##V3_BDPV12</stp>
        <stp>MOSY UW Equity</stp>
        <stp>RTG_MOODY_LONG_TERM</stp>
        <stp>[NASDAQ.xlsx]Sheet1!R226C12</stp>
        <tr r="L226" s="1"/>
      </tp>
      <tp t="e">
        <v>#N/A</v>
        <stp/>
        <stp>##V3_BDPV12</stp>
        <stp>KTCC UW Equity</stp>
        <stp>OPER_MARGIN</stp>
        <stp>[NASDAQ.xlsx]Sheet1!R179C17</stp>
        <tr r="Q179" s="1"/>
      </tp>
      <tp t="e">
        <v>#N/A</v>
        <stp/>
        <stp>##V3_BDPV12</stp>
        <stp>KTEC UW Equity</stp>
        <stp>OPER_MARGIN</stp>
        <stp>[NASDAQ.xlsx]Sheet1!R178C17</stp>
        <tr r="Q178" s="1"/>
      </tp>
      <tp t="e">
        <v>#N/A</v>
        <stp/>
        <stp>##V3_BDPV12</stp>
        <stp>KFRC UW Equity</stp>
        <stp>OPER_MARGIN</stp>
        <stp>[NASDAQ.xlsx]Sheet1!R180C17</stp>
        <tr r="Q180" s="1"/>
      </tp>
      <tp t="e">
        <v>#N/A</v>
        <stp/>
        <stp>##V3_BDPV12</stp>
        <stp>DIOD UW Equity</stp>
        <stp>IS_OPER_INC</stp>
        <stp>[NASDAQ.xlsx]Sheet1!R103C23</stp>
        <tr r="W103" s="1"/>
      </tp>
      <tp t="e">
        <v>#N/A</v>
        <stp/>
        <stp>##V3_BDPV12</stp>
        <stp>GOOGL UW Equity</stp>
        <stp>RTG_FITCH_LT_ISSUER_DEFAULT</stp>
        <stp>[NASDAQ.xlsx]Sheet1!R142C9</stp>
        <tr r="I142" s="1"/>
      </tp>
      <tp t="e">
        <v>#N/A</v>
        <stp/>
        <stp>##V3_BDPV12</stp>
        <stp>ISSC UW Equity</stp>
        <stp>OPER_MARGIN</stp>
        <stp>[NASDAQ.xlsx]Sheet1!R157C17</stp>
        <tr r="Q157" s="1"/>
      </tp>
      <tp t="e">
        <v>#N/A</v>
        <stp/>
        <stp>##V3_BDPV12</stp>
        <stp>IVAC UW Equity</stp>
        <stp>OPER_MARGIN</stp>
        <stp>[NASDAQ.xlsx]Sheet1!R167C17</stp>
        <tr r="Q167" s="1"/>
      </tp>
      <tp t="e">
        <v>#N/A</v>
        <stp/>
        <stp>##V3_BDPV12</stp>
        <stp>INTC UW Equity</stp>
        <stp>OPER_MARGIN</stp>
        <stp>[NASDAQ.xlsx]Sheet1!R160C17</stp>
        <tr r="Q160" s="1"/>
      </tp>
      <tp t="e">
        <v>#N/A</v>
        <stp/>
        <stp>##V3_BDPV12</stp>
        <stp>GUID UW Equity</stp>
        <stp>IS_OPER_INC</stp>
        <stp>[NASDAQ.xlsx]Sheet1!R145C23</stp>
        <tr r="W145" s="1"/>
      </tp>
      <tp t="e">
        <v>#N/A</v>
        <stp/>
        <stp>##V3_BDPV12</stp>
        <stp>FALC UW Equity</stp>
        <stp>OPER_MARGIN</stp>
        <stp>[NASDAQ.xlsx]Sheet1!R132C17</stp>
        <tr r="Q132" s="1"/>
      </tp>
      <tp t="e">
        <v>#N/A</v>
        <stp/>
        <stp>##V3_BDPV12</stp>
        <stp>INOD UW Equity</stp>
        <stp>IS_OPER_INC</stp>
        <stp>[NASDAQ.xlsx]Sheet1!R156C23</stp>
        <tr r="W156" s="1"/>
      </tp>
      <tp t="e">
        <v>#N/A</v>
        <stp/>
        <stp>##V3_BDPV12</stp>
        <stp>ENOC UW Equity</stp>
        <stp>OPER_MARGIN</stp>
        <stp>[NASDAQ.xlsx]Sheet1!R121C17</stp>
        <tr r="Q121" s="1"/>
      </tp>
      <tp t="e">
        <v>#N/A</v>
        <stp/>
        <stp>##V3_BDPV12</stp>
        <stp>ELRC UW Equity</stp>
        <stp>OPER_MARGIN</stp>
        <stp>[NASDAQ.xlsx]Sheet1!R114C17</stp>
        <tr r="Q114" s="1"/>
      </tp>
      <tp t="e">
        <v>#N/A</v>
        <stp/>
        <stp>##V3_BDPV12</stp>
        <stp>DLHC UW Equity</stp>
        <stp>OPER_MARGIN</stp>
        <stp>[NASDAQ.xlsx]Sheet1!R104C17</stp>
        <tr r="Q104" s="1"/>
      </tp>
      <tp t="e">
        <v>#N/A</v>
        <stp/>
        <stp>##V3_BDPV12</stp>
        <stp>DMRC UW Equity</stp>
        <stp>OPER_MARGIN</stp>
        <stp>[NASDAQ.xlsx]Sheet1!R100C17</stp>
        <tr r="Q100" s="1"/>
      </tp>
      <tp t="e">
        <v>#N/A</v>
        <stp/>
        <stp>##V3_BDPV12</stp>
        <stp>AWAY UW Equity</stp>
        <stp>RTG_MOODY_LONG_TERM</stp>
        <stp>[NASDAQ.xlsx]Sheet1!R149C12</stp>
        <tr r="L149" s="1"/>
      </tp>
      <tp t="e">
        <v>#N/A</v>
        <stp/>
        <stp>##V3_BDPV12</stp>
        <stp>ARUN UW Equity</stp>
        <stp>NET_WORKING_CAPITAL_INVESTMENT</stp>
        <stp>[NASDAQ.xlsx]Sheet1!R28C27</stp>
        <tr r="AA28" s="1"/>
      </tp>
      <tp t="e">
        <v>#N/A</v>
        <stp/>
        <stp>##V3_BDPV12</stp>
        <stp>CRUS UW Equity</stp>
        <stp>NET_WORKING_CAPITAL_INVESTMENT</stp>
        <stp>[NASDAQ.xlsx]Sheet1!R67C27</stp>
        <tr r="AA67" s="1"/>
      </tp>
      <tp t="e">
        <v>#N/A</v>
        <stp/>
        <stp>##V3_BDPV12</stp>
        <stp>LIQD UW Equity</stp>
        <stp>IS_OPER_INC</stp>
        <stp>[NASDAQ.xlsx]Sheet1!R192C23</stp>
        <tr r="W192" s="1"/>
      </tp>
      <tp t="e">
        <v>#N/A</v>
        <stp/>
        <stp>##V3_BDPV12</stp>
        <stp>ARRS UW Equity</stp>
        <stp>NET_WORKING_CAPITAL_INVESTMENT</stp>
        <stp>[NASDAQ.xlsx]Sheet1!R27C27</stp>
        <tr r="AA27" s="1"/>
      </tp>
      <tp t="e">
        <v>#N/A</v>
        <stp/>
        <stp>##V3_BDPV12</stp>
        <stp>SSYS UW Equity</stp>
        <stp>RTG_FITCH_LT_ISSUER_DEFAULT</stp>
        <stp>[NASDAQ.xlsx]Sheet1!R313C9</stp>
        <tr r="I313" s="1"/>
      </tp>
      <tp t="e">
        <v>#N/A</v>
        <stp/>
        <stp>##V3_BDPV12</stp>
        <stp>QLYS UW Equity</stp>
        <stp>RTG_FITCH_LT_ISSUER_DEFAULT</stp>
        <stp>[NASDAQ.xlsx]Sheet1!R273C9</stp>
        <tr r="I273" s="1"/>
      </tp>
      <tp t="e">
        <v>#N/A</v>
        <stp/>
        <stp>##V3_BDPV12</stp>
        <stp>DGLY UW Equity</stp>
        <stp>RTG_MOODY_LONG_TERM</stp>
        <stp>[NASDAQ.xlsx]Sheet1!R101C12</stp>
        <tr r="L101" s="1"/>
      </tp>
      <tp t="e">
        <v>#N/A</v>
        <stp/>
        <stp>##V3_BDPV12</stp>
        <stp>MIND UW Equity</stp>
        <stp>IS_OPER_INC</stp>
        <stp>[NASDAQ.xlsx]Sheet1!R221C23</stp>
        <tr r="W221" s="1"/>
      </tp>
      <tp t="e">
        <v>#N/A</v>
        <stp/>
        <stp>##V3_BDPV12</stp>
        <stp>MIDD UW Equity</stp>
        <stp>IS_OPER_INC</stp>
        <stp>[NASDAQ.xlsx]Sheet1!R336C23</stp>
        <tr r="W336" s="1"/>
      </tp>
      <tp t="e">
        <v>#N/A</v>
        <stp/>
        <stp>##V3_BDPV12</stp>
        <stp>RVBD UW Equity</stp>
        <stp>IS_OPER_INC</stp>
        <stp>[NASDAQ.xlsx]Sheet1!R286C23</stp>
        <tr r="W286" s="1"/>
      </tp>
      <tp t="e">
        <v>#N/A</v>
        <stp/>
        <stp>##V3_BDPV12</stp>
        <stp>RFMD UW Equity</stp>
        <stp>IS_OPER_INC</stp>
        <stp>[NASDAQ.xlsx]Sheet1!R285C23</stp>
        <tr r="W285" s="1"/>
      </tp>
      <tp t="e">
        <v>#N/A</v>
        <stp/>
        <stp>##V3_BDPV12</stp>
        <stp>LORL UW Equity</stp>
        <stp>RTG_FITCH_LT_ISSUER_DEFAULT</stp>
        <stp>[NASDAQ.xlsx]Sheet1!R198C9</stp>
        <tr r="I198" s="1"/>
      </tp>
      <tp t="e">
        <v>#N/A</v>
        <stp/>
        <stp>##V3_BDPV12</stp>
        <stp>FORM UW Equity</stp>
        <stp>RTG_FITCH_LT_ISSUER_DEFAULT</stp>
        <stp>[NASDAQ.xlsx]Sheet1!R138C9</stp>
        <tr r="I138" s="1"/>
      </tp>
      <tp t="e">
        <v>#N/A</v>
        <stp/>
        <stp>##V3_BDPV12</stp>
        <stp>VRSK UW Equity</stp>
        <stp>RTG_FITCH_LT_ISSUER_DEFAULT</stp>
        <stp>[NASDAQ.xlsx]Sheet1!R359C9</stp>
        <tr r="I359" s="1"/>
      </tp>
      <tp t="e">
        <v>#N/A</v>
        <stp/>
        <stp>##V3_BDPV12</stp>
        <stp>XRSC UW Equity</stp>
        <stp>OPER_MARGIN</stp>
        <stp>[NASDAQ.xlsx]Sheet1!R372C17</stp>
        <tr r="Q372" s="1"/>
      </tp>
      <tp t="e">
        <v>#N/A</v>
        <stp/>
        <stp>##V3_BDPV12</stp>
        <stp>BRKS UW Equity</stp>
        <stp>NET_WORKING_CAPITAL_INVESTMENT</stp>
        <stp>[NASDAQ.xlsx]Sheet1!R57C27</stp>
        <tr r="AA57" s="1"/>
      </tp>
      <tp t="e">
        <v>#N/A</v>
        <stp/>
        <stp>##V3_BDPV12</stp>
        <stp>TECD UW Equity</stp>
        <stp>IS_OPER_INC</stp>
        <stp>[NASDAQ.xlsx]Sheet1!R330C23</stp>
        <tr r="W330" s="1"/>
      </tp>
      <tp t="e">
        <v>#N/A</v>
        <stp/>
        <stp>##V3_BDPV12</stp>
        <stp>BLIN           UW Equity</stp>
        <stp>IS_OPER_INC</stp>
        <stp>[NASDAQ.xlsx]Sheet1!R51C23</stp>
        <tr r="W51" s="1"/>
      </tp>
      <tp t="e">
        <v>#N/A</v>
        <stp/>
        <stp>##V3_BDPV12</stp>
        <stp>MTSI UW Equity</stp>
        <stp>RTG_FITCH_LT_ISSUER_DEFAULT</stp>
        <stp>[NASDAQ.xlsx]Sheet1!R199C9</stp>
        <tr r="I199" s="1"/>
      </tp>
      <tp t="e">
        <v>#N/A</v>
        <stp/>
        <stp>##V3_BDPV12</stp>
        <stp>ISSI UW Equity</stp>
        <stp>RTG_FITCH_LT_ISSUER_DEFAULT</stp>
        <stp>[NASDAQ.xlsx]Sheet1!R159C9</stp>
        <tr r="I159" s="1"/>
      </tp>
      <tp t="e">
        <v>#N/A</v>
        <stp/>
        <stp>##V3_BDPV12</stp>
        <stp>UNTD UW Equity</stp>
        <stp>IS_OPER_INC</stp>
        <stp>[NASDAQ.xlsx]Sheet1!R352C23</stp>
        <tr r="W352" s="1"/>
      </tp>
      <tp t="e">
        <v>#N/A</v>
        <stp/>
        <stp>##V3_BDPV12</stp>
        <stp>TTEC UW Equity</stp>
        <stp>OPER_MARGIN</stp>
        <stp>[NASDAQ.xlsx]Sheet1!R332C17</stp>
        <tr r="Q332" s="1"/>
      </tp>
      <tp t="e">
        <v>#N/A</v>
        <stp/>
        <stp>##V3_BDPV12</stp>
        <stp>PCTY UW Equity</stp>
        <stp>RTG_MOODY_LONG_TERM</stp>
        <stp>[NASDAQ.xlsx]Sheet1!R248C12</stp>
        <tr r="L248" s="1"/>
      </tp>
      <tp t="e">
        <v>#N/A</v>
        <stp/>
        <stp>##V3_BDPV12</stp>
        <stp>CRDS UW Equity</stp>
        <stp>NET_WORKING_CAPITAL_INVESTMENT</stp>
        <stp>[NASDAQ.xlsx]Sheet1!R89C27</stp>
        <tr r="AA89" s="1"/>
      </tp>
      <tp t="e">
        <v>#N/A</v>
        <stp/>
        <stp>##V3_BDPV12</stp>
        <stp>KBALB UW Equity</stp>
        <stp>RTG_MOODY_LONG_TERM</stp>
        <stp>[NASDAQ.xlsx]Sheet1!R181C12</stp>
        <tr r="L181" s="1"/>
      </tp>
      <tp t="e">
        <v>#N/A</v>
        <stp/>
        <stp>##V3_BDPV12</stp>
        <stp>CREE UW Equity</stp>
        <stp>NET_WORKING_CAPITAL_INVESTMENT</stp>
        <stp>[NASDAQ.xlsx]Sheet1!R87C27</stp>
        <tr r="AA87" s="1"/>
      </tp>
      <tp t="e">
        <v>#N/A</v>
        <stp/>
        <stp>##V3_BDPV12</stp>
        <stp>QRHC UW Equity</stp>
        <stp>OPER_MARGIN</stp>
        <stp>[NASDAQ.xlsx]Sheet1!R274C17</stp>
        <tr r="Q274" s="1"/>
      </tp>
      <tp t="e">
        <v>#N/A</v>
        <stp/>
        <stp>##V3_BDPV12</stp>
        <stp>QLGC UW Equity</stp>
        <stp>OPER_MARGIN</stp>
        <stp>[NASDAQ.xlsx]Sheet1!R269C17</stp>
        <tr r="Q269" s="1"/>
      </tp>
      <tp t="e">
        <v>#N/A</v>
        <stp/>
        <stp>##V3_BDPV12</stp>
        <stp>BRCD UW Equity</stp>
        <stp>NET_WORKING_CAPITAL_INVESTMENT</stp>
        <stp>[NASDAQ.xlsx]Sheet1!R56C27</stp>
        <tr r="AA56" s="1"/>
      </tp>
      <tp t="e">
        <v>#N/A</v>
        <stp/>
        <stp>##V3_BDPV12</stp>
        <stp>BRCM UW Equity</stp>
        <stp>NET_WORKING_CAPITAL_INVESTMENT</stp>
        <stp>[NASDAQ.xlsx]Sheet1!R53C27</stp>
        <tr r="AA53" s="1"/>
      </tp>
      <tp t="e">
        <v>#N/A</v>
        <stp/>
        <stp>##V3_BDPV12</stp>
        <stp>KELYB UW Equity</stp>
        <stp>RTG_MOODY_LONG_TERM</stp>
        <stp>[NASDAQ.xlsx]Sheet1!R177C12</stp>
        <tr r="L177" s="1"/>
      </tp>
      <tp t="e">
        <v>#N/A</v>
        <stp/>
        <stp>##V3_BDPV12</stp>
        <stp>SSNC UW Equity</stp>
        <stp>OPER_MARGIN</stp>
        <stp>[NASDAQ.xlsx]Sheet1!R312C17</stp>
        <tr r="Q312" s="1"/>
      </tp>
      <tp t="e">
        <v>#N/A</v>
        <stp/>
        <stp>##V3_BDPV12</stp>
        <stp>SPDC UW Equity</stp>
        <stp>OPER_MARGIN</stp>
        <stp>[NASDAQ.xlsx]Sheet1!R309C17</stp>
        <tr r="Q309" s="1"/>
      </tp>
      <tp t="e">
        <v>#N/A</v>
        <stp/>
        <stp>##V3_BDPV12</stp>
        <stp>SPSC UW Equity</stp>
        <stp>OPER_MARGIN</stp>
        <stp>[NASDAQ.xlsx]Sheet1!R311C17</stp>
        <tr r="Q311" s="1"/>
      </tp>
      <tp t="e">
        <v>#N/A</v>
        <stp/>
        <stp>##V3_BDPV12</stp>
        <stp>SYMC UW Equity</stp>
        <stp>OPER_MARGIN</stp>
        <stp>[NASDAQ.xlsx]Sheet1!R321C17</stp>
        <tr r="Q321" s="1"/>
      </tp>
      <tp t="e">
        <v>#N/A</v>
        <stp/>
        <stp>##V3_BDPV12</stp>
        <stp>SYNC UW Equity</stp>
        <stp>OPER_MARGIN</stp>
        <stp>[NASDAQ.xlsx]Sheet1!R322C17</stp>
        <tr r="Q322" s="1"/>
      </tp>
      <tp t="e">
        <v>#N/A</v>
        <stp/>
        <stp>##V3_BDPV12</stp>
        <stp>RLOC UW Equity</stp>
        <stp>OPER_MARGIN</stp>
        <stp>[NASDAQ.xlsx]Sheet1!R280C17</stp>
        <tr r="Q280" s="1"/>
      </tp>
      <tp t="e">
        <v>#N/A</v>
        <stp/>
        <stp>##V3_BDPV12</stp>
        <stp>SMTC UW Equity</stp>
        <stp>OPER_MARGIN</stp>
        <stp>[NASDAQ.xlsx]Sheet1!R298C17</stp>
        <tr r="Q298" s="1"/>
      </tp>
      <tp t="e">
        <v>#N/A</v>
        <stp/>
        <stp>##V3_BDPV12</stp>
        <stp>SLTC UW Equity</stp>
        <stp>OPER_MARGIN</stp>
        <stp>[NASDAQ.xlsx]Sheet1!R297C17</stp>
        <tr r="Q297" s="1"/>
      </tp>
      <tp t="e">
        <v>#N/A</v>
        <stp/>
        <stp>##V3_BDPV12</stp>
        <stp>SEAC UW Equity</stp>
        <stp>OPER_MARGIN</stp>
        <stp>[NASDAQ.xlsx]Sheet1!R296C17</stp>
        <tr r="Q296" s="1"/>
      </tp>
      <tp t="e">
        <v>#N/A</v>
        <stp/>
        <stp>##V3_BDPV12</stp>
        <stp>SCSC UW Equity</stp>
        <stp>OPER_MARGIN</stp>
        <stp>[NASDAQ.xlsx]Sheet1!R293C17</stp>
        <tr r="Q293" s="1"/>
      </tp>
      <tp t="e">
        <v>#N/A</v>
        <stp/>
        <stp>##V3_BDPV12</stp>
        <stp>DRAM UW Equity</stp>
        <stp>NET_WORKING_CAPITAL_INVESTMENT</stp>
        <stp>[NASDAQ.xlsx]Sheet1!R96C27</stp>
        <tr r="AA96" s="1"/>
      </tp>
      <tp t="e">
        <v>#N/A</v>
        <stp/>
        <stp>##V3_BDPV12</stp>
        <stp>TRAK UW Equity</stp>
        <stp>NET_WORKING_CAPITAL_INVESTMENT</stp>
        <stp>[NASDAQ.xlsx]Sheet1!R98C27</stp>
        <tr r="AA98" s="1"/>
      </tp>
      <tp t="e">
        <v>#N/A</v>
        <stp/>
        <stp>##V3_BDPV12</stp>
        <stp>CRAY UW Equity</stp>
        <stp>NET_WORKING_CAPITAL_INVESTMENT</stp>
        <stp>[NASDAQ.xlsx]Sheet1!R86C27</stp>
        <tr r="AA86" s="1"/>
      </tp>
      <tp t="e">
        <v>#N/A</v>
        <stp/>
        <stp>##V3_BDPV12</stp>
        <stp>DGLY UW Equity</stp>
        <stp>CF_FREE_CASH_FLOW</stp>
        <stp>[NASDAQ.xlsx]Sheet1!R101C16</stp>
        <tr r="P101" s="1"/>
      </tp>
      <tp t="e">
        <v>#N/A</v>
        <stp/>
        <stp>##V3_BDPV12</stp>
        <stp>SGMA UW Equity</stp>
        <stp>CF_FREE_CASH_FLOW</stp>
        <stp>[NASDAQ.xlsx]Sheet1!R300C16</stp>
        <tr r="P300" s="1"/>
      </tp>
      <tp t="e">
        <v>#N/A</v>
        <stp/>
        <stp>##V3_BDPV12</stp>
        <stp>SGMS UW Equity</stp>
        <stp>CF_FREE_CASH_FLOW</stp>
        <stp>[NASDAQ.xlsx]Sheet1!R294C16</stp>
        <tr r="P294" s="1"/>
      </tp>
      <tp t="e">
        <v>#N/A</v>
        <stp/>
        <stp>##V3_BDPV12</stp>
        <stp>EGAN UW Equity</stp>
        <stp>CF_FREE_CASH_FLOW</stp>
        <stp>[NASDAQ.xlsx]Sheet1!R113C16</stp>
        <tr r="P113" s="1"/>
      </tp>
      <tp t="e">
        <v>#N/A</v>
        <stp/>
        <stp>##V3_BDPV12</stp>
        <stp>COMM UW Equity</stp>
        <stp>NET_DEBT_TO_SHRHLDR_EQTY</stp>
        <stp>[NASDAQ.xlsx]Sheet1!R73C24</stp>
        <tr r="X73" s="1"/>
      </tp>
      <tp t="e">
        <v>#N/A</v>
        <stp/>
        <stp>##V3_BDPV12</stp>
        <stp>CAVM UW Equity</stp>
        <stp>NET_DEBT_TO_SHRHLDR_EQTY</stp>
        <stp>[NASDAQ.xlsx]Sheet1!R64C24</stp>
        <tr r="X64" s="1"/>
      </tp>
      <tp t="e">
        <v>#N/A</v>
        <stp/>
        <stp>##V3_BDPV12</stp>
        <stp>BRCM UW Equity</stp>
        <stp>NET_DEBT_TO_SHRHLDR_EQTY</stp>
        <stp>[NASDAQ.xlsx]Sheet1!R53C24</stp>
        <tr r="X53" s="1"/>
      </tp>
      <tp>
        <v>0.1457</v>
        <stp/>
        <stp>##V3_BDHV12</stp>
        <stp>EPAY UW Equity</stp>
        <stp>OPER_MARGIN</stp>
        <stp>CQ12004</stp>
        <stp/>
        <stp>[NASDAQ.xlsx]OperMarg BDH!R5C49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W5" s="3"/>
      </tp>
      <tp t="e">
        <v>#N/A</v>
        <stp/>
        <stp>##V3_BDPV12</stp>
        <stp>VGGL UW Equity</stp>
        <stp>CF_FREE_CASH_FLOW</stp>
        <stp>[NASDAQ.xlsx]Sheet1!R362C16</stp>
        <tr r="P362" s="1"/>
      </tp>
      <tp t="e">
        <v>#N/A</v>
        <stp/>
        <stp>##V3_BDPV12</stp>
        <stp>DRAM UW Equity</stp>
        <stp>NET_DEBT_TO_SHRHLDR_EQTY</stp>
        <stp>[NASDAQ.xlsx]Sheet1!R96C24</stp>
        <tr r="X96" s="1"/>
      </tp>
      <tp t="e">
        <v>#N/A</v>
        <stp/>
        <stp>##V3_BDPV12</stp>
        <stp>MGRC UW Equity</stp>
        <stp>CF_FREE_CASH_FLOW</stp>
        <stp>[NASDAQ.xlsx]Sheet1!R207C16</stp>
        <tr r="P207" s="1"/>
      </tp>
      <tp t="e">
        <v>#N/A</v>
        <stp/>
        <stp>##V3_BDPV12</stp>
        <stp>IGTE UW Equity</stp>
        <stp>CF_FREE_CASH_FLOW</stp>
        <stp>[NASDAQ.xlsx]Sheet1!R152C16</stp>
        <tr r="P152" s="1"/>
      </tp>
      <tp>
        <v>3.7483</v>
        <stp/>
        <stp>##V3_BDHV12</stp>
        <stp>DTLK UW Equity</stp>
        <stp>OPER_MARGIN</stp>
        <stp>CQ12004</stp>
        <stp/>
        <stp>[NASDAQ.xlsx]OperMarg BDH!R5C94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P5" s="3"/>
      </tp>
      <tp t="e">
        <v>#N/A</v>
        <stp/>
        <stp>##V3_BDPV12</stp>
        <stp>HILL UW Equity</stp>
        <stp>BS_TOT_ASSET</stp>
        <stp>[NASDAQ.xlsx]Sheet1!R105C22</stp>
        <tr r="V105" s="1"/>
      </tp>
      <tp t="e">
        <v>#N/A</v>
        <stp/>
        <stp>##V3_BDPV12</stp>
        <stp>HLIT UW Equity</stp>
        <stp>BS_TOT_ASSET</stp>
        <stp>[NASDAQ.xlsx]Sheet1!R146C22</stp>
        <tr r="V146" s="1"/>
      </tp>
      <tp t="e">
        <v>#N/A</v>
        <stp/>
        <stp>##V3_BDPV12</stp>
        <stp>HSTM UW Equity</stp>
        <stp>BS_TOT_ASSET</stp>
        <stp>[NASDAQ.xlsx]Sheet1!R147C22</stp>
        <tr r="V147" s="1"/>
      </tp>
      <tp t="e">
        <v>#N/A</v>
        <stp/>
        <stp>##V3_BDPV12</stp>
        <stp>HSII UW Equity</stp>
        <stp>BS_TOT_ASSET</stp>
        <stp>[NASDAQ.xlsx]Sheet1!R148C22</stp>
        <tr r="V148" s="1"/>
      </tp>
      <tp t="e">
        <v>#N/A</v>
        <stp/>
        <stp>##V3_BDPV12</stp>
        <stp>HSON UW Equity</stp>
        <stp>BS_TOT_ASSET</stp>
        <stp>[NASDAQ.xlsx]Sheet1!R150C22</stp>
        <tr r="V150" s="1"/>
      </tp>
      <tp t="e">
        <v>#N/A</v>
        <stp/>
        <stp>##V3_BDPV12</stp>
        <stp>BVSN UW Equity</stp>
        <stp>CF_CASH_FROM_OPER</stp>
        <stp>[NASDAQ.xlsx]Sheet1!R55C26</stp>
        <tr r="Z55" s="1"/>
      </tp>
      <tp t="e">
        <v>#N/A</v>
        <stp/>
        <stp>##V3_BDPV12</stp>
        <stp>BTUI UW Equity</stp>
        <stp>CF_CASH_FROM_OPER</stp>
        <stp>[NASDAQ.xlsx]Sheet1!R58C26</stp>
        <tr r="Z58" s="1"/>
      </tp>
      <tp t="e">
        <v>#N/A</v>
        <stp/>
        <stp>##V3_BDPV12</stp>
        <stp>BRCD UW Equity</stp>
        <stp>CF_CASH_FROM_OPER</stp>
        <stp>[NASDAQ.xlsx]Sheet1!R56C26</stp>
        <tr r="Z56" s="1"/>
      </tp>
      <tp t="e">
        <v>#N/A</v>
        <stp/>
        <stp>##V3_BDPV12</stp>
        <stp>BRCM UW Equity</stp>
        <stp>CF_CASH_FROM_OPER</stp>
        <stp>[NASDAQ.xlsx]Sheet1!R53C26</stp>
        <tr r="Z53" s="1"/>
      </tp>
      <tp t="e">
        <v>#N/A</v>
        <stp/>
        <stp>##V3_BDPV12</stp>
        <stp>BRKS UW Equity</stp>
        <stp>CF_CASH_FROM_OPER</stp>
        <stp>[NASDAQ.xlsx]Sheet1!R57C26</stp>
        <tr r="Z57" s="1"/>
      </tp>
      <tp t="e">
        <v>#N/A</v>
        <stp/>
        <stp>##V3_BDPV12</stp>
        <stp>BSFT UW Equity</stp>
        <stp>CF_CASH_FROM_OPER</stp>
        <stp>[NASDAQ.xlsx]Sheet1!R54C26</stp>
        <tr r="Z54" s="1"/>
      </tp>
      <tp t="e">
        <v>#N/A</v>
        <stp/>
        <stp>##V3_BDPV12</stp>
        <stp>BCOR UW Equity</stp>
        <stp>RTG_FITCH_LT_ISSUER_DEFAULT</stp>
        <stp>[NASDAQ.xlsx]Sheet1!R49C9</stp>
        <tr r="I49" s="1"/>
      </tp>
      <tp t="e">
        <v>#N/A</v>
        <stp/>
        <stp>##V3_BDPV12</stp>
        <stp>AMKR UW Equity</stp>
        <stp>RTG_FITCH_LT_ISSUER_DEFAULT</stp>
        <stp>[NASDAQ.xlsx]Sheet1!R17C9</stp>
        <tr r="I17" s="1"/>
      </tp>
      <tp t="e">
        <v>#N/A</v>
        <stp/>
        <stp>##V3_BDPV12</stp>
        <stp>BBOX UW Equity</stp>
        <stp>CF_CASH_FROM_OPER</stp>
        <stp>[NASDAQ.xlsx]Sheet1!R47C26</stp>
        <tr r="Z47" s="1"/>
      </tp>
      <tp t="e">
        <v>#N/A</v>
        <stp/>
        <stp>##V3_BDPV12</stp>
        <stp>BBSI UW Equity</stp>
        <stp>CF_CASH_FROM_OPER</stp>
        <stp>[NASDAQ.xlsx]Sheet1!R44C26</stp>
        <tr r="Z44" s="1"/>
      </tp>
      <tp t="e">
        <v>#N/A</v>
        <stp/>
        <stp>##V3_BDPV12</stp>
        <stp>BCOR UW Equity</stp>
        <stp>CF_CASH_FROM_OPER</stp>
        <stp>[NASDAQ.xlsx]Sheet1!R49C26</stp>
        <tr r="Z49" s="1"/>
      </tp>
      <tp t="e">
        <v>#N/A</v>
        <stp/>
        <stp>##V3_BDPV12</stp>
        <stp>BCOV UW Equity</stp>
        <stp>CF_CASH_FROM_OPER</stp>
        <stp>[NASDAQ.xlsx]Sheet1!R52C26</stp>
        <tr r="Z52" s="1"/>
      </tp>
      <tp t="e">
        <v>#N/A</v>
        <stp/>
        <stp>##V3_BDPV12</stp>
        <stp>BNFT UW Equity</stp>
        <stp>CF_CASH_FROM_OPER</stp>
        <stp>[NASDAQ.xlsx]Sheet1!R46C26</stp>
        <tr r="Z46" s="1"/>
      </tp>
      <tp t="e">
        <v>#N/A</v>
        <stp/>
        <stp>##V3_BDPV12</stp>
        <stp>CA UW Equity</stp>
        <stp>CF_FREE_CASH_FLOW</stp>
        <stp>[NASDAQ.xlsx]Sheet1!R59C16</stp>
        <tr r="P59" s="1"/>
      </tp>
      <tp t="e">
        <v>#N/A</v>
        <stp/>
        <stp>##V3_BDPV12</stp>
        <stp>BV UW Equity</stp>
        <stp>CF_FREE_CASH_FLOW</stp>
        <stp>[NASDAQ.xlsx]Sheet1!R45C16</stp>
        <tr r="P45" s="1"/>
      </tp>
      <tp t="e">
        <v>#N/A</v>
        <stp/>
        <stp>##V3_BDPV12</stp>
        <stp>CY UW Equity</stp>
        <stp>CF_FREE_CASH_FLOW</stp>
        <stp>[NASDAQ.xlsx]Sheet1!R93C16</stp>
        <tr r="P93" s="1"/>
      </tp>
      <tp t="e">
        <v>#N/A</v>
        <stp/>
        <stp>##V3_BDPV12</stp>
        <stp>BLKB UW Equity</stp>
        <stp>CF_CASH_FROM_OPER</stp>
        <stp>[NASDAQ.xlsx]Sheet1!R48C26</stp>
        <tr r="Z48" s="1"/>
      </tp>
      <tp t="e">
        <v>#N/A</v>
        <stp/>
        <stp>##V3_BDPV12</stp>
        <stp>DSPG UW Equity</stp>
        <stp>IS_OPER_INC</stp>
        <stp>[NASDAQ.xlsx]Sheet1!R106C23</stp>
        <tr r="W106" s="1"/>
      </tp>
      <tp t="e">
        <v>#N/A</v>
        <stp/>
        <stp>##V3_BDPV12</stp>
        <stp>GOOG UW Equity</stp>
        <stp>IS_OPER_INC</stp>
        <stp>[NASDAQ.xlsx]Sheet1!R141C23</stp>
        <tr r="W141" s="1"/>
      </tp>
      <tp t="e">
        <v>#N/A</v>
        <stp/>
        <stp>##V3_BDPV12</stp>
        <stp>PCYG UW Equity</stp>
        <stp>IS_OPER_INC</stp>
        <stp>[NASDAQ.xlsx]Sheet1!R246C23</stp>
        <tr r="W246" s="1"/>
      </tp>
      <tp t="e">
        <v>#N/A</v>
        <stp/>
        <stp>##V3_BDPV12</stp>
        <stp>WSTG UW Equity</stp>
        <stp>IS_OPER_INC</stp>
        <stp>[NASDAQ.xlsx]Sheet1!R366C23</stp>
        <tr r="W366" s="1"/>
      </tp>
      <tp t="e">
        <v>#N/A</v>
        <stp/>
        <stp>##V3_BDPV12</stp>
        <stp>AZPN UW Equity</stp>
        <stp>RTG_MDY_ISSUER</stp>
        <stp>[NASDAQ.xlsx]Sheet1!R30C11</stp>
        <tr r="K30" s="1"/>
      </tp>
      <tp t="e">
        <v>#N/A</v>
        <stp/>
        <stp>##V3_BDPV12</stp>
        <stp>KELYA UW Equity</stp>
        <stp>RTG_MOODY_LONG_TERM</stp>
        <stp>[NASDAQ.xlsx]Sheet1!R176C12</stp>
        <tr r="L176" s="1"/>
      </tp>
      <tp t="e">
        <v>#N/A</v>
        <stp/>
        <stp>##V3_BDPV12</stp>
        <stp>TIBX UW Equity</stp>
        <stp>CF_CASH_FROM_OPER</stp>
        <stp>[NASDAQ.xlsx]Sheet1!R338C26</stp>
        <tr r="Z338" s="1"/>
      </tp>
      <tp t="e">
        <v>#N/A</v>
        <stp/>
        <stp>##V3_BDPV12</stp>
        <stp>VIAS UW Equity</stp>
        <stp>CF_CASH_FROM_OPER</stp>
        <stp>[NASDAQ.xlsx]Sheet1!R361C26</stp>
        <tr r="Z361" s="1"/>
      </tp>
      <tp t="e">
        <v>#N/A</v>
        <stp/>
        <stp>##V3_BDPV12</stp>
        <stp>SIGM UW Equity</stp>
        <stp>CF_CASH_FROM_OPER</stp>
        <stp>[NASDAQ.xlsx]Sheet1!R299C26</stp>
        <tr r="Z299" s="1"/>
      </tp>
      <tp t="e">
        <v>#N/A</v>
        <stp/>
        <stp>##V3_BDPV12</stp>
        <stp>TIGR UW Equity</stp>
        <stp>CF_CASH_FROM_OPER</stp>
        <stp>[NASDAQ.xlsx]Sheet1!R339C26</stp>
        <tr r="Z339" s="1"/>
      </tp>
      <tp t="e">
        <v>#N/A</v>
        <stp/>
        <stp>##V3_BDPV12</stp>
        <stp>MIDD UW Equity</stp>
        <stp>CF_CASH_FROM_OPER</stp>
        <stp>[NASDAQ.xlsx]Sheet1!R336C26</stp>
        <tr r="Z336" s="1"/>
      </tp>
      <tp t="e">
        <v>#N/A</v>
        <stp/>
        <stp>##V3_BDPV12</stp>
        <stp>EIGI UW Equity</stp>
        <stp>CF_CASH_FROM_OPER</stp>
        <stp>[NASDAQ.xlsx]Sheet1!R118C26</stp>
        <tr r="Z118" s="1"/>
      </tp>
      <tp t="e">
        <v>#N/A</v>
        <stp/>
        <stp>##V3_BDPV12</stp>
        <stp>AZPN UW Equity</stp>
        <stp>NET_DEBT_TO_SHRHLDR_EQTY</stp>
        <stp>[NASDAQ.xlsx]Sheet1!R30C24</stp>
        <tr r="X30" s="1"/>
      </tp>
      <tp t="e">
        <v>#N/A</v>
        <stp/>
        <stp>##V3_BDPV12</stp>
        <stp>ARUN UW Equity</stp>
        <stp>NET_DEBT_TO_SHRHLDR_EQTY</stp>
        <stp>[NASDAQ.xlsx]Sheet1!R28C24</stp>
        <tr r="X28" s="1"/>
      </tp>
      <tp t="e">
        <v>#N/A</v>
        <stp/>
        <stp>##V3_BDPV12</stp>
        <stp>CCRN UW Equity</stp>
        <stp>NET_DEBT_TO_SHRHLDR_EQTY</stp>
        <stp>[NASDAQ.xlsx]Sheet1!R88C24</stp>
        <tr r="X88" s="1"/>
      </tp>
      <tp t="e">
        <v>#N/A</v>
        <stp/>
        <stp>##V3_BDPV12</stp>
        <stp>CERN UW Equity</stp>
        <stp>NET_DEBT_TO_SHRHLDR_EQTY</stp>
        <stp>[NASDAQ.xlsx]Sheet1!R65C24</stp>
        <tr r="X65" s="1"/>
      </tp>
      <tp t="e">
        <v>#N/A</v>
        <stp/>
        <stp>##V3_BDPV12</stp>
        <stp>CA UW Equity</stp>
        <stp>RTG_FITCH_LT_ISSUER_DEFAULT</stp>
        <stp>[NASDAQ.xlsx]Sheet1!R59C9</stp>
        <tr r="I59" s="1"/>
      </tp>
      <tp t="e">
        <v>#N/A</v>
        <stp/>
        <stp>##V3_BDPV12</stp>
        <stp>BVSN UW Equity</stp>
        <stp>NET_DEBT_TO_SHRHLDR_EQTY</stp>
        <stp>[NASDAQ.xlsx]Sheet1!R55C24</stp>
        <tr r="X55" s="1"/>
      </tp>
      <tp t="e">
        <v>#N/A</v>
        <stp/>
        <stp>##V3_BDPV12</stp>
        <stp>MDAS UW Equity</stp>
        <stp>CF_FREE_CASH_FLOW</stp>
        <stp>[NASDAQ.xlsx]Sheet1!R208C16</stp>
        <tr r="P208" s="1"/>
      </tp>
      <tp t="e">
        <v>#N/A</v>
        <stp/>
        <stp>##V3_BDPV12</stp>
        <stp>PDFS UW Equity</stp>
        <stp>CF_FREE_CASH_FLOW</stp>
        <stp>[NASDAQ.xlsx]Sheet1!R250C16</stp>
        <tr r="P250" s="1"/>
      </tp>
      <tp t="e">
        <v>#N/A</v>
        <stp/>
        <stp>##V3_BDPV12</stp>
        <stp>HILL UW Equity</stp>
        <stp>CF_CASH_FROM_OPER</stp>
        <stp>[NASDAQ.xlsx]Sheet1!R105C26</stp>
        <tr r="Z105" s="1"/>
      </tp>
      <tp t="e">
        <v>#N/A</v>
        <stp/>
        <stp>##V3_BDPV12</stp>
        <stp>MIND UW Equity</stp>
        <stp>CF_CASH_FROM_OPER</stp>
        <stp>[NASDAQ.xlsx]Sheet1!R221C26</stp>
        <tr r="Z221" s="1"/>
      </tp>
      <tp t="e">
        <v>#N/A</v>
        <stp/>
        <stp>##V3_BDPV12</stp>
        <stp>EDGW UW Equity</stp>
        <stp>CF_FREE_CASH_FLOW</stp>
        <stp>[NASDAQ.xlsx]Sheet1!R112C16</stp>
        <tr r="P112" s="1"/>
      </tp>
      <tp t="e">
        <v>#N/A</v>
        <stp/>
        <stp>##V3_BDPV12</stp>
        <stp>DIOD UW Equity</stp>
        <stp>CF_CASH_FROM_OPER</stp>
        <stp>[NASDAQ.xlsx]Sheet1!R103C26</stp>
        <tr r="Z103" s="1"/>
      </tp>
      <tp t="e">
        <v>#N/A</v>
        <stp/>
        <stp>##V3_BDPV12</stp>
        <stp>LIQD UW Equity</stp>
        <stp>CF_CASH_FROM_OPER</stp>
        <stp>[NASDAQ.xlsx]Sheet1!R192C26</stp>
        <tr r="Z192" s="1"/>
      </tp>
      <tp t="e">
        <v>#N/A</v>
        <stp/>
        <stp>##V3_BDPV12</stp>
        <stp>FISV UW Equity</stp>
        <stp>CF_CASH_FROM_OPER</stp>
        <stp>[NASDAQ.xlsx]Sheet1!R136C26</stp>
        <tr r="Z136" s="1"/>
      </tp>
      <tp t="e">
        <v>#N/A</v>
        <stp/>
        <stp>##V3_BDPV12</stp>
        <stp>JIVE UW Equity</stp>
        <stp>CF_CASH_FROM_OPER</stp>
        <stp>[NASDAQ.xlsx]Sheet1!R175C26</stp>
        <tr r="Z175" s="1"/>
      </tp>
      <tp t="e">
        <v>#N/A</v>
        <stp/>
        <stp>##V3_BDPV12</stp>
        <stp>LIVE UW Equity</stp>
        <stp>CF_CASH_FROM_OPER</stp>
        <stp>[NASDAQ.xlsx]Sheet1!R193C26</stp>
        <tr r="Z193" s="1"/>
      </tp>
      <tp t="e">
        <v>#N/A</v>
        <stp/>
        <stp>##V3_BDPV12</stp>
        <stp>FIVN UW Equity</stp>
        <stp>CF_CASH_FROM_OPER</stp>
        <stp>[NASDAQ.xlsx]Sheet1!R137C26</stp>
        <tr r="Z137" s="1"/>
      </tp>
      <tp t="e">
        <v>#N/A</v>
        <stp/>
        <stp>##V3_BDPV12</stp>
        <stp>MITK UW Equity</stp>
        <stp>CF_CASH_FROM_OPER</stp>
        <stp>[NASDAQ.xlsx]Sheet1!R222C26</stp>
        <tr r="Z222" s="1"/>
      </tp>
      <tp t="e">
        <v>#N/A</v>
        <stp/>
        <stp>##V3_BDPV12</stp>
        <stp>VDSI UW Equity</stp>
        <stp>CF_FREE_CASH_FLOW</stp>
        <stp>[NASDAQ.xlsx]Sheet1!R355C16</stp>
        <tr r="P355" s="1"/>
      </tp>
      <tp t="e">
        <v>#N/A</v>
        <stp/>
        <stp>##V3_BDPV12</stp>
        <stp>MDSO UW Equity</stp>
        <stp>CF_FREE_CASH_FLOW</stp>
        <stp>[NASDAQ.xlsx]Sheet1!R210C16</stp>
        <tr r="P210" s="1"/>
      </tp>
      <tp t="e">
        <v>#N/A</v>
        <stp/>
        <stp>##V3_BDPV12</stp>
        <stp>ADP UW Equity</stp>
        <stp>NET_DEBT_TO_SHRHLDR_EQTY</stp>
        <stp>[NASDAQ.xlsx]Sheet1!R39C24</stp>
        <tr r="X39" s="1"/>
      </tp>
      <tp t="e">
        <v>#N/A</v>
        <stp/>
        <stp>##V3_BDPV12</stp>
        <stp>JDSU UW Equity</stp>
        <stp>CF_FREE_CASH_FLOW</stp>
        <stp>[NASDAQ.xlsx]Sheet1!R174C16</stp>
        <tr r="P174" s="1"/>
      </tp>
      <tp t="e">
        <v>#N/A</v>
        <stp/>
        <stp>##V3_BDPV12</stp>
        <stp>ZIXI UW Equity</stp>
        <stp>CF_CASH_FROM_OPER</stp>
        <stp>[NASDAQ.xlsx]Sheet1!R375C26</stp>
        <tr r="Z375" s="1"/>
      </tp>
      <tp t="e">
        <v>#N/A</v>
        <stp/>
        <stp>##V3_BDPV12</stp>
        <stp>IDTI UW Equity</stp>
        <stp>CF_FREE_CASH_FLOW</stp>
        <stp>[NASDAQ.xlsx]Sheet1!R158C16</stp>
        <tr r="P158" s="1"/>
      </tp>
      <tp t="e">
        <v>#N/A</v>
        <stp/>
        <stp>##V3_BDPV12</stp>
        <stp>KEYW UW Equity</stp>
        <stp>BS_TOT_ASSET</stp>
        <stp>[NASDAQ.xlsx]Sheet1!R335C22</stp>
        <tr r="V335" s="1"/>
      </tp>
      <tp t="e">
        <v>#N/A</v>
        <stp/>
        <stp>##V3_BDPV12</stp>
        <stp>KFRC UW Equity</stp>
        <stp>BS_TOT_ASSET</stp>
        <stp>[NASDAQ.xlsx]Sheet1!R180C22</stp>
        <tr r="V180" s="1"/>
      </tp>
      <tp t="e">
        <v>#N/A</v>
        <stp/>
        <stp>##V3_BDPV12</stp>
        <stp>KOPN UW Equity</stp>
        <stp>BS_TOT_ASSET</stp>
        <stp>[NASDAQ.xlsx]Sheet1!R184C22</stp>
        <tr r="V184" s="1"/>
      </tp>
      <tp t="e">
        <v>#N/A</v>
        <stp/>
        <stp>##V3_BDPV12</stp>
        <stp>CVV UW Equity</stp>
        <stp>NET_WORKING_CAPITAL_INVESTMENT</stp>
        <stp>[NASDAQ.xlsx]Sheet1!R92C27</stp>
        <tr r="AA92" s="1"/>
      </tp>
      <tp t="e">
        <v>#N/A</v>
        <stp/>
        <stp>##V3_BDPV12</stp>
        <stp>KVHI UW Equity</stp>
        <stp>BS_TOT_ASSET</stp>
        <stp>[NASDAQ.xlsx]Sheet1!R185C22</stp>
        <tr r="V185" s="1"/>
      </tp>
      <tp t="e">
        <v>#N/A</v>
        <stp/>
        <stp>##V3_BDPV12</stp>
        <stp>CTG UW Equity</stp>
        <stp>NET_WORKING_CAPITAL_INVESTMENT</stp>
        <stp>[NASDAQ.xlsx]Sheet1!R76C27</stp>
        <tr r="AA76" s="1"/>
      </tp>
      <tp t="e">
        <v>#N/A</v>
        <stp/>
        <stp>##V3_BDPV12</stp>
        <stp>KTCC UW Equity</stp>
        <stp>BS_TOT_ASSET</stp>
        <stp>[NASDAQ.xlsx]Sheet1!R179C22</stp>
        <tr r="V179" s="1"/>
      </tp>
      <tp t="e">
        <v>#N/A</v>
        <stp/>
        <stp>##V3_BDPV12</stp>
        <stp>KTEC UW Equity</stp>
        <stp>BS_TOT_ASSET</stp>
        <stp>[NASDAQ.xlsx]Sheet1!R178C22</stp>
        <tr r="V178" s="1"/>
      </tp>
      <tp t="e">
        <v>#N/A</v>
        <stp/>
        <stp>##V3_BDPV12</stp>
        <stp>AVNW UW Equity</stp>
        <stp>CF_CASH_FROM_OPER</stp>
        <stp>[NASDAQ.xlsx]Sheet1!R40C26</stp>
        <tr r="Z40" s="1"/>
      </tp>
      <tp t="e">
        <v>#N/A</v>
        <stp/>
        <stp>##V3_BDPV12</stp>
        <stp>AWRE UW Equity</stp>
        <stp>CF_CASH_FROM_OPER</stp>
        <stp>[NASDAQ.xlsx]Sheet1!R41C26</stp>
        <tr r="Z41" s="1"/>
      </tp>
      <tp t="e">
        <v>#N/A</v>
        <stp/>
        <stp>##V3_BDPV12</stp>
        <stp>ATEA UW Equity</stp>
        <stp>CF_CASH_FROM_OPER</stp>
        <stp>[NASDAQ.xlsx]Sheet1!R31C26</stp>
        <tr r="Z31" s="1"/>
      </tp>
      <tp t="e">
        <v>#N/A</v>
        <stp/>
        <stp>##V3_BDPV12</stp>
        <stp>ATNY UW Equity</stp>
        <stp>CF_CASH_FROM_OPER</stp>
        <stp>[NASDAQ.xlsx]Sheet1!R22C26</stp>
        <tr r="Z22" s="1"/>
      </tp>
      <tp t="e">
        <v>#N/A</v>
        <stp/>
        <stp>##V3_BDPV12</stp>
        <stp>ATML UW Equity</stp>
        <stp>CF_CASH_FROM_OPER</stp>
        <stp>[NASDAQ.xlsx]Sheet1!R34C26</stp>
        <tr r="Z34" s="1"/>
      </tp>
      <tp t="e">
        <v>#N/A</v>
        <stp/>
        <stp>##V3_BDPV12</stp>
        <stp>ARUN UW Equity</stp>
        <stp>CF_CASH_FROM_OPER</stp>
        <stp>[NASDAQ.xlsx]Sheet1!R28C26</stp>
        <tr r="Z28" s="1"/>
      </tp>
      <tp t="e">
        <v>#N/A</v>
        <stp/>
        <stp>##V3_BDPV12</stp>
        <stp>ARRS UW Equity</stp>
        <stp>CF_CASH_FROM_OPER</stp>
        <stp>[NASDAQ.xlsx]Sheet1!R27C26</stp>
        <tr r="Z27" s="1"/>
      </tp>
      <tp t="e">
        <v>#N/A</v>
        <stp/>
        <stp>##V3_BDPV12</stp>
        <stp>ASUR UW Equity</stp>
        <stp>CF_CASH_FROM_OPER</stp>
        <stp>[NASDAQ.xlsx]Sheet1!R33C26</stp>
        <tr r="Z33" s="1"/>
      </tp>
      <tp t="e">
        <v>#N/A</v>
        <stp/>
        <stp>##V3_BDPV12</stp>
        <stp>ASTI UW Equity</stp>
        <stp>CF_CASH_FROM_OPER</stp>
        <stp>[NASDAQ.xlsx]Sheet1!R29C26</stp>
        <tr r="Z29" s="1"/>
      </tp>
      <tp t="e">
        <v>#N/A</v>
        <stp/>
        <stp>##V3_BDPV12</stp>
        <stp>ASYS UW Equity</stp>
        <stp>CF_CASH_FROM_OPER</stp>
        <stp>[NASDAQ.xlsx]Sheet1!R18C26</stp>
        <tr r="Z18" s="1"/>
      </tp>
      <tp t="e">
        <v>#N/A</v>
        <stp/>
        <stp>##V3_BDPV12</stp>
        <stp>AMAT UW Equity</stp>
        <stp>RTG_FITCH_LT_ISSUER_DEFAULT</stp>
        <stp>[NASDAQ.xlsx]Sheet1!R24C9</stp>
        <tr r="I24" s="1"/>
      </tp>
      <tp t="e">
        <v>#N/A</v>
        <stp/>
        <stp>##V3_BDPV12</stp>
        <stp>AZPN UW Equity</stp>
        <stp>CF_CASH_FROM_OPER</stp>
        <stp>[NASDAQ.xlsx]Sheet1!R30C26</stp>
        <tr r="Z30" s="1"/>
      </tp>
      <tp t="e">
        <v>#N/A</v>
        <stp/>
        <stp>##V3_BDPV12</stp>
        <stp>AXTI UW Equity</stp>
        <stp>CF_CASH_FROM_OPER</stp>
        <stp>[NASDAQ.xlsx]Sheet1!R43C26</stp>
        <tr r="Z43" s="1"/>
      </tp>
      <tp t="e">
        <v>#N/A</v>
        <stp/>
        <stp>##V3_BDPV12</stp>
        <stp>AFOP UW Equity</stp>
        <stp>CF_CASH_FROM_OPER</stp>
        <stp>[NASDAQ.xlsx]Sheet1!R12C26</stp>
        <tr r="Z12" s="1"/>
      </tp>
      <tp t="e">
        <v>#N/A</v>
        <stp/>
        <stp>##V3_BDPV12</stp>
        <stp>AGYS UW Equity</stp>
        <stp>CF_CASH_FROM_OPER</stp>
        <stp>[NASDAQ.xlsx]Sheet1!R11C26</stp>
        <tr r="Z11" s="1"/>
      </tp>
      <tp t="e">
        <v>#N/A</v>
        <stp/>
        <stp>##V3_BDPV12</stp>
        <stp>ADAT UW Equity</stp>
        <stp>CF_CASH_FROM_OPER</stp>
        <stp>[NASDAQ.xlsx]Sheet1!R36C26</stp>
        <tr r="Z36" s="1"/>
      </tp>
      <tp t="e">
        <v>#N/A</v>
        <stp/>
        <stp>##V3_BDPV12</stp>
        <stp>ADNC UW Equity</stp>
        <stp>CF_CASH_FROM_OPER</stp>
        <stp>[NASDAQ.xlsx]Sheet1!R35C26</stp>
        <tr r="Z35" s="1"/>
      </tp>
      <tp t="e">
        <v>#N/A</v>
        <stp/>
        <stp>##V3_BDPV12</stp>
        <stp>ADVS UW Equity</stp>
        <stp>CF_CASH_FROM_OPER</stp>
        <stp>[NASDAQ.xlsx]Sheet1!R10C26</stp>
        <tr r="Z10" s="1"/>
      </tp>
      <tp t="e">
        <v>#N/A</v>
        <stp/>
        <stp>##V3_BDPV12</stp>
        <stp>ADSK UW Equity</stp>
        <stp>CF_CASH_FROM_OPER</stp>
        <stp>[NASDAQ.xlsx]Sheet1!R38C26</stp>
        <tr r="Z38" s="1"/>
      </tp>
      <tp t="e">
        <v>#N/A</v>
        <stp/>
        <stp>##V3_BDPV12</stp>
        <stp>ABTL UW Equity</stp>
        <stp>CF_CASH_FROM_OPER</stp>
        <stp>[NASDAQ.xlsx]Sheet1!R37C26</stp>
        <tr r="Z37" s="1"/>
      </tp>
      <tp t="e">
        <v>#N/A</v>
        <stp/>
        <stp>##V3_BDPV12</stp>
        <stp>ACLS UW Equity</stp>
        <stp>CF_CASH_FROM_OPER</stp>
        <stp>[NASDAQ.xlsx]Sheet1!R42C26</stp>
        <tr r="Z42" s="1"/>
      </tp>
      <tp t="e">
        <v>#N/A</v>
        <stp/>
        <stp>##V3_BDPV12</stp>
        <stp>AAOI UW Equity</stp>
        <stp>CF_CASH_FROM_OPER</stp>
        <stp>[NASDAQ.xlsx]Sheet1!R26C26</stp>
        <tr r="Z26" s="1"/>
      </tp>
      <tp t="e">
        <v>#N/A</v>
        <stp/>
        <stp>##V3_BDPV12</stp>
        <stp>AAPL UW Equity</stp>
        <stp>CF_CASH_FROM_OPER</stp>
        <stp>[NASDAQ.xlsx]Sheet1!R23C26</stp>
        <tr r="Z23" s="1"/>
      </tp>
      <tp t="e">
        <v>#N/A</v>
        <stp/>
        <stp>##V3_BDPV12</stp>
        <stp>ANAD UW Equity</stp>
        <stp>CF_CASH_FROM_OPER</stp>
        <stp>[NASDAQ.xlsx]Sheet1!R19C26</stp>
        <tr r="Z19" s="1"/>
      </tp>
      <tp t="e">
        <v>#N/A</v>
        <stp/>
        <stp>##V3_BDPV12</stp>
        <stp>ANSS UW Equity</stp>
        <stp>CF_CASH_FROM_OPER</stp>
        <stp>[NASDAQ.xlsx]Sheet1!R21C26</stp>
        <tr r="Z21" s="1"/>
      </tp>
      <tp t="e">
        <v>#N/A</v>
        <stp/>
        <stp>##V3_BDPV12</stp>
        <stp>ALOT UW Equity</stp>
        <stp>CF_CASH_FROM_OPER</stp>
        <stp>[NASDAQ.xlsx]Sheet1!R32C26</stp>
        <tr r="Z32" s="1"/>
      </tp>
      <tp t="e">
        <v>#N/A</v>
        <stp/>
        <stp>##V3_BDPV12</stp>
        <stp>ALTR UW Equity</stp>
        <stp>CF_CASH_FROM_OPER</stp>
        <stp>[NASDAQ.xlsx]Sheet1!R14C26</stp>
        <tr r="Z14" s="1"/>
      </tp>
      <tp t="e">
        <v>#N/A</v>
        <stp/>
        <stp>##V3_BDPV12</stp>
        <stp>AMCC UW Equity</stp>
        <stp>CF_CASH_FROM_OPER</stp>
        <stp>[NASDAQ.xlsx]Sheet1!R25C26</stp>
        <tr r="Z25" s="1"/>
      </tp>
      <tp t="e">
        <v>#N/A</v>
        <stp/>
        <stp>##V3_BDPV12</stp>
        <stp>AMAT UW Equity</stp>
        <stp>CF_CASH_FROM_OPER</stp>
        <stp>[NASDAQ.xlsx]Sheet1!R24C26</stp>
        <tr r="Z24" s="1"/>
      </tp>
      <tp t="e">
        <v>#N/A</v>
        <stp/>
        <stp>##V3_BDPV12</stp>
        <stp>AMBA UW Equity</stp>
        <stp>CF_CASH_FROM_OPER</stp>
        <stp>[NASDAQ.xlsx]Sheet1!R15C26</stp>
        <tr r="Z15" s="1"/>
      </tp>
      <tp t="e">
        <v>#N/A</v>
        <stp/>
        <stp>##V3_BDPV12</stp>
        <stp>AMKR UW Equity</stp>
        <stp>CF_CASH_FROM_OPER</stp>
        <stp>[NASDAQ.xlsx]Sheet1!R17C26</stp>
        <tr r="Z17" s="1"/>
      </tp>
      <tp t="e">
        <v>#N/A</v>
        <stp/>
        <stp>##V3_BDPV12</stp>
        <stp>MDRX UW Equity</stp>
        <stp>CF_FREE_CASH_FLOW</stp>
        <stp>[NASDAQ.xlsx]Sheet1!R13C16</stp>
        <tr r="P13" s="1"/>
      </tp>
      <tp t="e">
        <v>#N/A</v>
        <stp/>
        <stp>##V3_BDPV12</stp>
        <stp>MNGA UW Equity</stp>
        <stp>OPER_MARGIN</stp>
        <stp>[NASDAQ.xlsx]Sheet1!R200C17</stp>
        <tr r="Q200" s="1"/>
      </tp>
      <tp t="e">
        <v>#N/A</v>
        <stp/>
        <stp>##V3_BDPV12</stp>
        <stp>NVDA UW Equity</stp>
        <stp>OPER_MARGIN</stp>
        <stp>[NASDAQ.xlsx]Sheet1!R238C17</stp>
        <tr r="Q238" s="1"/>
      </tp>
      <tp t="e">
        <v>#N/A</v>
        <stp/>
        <stp>##V3_BDPV12</stp>
        <stp>INFA UW Equity</stp>
        <stp>OPER_MARGIN</stp>
        <stp>[NASDAQ.xlsx]Sheet1!R155C17</stp>
        <tr r="Q155" s="1"/>
      </tp>
      <tp t="e">
        <v>#N/A</v>
        <stp/>
        <stp>##V3_BDPV12</stp>
        <stp>CPWR UW Equity</stp>
        <stp>NET_WORKING_CAPITAL_INVESTMENT</stp>
        <stp>[NASDAQ.xlsx]Sheet1!R77C27</stp>
        <tr r="AA77" s="1"/>
      </tp>
      <tp t="e">
        <v>#N/A</v>
        <stp/>
        <stp>##V3_BDPV12</stp>
        <stp>TSYS UW Equity</stp>
        <stp>RTG_FITCH_LT_ISSUER_DEFAULT</stp>
        <stp>[NASDAQ.xlsx]Sheet1!R331C9</stp>
        <tr r="I331" s="1"/>
      </tp>
      <tp t="e">
        <v>#N/A</v>
        <stp/>
        <stp>##V3_BDPV12</stp>
        <stp>IXYS UW Equity</stp>
        <stp>RTG_FITCH_LT_ISSUER_DEFAULT</stp>
        <stp>[NASDAQ.xlsx]Sheet1!R171C9</stp>
        <tr r="I171" s="1"/>
      </tp>
      <tp t="e">
        <v>#N/A</v>
        <stp/>
        <stp>##V3_BDPV12</stp>
        <stp>CPSI UW Equity</stp>
        <stp>NET_WORKING_CAPITAL_INVESTMENT</stp>
        <stp>[NASDAQ.xlsx]Sheet1!R75C27</stp>
        <tr r="AA75" s="1"/>
      </tp>
      <tp t="e">
        <v>#N/A</v>
        <stp/>
        <stp>##V3_BDPV12</stp>
        <stp>KFX UW Equity</stp>
        <stp>IS_OPER_INC</stp>
        <stp>[NASDAQ.xlsx]Sheet1!R183C23</stp>
        <tr r="W183" s="1"/>
      </tp>
      <tp t="e">
        <v>#N/A</v>
        <stp/>
        <stp>##V3_BDPV12</stp>
        <stp>ZBRA UW Equity</stp>
        <stp>OPER_MARGIN</stp>
        <stp>[NASDAQ.xlsx]Sheet1!R374C17</stp>
        <tr r="Q374" s="1"/>
      </tp>
      <tp t="e">
        <v>#N/A</v>
        <stp/>
        <stp>##V3_BDPV12</stp>
        <stp>ZNGA UW Equity</stp>
        <stp>OPER_MARGIN</stp>
        <stp>[NASDAQ.xlsx]Sheet1!R376C17</stp>
        <tr r="Q376" s="1"/>
      </tp>
      <tp t="e">
        <v>#N/A</v>
        <stp/>
        <stp>##V3_BDPV12</stp>
        <stp>GOOGL UW Equity</stp>
        <stp>RTG_MOODY_LONG_TERM</stp>
        <stp>[NASDAQ.xlsx]Sheet1!R142C12</stp>
        <tr r="L142" s="1"/>
      </tp>
      <tp t="e">
        <v>#N/A</v>
        <stp/>
        <stp>##V3_BDPV12</stp>
        <stp>TSRA UW Equity</stp>
        <stp>OPER_MARGIN</stp>
        <stp>[NASDAQ.xlsx]Sheet1!R333C17</stp>
        <tr r="Q333" s="1"/>
      </tp>
      <tp t="e">
        <v>#N/A</v>
        <stp/>
        <stp>##V3_BDPV12</stp>
        <stp>PEGA UW Equity</stp>
        <stp>OPER_MARGIN</stp>
        <stp>[NASDAQ.xlsx]Sheet1!R252C17</stp>
        <tr r="Q252" s="1"/>
      </tp>
      <tp t="e">
        <v>#N/A</v>
        <stp/>
        <stp>##V3_BDPV12</stp>
        <stp>QADA UW Equity</stp>
        <stp>OPER_MARGIN</stp>
        <stp>[NASDAQ.xlsx]Sheet1!R266C17</stp>
        <tr r="Q266" s="1"/>
      </tp>
      <tp t="e">
        <v>#N/A</v>
        <stp/>
        <stp>##V3_BDPV12</stp>
        <stp>SYNA UW Equity</stp>
        <stp>OPER_MARGIN</stp>
        <stp>[NASDAQ.xlsx]Sheet1!R323C17</stp>
        <tr r="Q323" s="1"/>
      </tp>
      <tp t="e">
        <v>#N/A</v>
        <stp/>
        <stp>##V3_BDPV12</stp>
        <stp>SGMA UW Equity</stp>
        <stp>OPER_MARGIN</stp>
        <stp>[NASDAQ.xlsx]Sheet1!R300C17</stp>
        <tr r="Q300" s="1"/>
      </tp>
      <tp t="e">
        <v>#N/A</v>
        <stp/>
        <stp>##V3_BDPV12</stp>
        <stp>EPAY UW Equity</stp>
        <stp>NET_WORKING_CAPITAL_INVESTMENT</stp>
        <stp>[NASDAQ.xlsx]Sheet1!R50C27</stp>
        <tr r="AA50" s="1"/>
      </tp>
      <tp t="e">
        <v>#N/A</v>
        <stp/>
        <stp>##V3_BDPV12</stp>
        <stp>MENT UW Equity</stp>
        <stp>CF_FREE_CASH_FLOW</stp>
        <stp>[NASDAQ.xlsx]Sheet1!R212C16</stp>
        <tr r="P212" s="1"/>
      </tp>
      <tp t="e">
        <v>#N/A</v>
        <stp/>
        <stp>##V3_BDPV12</stp>
        <stp>SEMI UW Equity</stp>
        <stp>CF_FREE_CASH_FLOW</stp>
        <stp>[NASDAQ.xlsx]Sheet1!R315C16</stp>
        <tr r="P315" s="1"/>
      </tp>
      <tp>
        <v>21.240500000000001</v>
        <stp/>
        <stp>##V3_BDHV12</stp>
        <stp>ADBE UW Equity</stp>
        <stp>FREE_CASH_FLOW_MARGIN</stp>
        <stp>CQ12004</stp>
        <stp/>
        <stp>[NASDAQ.xlsx]FCFMarg BDH!R5C8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H5" s="4"/>
      </tp>
      <tp t="e">
        <v>#N/A</v>
        <stp/>
        <stp>##V3_BDPV12</stp>
        <stp>TECD UW Equity</stp>
        <stp>CF_FREE_CASH_FLOW</stp>
        <stp>[NASDAQ.xlsx]Sheet1!R330C16</stp>
        <tr r="P330" s="1"/>
      </tp>
      <tp t="e">
        <v>#N/A</v>
        <stp/>
        <stp>##V3_BDPV12</stp>
        <stp>VECO UW Equity</stp>
        <stp>CF_FREE_CASH_FLOW</stp>
        <stp>[NASDAQ.xlsx]Sheet1!R356C16</stp>
        <tr r="P356" s="1"/>
      </tp>
      <tp t="e">
        <v>#N/A</v>
        <stp/>
        <stp>##V3_BDPV12</stp>
        <stp>CSCO UW Equity</stp>
        <stp>NET_DEBT_TO_SHRHLDR_EQTY</stp>
        <stp>[NASDAQ.xlsx]Sheet1!R68C24</stp>
        <tr r="X68" s="1"/>
      </tp>
      <tp t="e">
        <v>#N/A</v>
        <stp/>
        <stp>##V3_BDPV12</stp>
        <stp>LECO UW Equity</stp>
        <stp>CF_FREE_CASH_FLOW</stp>
        <stp>[NASDAQ.xlsx]Sheet1!R190C16</stp>
        <tr r="P190" s="1"/>
      </tp>
      <tp t="e">
        <v>#N/A</v>
        <stp/>
        <stp>##V3_BDPV12</stp>
        <stp>SEAC UW Equity</stp>
        <stp>CF_FREE_CASH_FLOW</stp>
        <stp>[NASDAQ.xlsx]Sheet1!R296C16</stp>
        <tr r="P296" s="1"/>
      </tp>
      <tp t="e">
        <v>#N/A</v>
        <stp/>
        <stp>##V3_BDPV12</stp>
        <stp>YHOO UW Equity</stp>
        <stp>CF_CASH_FROM_OPER</stp>
        <stp>[NASDAQ.xlsx]Sheet1!R373C26</stp>
        <tr r="Z373" s="1"/>
      </tp>
      <tp t="e">
        <v>#N/A</v>
        <stp/>
        <stp>##V3_BDPV12</stp>
        <stp>PEGA UW Equity</stp>
        <stp>CF_FREE_CASH_FLOW</stp>
        <stp>[NASDAQ.xlsx]Sheet1!R252C16</stp>
        <tr r="P252" s="1"/>
      </tp>
      <tp t="e">
        <v>#N/A</v>
        <stp/>
        <stp>##V3_BDPV12</stp>
        <stp>FEYE UW Equity</stp>
        <stp>CF_FREE_CASH_FLOW</stp>
        <stp>[NASDAQ.xlsx]Sheet1!R134C16</stp>
        <tr r="P134" s="1"/>
      </tp>
      <tp t="e">
        <v>#N/A</v>
        <stp/>
        <stp>##V3_BDPV12</stp>
        <stp>KEYW UW Equity</stp>
        <stp>CF_FREE_CASH_FLOW</stp>
        <stp>[NASDAQ.xlsx]Sheet1!R335C16</stp>
        <tr r="P335" s="1"/>
      </tp>
      <tp>
        <v>-13.829599999999999</v>
        <stp/>
        <stp>##V3_BDHV12</stp>
        <stp>ADNC UW Equity</stp>
        <stp>OPER_MARGIN</stp>
        <stp>CQ12004</stp>
        <stp/>
        <stp>[NASDAQ.xlsx]OperMarg BDH!R5C34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AH5" s="3"/>
      </tp>
      <tp t="e">
        <v>#N/A</v>
        <stp/>
        <stp>##V3_BDPV12</stp>
        <stp>MERU UW Equity</stp>
        <stp>CF_FREE_CASH_FLOW</stp>
        <stp>[NASDAQ.xlsx]Sheet1!R214C16</stp>
        <tr r="P214" s="1"/>
      </tp>
      <tp t="e">
        <v>#N/A</v>
        <stp/>
        <stp>##V3_BDPV12</stp>
        <stp>RESN UW Equity</stp>
        <stp>CF_FREE_CASH_FLOW</stp>
        <stp>[NASDAQ.xlsx]Sheet1!R284C16</stp>
        <tr r="P284" s="1"/>
      </tp>
      <tp>
        <v>11.3713</v>
        <stp/>
        <stp>##V3_BDHV12</stp>
        <stp>ACIW UW Equity</stp>
        <stp>FREE_CASH_FLOW_MARGIN</stp>
        <stp>CQ12004</stp>
        <stp/>
        <stp>[NASDAQ.xlsx]FCFMarg BDH!R5C3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C5" s="4"/>
      </tp>
      <tp t="e">
        <v>#N/A</v>
        <stp/>
        <stp>##V3_BDPV12</stp>
        <stp>NETE UW Equity</stp>
        <stp>CF_FREE_CASH_FLOW</stp>
        <stp>[NASDAQ.xlsx]Sheet1!R231C16</stp>
        <tr r="P231" s="1"/>
      </tp>
      <tp t="e">
        <v>#N/A</v>
        <stp/>
        <stp>##V3_BDPV12</stp>
        <stp>JCOM UW Equity</stp>
        <stp>BS_TOT_ASSET</stp>
        <stp>[NASDAQ.xlsx]Sheet1!R172C22</stp>
        <tr r="V172" s="1"/>
      </tp>
      <tp t="e">
        <v>#N/A</v>
        <stp/>
        <stp>##V3_BDPV12</stp>
        <stp>JDSU UW Equity</stp>
        <stp>BS_TOT_ASSET</stp>
        <stp>[NASDAQ.xlsx]Sheet1!R174C22</stp>
        <tr r="V174" s="1"/>
      </tp>
      <tp t="e">
        <v>#N/A</v>
        <stp/>
        <stp>##V3_BDPV12</stp>
        <stp>JKHY UW Equity</stp>
        <stp>BS_TOT_ASSET</stp>
        <stp>[NASDAQ.xlsx]Sheet1!R173C22</stp>
        <tr r="V173" s="1"/>
      </tp>
      <tp t="e">
        <v>#N/A</v>
        <stp/>
        <stp>##V3_BDPV12</stp>
        <stp>JIVE UW Equity</stp>
        <stp>BS_TOT_ASSET</stp>
        <stp>[NASDAQ.xlsx]Sheet1!R175C22</stp>
        <tr r="V175" s="1"/>
      </tp>
      <tp t="e">
        <v>#N/A</v>
        <stp/>
        <stp>##V3_BDPV12</stp>
        <stp>BNFT UW Equity</stp>
        <stp>RTG_FITCH_LT_ISSUER_DEFAULT</stp>
        <stp>[NASDAQ.xlsx]Sheet1!R46C9</stp>
        <tr r="I46" s="1"/>
      </tp>
      <tp t="e">
        <v>#N/A</v>
        <stp/>
        <stp>##V3_BDPV12</stp>
        <stp>AMCC UW Equity</stp>
        <stp>RTG_FITCH_LT_ISSUER_DEFAULT</stp>
        <stp>[NASDAQ.xlsx]Sheet1!R25C9</stp>
        <tr r="I25" s="1"/>
      </tp>
      <tp t="e">
        <v>#N/A</v>
        <stp/>
        <stp>##V3_BDPV12</stp>
        <stp>AMBA UW Equity</stp>
        <stp>RTG_FITCH_LT_ISSUER_DEFAULT</stp>
        <stp>[NASDAQ.xlsx]Sheet1!R15C9</stp>
        <tr r="I15" s="1"/>
      </tp>
      <tp t="e">
        <v>#N/A</v>
        <stp/>
        <stp>##V3_BDPV12</stp>
        <stp>TRAK UW Equity</stp>
        <stp>FCF_TO_TOTAL_DEBT</stp>
        <stp>[NASDAQ.xlsx]Sheet1!R98C19</stp>
        <tr r="S98" s="1"/>
      </tp>
      <tp t="e">
        <v>#N/A</v>
        <stp/>
        <stp>##V3_BDPV12</stp>
        <stp>WDC UW Equity</stp>
        <stp>CF_FREE_CASH_FLOW</stp>
        <stp>[NASDAQ.xlsx]Sheet1!R368C16</stp>
        <tr r="P368" s="1"/>
      </tp>
      <tp t="e">
        <v>#N/A</v>
        <stp/>
        <stp>##V3_BDPV12</stp>
        <stp>ALTR UW Equity</stp>
        <stp>RTG_FITCH_LT_ISSUER_DEFAULT</stp>
        <stp>[NASDAQ.xlsx]Sheet1!R14C9</stp>
        <tr r="I14" s="1"/>
      </tp>
      <tp t="e">
        <v>#N/A</v>
        <stp/>
        <stp>##V3_BDPV12</stp>
        <stp>ATVI UW Equity</stp>
        <stp>NET_DEBT_TO_SHRHLDR_EQTY</stp>
        <stp>[NASDAQ.xlsx]Sheet1!R5C24</stp>
        <tr r="X5" s="1"/>
      </tp>
      <tp t="e">
        <v>#N/A</v>
        <stp/>
        <stp>##V3_BDPV12</stp>
        <stp>AWAY UW Equity</stp>
        <stp>IS_OPER_INC</stp>
        <stp>[NASDAQ.xlsx]Sheet1!R149C23</stp>
        <tr r="W149" s="1"/>
      </tp>
      <tp t="e">
        <v>#N/A</v>
        <stp/>
        <stp>##V3_BDPV12</stp>
        <stp>DWCH UW Equity</stp>
        <stp>BS_CASH_NEAR_CASH_ITEM</stp>
        <stp>[NASDAQ.xlsx]Sheet1!R97C28</stp>
        <tr r="AB97" s="1"/>
      </tp>
      <tp t="e">
        <v>#N/A</v>
        <stp/>
        <stp>##V3_BDPV12</stp>
        <stp>INOD UW Equity</stp>
        <stp>RTG_MOODY_LONG_TERM</stp>
        <stp>[NASDAQ.xlsx]Sheet1!R156C12</stp>
        <tr r="L156" s="1"/>
      </tp>
      <tp t="e">
        <v>#N/A</v>
        <stp/>
        <stp>##V3_BDPV12</stp>
        <stp>MIND UW Equity</stp>
        <stp>RTG_MOODY_LONG_TERM</stp>
        <stp>[NASDAQ.xlsx]Sheet1!R221C12</stp>
        <tr r="L221" s="1"/>
      </tp>
      <tp t="e">
        <v>#N/A</v>
        <stp/>
        <stp>##V3_BDPV12</stp>
        <stp>DGLY UW Equity</stp>
        <stp>IS_OPER_INC</stp>
        <stp>[NASDAQ.xlsx]Sheet1!R101C23</stp>
        <tr r="W101" s="1"/>
      </tp>
      <tp t="e">
        <v>#N/A</v>
        <stp/>
        <stp>##V3_BDPV12</stp>
        <stp>ADAT UW Equity</stp>
        <stp>RTG_MDY_ISSUER</stp>
        <stp>[NASDAQ.xlsx]Sheet1!R36C11</stp>
        <tr r="K36" s="1"/>
      </tp>
      <tp t="e">
        <v>#N/A</v>
        <stp/>
        <stp>##V3_BDPV12</stp>
        <stp>MIDD UW Equity</stp>
        <stp>RTG_MOODY_LONG_TERM</stp>
        <stp>[NASDAQ.xlsx]Sheet1!R336C12</stp>
        <tr r="L336" s="1"/>
      </tp>
      <tp t="e">
        <v>#N/A</v>
        <stp/>
        <stp>##V3_BDPV12</stp>
        <stp>LIQD UW Equity</stp>
        <stp>RTG_MOODY_LONG_TERM</stp>
        <stp>[NASDAQ.xlsx]Sheet1!R192C12</stp>
        <tr r="L192" s="1"/>
      </tp>
      <tp t="e">
        <v>#N/A</v>
        <stp/>
        <stp>##V3_BDPV12</stp>
        <stp>CCMP UW Equity</stp>
        <stp>SALES_REV_TURN</stp>
        <stp>[NASDAQ.xlsx]Sheet1!R60C15</stp>
        <tr r="O60" s="1"/>
      </tp>
      <tp t="e">
        <v>#N/A</v>
        <stp/>
        <stp>##V3_BDPV12</stp>
        <stp>COVS UW Equity</stp>
        <stp>NET_WORKING_CAPITAL_INVESTMENT</stp>
        <stp>[NASDAQ.xlsx]Sheet1!R84C27</stp>
        <tr r="AA84" s="1"/>
      </tp>
      <tp t="e">
        <v>#N/A</v>
        <stp/>
        <stp>##V3_BDPV12</stp>
        <stp>ACLS UW Equity</stp>
        <stp>SALES_REV_TURN</stp>
        <stp>[NASDAQ.xlsx]Sheet1!R42C15</stp>
        <tr r="O42" s="1"/>
      </tp>
      <tp t="e">
        <v>#N/A</v>
        <stp/>
        <stp>##V3_BDPV12</stp>
        <stp>UBNT UW Equity</stp>
        <stp>RTG_FITCH_LT_ISSUER_DEFAULT</stp>
        <stp>[NASDAQ.xlsx]Sheet1!R349C9</stp>
        <tr r="I349" s="1"/>
      </tp>
      <tp t="e">
        <v>#N/A</v>
        <stp/>
        <stp>##V3_BDPV12</stp>
        <stp>FTNT UW Equity</stp>
        <stp>RTG_FITCH_LT_ISSUER_DEFAULT</stp>
        <stp>[NASDAQ.xlsx]Sheet1!R139C9</stp>
        <tr r="I139" s="1"/>
      </tp>
      <tp t="e">
        <v>#N/A</v>
        <stp/>
        <stp>##V3_BDPV12</stp>
        <stp>NTCT UW Equity</stp>
        <stp>RTG_FITCH_LT_ISSUER_DEFAULT</stp>
        <stp>[NASDAQ.xlsx]Sheet1!R234C9</stp>
        <tr r="I234" s="1"/>
      </tp>
      <tp t="e">
        <v>#N/A</v>
        <stp/>
        <stp>##V3_BDPV12</stp>
        <stp>JKHY UW Equity</stp>
        <stp>IS_OPER_INC</stp>
        <stp>[NASDAQ.xlsx]Sheet1!R173C23</stp>
        <tr r="W173" s="1"/>
      </tp>
      <tp t="e">
        <v>#N/A</v>
        <stp/>
        <stp>##V3_BDPV12</stp>
        <stp>BCOV UW Equity</stp>
        <stp>SALES_REV_TURN</stp>
        <stp>[NASDAQ.xlsx]Sheet1!R52C15</stp>
        <tr r="O52" s="1"/>
      </tp>
      <tp t="e">
        <v>#N/A</v>
        <stp/>
        <stp>##V3_BDPV12</stp>
        <stp>BCOR UW Equity</stp>
        <stp>SALES_REV_TURN</stp>
        <stp>[NASDAQ.xlsx]Sheet1!R49C15</stp>
        <tr r="O49" s="1"/>
      </tp>
      <tp t="e">
        <v>#N/A</v>
        <stp/>
        <stp>##V3_BDPV12</stp>
        <stp>CCOI UW Equity</stp>
        <stp>SALES_REV_TURN</stp>
        <stp>[NASDAQ.xlsx]Sheet1!R70C15</stp>
        <tr r="O70" s="1"/>
      </tp>
      <tp t="e">
        <v>#N/A</v>
        <stp/>
        <stp>##V3_BDPV12</stp>
        <stp>ADNC UW Equity</stp>
        <stp>RTG_MDY_ISSUER</stp>
        <stp>[NASDAQ.xlsx]Sheet1!R35C11</stp>
        <tr r="K35" s="1"/>
      </tp>
      <tp t="e">
        <v>#N/A</v>
        <stp/>
        <stp>##V3_BDPV12</stp>
        <stp>CDNS UW Equity</stp>
        <stp>RTG_MDY_ISSUER</stp>
        <stp>[NASDAQ.xlsx]Sheet1!R61C11</stp>
        <tr r="K61" s="1"/>
      </tp>
      <tp t="e">
        <v>#N/A</v>
        <stp/>
        <stp>##V3_BDPV12</stp>
        <stp>SNCR UW Equity</stp>
        <stp>RTG_FITCH_LT_ISSUER_DEFAULT</stp>
        <stp>[NASDAQ.xlsx]Sheet1!R324C9</stp>
        <tr r="I324" s="1"/>
      </tp>
      <tp t="e">
        <v>#N/A</v>
        <stp/>
        <stp>##V3_BDPV12</stp>
        <stp>GUID UW Equity</stp>
        <stp>RTG_MOODY_LONG_TERM</stp>
        <stp>[NASDAQ.xlsx]Sheet1!R145C12</stp>
        <tr r="L145" s="1"/>
      </tp>
      <tp t="e">
        <v>#N/A</v>
        <stp/>
        <stp>##V3_BDPV12</stp>
        <stp>IPGP UW Equity</stp>
        <stp>RTG_FITCH_LT_ISSUER_DEFAULT</stp>
        <stp>[NASDAQ.xlsx]Sheet1!R170C9</stp>
        <tr r="I170" s="1"/>
      </tp>
      <tp t="e">
        <v>#N/A</v>
        <stp/>
        <stp>##V3_BDPV12</stp>
        <stp>DIOD UW Equity</stp>
        <stp>RTG_MOODY_LONG_TERM</stp>
        <stp>[NASDAQ.xlsx]Sheet1!R103C12</stp>
        <tr r="L103" s="1"/>
      </tp>
      <tp t="e">
        <v>#N/A</v>
        <stp/>
        <stp>##V3_BDPV12</stp>
        <stp>MOSY UW Equity</stp>
        <stp>IS_OPER_INC</stp>
        <stp>[NASDAQ.xlsx]Sheet1!R226C23</stp>
        <tr r="W226" s="1"/>
      </tp>
      <tp t="e">
        <v>#N/A</v>
        <stp/>
        <stp>##V3_BDPV12</stp>
        <stp>SCON UW Equity</stp>
        <stp>RTG_FITCH_LT_ISSUER_DEFAULT</stp>
        <stp>[NASDAQ.xlsx]Sheet1!R318C9</stp>
        <tr r="I318" s="1"/>
      </tp>
      <tp t="e">
        <v>#N/A</v>
        <stp/>
        <stp>##V3_BDPV12</stp>
        <stp>NUAN UW Equity</stp>
        <stp>RTG_FITCH_LT_ISSUER_DEFAULT</stp>
        <stp>[NASDAQ.xlsx]Sheet1!R236C9</stp>
        <tr r="I236" s="1"/>
      </tp>
      <tp t="e">
        <v>#N/A</v>
        <stp/>
        <stp>##V3_BDPV12</stp>
        <stp>AWRE UW Equity</stp>
        <stp>BS_CASH_NEAR_CASH_ITEM</stp>
        <stp>[NASDAQ.xlsx]Sheet1!R41C28</stp>
        <tr r="AB41" s="1"/>
      </tp>
      <tp t="e">
        <v>#N/A</v>
        <stp/>
        <stp>##V3_BDPV12</stp>
        <stp>CCUR UW Equity</stp>
        <stp>SALES_REV_TURN</stp>
        <stp>[NASDAQ.xlsx]Sheet1!R80C15</stp>
        <tr r="O80" s="1"/>
      </tp>
      <tp t="e">
        <v>#N/A</v>
        <stp/>
        <stp>##V3_BDPV12</stp>
        <stp>KBALB UW Equity</stp>
        <stp>IS_OPER_INC</stp>
        <stp>[NASDAQ.xlsx]Sheet1!R181C23</stp>
        <tr r="W181" s="1"/>
      </tp>
      <tp t="e">
        <v>#N/A</v>
        <stp/>
        <stp>##V3_BDPV12</stp>
        <stp>PCTY UW Equity</stp>
        <stp>IS_OPER_INC</stp>
        <stp>[NASDAQ.xlsx]Sheet1!R248C23</stp>
        <tr r="W248" s="1"/>
      </tp>
      <tp t="e">
        <v>#N/A</v>
        <stp/>
        <stp>##V3_BDPV12</stp>
        <stp>COMM UW Equity</stp>
        <stp>NET_WORKING_CAPITAL_INVESTMENT</stp>
        <stp>[NASDAQ.xlsx]Sheet1!R73C27</stp>
        <tr r="AA73" s="1"/>
      </tp>
      <tp t="e">
        <v>#N/A</v>
        <stp/>
        <stp>##V3_BDPV12</stp>
        <stp>ADVS UW Equity</stp>
        <stp>RTG_MDY_ISSUER</stp>
        <stp>[NASDAQ.xlsx]Sheet1!R10C11</stp>
        <tr r="K10" s="1"/>
      </tp>
      <tp t="e">
        <v>#N/A</v>
        <stp/>
        <stp>##V3_BDPV12</stp>
        <stp>ADSK UW Equity</stp>
        <stp>RTG_MDY_ISSUER</stp>
        <stp>[NASDAQ.xlsx]Sheet1!R38C11</stp>
        <tr r="K38" s="1"/>
      </tp>
      <tp t="e">
        <v>#N/A</v>
        <stp/>
        <stp>##V3_BDPV12</stp>
        <stp>CCRN UW Equity</stp>
        <stp>SALES_REV_TURN</stp>
        <stp>[NASDAQ.xlsx]Sheet1!R88C15</stp>
        <tr r="O88" s="1"/>
      </tp>
      <tp t="e">
        <v>#N/A</v>
        <stp/>
        <stp>##V3_BDPV12</stp>
        <stp>MDRX UW Equity</stp>
        <stp>RTG_MDY_ISSUER</stp>
        <stp>[NASDAQ.xlsx]Sheet1!R13C11</stp>
        <tr r="K13" s="1"/>
      </tp>
      <tp t="e">
        <v>#N/A</v>
        <stp/>
        <stp>##V3_BDPV12</stp>
        <stp>KELYB UW Equity</stp>
        <stp>IS_OPER_INC</stp>
        <stp>[NASDAQ.xlsx]Sheet1!R177C23</stp>
        <tr r="W177" s="1"/>
      </tp>
      <tp t="e">
        <v>#N/A</v>
        <stp/>
        <stp>##V3_BDPV12</stp>
        <stp>RFMD UW Equity</stp>
        <stp>RTG_MOODY_LONG_TERM</stp>
        <stp>[NASDAQ.xlsx]Sheet1!R285C12</stp>
        <tr r="L285" s="1"/>
      </tp>
      <tp t="e">
        <v>#N/A</v>
        <stp/>
        <stp>##V3_BDPV12</stp>
        <stp>RVBD UW Equity</stp>
        <stp>RTG_MOODY_LONG_TERM</stp>
        <stp>[NASDAQ.xlsx]Sheet1!R286C12</stp>
        <tr r="L286" s="1"/>
      </tp>
      <tp t="e">
        <v>#N/A</v>
        <stp/>
        <stp>##V3_BDPV12</stp>
        <stp>PLAB UW Equity</stp>
        <stp>RTG_FITCH_LT_ISSUER_DEFAULT</stp>
        <stp>[NASDAQ.xlsx]Sheet1!R256C9</stp>
        <tr r="I256" s="1"/>
      </tp>
      <tp t="e">
        <v>#N/A</v>
        <stp/>
        <stp>##V3_BDPV12</stp>
        <stp>TECD UW Equity</stp>
        <stp>RTG_MOODY_LONG_TERM</stp>
        <stp>[NASDAQ.xlsx]Sheet1!R330C12</stp>
        <tr r="L330" s="1"/>
      </tp>
      <tp t="e">
        <v>#N/A</v>
        <stp/>
        <stp>##V3_BDPV12</stp>
        <stp>TTEC UW Equity</stp>
        <stp>RTG_FITCH_LT_ISSUER_DEFAULT</stp>
        <stp>[NASDAQ.xlsx]Sheet1!R332C9</stp>
        <tr r="I332" s="1"/>
      </tp>
      <tp t="e">
        <v>#N/A</v>
        <stp/>
        <stp>##V3_BDPV12</stp>
        <stp>SEAC UW Equity</stp>
        <stp>RTG_FITCH_LT_ISSUER_DEFAULT</stp>
        <stp>[NASDAQ.xlsx]Sheet1!R296C9</stp>
        <tr r="I296" s="1"/>
      </tp>
      <tp t="e">
        <v>#N/A</v>
        <stp/>
        <stp>##V3_BDPV12</stp>
        <stp>UNTD UW Equity</stp>
        <stp>RTG_MOODY_LONG_TERM</stp>
        <stp>[NASDAQ.xlsx]Sheet1!R352C12</stp>
        <tr r="L352" s="1"/>
      </tp>
      <tp t="e">
        <v>#N/A</v>
        <stp/>
        <stp>##V3_BDPV12</stp>
        <stp>MNGA UW Equity</stp>
        <stp>RTG_FITCH_LT_ISSUER_DEFAULT</stp>
        <stp>[NASDAQ.xlsx]Sheet1!R200C9</stp>
        <tr r="I200" s="1"/>
      </tp>
      <tp t="e">
        <v>#N/A</v>
        <stp/>
        <stp>##V3_BDPV12</stp>
        <stp>AWAY UW Equity</stp>
        <stp>CF_CASH_FROM_OPER</stp>
        <stp>[NASDAQ.xlsx]Sheet1!R149C26</stp>
        <tr r="Z149" s="1"/>
      </tp>
      <tp t="e">
        <v>#N/A</v>
        <stp/>
        <stp>##V3_BDPV12</stp>
        <stp>ZBRA UW Equity</stp>
        <stp>FCF_TO_TOTAL_DEBT</stp>
        <stp>[NASDAQ.xlsx]Sheet1!R374C19</stp>
        <tr r="S374" s="1"/>
      </tp>
      <tp>
        <v>-56.112499999999997</v>
        <stp/>
        <stp>##V3_BDHV12</stp>
        <stp>COVS UW Equity</stp>
        <stp>OPER_MARGIN</stp>
        <stp>CQ12004</stp>
        <stp/>
        <stp>[NASDAQ.xlsx]OperMarg BDH!R5C83</stp>
        <stp>Dir=V</stp>
        <stp>Dts=H</stp>
        <stp>Sort=D</stp>
        <stp>Quote=C</stp>
        <stp>QtTyp=Y</stp>
        <stp>Days=T</stp>
        <stp>Per=cq</stp>
        <stp>DtFmt=D</stp>
        <stp>UseDPDF=Y</stp>
        <stp>cols=1;rows=13</stp>
        <tr r="CE5" s="3"/>
      </tp>
      <tp t="e">
        <v>#N/A</v>
        <stp/>
        <stp>##V3_BDPV12</stp>
        <stp>TZOO UW Equity</stp>
        <stp>CF_FREE_CASH_FLOW</stp>
        <stp>[NASDAQ.xlsx]Sheet1!R341C16</stp>
        <tr r="P341" s="1"/>
      </tp>
      <tp t="e">
        <v>#N/A</v>
        <stp/>
        <stp>##V3_BDPV12</stp>
        <stp>AFOP UW Equity</stp>
        <stp>NET_DEBT_TO_SHRHLDR_EQTY</stp>
        <stp>[NASDAQ.xlsx]Sheet1!R12C24</stp>
        <tr r="X12" s="1"/>
      </tp>
      <tp t="e">
        <v>#N/A</v>
        <stp/>
        <stp>##V3_BDPV12</stp>
        <stp>SWKS UW Equity</stp>
        <stp>CF_CASH_FROM_OPER</stp>
        <stp>[NASDAQ.xlsx]Sheet1!R304C26</stp>
        <tr r="Z304" s="1"/>
      </tp>
      <tp t="e">
        <v>#N/A</v>
        <stp/>
        <stp>##V3_BDPV12</stp>
        <stp>CCMP UW Equity</stp>
        <stp>NET_DEBT_TO_SHRHLDR_EQTY</stp>
        <stp>[NASDAQ.xlsx]Sheet1!R60C24</stp>
        <tr r="X60" s="1"/>
      </tp>
      <tp t="e">
        <v>#N/A</v>
        <stp/>
        <stp>##V3_BDPV12</stp>
        <stp>CAMP UW Equity</stp>
        <stp>NET_DEBT_TO_SHRHLDR_EQTY</stp>
        <stp>[NASDAQ.xlsx]Sheet1!R62C24</stp>
        <tr r="X62" s="1"/>
      </tp>
      <tp t="e">
        <v>#N/A</v>
        <stp/>
        <stp>##V3_BDPV12</stp>
        <stp>TWIN UW Equity</stp>
        <stp>CF_CASH_FROM_OPER</stp>
        <stp>[NASDAQ.xlsx]Sheet1!R348C26</stp>
        <tr r="Z348" s="1"/>
      </tp>
      <tp t="e">
        <v>#N/A</v>
        <stp/>
        <stp>##V3_BDPV12</stp>
        <stp>CTG UW Equity</stp>
        <stp>RTG_FITCH_LT_ISSUER_DEFAULT</stp>
        <stp>[NASDAQ.xlsx]Sheet1!R76C9</stp>
        <tr r="I76" s="1"/>
      </tp>
      <tp t="e">
        <v>#N/A</v>
        <stp/>
        <stp>##V3_BDPV12</stp>
        <stp>QBAK UW Equity</stp>
        <stp>FCF_TO_TOTAL_DEBT</stp>
        <stp>[NASDAQ.xlsx]Sheet1!R272C19</stp>
        <tr r="S272" s="1"/>
      </tp>
      <tp t="e">
        <v>#N/A</v>
        <stp/>
        <stp>##V3_BDPV12</stp>
        <stp>RBCN UW Equity</stp>
        <stp>FCF_TO_TOTAL_DEBT</stp>
        <stp>[NASDAQ.xlsx]Sheet1!R288C19</stp>
        <tr r="S288" s="1"/>
      </tp>
      <tp t="e">
        <v>#N/A</v>
        <stp/>
        <stp>##V3_BDPV12</stp>
        <stp>WWWW UW Equity</stp>
        <stp>CF_CASH_FROM_OPER</stp>
        <stp>[NASDAQ.xlsx]Sheet1!R367C26</stp>
        <tr r="Z367" s="1"/>
      </tp>
      <tp t="e">
        <v>#N/A</v>
        <stp/>
        <stp>##V3_BDPV12</stp>
        <stp>AMSWA UW Equity</stp>
        <stp>NET_DEBT_TO_SHRHLDR_EQTY</stp>
        <stp>[NASDAQ.xlsx]Sheet1!R16C24</stp>
        <tr r="X16" s="1"/>
      </tp>
      <tp t="e">
        <v>#N/A</v>
        <stp/>
        <stp>##V3_BDPV12</stp>
        <stp>AMSWA UW Equity</stp>
        <stp>CF_CASH_FROM_OPER</stp>
        <stp>[NASDAQ.xlsx]Sheet1!R16C26</stp>
        <tr r="Z16" s="1"/>
      </tp>
      <tp>
        <v>-1.5213000000000001</v>
        <stp/>
        <stp>##V3_BDHV12</stp>
        <stp>CCRN UW Equity</stp>
        <stp>OPER_MARGIN</stp>
        <stp>CQ12004</stp>
        <stp/>
        <stp>[NASDAQ.xlsx]OperMarg BDH!R5C87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I5" s="3"/>
      </tp>
      <tp t="e">
        <v>#N/A</v>
        <stp/>
        <stp>##V3_BDPV12</stp>
        <stp>EBIX UW Equity</stp>
        <stp>FCF_TO_TOTAL_DEBT</stp>
        <stp>[NASDAQ.xlsx]Sheet1!R109C19</stp>
        <tr r="S109" s="1"/>
      </tp>
      <tp>
        <v>8.7018000000000004</v>
        <stp/>
        <stp>##V3_BDHV12</stp>
        <stp>AMSWA UW Equity</stp>
        <stp>OPER_MARGIN</stp>
        <stp>CQ12004</stp>
        <stp/>
        <stp>[NASDAQ.xlsx]OperMarg BDH!R5C15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O5" s="3"/>
      </tp>
      <tp t="e">
        <v>#N/A</v>
        <stp/>
        <stp>##V3_BDPV12</stp>
        <stp>UBNT UW Equity</stp>
        <stp>FCF_TO_TOTAL_DEBT</stp>
        <stp>[NASDAQ.xlsx]Sheet1!R349C19</stp>
        <tr r="S349" s="1"/>
      </tp>
      <tp>
        <v>1.0288999999999999</v>
        <stp/>
        <stp>##V3_BDHV12</stp>
        <stp>CAVM UW Equity</stp>
        <stp>OPER_MARGIN</stp>
        <stp>CQ12004</stp>
        <stp/>
        <stp>[NASDAQ.xlsx]OperMarg BDH!R5C63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BK5" s="3"/>
      </tp>
      <tp t="e">
        <v>#N/A</v>
        <stp/>
        <stp>##V3_BDPV12</stp>
        <stp>UCTT UW Equity</stp>
        <stp>BS_TOT_ASSET</stp>
        <stp>[NASDAQ.xlsx]Sheet1!R350C22</stp>
        <tr r="V350" s="1"/>
      </tp>
      <tp t="e">
        <v>#N/A</v>
        <stp/>
        <stp>##V3_BDPV12</stp>
        <stp>UBNT UW Equity</stp>
        <stp>BS_TOT_ASSET</stp>
        <stp>[NASDAQ.xlsx]Sheet1!R349C22</stp>
        <tr r="V349" s="1"/>
      </tp>
      <tp t="e">
        <v>#N/A</v>
        <stp/>
        <stp>##V3_BDPV12</stp>
        <stp>ULTI UW Equity</stp>
        <stp>BS_TOT_ASSET</stp>
        <stp>[NASDAQ.xlsx]Sheet1!R337C22</stp>
        <tr r="V337" s="1"/>
      </tp>
      <tp t="e">
        <v>#N/A</v>
        <stp/>
        <stp>##V3_BDPV12</stp>
        <stp>UNTD UW Equity</stp>
        <stp>BS_TOT_ASSET</stp>
        <stp>[NASDAQ.xlsx]Sheet1!R352C22</stp>
        <tr r="V352" s="1"/>
      </tp>
      <tp t="e">
        <v>#N/A</v>
        <stp/>
        <stp>##V3_BDPV12</stp>
        <stp>UPIP UW Equity</stp>
        <stp>BS_TOT_ASSET</stp>
        <stp>[NASDAQ.xlsx]Sheet1!R353C22</stp>
        <tr r="V353" s="1"/>
      </tp>
      <tp t="e">
        <v>#N/A</v>
        <stp/>
        <stp>##V3_BDPV12</stp>
        <stp>UTEK UW Equity</stp>
        <stp>BS_TOT_ASSET</stp>
        <stp>[NASDAQ.xlsx]Sheet1!R351C22</stp>
        <tr r="V351" s="1"/>
      </tp>
      <tp t="e">
        <v>#N/A</v>
        <stp/>
        <stp>##V3_BDPV12</stp>
        <stp>BSFT UW Equity</stp>
        <stp>RTG_FITCH_LT_ISSUER_DEFAULT</stp>
        <stp>[NASDAQ.xlsx]Sheet1!R54C9</stp>
        <tr r="I54" s="1"/>
      </tp>
      <tp t="e">
        <v>#N/A</v>
        <stp/>
        <stp>##V3_BDPV12</stp>
        <stp>EXA UW Equity</stp>
        <stp>CF_CASH_FROM_OPER</stp>
        <stp>[NASDAQ.xlsx]Sheet1!R127C26</stp>
        <tr r="Z127" s="1"/>
      </tp>
      <tp t="e">
        <v>#N/A</v>
        <stp/>
        <stp>##V3_BDPV12</stp>
        <stp>ACIW UW Equity</stp>
        <stp>NET_DEBT_TO_SHRHLDR_EQTY</stp>
        <stp>[NASDAQ.xlsx]Sheet1!R4C24</stp>
        <tr r="X4" s="1"/>
      </tp>
      <tp t="e">
        <v>#N/A</v>
        <stp/>
        <stp>##V3_BDPV12</stp>
        <stp>PKT UW Equity</stp>
        <stp>FCF_TO_TOTAL_DEBT</stp>
        <stp>[NASDAQ.xlsx]Sheet1!R261C19</stp>
        <tr r="S261" s="1"/>
      </tp>
      <tp t="e">
        <v>#N/A</v>
        <stp/>
        <stp>##V3_BDPV12</stp>
        <stp>CTG UW Equity</stp>
        <stp>CF_FREE_CASH_FLOW</stp>
        <stp>[NASDAQ.xlsx]Sheet1!R76C16</stp>
        <tr r="P76" s="1"/>
      </tp>
      <tp t="e">
        <v>#N/A</v>
        <stp/>
        <stp>##V3_BDPV12</stp>
        <stp>CVV UW Equity</stp>
        <stp>CF_FREE_CASH_FLOW</stp>
        <stp>[NASDAQ.xlsx]Sheet1!R92C16</stp>
        <tr r="P92" s="1"/>
      </tp>
      <tp t="e">
        <v>#N/A</v>
        <stp/>
        <stp>##V3_BDPV12</stp>
        <stp>ADP UW Equity</stp>
        <stp>CF_FREE_CASH_FLOW</stp>
        <stp>[NASDAQ.xlsx]Sheet1!R39C16</stp>
        <tr r="P39" s="1"/>
      </tp>
      <tp t="e">
        <v>#N/A</v>
        <stp/>
        <stp>##V3_BDPV12</stp>
        <stp>ADI UW Equity</stp>
        <stp>CF_FREE_CASH_FLOW</stp>
        <stp>[NASDAQ.xlsx]Sheet1!R20C16</stp>
        <tr r="P20" s="1"/>
      </tp>
      <tp t="e">
        <v>#N/A</v>
        <stp/>
        <stp>##V3_BDPV12</stp>
        <stp>CPWR UW Equity</stp>
        <stp>RTG_FITCH_LT_ISSUER_DEFAULT</stp>
        <stp>[NASDAQ.xlsx]Sheet1!R77C9</stp>
        <tr r="I77" s="1"/>
      </tp>
      <tp t="e">
        <v>#N/A</v>
        <stp/>
        <stp>##V3_BDPV12</stp>
        <stp>PTC UW Equity</stp>
        <stp>FCF_TO_TOTAL_DEBT</stp>
        <stp>[NASDAQ.xlsx]Sheet1!R265C19</stp>
        <tr r="S265" s="1"/>
      </tp>
      <tp t="e">
        <v>#N/A</v>
        <stp/>
        <stp>##V3_BDPV12</stp>
        <stp>JIVE UW Equity</stp>
        <stp>RTG_MOODY_LONG_TERM</stp>
        <stp>[NASDAQ.xlsx]Sheet1!R175C12</stp>
        <tr r="L175" s="1"/>
      </tp>
      <tp t="e">
        <v>#N/A</v>
        <stp/>
        <stp>##V3_BDPV12</stp>
        <stp>INVE UW Equity</stp>
        <stp>RTG_MOODY_LONG_TERM</stp>
        <stp>[NASDAQ.xlsx]Sheet1!R151C12</stp>
        <tr r="L151" s="1"/>
      </tp>
      <tp t="e">
        <v>#N/A</v>
        <stp/>
        <stp>##V3_BDPV12</stp>
        <stp>IGTE UW Equity</stp>
        <stp>RTG_MOODY_LONG_TERM</stp>
        <stp>[NASDAQ.xlsx]Sheet1!R152C12</stp>
        <tr r="L152" s="1"/>
      </tp>
      <tp t="e">
        <v>#N/A</v>
        <stp/>
        <stp>##V3_BDPV12</stp>
        <stp>MRGE UW Equity</stp>
        <stp>RTG_MOODY_LONG_TERM</stp>
        <stp>[NASDAQ.xlsx]Sheet1!R213C12</stp>
        <tr r="L213" s="1"/>
      </tp>
      <tp t="e">
        <v>#N/A</v>
        <stp/>
        <stp>##V3_BDPV12</stp>
        <stp>EBIX UW Equity</stp>
        <stp>IS_OPER_INC</stp>
        <stp>[NASDAQ.xlsx]Sheet1!R109C23</stp>
        <tr r="W109" s="1"/>
      </tp>
      <tp t="e">
        <v>#N/A</v>
        <stp/>
        <stp>##V3_BDPV12</stp>
        <stp>LIVE UW Equity</stp>
        <stp>RTG_MOODY_LONG_TERM</stp>
        <stp>[NASDAQ.xlsx]Sheet1!R193C12</stp>
        <tr r="L193" s="1"/>
      </tp>
      <tp t="e">
        <v>#N/A</v>
        <stp/>
        <stp>##V3_BDPV12</stp>
        <stp>NETE UW Equity</stp>
        <stp>RTG_MOODY_LONG_TERM</stp>
        <stp>[NASDAQ.xlsx]Sheet1!R231C12</stp>
        <tr r="L231" s="1"/>
      </tp>
      <tp t="e">
        <v>#N/A</v>
        <stp/>
        <stp>##V3_BDPV12</stp>
        <stp>CNVR UW Equity</stp>
        <stp>NET_WORKING_CAPITAL_INVESTMENT</stp>
        <stp>[NASDAQ.xlsx]Sheet1!R82C27</stp>
        <tr r="AA82" s="1"/>
      </tp>
      <tp t="e">
        <v>#N/A</v>
        <stp/>
        <stp>##V3_BDPV12</stp>
        <stp>INTX UW Equity</stp>
        <stp>IS_OPER_INC</stp>
        <stp>[NASDAQ.xlsx]Sheet1!R165C23</stp>
        <tr r="W165" s="1"/>
      </tp>
      <tp t="e">
        <v>#N/A</v>
        <stp/>
        <stp>##V3_BDPV12</stp>
        <stp>BBOX UW Equity</stp>
        <stp>SALES_REV_TURN</stp>
        <stp>[NASDAQ.xlsx]Sheet1!R47C15</stp>
        <tr r="O47" s="1"/>
      </tp>
      <tp t="e">
        <v>#N/A</v>
        <stp/>
        <stp>##V3_BDPV12</stp>
        <stp>FEYE UW Equity</stp>
        <stp>RTG_MOODY_LONG_TERM</stp>
        <stp>[NASDAQ.xlsx]Sheet1!R134C12</stp>
        <tr r="L134" s="1"/>
      </tp>
      <tp t="e">
        <v>#N/A</v>
        <stp/>
        <stp>##V3_BDPV12</stp>
        <stp>LTRX UW Equity</stp>
        <stp>IS_OPER_INC</stp>
        <stp>[NASDAQ.xlsx]Sheet1!R187C23</stp>
        <tr r="W187" s="1"/>
      </tp>
      <tp t="e">
        <v>#N/A</v>
        <stp/>
        <stp>##V3_BDPV12</stp>
        <stp>LRCX UW Equity</stp>
        <stp>IS_OPER_INC</stp>
        <stp>[NASDAQ.xlsx]Sheet1!R186C23</stp>
        <tr r="W186" s="1"/>
      </tp>
      <tp t="e">
        <v>#N/A</v>
        <stp/>
        <stp>##V3_BDPV12</stp>
        <stp>AVNW UW Equity</stp>
        <stp>BS_CASH_NEAR_CASH_ITEM</stp>
        <stp>[NASDAQ.xlsx]Sheet1!R40C28</stp>
        <tr r="AB40" s="1"/>
      </tp>
      <tp t="e">
        <v>#N/A</v>
        <stp/>
        <stp>##V3_BDPV12</stp>
        <stp>SONS UW Equity</stp>
        <stp>RTG_FITCH_LT_ISSUER_DEFAULT</stp>
        <stp>[NASDAQ.xlsx]Sheet1!R308C9</stp>
        <tr r="I308" s="1"/>
      </tp>
      <tp t="e">
        <v>#N/A</v>
        <stp/>
        <stp>##V3_BDPV12</stp>
        <stp>PDFS UW Equity</stp>
        <stp>RTG_FITCH_LT_ISSUER_DEFAULT</stp>
        <stp>[NASDAQ.xlsx]Sheet1!R250C9</stp>
        <tr r="I250" s="1"/>
      </tp>
      <tp t="e">
        <v>#N/A</v>
        <stp/>
        <stp>##V3_BDPV12</stp>
        <stp>ANSS UW Equity</stp>
        <stp>NET_WORKING_CAPITAL_INVESTMENT</stp>
        <stp>[NASDAQ.xlsx]Sheet1!R21C27</stp>
        <tr r="AA21" s="1"/>
      </tp>
      <tp t="e">
        <v>#N/A</v>
        <stp/>
        <stp>##V3_BDPV12</stp>
        <stp>MFLX UW Equity</stp>
        <stp>IS_OPER_INC</stp>
        <stp>[NASDAQ.xlsx]Sheet1!R228C23</stp>
        <tr r="W228" s="1"/>
      </tp>
      <tp t="e">
        <v>#N/A</v>
        <stp/>
        <stp>##V3_BDPV12</stp>
        <stp>MNTX UW Equity</stp>
        <stp>IS_OPER_INC</stp>
        <stp>[NASDAQ.xlsx]Sheet1!R203C23</stp>
        <tr r="W203" s="1"/>
      </tp>
      <tp t="e">
        <v>#N/A</v>
        <stp/>
        <stp>##V3_BDPV12</stp>
        <stp>MLNX UW Equity</stp>
        <stp>IS_OPER_INC</stp>
        <stp>[NASDAQ.xlsx]Sheet1!R211C23</stp>
        <tr r="W211" s="1"/>
      </tp>
      <tp t="e">
        <v>#N/A</v>
        <stp/>
        <stp>##V3_BDPV12</stp>
        <stp>CVLT UW Equity</stp>
        <stp>BS_CASH_NEAR_CASH_ITEM</stp>
        <stp>[NASDAQ.xlsx]Sheet1!R74C28</stp>
        <tr r="AB74" s="1"/>
      </tp>
      <tp t="e">
        <v>#N/A</v>
        <stp/>
        <stp>##V3_BDPV12</stp>
        <stp>CNQR UW Equity</stp>
        <stp>NET_WORKING_CAPITAL_INVESTMENT</stp>
        <stp>[NASDAQ.xlsx]Sheet1!R79C27</stp>
        <tr r="AA79" s="1"/>
      </tp>
      <tp t="e">
        <v>#N/A</v>
        <stp/>
        <stp>##V3_BDPV12</stp>
        <stp>IPDN UW Equity</stp>
        <stp>RTG_FITCH_LT_ISSUER_DEFAULT</stp>
        <stp>[NASDAQ.xlsx]Sheet1!R262C9</stp>
        <tr r="I262" s="1"/>
      </tp>
      <tp t="e">
        <v>#N/A</v>
        <stp/>
        <stp>##V3_BDPV12</stp>
        <stp>SYRX UW Equity</stp>
        <stp>IS_OPER_INC</stp>
        <stp>[NASDAQ.xlsx]Sheet1!R327C23</stp>
        <tr r="W327" s="1"/>
      </tp>
      <tp t="e">
        <v>#N/A</v>
        <stp/>
        <stp>##V3_BDPV12</stp>
        <stp>BVSN UW Equity</stp>
        <stp>BS_CASH_NEAR_CASH_ITEM</stp>
        <stp>[NASDAQ.xlsx]Sheet1!R55C28</stp>
        <tr r="AB55" s="1"/>
      </tp>
      <tp t="e">
        <v>#N/A</v>
        <stp/>
        <stp>##V3_BDPV12</stp>
        <stp>ABTL UW Equity</stp>
        <stp>SALES_REV_TURN</stp>
        <stp>[NASDAQ.xlsx]Sheet1!R37C15</stp>
        <tr r="O37" s="1"/>
      </tp>
      <tp t="e">
        <v>#N/A</v>
        <stp/>
        <stp>##V3_BDPV12</stp>
        <stp>CEVA UW Equity</stp>
        <stp>RTG_MDY_ISSUER</stp>
        <stp>[NASDAQ.xlsx]Sheet1!R66C11</stp>
        <tr r="K66" s="1"/>
      </tp>
      <tp t="e">
        <v>#N/A</v>
        <stp/>
        <stp>##V3_BDPV12</stp>
        <stp>ELNK UW Equity</stp>
        <stp>RTG_FITCH_LT_ISSUER_DEFAULT</stp>
        <stp>[NASDAQ.xlsx]Sheet1!R108C9</stp>
        <tr r="I108" s="1"/>
      </tp>
      <tp t="e">
        <v>#N/A</v>
        <stp/>
        <stp>##V3_BDPV12</stp>
        <stp>WAVX UW Equity</stp>
        <stp>IS_OPER_INC</stp>
        <stp>[NASDAQ.xlsx]Sheet1!R365C23</stp>
        <tr r="W365" s="1"/>
      </tp>
      <tp t="e">
        <v>#N/A</v>
        <stp/>
        <stp>##V3_BDPV12</stp>
        <stp>TIBX UW Equity</stp>
        <stp>IS_OPER_INC</stp>
        <stp>[NASDAQ.xlsx]Sheet1!R338C23</stp>
        <tr r="W338" s="1"/>
      </tp>
      <tp t="e">
        <v>#N/A</v>
        <stp/>
        <stp>##V3_BDPV12</stp>
        <stp>BBSI UW Equity</stp>
        <stp>SALES_REV_TURN</stp>
        <stp>[NASDAQ.xlsx]Sheet1!R44C15</stp>
        <tr r="O44" s="1"/>
      </tp>
      <tp t="e">
        <v>#N/A</v>
        <stp/>
        <stp>##V3_BDPV12</stp>
        <stp>CERN UW Equity</stp>
        <stp>RTG_MDY_ISSUER</stp>
        <stp>[NASDAQ.xlsx]Sheet1!R65C11</stp>
        <tr r="K65" s="1"/>
      </tp>
      <tp t="e">
        <v>#N/A</v>
        <stp/>
        <stp>##V3_BDPV12</stp>
        <stp>BNFT UW Equity</stp>
        <stp>NET_WORKING_CAPITAL_INVESTMENT</stp>
        <stp>[NASDAQ.xlsx]Sheet1!R46C27</stp>
        <tr r="AA46" s="1"/>
      </tp>
      <tp t="e">
        <v>#N/A</v>
        <stp/>
        <stp>##V3_BDPV12</stp>
        <stp>SAPE UW Equity</stp>
        <stp>RTG_MOODY_LONG_TERM</stp>
        <stp>[NASDAQ.xlsx]Sheet1!R292C12</stp>
        <tr r="L292" s="1"/>
      </tp>
      <tp t="e">
        <v>#N/A</v>
        <stp/>
        <stp>##V3_BDPV12</stp>
        <stp>XLNX UW Equity</stp>
        <stp>IS_OPER_INC</stp>
        <stp>[NASDAQ.xlsx]Sheet1!R370C23</stp>
        <tr r="W370" s="1"/>
      </tp>
      <tp t="e">
        <v>#N/A</v>
        <stp/>
        <stp>##V3_BDPV12</stp>
        <stp>SYKE UW Equity</stp>
        <stp>RTG_MOODY_LONG_TERM</stp>
        <stp>[NASDAQ.xlsx]Sheet1!R320C12</stp>
        <tr r="L320" s="1"/>
      </tp>
      <tp t="e">
        <v>#N/A</v>
        <stp/>
        <stp>##V3_BDPV12</stp>
        <stp>EXA UW Equity</stp>
        <stp>OPER_MARGIN</stp>
        <stp>[NASDAQ.xlsx]Sheet1!R127C17</stp>
        <tr r="Q127" s="1"/>
      </tp>
      <tp t="e">
        <v>#N/A</v>
        <stp/>
        <stp>##V3_BDPV12</stp>
        <stp>TRUE UW Equity</stp>
        <stp>RTG_MOODY_LONG_TERM</stp>
        <stp>[NASDAQ.xlsx]Sheet1!R344C12</stp>
        <tr r="L344" s="1"/>
      </tp>
      <tp t="e">
        <v>#N/A</v>
        <stp/>
        <stp>##V3_BDPV12</stp>
        <stp>TUBE UW Equity</stp>
        <stp>RTG_MOODY_LONG_TERM</stp>
        <stp>[NASDAQ.xlsx]Sheet1!R347C12</stp>
        <tr r="L347" s="1"/>
      </tp>
      <tp t="e">
        <v>#N/A</v>
        <stp/>
        <stp>##V3_BDPV12</stp>
        <stp>IVAC UW Equity</stp>
        <stp>RTG_FITCH_LT_ISSUER_DEFAULT</stp>
        <stp>[NASDAQ.xlsx]Sheet1!R167C9</stp>
        <tr r="I167" s="1"/>
      </tp>
      <tp t="e">
        <v>#N/A</v>
        <stp/>
        <stp>##V3_BDPV12</stp>
        <stp>TYPE UW Equity</stp>
        <stp>RTG_MOODY_LONG_TERM</stp>
        <stp>[NASDAQ.xlsx]Sheet1!R225C12</stp>
        <tr r="L225" s="1"/>
      </tp>
      <tp t="e">
        <v>#N/A</v>
        <stp/>
        <stp>##V3_BDPV12</stp>
        <stp>ANAD UW Equity</stp>
        <stp>NET_WORKING_CAPITAL_INVESTMENT</stp>
        <stp>[NASDAQ.xlsx]Sheet1!R19C27</stp>
        <tr r="AA19" s="1"/>
      </tp>
      <tp t="e">
        <v>#N/A</v>
        <stp/>
        <stp>##V3_BDPV12</stp>
        <stp>IVAC UW Equity</stp>
        <stp>CF_CASH_FROM_OPER</stp>
        <stp>[NASDAQ.xlsx]Sheet1!R167C26</stp>
        <tr r="Z167" s="1"/>
      </tp>
      <tp t="e">
        <v>#N/A</v>
        <stp/>
        <stp>##V3_BDPV12</stp>
        <stp>RVBD UW Equity</stp>
        <stp>CF_CASH_FROM_OPER</stp>
        <stp>[NASDAQ.xlsx]Sheet1!R286C26</stp>
        <tr r="Z286" s="1"/>
      </tp>
      <tp t="e">
        <v>#N/A</v>
        <stp/>
        <stp>##V3_BDPV12</stp>
        <stp>SCSC UW Equity</stp>
        <stp>FCF_TO_TOTAL_DEBT</stp>
        <stp>[NASDAQ.xlsx]Sheet1!R293C19</stp>
        <tr r="S293" s="1"/>
      </tp>
      <tp t="e">
        <v>#N/A</v>
        <stp/>
        <stp>##V3_BDPV12</stp>
        <stp>MCRL UW Equity</stp>
        <stp>FCF_TO_TOTAL_DEBT</stp>
        <stp>[NASDAQ.xlsx]Sheet1!R215C19</stp>
        <tr r="S215" s="1"/>
      </tp>
      <tp t="e">
        <v>#N/A</v>
        <stp/>
        <stp>##V3_BDPV12</stp>
        <stp>UCTT UW Equity</stp>
        <stp>FCF_TO_TOTAL_DEBT</stp>
        <stp>[NASDAQ.xlsx]Sheet1!R350C19</stp>
        <tr r="S350" s="1"/>
      </tp>
      <tp t="e">
        <v>#N/A</v>
        <stp/>
        <stp>##V3_BDPV12</stp>
        <stp>PCTY UW Equity</stp>
        <stp>FCF_TO_TOTAL_DEBT</stp>
        <stp>[NASDAQ.xlsx]Sheet1!R248C19</stp>
        <tr r="S248" s="1"/>
      </tp>
      <tp t="e">
        <v>#N/A</v>
        <stp/>
        <stp>##V3_BDPV12</stp>
        <stp>PCTI UW Equity</stp>
        <stp>FCF_TO_TOTAL_DEBT</stp>
        <stp>[NASDAQ.xlsx]Sheet1!R249C19</stp>
        <tr r="S249" s="1"/>
      </tp>
      <tp>
        <v>6.4150999999999998</v>
        <stp/>
        <stp>##V3_BDHV12</stp>
        <stp>ARRS UW Equity</stp>
        <stp>OPER_MARGIN</stp>
        <stp>CQ12004</stp>
        <stp/>
        <stp>[NASDAQ.xlsx]OperMarg BDH!R5C26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Z5" s="3"/>
      </tp>
      <tp t="e">
        <v>#N/A</v>
        <stp/>
        <stp>##V3_BDPV12</stp>
        <stp>NVEC UW Equity</stp>
        <stp>CF_CASH_FROM_OPER</stp>
        <stp>[NASDAQ.xlsx]Sheet1!R237C26</stp>
        <tr r="Z237" s="1"/>
      </tp>
      <tp t="e">
        <v>#N/A</v>
        <stp/>
        <stp>##V3_BDPV12</stp>
        <stp>NVDA UW Equity</stp>
        <stp>CF_CASH_FROM_OPER</stp>
        <stp>[NASDAQ.xlsx]Sheet1!R238C26</stp>
        <tr r="Z238" s="1"/>
      </tp>
      <tp t="e">
        <v>#N/A</v>
        <stp/>
        <stp>##V3_BDPV12</stp>
        <stp>KVHI UW Equity</stp>
        <stp>CF_CASH_FROM_OPER</stp>
        <stp>[NASDAQ.xlsx]Sheet1!R185C26</stp>
        <tr r="Z185" s="1"/>
      </tp>
      <tp t="e">
        <v>#N/A</v>
        <stp/>
        <stp>##V3_BDPV12</stp>
        <stp>PCYG UW Equity</stp>
        <stp>FCF_TO_TOTAL_DEBT</stp>
        <stp>[NASDAQ.xlsx]Sheet1!R246C19</stp>
        <tr r="S246" s="1"/>
      </tp>
      <tp t="e">
        <v>#N/A</v>
        <stp/>
        <stp>##V3_BDPV12</stp>
        <stp>EVOL UW Equity</stp>
        <stp>CF_CASH_FROM_OPER</stp>
        <stp>[NASDAQ.xlsx]Sheet1!R126C26</stp>
        <tr r="Z126" s="1"/>
      </tp>
      <tp t="e">
        <v>#N/A</v>
        <stp/>
        <stp>##V3_BDPV12</stp>
        <stp>OVRL UW Equity</stp>
        <stp>CF_CASH_FROM_OPER</stp>
        <stp>[NASDAQ.xlsx]Sheet1!R244C26</stp>
        <tr r="Z244" s="1"/>
      </tp>
      <tp t="e">
        <v>#N/A</v>
        <stp/>
        <stp>##V3_BDPV12</stp>
        <stp>OVTI UW Equity</stp>
        <stp>CF_CASH_FROM_OPER</stp>
        <stp>[NASDAQ.xlsx]Sheet1!R241C26</stp>
        <tr r="Z241" s="1"/>
      </tp>
      <tp t="e">
        <v>#N/A</v>
        <stp/>
        <stp>##V3_BDPV12</stp>
        <stp>NCIT UW Equity</stp>
        <stp>FCF_TO_TOTAL_DEBT</stp>
        <stp>[NASDAQ.xlsx]Sheet1!R230C19</stp>
        <tr r="S230" s="1"/>
      </tp>
      <tp t="e">
        <v>#N/A</v>
        <stp/>
        <stp>##V3_BDPV12</stp>
        <stp>RCII UW Equity</stp>
        <stp>FCF_TO_TOTAL_DEBT</stp>
        <stp>[NASDAQ.xlsx]Sheet1!R283C19</stp>
        <tr r="S283" s="1"/>
      </tp>
      <tp t="e">
        <v>#N/A</v>
        <stp/>
        <stp>##V3_BDPV12</stp>
        <stp>MCHP UW Equity</stp>
        <stp>FCF_TO_TOTAL_DEBT</stp>
        <stp>[NASDAQ.xlsx]Sheet1!R216C19</stp>
        <tr r="S216" s="1"/>
      </tp>
      <tp t="e">
        <v>#N/A</v>
        <stp/>
        <stp>##V3_BDPV12</stp>
        <stp>RCMT UW Equity</stp>
        <stp>FCF_TO_TOTAL_DEBT</stp>
        <stp>[NASDAQ.xlsx]Sheet1!R279C19</stp>
        <tr r="S279" s="1"/>
      </tp>
      <tp t="e">
        <v>#N/A</v>
        <stp/>
        <stp>##V3_BDPV12</stp>
        <stp>OCLR UW Equity</stp>
        <stp>FCF_TO_TOTAL_DEBT</stp>
        <stp>[NASDAQ.xlsx]Sheet1!R239C19</stp>
        <tr r="S239" s="1"/>
      </tp>
      <tp t="e">
        <v>#N/A</v>
        <stp/>
        <stp>##V3_BDPV12</stp>
        <stp>JCOM UW Equity</stp>
        <stp>FCF_TO_TOTAL_DEBT</stp>
        <stp>[NASDAQ.xlsx]Sheet1!R172C19</stp>
        <tr r="S172" s="1"/>
      </tp>
      <tp>
        <v>7.8323999999999998</v>
        <stp/>
        <stp>##V3_BDHV12</stp>
        <stp>ADSK UW Equity</stp>
        <stp>OPER_MARGIN</stp>
        <stp>CQ12004</stp>
        <stp/>
        <stp>[NASDAQ.xlsx]OperMarg BDH!R5C37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K5" s="3"/>
      </tp>
      <tp t="e">
        <v>#N/A</v>
        <stp/>
        <stp>##V3_BDPV12</stp>
        <stp>QCOM UW Equity</stp>
        <stp>FCF_TO_TOTAL_DEBT</stp>
        <stp>[NASDAQ.xlsx]Sheet1!R270C19</stp>
        <tr r="S270" s="1"/>
      </tp>
      <tp t="e">
        <v>#N/A</v>
        <stp/>
        <stp>##V3_BDPV12</stp>
        <stp>SCON UW Equity</stp>
        <stp>FCF_TO_TOTAL_DEBT</stp>
        <stp>[NASDAQ.xlsx]Sheet1!R318C19</stp>
        <tr r="S318" s="1"/>
      </tp>
      <tp t="e">
        <v>#N/A</v>
        <stp/>
        <stp>##V3_BDPV12</stp>
        <stp>TACT UW Equity</stp>
        <stp>BS_TOT_ASSET</stp>
        <stp>[NASDAQ.xlsx]Sheet1!R340C22</stp>
        <tr r="V340" s="1"/>
      </tp>
      <tp t="e">
        <v>#N/A</v>
        <stp/>
        <stp>##V3_BDPV12</stp>
        <stp>TECD UW Equity</stp>
        <stp>BS_TOT_ASSET</stp>
        <stp>[NASDAQ.xlsx]Sheet1!R330C22</stp>
        <tr r="V330" s="1"/>
      </tp>
      <tp t="e">
        <v>#N/A</v>
        <stp/>
        <stp>##V3_BDPV12</stp>
        <stp>TIGR UW Equity</stp>
        <stp>BS_TOT_ASSET</stp>
        <stp>[NASDAQ.xlsx]Sheet1!R339C22</stp>
        <tr r="V339" s="1"/>
      </tp>
      <tp t="e">
        <v>#N/A</v>
        <stp/>
        <stp>##V3_BDPV12</stp>
        <stp>TIBX UW Equity</stp>
        <stp>BS_TOT_ASSET</stp>
        <stp>[NASDAQ.xlsx]Sheet1!R338C22</stp>
        <tr r="V338" s="1"/>
      </tp>
      <tp t="e">
        <v>#N/A</v>
        <stp/>
        <stp>##V3_BDPV12</stp>
        <stp>TNGO UW Equity</stp>
        <stp>BS_TOT_ASSET</stp>
        <stp>[NASDAQ.xlsx]Sheet1!R329C22</stp>
        <tr r="V329" s="1"/>
      </tp>
      <tp t="e">
        <v>#N/A</v>
        <stp/>
        <stp>##V3_BDPV12</stp>
        <stp>TQNT UW Equity</stp>
        <stp>BS_TOT_ASSET</stp>
        <stp>[NASDAQ.xlsx]Sheet1!R343C22</stp>
        <tr r="V343" s="1"/>
      </tp>
      <tp t="e">
        <v>#N/A</v>
        <stp/>
        <stp>##V3_BDPV12</stp>
        <stp>TSRI UW Equity</stp>
        <stp>BS_TOT_ASSET</stp>
        <stp>[NASDAQ.xlsx]Sheet1!R345C22</stp>
        <tr r="V345" s="1"/>
      </tp>
      <tp t="e">
        <v>#N/A</v>
        <stp/>
        <stp>##V3_BDPV12</stp>
        <stp>TSRA UW Equity</stp>
        <stp>BS_TOT_ASSET</stp>
        <stp>[NASDAQ.xlsx]Sheet1!R333C22</stp>
        <tr r="V333" s="1"/>
      </tp>
      <tp t="e">
        <v>#N/A</v>
        <stp/>
        <stp>##V3_BDPV12</stp>
        <stp>TSYS UW Equity</stp>
        <stp>BS_TOT_ASSET</stp>
        <stp>[NASDAQ.xlsx]Sheet1!R331C22</stp>
        <tr r="V331" s="1"/>
      </tp>
      <tp t="e">
        <v>#N/A</v>
        <stp/>
        <stp>##V3_BDPV12</stp>
        <stp>TRUE UW Equity</stp>
        <stp>BS_TOT_ASSET</stp>
        <stp>[NASDAQ.xlsx]Sheet1!R344C22</stp>
        <tr r="V344" s="1"/>
      </tp>
      <tp t="e">
        <v>#N/A</v>
        <stp/>
        <stp>##V3_BDPV12</stp>
        <stp>TRIP UW Equity</stp>
        <stp>BS_TOT_ASSET</stp>
        <stp>[NASDAQ.xlsx]Sheet1!R342C22</stp>
        <tr r="V342" s="1"/>
      </tp>
      <tp t="e">
        <v>#N/A</v>
        <stp/>
        <stp>##V3_BDPV12</stp>
        <stp>TUBE UW Equity</stp>
        <stp>BS_TOT_ASSET</stp>
        <stp>[NASDAQ.xlsx]Sheet1!R347C22</stp>
        <tr r="V347" s="1"/>
      </tp>
      <tp t="e">
        <v>#N/A</v>
        <stp/>
        <stp>##V3_BDPV12</stp>
        <stp>TTWO UW Equity</stp>
        <stp>BS_TOT_ASSET</stp>
        <stp>[NASDAQ.xlsx]Sheet1!R328C22</stp>
        <tr r="V328" s="1"/>
      </tp>
      <tp t="e">
        <v>#N/A</v>
        <stp/>
        <stp>##V3_BDPV12</stp>
        <stp>TTEC UW Equity</stp>
        <stp>BS_TOT_ASSET</stp>
        <stp>[NASDAQ.xlsx]Sheet1!R332C22</stp>
        <tr r="V332" s="1"/>
      </tp>
      <tp t="e">
        <v>#N/A</v>
        <stp/>
        <stp>##V3_BDPV12</stp>
        <stp>TTMI UW Equity</stp>
        <stp>BS_TOT_ASSET</stp>
        <stp>[NASDAQ.xlsx]Sheet1!R346C22</stp>
        <tr r="V346" s="1"/>
      </tp>
      <tp t="e">
        <v>#N/A</v>
        <stp/>
        <stp>##V3_BDPV12</stp>
        <stp>TWIN UW Equity</stp>
        <stp>BS_TOT_ASSET</stp>
        <stp>[NASDAQ.xlsx]Sheet1!R348C22</stp>
        <tr r="V348" s="1"/>
      </tp>
      <tp t="e">
        <v>#N/A</v>
        <stp/>
        <stp>##V3_BDPV12</stp>
        <stp>TYPE UW Equity</stp>
        <stp>BS_TOT_ASSET</stp>
        <stp>[NASDAQ.xlsx]Sheet1!R225C22</stp>
        <tr r="V225" s="1"/>
      </tp>
      <tp t="e">
        <v>#N/A</v>
        <stp/>
        <stp>##V3_BDPV12</stp>
        <stp>TZOO UW Equity</stp>
        <stp>BS_TOT_ASSET</stp>
        <stp>[NASDAQ.xlsx]Sheet1!R341C22</stp>
        <tr r="V341" s="1"/>
      </tp>
      <tp t="e">
        <v>#N/A</v>
        <stp/>
        <stp>##V3_BDPV12</stp>
        <stp>AVNW UW Equity</stp>
        <stp>RTG_FITCH_LT_ISSUER_DEFAULT</stp>
        <stp>[NASDAQ.xlsx]Sheet1!R40C9</stp>
        <tr r="I40" s="1"/>
      </tp>
      <tp t="e">
        <v>#N/A</v>
        <stp/>
        <stp>##V3_BDPV12</stp>
        <stp>ATNY UW Equity</stp>
        <stp>RTG_FITCH_LT_ISSUER_DEFAULT</stp>
        <stp>[NASDAQ.xlsx]Sheet1!R22C9</stp>
        <tr r="I22" s="1"/>
      </tp>
      <tp t="e">
        <v>#N/A</v>
        <stp/>
        <stp>##V3_BDPV12</stp>
        <stp>KELYB UW Equity</stp>
        <stp>EBITDA_TO_TOT_INT_EXP</stp>
        <stp>[NASDAQ.xlsx]Sheet1!R177C21</stp>
        <tr r="U177" s="1"/>
      </tp>
      <tp t="e">
        <v>#N/A</v>
        <stp/>
        <stp>##V3_BDPV12</stp>
        <stp>KELYA UW Equity</stp>
        <stp>EBITDA_TO_TOT_INT_EXP</stp>
        <stp>[NASDAQ.xlsx]Sheet1!R176C21</stp>
        <tr r="U176" s="1"/>
      </tp>
      <tp t="e">
        <v>#N/A</v>
        <stp/>
        <stp>##V3_BDPV12</stp>
        <stp>AWRE UW Equity</stp>
        <stp>RTG_FITCH_LT_ISSUER_DEFAULT</stp>
        <stp>[NASDAQ.xlsx]Sheet1!R41C9</stp>
        <tr r="I41" s="1"/>
      </tp>
      <tp t="e">
        <v>#N/A</v>
        <stp/>
        <stp>##V3_BDPV12</stp>
        <stp>IMI UW Equity</stp>
        <stp>CF_FREE_CASH_FLOW</stp>
        <stp>[NASDAQ.xlsx]Sheet1!R162C16</stp>
        <tr r="P162" s="1"/>
      </tp>
      <tp t="e">
        <v>#N/A</v>
        <stp/>
        <stp>##V3_BDPV12</stp>
        <stp>DAEG UW Equity</stp>
        <stp>SALES_REV_TURN</stp>
        <stp>[NASDAQ.xlsx]Sheet1!R94C15</stp>
        <tr r="O94" s="1"/>
      </tp>
      <tp t="e">
        <v>#N/A</v>
        <stp/>
        <stp>##V3_BDPV12</stp>
        <stp>LRCX UW Equity</stp>
        <stp>RTG_FITCH_LT_ISSUER_DEFAULT</stp>
        <stp>[NASDAQ.xlsx]Sheet1!R186C9</stp>
        <tr r="I186" s="1"/>
      </tp>
      <tp t="e">
        <v>#N/A</v>
        <stp/>
        <stp>##V3_BDPV12</stp>
        <stp>CAMP UW Equity</stp>
        <stp>SALES_REV_TURN</stp>
        <stp>[NASDAQ.xlsx]Sheet1!R62C15</stp>
        <tr r="O62" s="1"/>
      </tp>
      <tp t="e">
        <v>#N/A</v>
        <stp/>
        <stp>##V3_BDPV12</stp>
        <stp>EDGW UW Equity</stp>
        <stp>RTG_FITCH_LT_ISSUER_DEFAULT</stp>
        <stp>[NASDAQ.xlsx]Sheet1!R112C9</stp>
        <tr r="I112" s="1"/>
      </tp>
      <tp t="e">
        <v>#N/A</v>
        <stp/>
        <stp>##V3_BDPV12</stp>
        <stp>CALD UW Equity</stp>
        <stp>SALES_REV_TURN</stp>
        <stp>[NASDAQ.xlsx]Sheet1!R63C15</stp>
        <tr r="O63" s="1"/>
      </tp>
      <tp t="e">
        <v>#N/A</v>
        <stp/>
        <stp>##V3_BDPV12</stp>
        <stp>CMTL UW Equity</stp>
        <stp>NET_WORKING_CAPITAL_INVESTMENT</stp>
        <stp>[NASDAQ.xlsx]Sheet1!R78C27</stp>
        <tr r="AA78" s="1"/>
      </tp>
      <tp t="e">
        <v>#N/A</v>
        <stp/>
        <stp>##V3_BDPV12</stp>
        <stp>AFOP UW Equity</stp>
        <stp>RTG_MDY_ISSUER</stp>
        <stp>[NASDAQ.xlsx]Sheet1!R12C11</stp>
        <tr r="K12" s="1"/>
      </tp>
      <tp t="e">
        <v>#N/A</v>
        <stp/>
        <stp>##V3_BDPV12</stp>
        <stp>AAOI UW Equity</stp>
        <stp>SALES_REV_TURN</stp>
        <stp>[NASDAQ.xlsx]Sheet1!R26C15</stp>
        <tr r="O26" s="1"/>
      </tp>
      <tp t="e">
        <v>#N/A</v>
        <stp/>
        <stp>##V3_BDPV12</stp>
        <stp>OCLR UW Equity</stp>
        <stp>RTG_FITCH_LT_ISSUER_DEFAULT</stp>
        <stp>[NASDAQ.xlsx]Sheet1!R239C9</stp>
        <tr r="I239" s="1"/>
      </tp>
      <tp t="e">
        <v>#N/A</v>
        <stp/>
        <stp>##V3_BDPV12</stp>
        <stp>SAAS UW Equity</stp>
        <stp>RTG_FITCH_LT_ISSUER_DEFAULT</stp>
        <stp>[NASDAQ.xlsx]Sheet1!R154C9</stp>
        <tr r="I154" s="1"/>
      </tp>
      <tp t="e">
        <v>#N/A</v>
        <stp/>
        <stp>##V3_BDPV12</stp>
        <stp>VECO UW Equity</stp>
        <stp>RTG_FITCH_LT_ISSUER_DEFAULT</stp>
        <stp>[NASDAQ.xlsx]Sheet1!R356C9</stp>
        <tr r="I356" s="1"/>
      </tp>
      <tp t="e">
        <v>#N/A</v>
        <stp/>
        <stp>##V3_BDPV12</stp>
        <stp>VGGL UW Equity</stp>
        <stp>RTG_FITCH_LT_ISSUER_DEFAULT</stp>
        <stp>[NASDAQ.xlsx]Sheet1!R362C9</stp>
        <tr r="I362" s="1"/>
      </tp>
      <tp t="e">
        <v>#N/A</v>
        <stp/>
        <stp>##V3_BDPV12</stp>
        <stp>KELYB UW Equity</stp>
        <stp>BS_TOT_ASSET</stp>
        <stp>[NASDAQ.xlsx]Sheet1!R177C22</stp>
        <tr r="V177" s="1"/>
      </tp>
      <tp t="e">
        <v>#N/A</v>
        <stp/>
        <stp>##V3_BDPV12</stp>
        <stp>KELYA UW Equity</stp>
        <stp>BS_TOT_ASSET</stp>
        <stp>[NASDAQ.xlsx]Sheet1!R176C22</stp>
        <tr r="V176" s="1"/>
      </tp>
      <tp t="e">
        <v>#N/A</v>
        <stp/>
        <stp>##V3_BDPV12</stp>
        <stp>CAVM UW Equity</stp>
        <stp>SALES_REV_TURN</stp>
        <stp>[NASDAQ.xlsx]Sheet1!R64C15</stp>
        <tr r="O64" s="1"/>
      </tp>
      <tp t="e">
        <v>#N/A</v>
        <stp/>
        <stp>##V3_BDPV12</stp>
        <stp>AMKR UW Equity</stp>
        <stp>NET_WORKING_CAPITAL_INVESTMENT</stp>
        <stp>[NASDAQ.xlsx]Sheet1!R17C27</stp>
        <tr r="AA17" s="1"/>
      </tp>
      <tp t="e">
        <v>#N/A</v>
        <stp/>
        <stp>##V3_BDPV12</stp>
        <stp>AAPL UW Equity</stp>
        <stp>SALES_REV_TURN</stp>
        <stp>[NASDAQ.xlsx]Sheet1!R23C15</stp>
        <tr r="O23" s="1"/>
      </tp>
      <tp t="e">
        <v>#N/A</v>
        <stp/>
        <stp>##V3_BDPV12</stp>
        <stp>KFX UW Equity</stp>
        <stp>RTG_MOODY_LONG_TERM</stp>
        <stp>[NASDAQ.xlsx]Sheet1!R183C12</stp>
        <tr r="L183" s="1"/>
      </tp>
      <tp t="e">
        <v>#N/A</v>
        <stp/>
        <stp>##V3_BDPV12</stp>
        <stp>TUBE UW Equity</stp>
        <stp>RTG_FITCH_LT_ISSUER_DEFAULT</stp>
        <stp>[NASDAQ.xlsx]Sheet1!R347C9</stp>
        <tr r="I347" s="1"/>
      </tp>
      <tp t="e">
        <v>#N/A</v>
        <stp/>
        <stp>##V3_BDPV12</stp>
        <stp>AMBA UW Equity</stp>
        <stp>NET_WORKING_CAPITAL_INVESTMENT</stp>
        <stp>[NASDAQ.xlsx]Sheet1!R15C27</stp>
        <tr r="AA15" s="1"/>
      </tp>
      <tp t="e">
        <v>#N/A</v>
        <stp/>
        <stp>##V3_BDPV12</stp>
        <stp>AMCC UW Equity</stp>
        <stp>NET_WORKING_CAPITAL_INVESTMENT</stp>
        <stp>[NASDAQ.xlsx]Sheet1!R25C27</stp>
        <tr r="AA25" s="1"/>
      </tp>
      <tp t="e">
        <v>#N/A</v>
        <stp/>
        <stp>##V3_BDPV12</stp>
        <stp>GOOGL UW Equity</stp>
        <stp>IS_OPER_INC</stp>
        <stp>[NASDAQ.xlsx]Sheet1!R142C23</stp>
        <tr r="W142" s="1"/>
      </tp>
      <tp t="e">
        <v>#N/A</v>
        <stp/>
        <stp>##V3_BDPV12</stp>
        <stp>PEGA UW Equity</stp>
        <stp>RTG_FITCH_LT_ISSUER_DEFAULT</stp>
        <stp>[NASDAQ.xlsx]Sheet1!R252C9</stp>
        <tr r="I252" s="1"/>
      </tp>
      <tp t="e">
        <v>#N/A</v>
        <stp/>
        <stp>##V3_BDPV12</stp>
        <stp>AMAT UW Equity</stp>
        <stp>NET_WORKING_CAPITAL_INVESTMENT</stp>
        <stp>[NASDAQ.xlsx]Sheet1!R24C27</stp>
        <tr r="AA24" s="1"/>
      </tp>
      <tp t="e">
        <v>#N/A</v>
        <stp/>
        <stp>##V3_BDPV12</stp>
        <stp>TUBE UW Equity</stp>
        <stp>CF_CASH_FROM_OPER</stp>
        <stp>[NASDAQ.xlsx]Sheet1!R347C26</stp>
        <tr r="Z347" s="1"/>
      </tp>
      <tp t="e">
        <v>#N/A</v>
        <stp/>
        <stp>##V3_BDPV12</stp>
        <stp>NUAN UW Equity</stp>
        <stp>CF_CASH_FROM_OPER</stp>
        <stp>[NASDAQ.xlsx]Sheet1!R236C26</stp>
        <tr r="Z236" s="1"/>
      </tp>
      <tp t="e">
        <v>#N/A</v>
        <stp/>
        <stp>##V3_BDPV12</stp>
        <stp>MXIM UW Equity</stp>
        <stp>CF_FREE_CASH_FLOW</stp>
        <stp>[NASDAQ.xlsx]Sheet1!R206C16</stp>
        <tr r="P206" s="1"/>
      </tp>
      <tp t="e">
        <v>#N/A</v>
        <stp/>
        <stp>##V3_BDPV12</stp>
        <stp>PXLW UW Equity</stp>
        <stp>CF_FREE_CASH_FLOW</stp>
        <stp>[NASDAQ.xlsx]Sheet1!R257C16</stp>
        <tr r="P257" s="1"/>
      </tp>
      <tp t="e">
        <v>#N/A</v>
        <stp/>
        <stp>##V3_BDPV12</stp>
        <stp>FUEL UW Equity</stp>
        <stp>CF_CASH_FROM_OPER</stp>
        <stp>[NASDAQ.xlsx]Sheet1!R287C26</stp>
        <tr r="Z287" s="1"/>
      </tp>
      <tp>
        <v>20.173200000000001</v>
        <stp/>
        <stp>##V3_BDHV12</stp>
        <stp>CNVR UW Equity</stp>
        <stp>OPER_MARGIN</stp>
        <stp>CQ12004</stp>
        <stp/>
        <stp>[NASDAQ.xlsx]OperMarg BDH!R5C81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C5" s="3"/>
      </tp>
      <tp>
        <v>5.0091999999999999</v>
        <stp/>
        <stp>##V3_BDHV12</stp>
        <stp>ASUR UW Equity</stp>
        <stp>OPER_MARGIN</stp>
        <stp>CQ12004</stp>
        <stp/>
        <stp>[NASDAQ.xlsx]OperMarg BDH!R5C32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AF5" s="3"/>
      </tp>
      <tp>
        <v>29.819299999999998</v>
        <stp/>
        <stp>##V3_BDHV12</stp>
        <stp>ALTR UW Equity</stp>
        <stp>OPER_MARGIN</stp>
        <stp>CQ12004</stp>
        <stp/>
        <stp>[NASDAQ.xlsx]OperMarg BDH!R5C13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5" s="3"/>
      </tp>
      <tp t="e">
        <v>#N/A</v>
        <stp/>
        <stp>##V3_BDPV12</stp>
        <stp>AMKR UW Equity</stp>
        <stp>NET_DEBT_TO_SHRHLDR_EQTY</stp>
        <stp>[NASDAQ.xlsx]Sheet1!R17C24</stp>
        <tr r="X17" s="1"/>
      </tp>
      <tp t="e">
        <v>#N/A</v>
        <stp/>
        <stp>##V3_BDPV12</stp>
        <stp>ALTR UW Equity</stp>
        <stp>NET_DEBT_TO_SHRHLDR_EQTY</stp>
        <stp>[NASDAQ.xlsx]Sheet1!R14C24</stp>
        <tr r="X14" s="1"/>
      </tp>
      <tp t="e">
        <v>#N/A</v>
        <stp/>
        <stp>##V3_BDPV12</stp>
        <stp>ASUR UW Equity</stp>
        <stp>NET_DEBT_TO_SHRHLDR_EQTY</stp>
        <stp>[NASDAQ.xlsx]Sheet1!R33C24</stp>
        <tr r="X33" s="1"/>
      </tp>
      <tp t="e">
        <v>#N/A</v>
        <stp/>
        <stp>##V3_BDPV12</stp>
        <stp>GUID UW Equity</stp>
        <stp>CF_CASH_FROM_OPER</stp>
        <stp>[NASDAQ.xlsx]Sheet1!R145C26</stp>
        <tr r="Z145" s="1"/>
      </tp>
      <tp t="e">
        <v>#N/A</v>
        <stp/>
        <stp>##V3_BDPV12</stp>
        <stp>CNQR UW Equity</stp>
        <stp>NET_DEBT_TO_SHRHLDR_EQTY</stp>
        <stp>[NASDAQ.xlsx]Sheet1!R79C24</stp>
        <tr r="X79" s="1"/>
      </tp>
      <tp t="e">
        <v>#N/A</v>
        <stp/>
        <stp>##V3_BDPV12</stp>
        <stp>CCUR UW Equity</stp>
        <stp>NET_DEBT_TO_SHRHLDR_EQTY</stp>
        <stp>[NASDAQ.xlsx]Sheet1!R80C24</stp>
        <tr r="X80" s="1"/>
      </tp>
      <tp t="e">
        <v>#N/A</v>
        <stp/>
        <stp>##V3_BDPV12</stp>
        <stp>CNVR UW Equity</stp>
        <stp>NET_DEBT_TO_SHRHLDR_EQTY</stp>
        <stp>[NASDAQ.xlsx]Sheet1!R82C24</stp>
        <tr r="X82" s="1"/>
      </tp>
      <tp t="e">
        <v>#N/A</v>
        <stp/>
        <stp>##V3_BDPV12</stp>
        <stp>CPWR UW Equity</stp>
        <stp>NET_DEBT_TO_SHRHLDR_EQTY</stp>
        <stp>[NASDAQ.xlsx]Sheet1!R77C24</stp>
        <tr r="X77" s="1"/>
      </tp>
      <tp t="e">
        <v>#N/A</v>
        <stp/>
        <stp>##V3_BDPV12</stp>
        <stp>QUIK UW Equity</stp>
        <stp>CF_CASH_FROM_OPER</stp>
        <stp>[NASDAQ.xlsx]Sheet1!R275C26</stp>
        <tr r="Z275" s="1"/>
      </tp>
      <tp t="e">
        <v>#N/A</v>
        <stp/>
        <stp>##V3_BDPV12</stp>
        <stp>BCOR UW Equity</stp>
        <stp>NET_DEBT_TO_SHRHLDR_EQTY</stp>
        <stp>[NASDAQ.xlsx]Sheet1!R49C24</stp>
        <tr r="X49" s="1"/>
      </tp>
      <tp t="e">
        <v>#N/A</v>
        <stp/>
        <stp>##V3_BDPV12</stp>
        <stp>QUMU UW Equity</stp>
        <stp>CF_CASH_FROM_OPER</stp>
        <stp>[NASDAQ.xlsx]Sheet1!R276C26</stp>
        <tr r="Z276" s="1"/>
      </tp>
      <tp t="e">
        <v>#N/A</v>
        <stp/>
        <stp>##V3_BDPV12</stp>
        <stp>IXYS UW Equity</stp>
        <stp>CF_FREE_CASH_FLOW</stp>
        <stp>[NASDAQ.xlsx]Sheet1!R171C16</stp>
        <tr r="P171" s="1"/>
      </tp>
      <tp>
        <v>-7.1550000000000002</v>
        <stp/>
        <stp>##V3_BDHV12</stp>
        <stp>BIRT UW Equity</stp>
        <stp>FREE_CASH_FLOW_MARGIN</stp>
        <stp>CQ12004</stp>
        <stp/>
        <stp>[NASDAQ.xlsx]FCFMarg BDH!R5C5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E5" s="4"/>
      </tp>
      <tp>
        <v>-70.316500000000005</v>
        <stp/>
        <stp>##V3_BDHV12</stp>
        <stp>BVSN UW Equity</stp>
        <stp>OPER_MARGIN</stp>
        <stp>CQ12004</stp>
        <stp/>
        <stp>[NASDAQ.xlsx]OperMarg BDH!R5C54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B5" s="3"/>
      </tp>
      <tp t="e">
        <v>#N/A</v>
        <stp/>
        <stp>##V3_BDPV12</stp>
        <stp>COVSV UW Equity</stp>
        <stp>CF_CASH_FROM_OPER</stp>
        <stp>[NASDAQ.xlsx]Sheet1!R85C26</stp>
        <tr r="Z85" s="1"/>
      </tp>
      <tp>
        <v>26.519100000000002</v>
        <stp/>
        <stp>##V3_BDHV12</stp>
        <stp>CPSI UW Equity</stp>
        <stp>OPER_MARGIN</stp>
        <stp>CQ12004</stp>
        <stp/>
        <stp>[NASDAQ.xlsx]OperMarg BDH!R5C74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V5" s="3"/>
      </tp>
      <tp t="e">
        <v>#N/A</v>
        <stp/>
        <stp>##V3_BDPV12</stp>
        <stp>EXTR UW Equity</stp>
        <stp>CF_FREE_CASH_FLOW</stp>
        <stp>[NASDAQ.xlsx]Sheet1!R128C16</stp>
        <tr r="P128" s="1"/>
      </tp>
      <tp t="e">
        <v>#N/A</v>
        <stp/>
        <stp>##V3_BDPV12</stp>
        <stp>WAVX UW Equity</stp>
        <stp>BS_TOT_ASSET</stp>
        <stp>[NASDAQ.xlsx]Sheet1!R365C22</stp>
        <tr r="V365" s="1"/>
      </tp>
      <tp t="e">
        <v>#N/A</v>
        <stp/>
        <stp>##V3_BDPV12</stp>
        <stp>WATT UW Equity</stp>
        <stp>BS_TOT_ASSET</stp>
        <stp>[NASDAQ.xlsx]Sheet1!R119C22</stp>
        <tr r="V119" s="1"/>
      </tp>
      <tp t="e">
        <v>#N/A</v>
        <stp/>
        <stp>##V3_BDPV12</stp>
        <stp>WSTG UW Equity</stp>
        <stp>BS_TOT_ASSET</stp>
        <stp>[NASDAQ.xlsx]Sheet1!R366C22</stp>
        <tr r="V366" s="1"/>
      </tp>
      <tp t="e">
        <v>#N/A</v>
        <stp/>
        <stp>##V3_BDPV12</stp>
        <stp>WSCI UW Equity</stp>
        <stp>BS_TOT_ASSET</stp>
        <stp>[NASDAQ.xlsx]Sheet1!R369C22</stp>
        <tr r="V369" s="1"/>
      </tp>
      <tp t="e">
        <v>#N/A</v>
        <stp/>
        <stp>##V3_BDPV12</stp>
        <stp>WWWW UW Equity</stp>
        <stp>BS_TOT_ASSET</stp>
        <stp>[NASDAQ.xlsx]Sheet1!R367C22</stp>
        <tr r="V367" s="1"/>
      </tp>
      <tp t="e">
        <v>#N/A</v>
        <stp/>
        <stp>##V3_BDPV12</stp>
        <stp>CREE UW Equity</stp>
        <stp>RTG_FITCH_LT_ISSUER_DEFAULT</stp>
        <stp>[NASDAQ.xlsx]Sheet1!R87C9</stp>
        <tr r="I87" s="1"/>
      </tp>
      <tp t="e">
        <v>#N/A</v>
        <stp/>
        <stp>##V3_BDPV12</stp>
        <stp>ATEA UW Equity</stp>
        <stp>RTG_FITCH_LT_ISSUER_DEFAULT</stp>
        <stp>[NASDAQ.xlsx]Sheet1!R31C9</stp>
        <tr r="I31" s="1"/>
      </tp>
      <tp t="e">
        <v>#N/A</v>
        <stp/>
        <stp>##V3_BDPV12</stp>
        <stp>CTCT UW Equity</stp>
        <stp>RTG_FITCH_LT_ISSUER_DEFAULT</stp>
        <stp>[NASDAQ.xlsx]Sheet1!R81C9</stp>
        <tr r="I81" s="1"/>
      </tp>
      <tp t="e">
        <v>#N/A</v>
        <stp/>
        <stp>##V3_BDPV12</stp>
        <stp>BRKS UW Equity</stp>
        <stp>RTG_FITCH_LT_ISSUER_DEFAULT</stp>
        <stp>[NASDAQ.xlsx]Sheet1!R57C9</stp>
        <tr r="I57" s="1"/>
      </tp>
      <tp t="e">
        <v>#N/A</v>
        <stp/>
        <stp>##V3_BDPV12</stp>
        <stp>RP UW Equity</stp>
        <stp>FCF_TO_TOTAL_DEBT</stp>
        <stp>[NASDAQ.xlsx]Sheet1!R282C19</stp>
        <tr r="S282" s="1"/>
      </tp>
      <tp t="e">
        <v>#N/A</v>
        <stp/>
        <stp>##V3_BDPV12</stp>
        <stp>GOOGL UW Equity</stp>
        <stp>EBITDA_TO_TOT_INT_EXP</stp>
        <stp>[NASDAQ.xlsx]Sheet1!R142C21</stp>
        <tr r="U142" s="1"/>
      </tp>
      <tp t="e">
        <v>#N/A</v>
        <stp/>
        <stp>##V3_BDPV12</stp>
        <stp>MU UW Equity</stp>
        <stp>FCF_TO_TOTAL_DEBT</stp>
        <stp>[NASDAQ.xlsx]Sheet1!R217C19</stp>
        <tr r="S217" s="1"/>
      </tp>
      <tp t="e">
        <v>#N/A</v>
        <stp/>
        <stp>##V3_BDPV12</stp>
        <stp>CRUS UW Equity</stp>
        <stp>RTG_FITCH_LT_ISSUER_DEFAULT</stp>
        <stp>[NASDAQ.xlsx]Sheet1!R67C9</stp>
        <tr r="I67" s="1"/>
      </tp>
      <tp t="e">
        <v>#N/A</v>
        <stp/>
        <stp>##V3_BDPV12</stp>
        <stp>CTSH UW Equity</stp>
        <stp>RTG_FITCH_LT_ISSUER_DEFAULT</stp>
        <stp>[NASDAQ.xlsx]Sheet1!R71C9</stp>
        <tr r="I71" s="1"/>
      </tp>
      <tp t="e">
        <v>#N/A</v>
        <stp/>
        <stp>##V3_BDPV12</stp>
        <stp>CPSI UW Equity</stp>
        <stp>RTG_FITCH_LT_ISSUER_DEFAULT</stp>
        <stp>[NASDAQ.xlsx]Sheet1!R75C9</stp>
        <tr r="I75" s="1"/>
      </tp>
      <tp t="e">
        <v>#N/A</v>
        <stp/>
        <stp>##V3_BDPV12</stp>
        <stp>ARRS UW Equity</stp>
        <stp>RTG_FITCH_LT_ISSUER_DEFAULT</stp>
        <stp>[NASDAQ.xlsx]Sheet1!R27C9</stp>
        <tr r="I27" s="1"/>
      </tp>
      <tp t="e">
        <v>#N/A</v>
        <stp/>
        <stp>##V3_BDPV12</stp>
        <stp>EA UW Equity</stp>
        <stp>FCF_TO_TOTAL_DEBT</stp>
        <stp>[NASDAQ.xlsx]Sheet1!R115C19</stp>
        <tr r="S115" s="1"/>
      </tp>
      <tp t="e">
        <v>#N/A</v>
        <stp/>
        <stp>##V3_BDPV12</stp>
        <stp>FB UW Equity</stp>
        <stp>FCF_TO_TOTAL_DEBT</stp>
        <stp>[NASDAQ.xlsx]Sheet1!R130C19</stp>
        <tr r="S130" s="1"/>
      </tp>
      <tp t="e">
        <v>#N/A</v>
        <stp/>
        <stp>##V3_BDPV12</stp>
        <stp>CA UW Equity</stp>
        <stp>BS_TOT_ASSET</stp>
        <stp>[NASDAQ.xlsx]Sheet1!R59C22</stp>
        <tr r="V59" s="1"/>
      </tp>
      <tp t="e">
        <v>#N/A</v>
        <stp/>
        <stp>##V3_BDPV12</stp>
        <stp>CTCT UW Equity</stp>
        <stp>BS_CASH_NEAR_CASH_ITEM</stp>
        <stp>[NASDAQ.xlsx]Sheet1!R81C28</stp>
        <tr r="AB81" s="1"/>
      </tp>
      <tp t="e">
        <v>#N/A</v>
        <stp/>
        <stp>##V3_BDPV12</stp>
        <stp>MFLX UW Equity</stp>
        <stp>RTG_FITCH_LT_ISSUER_DEFAULT</stp>
        <stp>[NASDAQ.xlsx]Sheet1!R228C9</stp>
        <tr r="I228" s="1"/>
      </tp>
      <tp t="e">
        <v>#N/A</v>
        <stp/>
        <stp>##V3_BDPV12</stp>
        <stp>ATEA UW Equity</stp>
        <stp>BS_CASH_NEAR_CASH_ITEM</stp>
        <stp>[NASDAQ.xlsx]Sheet1!R31C28</stp>
        <tr r="AB31" s="1"/>
      </tp>
      <tp t="e">
        <v>#N/A</v>
        <stp/>
        <stp>##V3_BDPV12</stp>
        <stp>RCMT UW Equity</stp>
        <stp>RTG_FITCH_LT_ISSUER_DEFAULT</stp>
        <stp>[NASDAQ.xlsx]Sheet1!R279C9</stp>
        <tr r="I279" s="1"/>
      </tp>
      <tp t="e">
        <v>#N/A</v>
        <stp/>
        <stp>##V3_BDPV12</stp>
        <stp>ALTR UW Equity</stp>
        <stp>NET_WORKING_CAPITAL_INVESTMENT</stp>
        <stp>[NASDAQ.xlsx]Sheet1!R14C27</stp>
        <tr r="AA14" s="1"/>
      </tp>
      <tp t="e">
        <v>#N/A</v>
        <stp/>
        <stp>##V3_BDPV12</stp>
        <stp>DGII UW Equity</stp>
        <stp>RTG_MDY_ISSUER</stp>
        <stp>[NASDAQ.xlsx]Sheet1!R99C11</stp>
        <tr r="K99" s="1"/>
      </tp>
      <tp t="e">
        <v>#N/A</v>
        <stp/>
        <stp>##V3_BDPV12</stp>
        <stp>CLRX UW Equity</stp>
        <stp>NET_WORKING_CAPITAL_INVESTMENT</stp>
        <stp>[NASDAQ.xlsx]Sheet1!R72C27</stp>
        <tr r="AA72" s="1"/>
      </tp>
      <tp t="e">
        <v>#N/A</v>
        <stp/>
        <stp>##V3_BDPV12</stp>
        <stp>ATNY UW Equity</stp>
        <stp>BS_CASH_NEAR_CASH_ITEM</stp>
        <stp>[NASDAQ.xlsx]Sheet1!R22C28</stp>
        <tr r="AB22" s="1"/>
      </tp>
      <tp t="e">
        <v>#N/A</v>
        <stp/>
        <stp>##V3_BDPV12</stp>
        <stp>PRGS UW Equity</stp>
        <stp>RTG_FITCH_LT_ISSUER_DEFAULT</stp>
        <stp>[NASDAQ.xlsx]Sheet1!R263C9</stp>
        <tr r="I263" s="1"/>
      </tp>
      <tp t="e">
        <v>#N/A</v>
        <stp/>
        <stp>##V3_BDPV12</stp>
        <stp>GOOG UW Equity</stp>
        <stp>RTG_MOODY_LONG_TERM</stp>
        <stp>[NASDAQ.xlsx]Sheet1!R141C12</stp>
        <tr r="L141" s="1"/>
      </tp>
      <tp t="e">
        <v>#N/A</v>
        <stp/>
        <stp>##V3_BDPV12</stp>
        <stp>DSPG UW Equity</stp>
        <stp>RTG_MOODY_LONG_TERM</stp>
        <stp>[NASDAQ.xlsx]Sheet1!R106C12</stp>
        <tr r="L106" s="1"/>
      </tp>
      <tp t="e">
        <v>#N/A</v>
        <stp/>
        <stp>##V3_BDPV12</stp>
        <stp>DTLK UW Equity</stp>
        <stp>BS_CASH_NEAR_CASH_ITEM</stp>
        <stp>[NASDAQ.xlsx]Sheet1!R95C28</stp>
        <tr r="AB95" s="1"/>
      </tp>
      <tp t="e">
        <v>#N/A</v>
        <stp/>
        <stp>##V3_BDPV12</stp>
        <stp>ATML UW Equity</stp>
        <stp>BS_CASH_NEAR_CASH_ITEM</stp>
        <stp>[NASDAQ.xlsx]Sheet1!R34C28</stp>
        <tr r="AB34" s="1"/>
      </tp>
      <tp t="e">
        <v>#N/A</v>
        <stp/>
        <stp>##V3_BDPV12</stp>
        <stp>CTSH UW Equity</stp>
        <stp>BS_CASH_NEAR_CASH_ITEM</stp>
        <stp>[NASDAQ.xlsx]Sheet1!R71C28</stp>
        <tr r="AB71" s="1"/>
      </tp>
      <tp t="e">
        <v>#N/A</v>
        <stp/>
        <stp>##V3_BDPV12</stp>
        <stp>ALOT UW Equity</stp>
        <stp>NET_WORKING_CAPITAL_INVESTMENT</stp>
        <stp>[NASDAQ.xlsx]Sheet1!R32C27</stp>
        <tr r="AA32" s="1"/>
      </tp>
      <tp t="e">
        <v>#N/A</v>
        <stp/>
        <stp>##V3_BDPV12</stp>
        <stp>UTEK UW Equity</stp>
        <stp>RTG_FITCH_LT_ISSUER_DEFAULT</stp>
        <stp>[NASDAQ.xlsx]Sheet1!R351C9</stp>
        <tr r="I351" s="1"/>
      </tp>
      <tp t="e">
        <v>#N/A</v>
        <stp/>
        <stp>##V3_BDPV12</stp>
        <stp>SNDK UW Equity</stp>
        <stp>RTG_FITCH_LT_ISSUER_DEFAULT</stp>
        <stp>[NASDAQ.xlsx]Sheet1!R290C9</stp>
        <tr r="I290" s="1"/>
      </tp>
      <tp t="e">
        <v>#N/A</v>
        <stp/>
        <stp>##V3_BDPV12</stp>
        <stp>BLKB UW Equity</stp>
        <stp>NET_WORKING_CAPITAL_INVESTMENT</stp>
        <stp>[NASDAQ.xlsx]Sheet1!R48C27</stp>
        <tr r="AA48" s="1"/>
      </tp>
      <tp t="e">
        <v>#N/A</v>
        <stp/>
        <stp>##V3_BDPV12</stp>
        <stp>SMCI UW Equity</stp>
        <stp>RTG_FITCH_LT_ISSUER_DEFAULT</stp>
        <stp>[NASDAQ.xlsx]Sheet1!R317C9</stp>
        <tr r="I317" s="1"/>
      </tp>
      <tp t="e">
        <v>#N/A</v>
        <stp/>
        <stp>##V3_BDPV12</stp>
        <stp>BTUI UW Equity</stp>
        <stp>BS_CASH_NEAR_CASH_ITEM</stp>
        <stp>[NASDAQ.xlsx]Sheet1!R58C28</stp>
        <tr r="AB58" s="1"/>
      </tp>
      <tp t="e">
        <v>#N/A</v>
        <stp/>
        <stp>##V3_BDPV12</stp>
        <stp>KELYA UW Equity</stp>
        <stp>IS_OPER_INC</stp>
        <stp>[NASDAQ.xlsx]Sheet1!R176C23</stp>
        <tr r="W176" s="1"/>
      </tp>
      <tp t="e">
        <v>#N/A</v>
        <stp/>
        <stp>##V3_BDPV12</stp>
        <stp>PCYG UW Equity</stp>
        <stp>RTG_MOODY_LONG_TERM</stp>
        <stp>[NASDAQ.xlsx]Sheet1!R246C12</stp>
        <tr r="L246" s="1"/>
      </tp>
      <tp t="e">
        <v>#N/A</v>
        <stp/>
        <stp>##V3_BDPV12</stp>
        <stp>RVBD UW Equity</stp>
        <stp>RTG_FITCH_LT_ISSUER_DEFAULT</stp>
        <stp>[NASDAQ.xlsx]Sheet1!R286C9</stp>
        <tr r="I286" s="1"/>
      </tp>
      <tp t="e">
        <v>#N/A</v>
        <stp/>
        <stp>##V3_BDPV12</stp>
        <stp>CTXS UW Equity</stp>
        <stp>BS_CASH_NEAR_CASH_ITEM</stp>
        <stp>[NASDAQ.xlsx]Sheet1!R69C28</stp>
        <tr r="AB69" s="1"/>
      </tp>
      <tp t="e">
        <v>#N/A</v>
        <stp/>
        <stp>##V3_BDPV12</stp>
        <stp>MRGE UW Equity</stp>
        <stp>RTG_FITCH_LT_ISSUER_DEFAULT</stp>
        <stp>[NASDAQ.xlsx]Sheet1!R213C9</stp>
        <tr r="I213" s="1"/>
      </tp>
      <tp t="e">
        <v>#N/A</v>
        <stp/>
        <stp>##V3_BDPV12</stp>
        <stp>AGYS UW Equity</stp>
        <stp>RTG_MDY_ISSUER</stp>
        <stp>[NASDAQ.xlsx]Sheet1!R11C11</stp>
        <tr r="K11" s="1"/>
      </tp>
      <tp t="e">
        <v>#N/A</v>
        <stp/>
        <stp>##V3_BDPV12</stp>
        <stp>WDC UW Equity</stp>
        <stp>OPER_MARGIN</stp>
        <stp>[NASDAQ.xlsx]Sheet1!R368C17</stp>
        <tr r="Q368" s="1"/>
      </tp>
      <tp t="e">
        <v>#N/A</v>
        <stp/>
        <stp>##V3_BDPV12</stp>
        <stp>PTC UW Equity</stp>
        <stp>OPER_MARGIN</stp>
        <stp>[NASDAQ.xlsx]Sheet1!R265C17</stp>
        <tr r="Q265" s="1"/>
      </tp>
      <tp t="e">
        <v>#N/A</v>
        <stp/>
        <stp>##V3_BDPV12</stp>
        <stp>WSTG UW Equity</stp>
        <stp>RTG_MOODY_LONG_TERM</stp>
        <stp>[NASDAQ.xlsx]Sheet1!R366C12</stp>
        <tr r="L366" s="1"/>
      </tp>
      <tp t="e">
        <v>#N/A</v>
        <stp/>
        <stp>##V3_BDPV12</stp>
        <stp>NTCT UW Equity</stp>
        <stp>CF_CASH_FROM_OPER</stp>
        <stp>[NASDAQ.xlsx]Sheet1!R234C26</stp>
        <tr r="Z234" s="1"/>
      </tp>
      <tp t="e">
        <v>#N/A</v>
        <stp/>
        <stp>##V3_BDPV12</stp>
        <stp>SYKE UW Equity</stp>
        <stp>CF_FREE_CASH_FLOW</stp>
        <stp>[NASDAQ.xlsx]Sheet1!R320C16</stp>
        <tr r="P320" s="1"/>
      </tp>
      <tp t="e">
        <v>#N/A</v>
        <stp/>
        <stp>##V3_BDPV12</stp>
        <stp>MTBC UW Equity</stp>
        <stp>CF_CASH_FROM_OPER</stp>
        <stp>[NASDAQ.xlsx]Sheet1!R209C26</stp>
        <tr r="Z209" s="1"/>
      </tp>
      <tp t="e">
        <v>#N/A</v>
        <stp/>
        <stp>##V3_BDPV12</stp>
        <stp>SAPE UW Equity</stp>
        <stp>FCF_TO_TOTAL_DEBT</stp>
        <stp>[NASDAQ.xlsx]Sheet1!R292C19</stp>
        <tr r="S292" s="1"/>
      </tp>
      <tp t="e">
        <v>#N/A</v>
        <stp/>
        <stp>##V3_BDPV12</stp>
        <stp>NTAP UW Equity</stp>
        <stp>CF_CASH_FROM_OPER</stp>
        <stp>[NASDAQ.xlsx]Sheet1!R232C26</stp>
        <tr r="Z232" s="1"/>
      </tp>
      <tp t="e">
        <v>#N/A</v>
        <stp/>
        <stp>##V3_BDPV12</stp>
        <stp>KTCC UW Equity</stp>
        <stp>CF_CASH_FROM_OPER</stp>
        <stp>[NASDAQ.xlsx]Sheet1!R179C26</stp>
        <tr r="Z179" s="1"/>
      </tp>
      <tp t="e">
        <v>#N/A</v>
        <stp/>
        <stp>##V3_BDPV12</stp>
        <stp>BLIN           UW Equity</stp>
        <stp>TOT_DEBT_TO_EBITDA</stp>
        <stp>[NASDAQ.xlsx]Sheet1!R51C20</stp>
        <tr r="T51" s="1"/>
      </tp>
      <tp t="e">
        <v>#N/A</v>
        <stp/>
        <stp>##V3_BDPV12</stp>
        <stp>KTEC UW Equity</stp>
        <stp>CF_CASH_FROM_OPER</stp>
        <stp>[NASDAQ.xlsx]Sheet1!R178C26</stp>
        <tr r="Z178" s="1"/>
      </tp>
      <tp t="e">
        <v>#N/A</v>
        <stp/>
        <stp>##V3_BDPV12</stp>
        <stp>SYNT UW Equity</stp>
        <stp>CF_FREE_CASH_FLOW</stp>
        <stp>[NASDAQ.xlsx]Sheet1!R326C16</stp>
        <tr r="P326" s="1"/>
      </tp>
      <tp t="e">
        <v>#N/A</v>
        <stp/>
        <stp>##V3_BDPV12</stp>
        <stp>SYNC UW Equity</stp>
        <stp>CF_FREE_CASH_FLOW</stp>
        <stp>[NASDAQ.xlsx]Sheet1!R322C16</stp>
        <tr r="P322" s="1"/>
      </tp>
      <tp t="e">
        <v>#N/A</v>
        <stp/>
        <stp>##V3_BDPV12</stp>
        <stp>SYNA UW Equity</stp>
        <stp>CF_FREE_CASH_FLOW</stp>
        <stp>[NASDAQ.xlsx]Sheet1!R323C16</stp>
        <tr r="P323" s="1"/>
      </tp>
      <tp t="e">
        <v>#N/A</v>
        <stp/>
        <stp>##V3_BDPV12</stp>
        <stp>NATI UW Equity</stp>
        <stp>FCF_TO_TOTAL_DEBT</stp>
        <stp>[NASDAQ.xlsx]Sheet1!R229C19</stp>
        <tr r="S229" s="1"/>
      </tp>
      <tp t="e">
        <v>#N/A</v>
        <stp/>
        <stp>##V3_BDPV12</stp>
        <stp>SATS UW Equity</stp>
        <stp>FCF_TO_TOTAL_DEBT</stp>
        <stp>[NASDAQ.xlsx]Sheet1!R111C19</stp>
        <tr r="S111" s="1"/>
      </tp>
      <tp t="e">
        <v>#N/A</v>
        <stp/>
        <stp>##V3_BDPV12</stp>
        <stp>WATT UW Equity</stp>
        <stp>FCF_TO_TOTAL_DEBT</stp>
        <stp>[NASDAQ.xlsx]Sheet1!R119C19</stp>
        <tr r="S119" s="1"/>
      </tp>
      <tp t="e">
        <v>#N/A</v>
        <stp/>
        <stp>##V3_BDPV12</stp>
        <stp>WAVX UW Equity</stp>
        <stp>FCF_TO_TOTAL_DEBT</stp>
        <stp>[NASDAQ.xlsx]Sheet1!R365C19</stp>
        <tr r="S365" s="1"/>
      </tp>
      <tp t="e">
        <v>#N/A</v>
        <stp/>
        <stp>##V3_BDPV12</stp>
        <stp>SYMC UW Equity</stp>
        <stp>CF_FREE_CASH_FLOW</stp>
        <stp>[NASDAQ.xlsx]Sheet1!R321C16</stp>
        <tr r="P321" s="1"/>
      </tp>
      <tp t="e">
        <v>#N/A</v>
        <stp/>
        <stp>##V3_BDPV12</stp>
        <stp>TTEC UW Equity</stp>
        <stp>CF_CASH_FROM_OPER</stp>
        <stp>[NASDAQ.xlsx]Sheet1!R332C26</stp>
        <tr r="Z332" s="1"/>
      </tp>
      <tp t="e">
        <v>#N/A</v>
        <stp/>
        <stp>##V3_BDPV12</stp>
        <stp>UTEK UW Equity</stp>
        <stp>CF_CASH_FROM_OPER</stp>
        <stp>[NASDAQ.xlsx]Sheet1!R351C26</stp>
        <tr r="Z351" s="1"/>
      </tp>
      <tp t="e">
        <v>#N/A</v>
        <stp/>
        <stp>##V3_BDPV12</stp>
        <stp>ANSS UW Equity</stp>
        <stp>NET_DEBT_TO_SHRHLDR_EQTY</stp>
        <stp>[NASDAQ.xlsx]Sheet1!R21C24</stp>
        <tr r="X21" s="1"/>
      </tp>
      <tp t="e">
        <v>#N/A</v>
        <stp/>
        <stp>##V3_BDPV12</stp>
        <stp>ADVS UW Equity</stp>
        <stp>NET_DEBT_TO_SHRHLDR_EQTY</stp>
        <stp>[NASDAQ.xlsx]Sheet1!R10C24</stp>
        <tr r="X10" s="1"/>
      </tp>
      <tp t="e">
        <v>#N/A</v>
        <stp/>
        <stp>##V3_BDPV12</stp>
        <stp>AGYS UW Equity</stp>
        <stp>NET_DEBT_TO_SHRHLDR_EQTY</stp>
        <stp>[NASDAQ.xlsx]Sheet1!R11C24</stp>
        <tr r="X11" s="1"/>
      </tp>
      <tp t="e">
        <v>#N/A</v>
        <stp/>
        <stp>##V3_BDPV12</stp>
        <stp>ACLS UW Equity</stp>
        <stp>NET_DEBT_TO_SHRHLDR_EQTY</stp>
        <stp>[NASDAQ.xlsx]Sheet1!R42C24</stp>
        <tr r="X42" s="1"/>
      </tp>
      <tp t="e">
        <v>#N/A</v>
        <stp/>
        <stp>##V3_BDPV12</stp>
        <stp>ARRS UW Equity</stp>
        <stp>NET_DEBT_TO_SHRHLDR_EQTY</stp>
        <stp>[NASDAQ.xlsx]Sheet1!R27C24</stp>
        <tr r="X27" s="1"/>
      </tp>
      <tp t="e">
        <v>#N/A</v>
        <stp/>
        <stp>##V3_BDPV12</stp>
        <stp>ASYS UW Equity</stp>
        <stp>NET_DEBT_TO_SHRHLDR_EQTY</stp>
        <stp>[NASDAQ.xlsx]Sheet1!R18C24</stp>
        <tr r="X18" s="1"/>
      </tp>
      <tp t="e">
        <v>#N/A</v>
        <stp/>
        <stp>##V3_BDPV12</stp>
        <stp>COVS UW Equity</stp>
        <stp>NET_DEBT_TO_SHRHLDR_EQTY</stp>
        <stp>[NASDAQ.xlsx]Sheet1!R84C24</stp>
        <tr r="X84" s="1"/>
      </tp>
      <tp t="e">
        <v>#N/A</v>
        <stp/>
        <stp>##V3_BDPV12</stp>
        <stp>CDNS UW Equity</stp>
        <stp>NET_DEBT_TO_SHRHLDR_EQTY</stp>
        <stp>[NASDAQ.xlsx]Sheet1!R61C24</stp>
        <tr r="X61" s="1"/>
      </tp>
      <tp t="e">
        <v>#N/A</v>
        <stp/>
        <stp>##V3_BDPV12</stp>
        <stp>CRDS UW Equity</stp>
        <stp>NET_DEBT_TO_SHRHLDR_EQTY</stp>
        <stp>[NASDAQ.xlsx]Sheet1!R89C24</stp>
        <tr r="X89" s="1"/>
      </tp>
      <tp t="e">
        <v>#N/A</v>
        <stp/>
        <stp>##V3_BDPV12</stp>
        <stp>CSGS UW Equity</stp>
        <stp>NET_DEBT_TO_SHRHLDR_EQTY</stp>
        <stp>[NASDAQ.xlsx]Sheet1!R90C24</stp>
        <tr r="X90" s="1"/>
      </tp>
      <tp t="e">
        <v>#N/A</v>
        <stp/>
        <stp>##V3_BDPV12</stp>
        <stp>CRUS UW Equity</stp>
        <stp>NET_DEBT_TO_SHRHLDR_EQTY</stp>
        <stp>[NASDAQ.xlsx]Sheet1!R67C24</stp>
        <tr r="X67" s="1"/>
      </tp>
      <tp t="e">
        <v>#N/A</v>
        <stp/>
        <stp>##V3_BDPV12</stp>
        <stp>CTXS UW Equity</stp>
        <stp>NET_DEBT_TO_SHRHLDR_EQTY</stp>
        <stp>[NASDAQ.xlsx]Sheet1!R69C24</stp>
        <tr r="X69" s="1"/>
      </tp>
      <tp t="e">
        <v>#N/A</v>
        <stp/>
        <stp>##V3_BDPV12</stp>
        <stp>BRKS UW Equity</stp>
        <stp>NET_DEBT_TO_SHRHLDR_EQTY</stp>
        <stp>[NASDAQ.xlsx]Sheet1!R57C24</stp>
        <tr r="X57" s="1"/>
      </tp>
      <tp t="e">
        <v>#N/A</v>
        <stp/>
        <stp>##V3_BDPV12</stp>
        <stp>FTNT UW Equity</stp>
        <stp>CF_CASH_FROM_OPER</stp>
        <stp>[NASDAQ.xlsx]Sheet1!R139C26</stp>
        <tr r="Z139" s="1"/>
      </tp>
      <tp t="e">
        <v>#N/A</v>
        <stp/>
        <stp>##V3_BDPV12</stp>
        <stp>TTMI UW Equity</stp>
        <stp>CF_CASH_FROM_OPER</stp>
        <stp>[NASDAQ.xlsx]Sheet1!R346C26</stp>
        <tr r="Z346" s="1"/>
      </tp>
      <tp t="e">
        <v>#N/A</v>
        <stp/>
        <stp>##V3_BDPV12</stp>
        <stp>MTSN UW Equity</stp>
        <stp>CF_CASH_FROM_OPER</stp>
        <stp>[NASDAQ.xlsx]Sheet1!R205C26</stp>
        <tr r="Z205" s="1"/>
      </tp>
      <tp t="e">
        <v>#N/A</v>
        <stp/>
        <stp>##V3_BDPV12</stp>
        <stp>STRM UW Equity</stp>
        <stp>CF_CASH_FROM_OPER</stp>
        <stp>[NASDAQ.xlsx]Sheet1!R314C26</stp>
        <tr r="Z314" s="1"/>
      </tp>
      <tp t="e">
        <v>#N/A</v>
        <stp/>
        <stp>##V3_BDPV12</stp>
        <stp>VTSS UW Equity</stp>
        <stp>CF_CASH_FROM_OPER</stp>
        <stp>[NASDAQ.xlsx]Sheet1!R364C26</stp>
        <tr r="Z364" s="1"/>
      </tp>
      <tp t="e">
        <v>#N/A</v>
        <stp/>
        <stp>##V3_BDPV12</stp>
        <stp>LTRX UW Equity</stp>
        <stp>CF_CASH_FROM_OPER</stp>
        <stp>[NASDAQ.xlsx]Sheet1!R187C26</stp>
        <tr r="Z187" s="1"/>
      </tp>
      <tp t="e">
        <v>#N/A</v>
        <stp/>
        <stp>##V3_BDPV12</stp>
        <stp>MTSI UW Equity</stp>
        <stp>CF_CASH_FROM_OPER</stp>
        <stp>[NASDAQ.xlsx]Sheet1!R199C26</stp>
        <tr r="Z199" s="1"/>
      </tp>
      <tp t="e">
        <v>#N/A</v>
        <stp/>
        <stp>##V3_BDPV12</stp>
        <stp>TACT UW Equity</stp>
        <stp>FCF_TO_TOTAL_DEBT</stp>
        <stp>[NASDAQ.xlsx]Sheet1!R340C19</stp>
        <tr r="S340" s="1"/>
      </tp>
      <tp t="e">
        <v>#N/A</v>
        <stp/>
        <stp>##V3_BDPV12</stp>
        <stp>SAAS UW Equity</stp>
        <stp>FCF_TO_TOTAL_DEBT</stp>
        <stp>[NASDAQ.xlsx]Sheet1!R154C19</stp>
        <tr r="S154" s="1"/>
      </tp>
      <tp t="e">
        <v>#N/A</v>
        <stp/>
        <stp>##V3_BDPV12</stp>
        <stp>SABR UW Equity</stp>
        <stp>FCF_TO_TOTAL_DEBT</stp>
        <stp>[NASDAQ.xlsx]Sheet1!R289C19</stp>
        <tr r="S289" s="1"/>
      </tp>
      <tp t="e">
        <v>#N/A</v>
        <stp/>
        <stp>##V3_BDPV12</stp>
        <stp>NTWK UW Equity</stp>
        <stp>CF_CASH_FROM_OPER</stp>
        <stp>[NASDAQ.xlsx]Sheet1!R235C26</stp>
        <tr r="Z235" s="1"/>
      </tp>
      <tp t="e">
        <v>#N/A</v>
        <stp/>
        <stp>##V3_BDPV12</stp>
        <stp>TTWO UW Equity</stp>
        <stp>CF_CASH_FROM_OPER</stp>
        <stp>[NASDAQ.xlsx]Sheet1!R328C26</stp>
        <tr r="Z328" s="1"/>
      </tp>
      <tp t="e">
        <v>#N/A</v>
        <stp/>
        <stp>##V3_BDPV12</stp>
        <stp>QADA UW Equity</stp>
        <stp>FCF_TO_TOTAL_DEBT</stp>
        <stp>[NASDAQ.xlsx]Sheet1!R266C19</stp>
        <tr r="S266" s="1"/>
      </tp>
      <tp t="e">
        <v>#N/A</v>
        <stp/>
        <stp>##V3_BDPV12</stp>
        <stp>QADB UW Equity</stp>
        <stp>FCF_TO_TOTAL_DEBT</stp>
        <stp>[NASDAQ.xlsx]Sheet1!R267C19</stp>
        <tr r="S267" s="1"/>
      </tp>
      <tp t="e">
        <v>#N/A</v>
        <stp/>
        <stp>##V3_BDPV12</stp>
        <stp>SYRX UW Equity</stp>
        <stp>CF_FREE_CASH_FLOW</stp>
        <stp>[NASDAQ.xlsx]Sheet1!R327C16</stp>
        <tr r="P327" s="1"/>
      </tp>
      <tp t="e">
        <v>#N/A</v>
        <stp/>
        <stp>##V3_BDPV12</stp>
        <stp>TYPE UW Equity</stp>
        <stp>CF_FREE_CASH_FLOW</stp>
        <stp>[NASDAQ.xlsx]Sheet1!R225C16</stp>
        <tr r="P225" s="1"/>
      </tp>
      <tp>
        <v>22.4984</v>
        <stp/>
        <stp>##V3_BDHV12</stp>
        <stp>CERN UW Equity</stp>
        <stp>OPER_MARGIN</stp>
        <stp>CQ12004</stp>
        <stp/>
        <stp>[NASDAQ.xlsx]OperMarg BDH!R5C64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L5" s="3"/>
      </tp>
      <tp>
        <v>-2.4009999999999998</v>
        <stp/>
        <stp>##V3_BDHV12</stp>
        <stp>AXTI UW Equity</stp>
        <stp>OPER_MARGIN</stp>
        <stp>CQ12004</stp>
        <stp/>
        <stp>[NASDAQ.xlsx]OperMarg BDH!R5C42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P5" s="3"/>
      </tp>
      <tp t="e">
        <v>#N/A</v>
        <stp/>
        <stp>##V3_BDPV12</stp>
        <stp>FALC UW Equity</stp>
        <stp>FCF_TO_TOTAL_DEBT</stp>
        <stp>[NASDAQ.xlsx]Sheet1!R132C19</stp>
        <tr r="S132" s="1"/>
      </tp>
      <tp t="e">
        <v>#N/A</v>
        <stp/>
        <stp>##V3_BDPV12</stp>
        <stp>SANM UW Equity</stp>
        <stp>FCF_TO_TOTAL_DEBT</stp>
        <stp>[NASDAQ.xlsx]Sheet1!R291C19</stp>
        <tr r="S291" s="1"/>
      </tp>
      <tp t="e">
        <v>#N/A</v>
        <stp/>
        <stp>##V3_BDPV12</stp>
        <stp>MANH UW Equity</stp>
        <stp>FCF_TO_TOTAL_DEBT</stp>
        <stp>[NASDAQ.xlsx]Sheet1!R202C19</stp>
        <tr r="S202" s="1"/>
      </tp>
      <tp t="e">
        <v>#N/A</v>
        <stp/>
        <stp>##V3_BDPV12</stp>
        <stp>VECO UW Equity</stp>
        <stp>BS_TOT_ASSET</stp>
        <stp>[NASDAQ.xlsx]Sheet1!R356C22</stp>
        <tr r="V356" s="1"/>
      </tp>
      <tp t="e">
        <v>#N/A</v>
        <stp/>
        <stp>##V3_BDPV12</stp>
        <stp>VDSI UW Equity</stp>
        <stp>BS_TOT_ASSET</stp>
        <stp>[NASDAQ.xlsx]Sheet1!R355C22</stp>
        <tr r="V355" s="1"/>
      </tp>
      <tp t="e">
        <v>#N/A</v>
        <stp/>
        <stp>##V3_BDPV12</stp>
        <stp>VGGL UW Equity</stp>
        <stp>BS_TOT_ASSET</stp>
        <stp>[NASDAQ.xlsx]Sheet1!R362C22</stp>
        <tr r="V362" s="1"/>
      </tp>
      <tp t="e">
        <v>#N/A</v>
        <stp/>
        <stp>##V3_BDPV12</stp>
        <stp>CY UW Equity</stp>
        <stp>SALES_REV_TURN</stp>
        <stp>[NASDAQ.xlsx]Sheet1!R93C15</stp>
        <tr r="O93" s="1"/>
      </tp>
      <tp t="e">
        <v>#N/A</v>
        <stp/>
        <stp>##V3_BDPV12</stp>
        <stp>VIAS UW Equity</stp>
        <stp>BS_TOT_ASSET</stp>
        <stp>[NASDAQ.xlsx]Sheet1!R361C22</stp>
        <tr r="V361" s="1"/>
      </tp>
      <tp t="e">
        <v>#N/A</v>
        <stp/>
        <stp>##V3_BDPV12</stp>
        <stp>CA UW Equity</stp>
        <stp>SALES_REV_TURN</stp>
        <stp>[NASDAQ.xlsx]Sheet1!R59C15</stp>
        <tr r="O59" s="1"/>
      </tp>
      <tp t="e">
        <v>#N/A</v>
        <stp/>
        <stp>##V3_BDPV12</stp>
        <stp>BV UW Equity</stp>
        <stp>SALES_REV_TURN</stp>
        <stp>[NASDAQ.xlsx]Sheet1!R45C15</stp>
        <tr r="O45" s="1"/>
      </tp>
      <tp t="e">
        <v>#N/A</v>
        <stp/>
        <stp>##V3_BDPV12</stp>
        <stp>VSAT UW Equity</stp>
        <stp>BS_TOT_ASSET</stp>
        <stp>[NASDAQ.xlsx]Sheet1!R360C22</stp>
        <tr r="V360" s="1"/>
      </tp>
      <tp t="e">
        <v>#N/A</v>
        <stp/>
        <stp>##V3_BDPV12</stp>
        <stp>VRSK UW Equity</stp>
        <stp>BS_TOT_ASSET</stp>
        <stp>[NASDAQ.xlsx]Sheet1!R359C22</stp>
        <tr r="V359" s="1"/>
      </tp>
      <tp t="e">
        <v>#N/A</v>
        <stp/>
        <stp>##V3_BDPV12</stp>
        <stp>VRSN UW Equity</stp>
        <stp>BS_TOT_ASSET</stp>
        <stp>[NASDAQ.xlsx]Sheet1!R358C22</stp>
        <tr r="V358" s="1"/>
      </tp>
      <tp t="e">
        <v>#N/A</v>
        <stp/>
        <stp>##V3_BDPV12</stp>
        <stp>VRTU UW Equity</stp>
        <stp>BS_TOT_ASSET</stp>
        <stp>[NASDAQ.xlsx]Sheet1!R363C22</stp>
        <tr r="V363" s="1"/>
      </tp>
      <tp t="e">
        <v>#N/A</v>
        <stp/>
        <stp>##V3_BDPV12</stp>
        <stp>VRNT UW Equity</stp>
        <stp>BS_TOT_ASSET</stp>
        <stp>[NASDAQ.xlsx]Sheet1!R357C22</stp>
        <tr r="V357" s="1"/>
      </tp>
      <tp t="e">
        <v>#N/A</v>
        <stp/>
        <stp>##V3_BDPV12</stp>
        <stp>VRNS UW Equity</stp>
        <stp>BS_TOT_ASSET</stp>
        <stp>[NASDAQ.xlsx]Sheet1!R354C22</stp>
        <tr r="V354" s="1"/>
      </tp>
      <tp t="e">
        <v>#N/A</v>
        <stp/>
        <stp>##V3_BDPV12</stp>
        <stp>VTSS UW Equity</stp>
        <stp>BS_TOT_ASSET</stp>
        <stp>[NASDAQ.xlsx]Sheet1!R364C22</stp>
        <tr r="V364" s="1"/>
      </tp>
      <tp t="e">
        <v>#N/A</v>
        <stp/>
        <stp>##V3_BDPV12</stp>
        <stp>SLP UW Equity</stp>
        <stp>FCF_TO_TOTAL_DEBT</stp>
        <stp>[NASDAQ.xlsx]Sheet1!R303C19</stp>
        <tr r="S303" s="1"/>
      </tp>
      <tp t="e">
        <v>#N/A</v>
        <stp/>
        <stp>##V3_BDPV12</stp>
        <stp>BRCD UW Equity</stp>
        <stp>RTG_FITCH_LT_ISSUER_DEFAULT</stp>
        <stp>[NASDAQ.xlsx]Sheet1!R56C9</stp>
        <tr r="I56" s="1"/>
      </tp>
      <tp t="e">
        <v>#N/A</v>
        <stp/>
        <stp>##V3_BDPV12</stp>
        <stp>DRAM UW Equity</stp>
        <stp>RTG_FITCH_LT_ISSUER_DEFAULT</stp>
        <stp>[NASDAQ.xlsx]Sheet1!R96C9</stp>
        <tr r="I96" s="1"/>
      </tp>
      <tp t="e">
        <v>#N/A</v>
        <stp/>
        <stp>##V3_BDPV12</stp>
        <stp>CRAY UW Equity</stp>
        <stp>RTG_FITCH_LT_ISSUER_DEFAULT</stp>
        <stp>[NASDAQ.xlsx]Sheet1!R86C9</stp>
        <tr r="I86" s="1"/>
      </tp>
      <tp t="e">
        <v>#N/A</v>
        <stp/>
        <stp>##V3_BDPV12</stp>
        <stp>SGI UW Equity</stp>
        <stp>FCF_TO_TOTAL_DEBT</stp>
        <stp>[NASDAQ.xlsx]Sheet1!R301C19</stp>
        <tr r="S301" s="1"/>
      </tp>
      <tp t="e">
        <v>#N/A</v>
        <stp/>
        <stp>##V3_BDPV12</stp>
        <stp>KFX UW Equity</stp>
        <stp>CF_FREE_CASH_FLOW</stp>
        <stp>[NASDAQ.xlsx]Sheet1!R183C16</stp>
        <tr r="P183" s="1"/>
      </tp>
      <tp t="e">
        <v>#N/A</v>
        <stp/>
        <stp>##V3_BDPV12</stp>
        <stp>SQI UW Equity</stp>
        <stp>FCF_TO_TOTAL_DEBT</stp>
        <stp>[NASDAQ.xlsx]Sheet1!R295C19</stp>
        <tr r="S295" s="1"/>
      </tp>
      <tp t="e">
        <v>#N/A</v>
        <stp/>
        <stp>##V3_BDPV12</stp>
        <stp>FCS UW Equity</stp>
        <stp>CF_CASH_FROM_OPER</stp>
        <stp>[NASDAQ.xlsx]Sheet1!R131C26</stp>
        <tr r="Z131" s="1"/>
      </tp>
      <tp t="e">
        <v>#N/A</v>
        <stp/>
        <stp>##V3_BDPV12</stp>
        <stp>CSCO UW Equity</stp>
        <stp>BS_CASH_NEAR_CASH_ITEM</stp>
        <stp>[NASDAQ.xlsx]Sheet1!R68C28</stp>
        <tr r="AB68" s="1"/>
      </tp>
      <tp t="e">
        <v>#N/A</v>
        <stp/>
        <stp>##V3_BDPV12</stp>
        <stp>BSFT UW Equity</stp>
        <stp>BS_CASH_NEAR_CASH_ITEM</stp>
        <stp>[NASDAQ.xlsx]Sheet1!R54C28</stp>
        <tr r="AB54" s="1"/>
      </tp>
      <tp t="e">
        <v>#N/A</v>
        <stp/>
        <stp>##V3_BDPV12</stp>
        <stp>CSGS UW Equity</stp>
        <stp>BS_CASH_NEAR_CASH_ITEM</stp>
        <stp>[NASDAQ.xlsx]Sheet1!R90C28</stp>
        <tr r="AB90" s="1"/>
      </tp>
      <tp t="e">
        <v>#N/A</v>
        <stp/>
        <stp>##V3_BDPV12</stp>
        <stp>TACT UW Equity</stp>
        <stp>RTG_FITCH_LT_ISSUER_DEFAULT</stp>
        <stp>[NASDAQ.xlsx]Sheet1!R340C9</stp>
        <tr r="I340" s="1"/>
      </tp>
      <tp t="e">
        <v>#N/A</v>
        <stp/>
        <stp>##V3_BDPV12</stp>
        <stp>DGII UW Equity</stp>
        <stp>SALES_REV_TURN</stp>
        <stp>[NASDAQ.xlsx]Sheet1!R99C15</stp>
        <tr r="O99" s="1"/>
      </tp>
      <tp t="e">
        <v>#N/A</v>
        <stp/>
        <stp>##V3_BDPV12</stp>
        <stp>CSOD UW Equity</stp>
        <stp>BS_CASH_NEAR_CASH_ITEM</stp>
        <stp>[NASDAQ.xlsx]Sheet1!R83C28</stp>
        <tr r="AB83" s="1"/>
      </tp>
      <tp t="e">
        <v>#N/A</v>
        <stp/>
        <stp>##V3_BDPV12</stp>
        <stp>NTAP UW Equity</stp>
        <stp>RTG_FITCH_LT_ISSUER_DEFAULT</stp>
        <stp>[NASDAQ.xlsx]Sheet1!R232C9</stp>
        <tr r="I232" s="1"/>
      </tp>
      <tp t="e">
        <v>#N/A</v>
        <stp/>
        <stp>##V3_BDPV12</stp>
        <stp>PTC UW Equity</stp>
        <stp>IS_OPER_INC</stp>
        <stp>[NASDAQ.xlsx]Sheet1!R265C23</stp>
        <tr r="W265" s="1"/>
      </tp>
      <tp t="e">
        <v>#N/A</v>
        <stp/>
        <stp>##V3_BDPV12</stp>
        <stp>LECO UW Equity</stp>
        <stp>RTG_FITCH_LT_ISSUER_DEFAULT</stp>
        <stp>[NASDAQ.xlsx]Sheet1!R190C9</stp>
        <tr r="I190" s="1"/>
      </tp>
      <tp t="e">
        <v>#N/A</v>
        <stp/>
        <stp>##V3_BDPV12</stp>
        <stp>WDC UW Equity</stp>
        <stp>IS_OPER_INC</stp>
        <stp>[NASDAQ.xlsx]Sheet1!R368C23</stp>
        <tr r="W368" s="1"/>
      </tp>
      <tp t="e">
        <v>#N/A</v>
        <stp/>
        <stp>##V3_BDPV12</stp>
        <stp>OMCL UW Equity</stp>
        <stp>RTG_FITCH_LT_ISSUER_DEFAULT</stp>
        <stp>[NASDAQ.xlsx]Sheet1!R240C9</stp>
        <tr r="I240" s="1"/>
      </tp>
      <tp t="e">
        <v>#N/A</v>
        <stp/>
        <stp>##V3_BDPV12</stp>
        <stp>CSPI UW Equity</stp>
        <stp>BS_CASH_NEAR_CASH_ITEM</stp>
        <stp>[NASDAQ.xlsx]Sheet1!R91C28</stp>
        <tr r="AB91" s="1"/>
      </tp>
      <tp t="e">
        <v>#N/A</v>
        <stp/>
        <stp>##V3_BDPV12</stp>
        <stp>QBAK UW Equity</stp>
        <stp>RTG_FITCH_LT_ISSUER_DEFAULT</stp>
        <stp>[NASDAQ.xlsx]Sheet1!R272C9</stp>
        <tr r="I272" s="1"/>
      </tp>
      <tp t="e">
        <v>#N/A</v>
        <stp/>
        <stp>##V3_BDPV12</stp>
        <stp>ASTI UW Equity</stp>
        <stp>BS_CASH_NEAR_CASH_ITEM</stp>
        <stp>[NASDAQ.xlsx]Sheet1!R29C28</stp>
        <tr r="AB29" s="1"/>
      </tp>
      <tp t="e">
        <v>#N/A</v>
        <stp/>
        <stp>##V3_BDPV12</stp>
        <stp>ASUR UW Equity</stp>
        <stp>BS_CASH_NEAR_CASH_ITEM</stp>
        <stp>[NASDAQ.xlsx]Sheet1!R33C28</stp>
        <tr r="AB33" s="1"/>
      </tp>
      <tp t="e">
        <v>#N/A</v>
        <stp/>
        <stp>##V3_BDPV12</stp>
        <stp>KELYA UW Equity</stp>
        <stp>OPER_MARGIN</stp>
        <stp>[NASDAQ.xlsx]Sheet1!R176C17</stp>
        <tr r="Q176" s="1"/>
      </tp>
      <tp t="e">
        <v>#N/A</v>
        <stp/>
        <stp>##V3_BDPV12</stp>
        <stp>TECD UW Equity</stp>
        <stp>RTG_FITCH_LT_ISSUER_DEFAULT</stp>
        <stp>[NASDAQ.xlsx]Sheet1!R330C9</stp>
        <tr r="I330" s="1"/>
      </tp>
      <tp t="e">
        <v>#N/A</v>
        <stp/>
        <stp>##V3_BDPV12</stp>
        <stp>ASYS UW Equity</stp>
        <stp>BS_CASH_NEAR_CASH_ITEM</stp>
        <stp>[NASDAQ.xlsx]Sheet1!R18C28</stp>
        <tr r="AB18" s="1"/>
      </tp>
      <tp t="e">
        <v>#N/A</v>
        <stp/>
        <stp>##V3_BDPV12</stp>
        <stp>SLAB UW Equity</stp>
        <stp>RTG_FITCH_LT_ISSUER_DEFAULT</stp>
        <stp>[NASDAQ.xlsx]Sheet1!R302C9</stp>
        <tr r="I302" s="1"/>
      </tp>
      <tp t="e">
        <v>#N/A</v>
        <stp/>
        <stp>##V3_BDPV12</stp>
        <stp>QADB UW Equity</stp>
        <stp>RTG_FITCH_LT_ISSUER_DEFAULT</stp>
        <stp>[NASDAQ.xlsx]Sheet1!R267C9</stp>
        <tr r="I267" s="1"/>
      </tp>
      <tp t="e">
        <v>#N/A</v>
        <stp/>
        <stp>##V3_BDPV12</stp>
        <stp>AGYS UW Equity</stp>
        <stp>SALES_REV_TURN</stp>
        <stp>[NASDAQ.xlsx]Sheet1!R11C15</stp>
        <tr r="O11" s="1"/>
      </tp>
      <tp t="e">
        <v>#N/A</v>
        <stp/>
        <stp>##V3_BDPV12</stp>
        <stp>INFA UW Equity</stp>
        <stp>RTG_FITCH_LT_ISSUER_DEFAULT</stp>
        <stp>[NASDAQ.xlsx]Sheet1!R155C9</stp>
        <tr r="I155" s="1"/>
      </tp>
      <tp t="e">
        <v>#N/A</v>
        <stp/>
        <stp>##V3_BDPV12</stp>
        <stp>MSCC UW Equity</stp>
        <stp>CF_CASH_FROM_OPER</stp>
        <stp>[NASDAQ.xlsx]Sheet1!R218C26</stp>
        <tr r="Z218" s="1"/>
      </tp>
      <tp t="e">
        <v>#N/A</v>
        <stp/>
        <stp>##V3_BDPV12</stp>
        <stp>KFRC UW Equity</stp>
        <stp>FCF_TO_TOTAL_DEBT</stp>
        <stp>[NASDAQ.xlsx]Sheet1!R180C19</stp>
        <tr r="S180" s="1"/>
      </tp>
      <tp t="e">
        <v>#N/A</v>
        <stp/>
        <stp>##V3_BDPV12</stp>
        <stp>PFPT UW Equity</stp>
        <stp>FCF_TO_TOTAL_DEBT</stp>
        <stp>[NASDAQ.xlsx]Sheet1!R264C19</stp>
        <tr r="S264" s="1"/>
      </tp>
      <tp t="e">
        <v>#N/A</v>
        <stp/>
        <stp>##V3_BDPV12</stp>
        <stp>WSCI UW Equity</stp>
        <stp>CF_CASH_FROM_OPER</stp>
        <stp>[NASDAQ.xlsx]Sheet1!R369C26</stp>
        <tr r="Z369" s="1"/>
      </tp>
      <tp t="e">
        <v>#N/A</v>
        <stp/>
        <stp>##V3_BDPV12</stp>
        <stp>LSCC UW Equity</stp>
        <stp>CF_CASH_FROM_OPER</stp>
        <stp>[NASDAQ.xlsx]Sheet1!R188C26</stp>
        <tr r="Z188" s="1"/>
      </tp>
      <tp t="e">
        <v>#N/A</v>
        <stp/>
        <stp>##V3_BDPV12</stp>
        <stp>VSAT UW Equity</stp>
        <stp>CF_CASH_FROM_OPER</stp>
        <stp>[NASDAQ.xlsx]Sheet1!R360C26</stp>
        <tr r="Z360" s="1"/>
      </tp>
      <tp t="e">
        <v>#N/A</v>
        <stp/>
        <stp>##V3_BDPV12</stp>
        <stp>MSFT UW Equity</stp>
        <stp>CF_CASH_FROM_OPER</stp>
        <stp>[NASDAQ.xlsx]Sheet1!R219C26</stp>
        <tr r="Z219" s="1"/>
      </tp>
      <tp t="e">
        <v>#N/A</v>
        <stp/>
        <stp>##V3_BDPV12</stp>
        <stp>PSEM UW Equity</stp>
        <stp>CF_CASH_FROM_OPER</stp>
        <stp>[NASDAQ.xlsx]Sheet1!R255C26</stp>
        <tr r="Z255" s="1"/>
      </tp>
      <tp>
        <v>-1.9973999999999998</v>
        <stp/>
        <stp>##V3_BDHV12</stp>
        <stp>CPWR UW Equity</stp>
        <stp>OPER_MARGIN</stp>
        <stp>CQ12004</stp>
        <stp/>
        <stp>[NASDAQ.xlsx]OperMarg BDH!R5C76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X5" s="3"/>
      </tp>
      <tp t="e">
        <v>#N/A</v>
        <stp/>
        <stp>##V3_BDPV12</stp>
        <stp>ALOT UW Equity</stp>
        <stp>NET_DEBT_TO_SHRHLDR_EQTY</stp>
        <stp>[NASDAQ.xlsx]Sheet1!R32C24</stp>
        <tr r="X32" s="1"/>
      </tp>
      <tp t="e">
        <v>#N/A</v>
        <stp/>
        <stp>##V3_BDPV12</stp>
        <stp>AMAT UW Equity</stp>
        <stp>NET_DEBT_TO_SHRHLDR_EQTY</stp>
        <stp>[NASDAQ.xlsx]Sheet1!R24C24</stp>
        <tr r="X24" s="1"/>
      </tp>
      <tp t="e">
        <v>#N/A</v>
        <stp/>
        <stp>##V3_BDPV12</stp>
        <stp>ADAT UW Equity</stp>
        <stp>NET_DEBT_TO_SHRHLDR_EQTY</stp>
        <stp>[NASDAQ.xlsx]Sheet1!R36C24</stp>
        <tr r="X36" s="1"/>
      </tp>
      <tp t="e">
        <v>#N/A</v>
        <stp/>
        <stp>##V3_BDPV12</stp>
        <stp>ISIL UW Equity</stp>
        <stp>CF_CASH_FROM_OPER</stp>
        <stp>[NASDAQ.xlsx]Sheet1!R166C26</stp>
        <tr r="Z166" s="1"/>
      </tp>
      <tp t="e">
        <v>#N/A</v>
        <stp/>
        <stp>##V3_BDPV12</stp>
        <stp>HSII UW Equity</stp>
        <stp>CF_CASH_FROM_OPER</stp>
        <stp>[NASDAQ.xlsx]Sheet1!R148C26</stp>
        <tr r="Z148" s="1"/>
      </tp>
      <tp t="e">
        <v>#N/A</v>
        <stp/>
        <stp>##V3_BDPV12</stp>
        <stp>GSIT UW Equity</stp>
        <stp>CF_CASH_FROM_OPER</stp>
        <stp>[NASDAQ.xlsx]Sheet1!R144C26</stp>
        <tr r="Z144" s="1"/>
      </tp>
      <tp t="e">
        <v>#N/A</v>
        <stp/>
        <stp>##V3_BDPV12</stp>
        <stp>CTCT UW Equity</stp>
        <stp>NET_DEBT_TO_SHRHLDR_EQTY</stp>
        <stp>[NASDAQ.xlsx]Sheet1!R81C24</stp>
        <tr r="X81" s="1"/>
      </tp>
      <tp t="e">
        <v>#N/A</v>
        <stp/>
        <stp>##V3_BDPV12</stp>
        <stp>CVLT UW Equity</stp>
        <stp>NET_DEBT_TO_SHRHLDR_EQTY</stp>
        <stp>[NASDAQ.xlsx]Sheet1!R74C24</stp>
        <tr r="X74" s="1"/>
      </tp>
      <tp t="e">
        <v>#N/A</v>
        <stp/>
        <stp>##V3_BDPV12</stp>
        <stp>QSII UW Equity</stp>
        <stp>CF_CASH_FROM_OPER</stp>
        <stp>[NASDAQ.xlsx]Sheet1!R271C26</stp>
        <tr r="Z271" s="1"/>
      </tp>
      <tp t="e">
        <v>#N/A</v>
        <stp/>
        <stp>##V3_BDPV12</stp>
        <stp>OSIS UW Equity</stp>
        <stp>CF_CASH_FROM_OPER</stp>
        <stp>[NASDAQ.xlsx]Sheet1!R243C26</stp>
        <tr r="Z243" s="1"/>
      </tp>
      <tp t="e">
        <v>#N/A</v>
        <stp/>
        <stp>##V3_BDPV12</stp>
        <stp>BNFT UW Equity</stp>
        <stp>NET_DEBT_TO_SHRHLDR_EQTY</stp>
        <stp>[NASDAQ.xlsx]Sheet1!R46C24</stp>
        <tr r="X46" s="1"/>
      </tp>
      <tp t="e">
        <v>#N/A</v>
        <stp/>
        <stp>##V3_BDPV12</stp>
        <stp>BSFT UW Equity</stp>
        <stp>NET_DEBT_TO_SHRHLDR_EQTY</stp>
        <stp>[NASDAQ.xlsx]Sheet1!R54C24</stp>
        <tr r="X54" s="1"/>
      </tp>
      <tp t="e">
        <v>#N/A</v>
        <stp/>
        <stp>##V3_BDPV12</stp>
        <stp>SSNC UW Equity</stp>
        <stp>CF_CASH_FROM_OPER</stp>
        <stp>[NASDAQ.xlsx]Sheet1!R312C26</stp>
        <tr r="Z312" s="1"/>
      </tp>
      <tp t="e">
        <v>#N/A</v>
        <stp/>
        <stp>##V3_BDPV12</stp>
        <stp>FSLR UW Equity</stp>
        <stp>CF_CASH_FROM_OPER</stp>
        <stp>[NASDAQ.xlsx]Sheet1!R135C26</stp>
        <tr r="Z135" s="1"/>
      </tp>
      <tp t="e">
        <v>#N/A</v>
        <stp/>
        <stp>##V3_BDPV12</stp>
        <stp>CVV UW Equity</stp>
        <stp>RTG_FITCH_LT_ISSUER_DEFAULT</stp>
        <stp>[NASDAQ.xlsx]Sheet1!R92C9</stp>
        <tr r="I92" s="1"/>
      </tp>
      <tp t="e">
        <v>#N/A</v>
        <stp/>
        <stp>##V3_BDPV12</stp>
        <stp>PSMI UW Equity</stp>
        <stp>CF_CASH_FROM_OPER</stp>
        <stp>[NASDAQ.xlsx]Sheet1!R253C26</stp>
        <tr r="Z253" s="1"/>
      </tp>
      <tp t="e">
        <v>#N/A</v>
        <stp/>
        <stp>##V3_BDPV12</stp>
        <stp>HSON UW Equity</stp>
        <stp>CF_CASH_FROM_OPER</stp>
        <stp>[NASDAQ.xlsx]Sheet1!R150C26</stp>
        <tr r="Z150" s="1"/>
      </tp>
      <tp t="e">
        <v>#N/A</v>
        <stp/>
        <stp>##V3_BDPV12</stp>
        <stp>TSRA UW Equity</stp>
        <stp>CF_CASH_FROM_OPER</stp>
        <stp>[NASDAQ.xlsx]Sheet1!R333C26</stp>
        <tr r="Z333" s="1"/>
      </tp>
      <tp t="e">
        <v>#N/A</v>
        <stp/>
        <stp>##V3_BDPV12</stp>
        <stp>DSPG UW Equity</stp>
        <stp>CF_CASH_FROM_OPER</stp>
        <stp>[NASDAQ.xlsx]Sheet1!R106C26</stp>
        <tr r="Z106" s="1"/>
      </tp>
      <tp t="e">
        <v>#N/A</v>
        <stp/>
        <stp>##V3_BDPV12</stp>
        <stp>TSRI UW Equity</stp>
        <stp>CF_CASH_FROM_OPER</stp>
        <stp>[NASDAQ.xlsx]Sheet1!R345C26</stp>
        <tr r="Z345" s="1"/>
      </tp>
      <tp t="e">
        <v>#N/A</v>
        <stp/>
        <stp>##V3_BDPV12</stp>
        <stp>ISSC UW Equity</stp>
        <stp>CF_CASH_FROM_OPER</stp>
        <stp>[NASDAQ.xlsx]Sheet1!R157C26</stp>
        <tr r="Z157" s="1"/>
      </tp>
      <tp t="e">
        <v>#N/A</v>
        <stp/>
        <stp>##V3_BDPV12</stp>
        <stp>ISSI UW Equity</stp>
        <stp>CF_CASH_FROM_OPER</stp>
        <stp>[NASDAQ.xlsx]Sheet1!R159C26</stp>
        <tr r="Z159" s="1"/>
      </tp>
      <tp t="e">
        <v>#N/A</v>
        <stp/>
        <stp>##V3_BDPV12</stp>
        <stp>HSTM UW Equity</stp>
        <stp>CF_CASH_FROM_OPER</stp>
        <stp>[NASDAQ.xlsx]Sheet1!R147C26</stp>
        <tr r="Z147" s="1"/>
      </tp>
      <tp t="e">
        <v>#N/A</v>
        <stp/>
        <stp>##V3_BDPV12</stp>
        <stp>WSTG UW Equity</stp>
        <stp>CF_CASH_FROM_OPER</stp>
        <stp>[NASDAQ.xlsx]Sheet1!R366C26</stp>
        <tr r="Z366" s="1"/>
      </tp>
      <tp t="e">
        <v>#N/A</v>
        <stp/>
        <stp>##V3_BDPV12</stp>
        <stp>MSTR UW Equity</stp>
        <stp>CF_CASH_FROM_OPER</stp>
        <stp>[NASDAQ.xlsx]Sheet1!R220C26</stp>
        <tr r="Z220" s="1"/>
      </tp>
      <tp t="e">
        <v>#N/A</v>
        <stp/>
        <stp>##V3_BDPV12</stp>
        <stp>PFIN UW Equity</stp>
        <stp>FCF_TO_TOTAL_DEBT</stp>
        <stp>[NASDAQ.xlsx]Sheet1!R245C19</stp>
        <tr r="S245" s="1"/>
      </tp>
      <tp t="e">
        <v>#N/A</v>
        <stp/>
        <stp>##V3_BDPV12</stp>
        <stp>RSYS UW Equity</stp>
        <stp>CF_CASH_FROM_OPER</stp>
        <stp>[NASDAQ.xlsx]Sheet1!R277C26</stp>
        <tr r="Z277" s="1"/>
      </tp>
      <tp t="e">
        <v>#N/A</v>
        <stp/>
        <stp>##V3_BDPV12</stp>
        <stp>FFIV UW Equity</stp>
        <stp>FCF_TO_TOTAL_DEBT</stp>
        <stp>[NASDAQ.xlsx]Sheet1!R129C19</stp>
        <tr r="S129" s="1"/>
      </tp>
      <tp t="e">
        <v>#N/A</v>
        <stp/>
        <stp>##V3_BDPV12</stp>
        <stp>SSYS UW Equity</stp>
        <stp>CF_CASH_FROM_OPER</stp>
        <stp>[NASDAQ.xlsx]Sheet1!R313C26</stp>
        <tr r="Z313" s="1"/>
      </tp>
      <tp t="e">
        <v>#N/A</v>
        <stp/>
        <stp>##V3_BDPV12</stp>
        <stp>TSYS UW Equity</stp>
        <stp>CF_CASH_FROM_OPER</stp>
        <stp>[NASDAQ.xlsx]Sheet1!R331C26</stp>
        <tr r="Z331" s="1"/>
      </tp>
      <tp t="e">
        <v>#N/A</v>
        <stp/>
        <stp>##V3_BDPV12</stp>
        <stp>EFII UW Equity</stp>
        <stp>FCF_TO_TOTAL_DEBT</stp>
        <stp>[NASDAQ.xlsx]Sheet1!R116C19</stp>
        <tr r="S116" s="1"/>
      </tp>
      <tp t="e">
        <v>#N/A</v>
        <stp/>
        <stp>##V3_BDPV12</stp>
        <stp>RFMD UW Equity</stp>
        <stp>FCF_TO_TOTAL_DEBT</stp>
        <stp>[NASDAQ.xlsx]Sheet1!R285C19</stp>
        <tr r="S285" s="1"/>
      </tp>
      <tp t="e">
        <v>#N/A</v>
        <stp/>
        <stp>##V3_BDPV12</stp>
        <stp>MFLX UW Equity</stp>
        <stp>FCF_TO_TOTAL_DEBT</stp>
        <stp>[NASDAQ.xlsx]Sheet1!R228C19</stp>
        <tr r="S228" s="1"/>
      </tp>
      <tp t="e">
        <v>#N/A</v>
        <stp/>
        <stp>##V3_BDPV12</stp>
        <stp>ADI UW Equity</stp>
        <stp>RTG_FITCH_LT_ISSUER_DEFAULT</stp>
        <stp>[NASDAQ.xlsx]Sheet1!R20C9</stp>
        <tr r="I20" s="1"/>
      </tp>
      <tp t="e">
        <v>#N/A</v>
        <stp/>
        <stp>##V3_BDPV12</stp>
        <stp>QADA UW Equity</stp>
        <stp>BS_TOT_ASSET</stp>
        <stp>[NASDAQ.xlsx]Sheet1!R266C22</stp>
        <tr r="V266" s="1"/>
      </tp>
      <tp t="e">
        <v>#N/A</v>
        <stp/>
        <stp>##V3_BDPV12</stp>
        <stp>QADB UW Equity</stp>
        <stp>BS_TOT_ASSET</stp>
        <stp>[NASDAQ.xlsx]Sheet1!R267C22</stp>
        <tr r="V267" s="1"/>
      </tp>
      <tp t="e">
        <v>#N/A</v>
        <stp/>
        <stp>##V3_BDPV12</stp>
        <stp>QBAK UW Equity</stp>
        <stp>BS_TOT_ASSET</stp>
        <stp>[NASDAQ.xlsx]Sheet1!R272C22</stp>
        <tr r="V272" s="1"/>
      </tp>
      <tp t="e">
        <v>#N/A</v>
        <stp/>
        <stp>##V3_BDPV12</stp>
        <stp>QCOM UW Equity</stp>
        <stp>BS_TOT_ASSET</stp>
        <stp>[NASDAQ.xlsx]Sheet1!R270C22</stp>
        <tr r="V270" s="1"/>
      </tp>
      <tp t="e">
        <v>#N/A</v>
        <stp/>
        <stp>##V3_BDPV12</stp>
        <stp>CA UW Equity</stp>
        <stp>RTG_MDY_ISSUER</stp>
        <stp>[NASDAQ.xlsx]Sheet1!R59C11</stp>
        <tr r="K59" s="1"/>
      </tp>
      <tp t="e">
        <v>#N/A</v>
        <stp/>
        <stp>##V3_BDPV12</stp>
        <stp>CY UW Equity</stp>
        <stp>RTG_MDY_ISSUER</stp>
        <stp>[NASDAQ.xlsx]Sheet1!R93C11</stp>
        <tr r="K93" s="1"/>
      </tp>
      <tp t="e">
        <v>#N/A</v>
        <stp/>
        <stp>##V3_BDPV12</stp>
        <stp>BV UW Equity</stp>
        <stp>RTG_MDY_ISSUER</stp>
        <stp>[NASDAQ.xlsx]Sheet1!R45C11</stp>
        <tr r="K45" s="1"/>
      </tp>
      <tp t="e">
        <v>#N/A</v>
        <stp/>
        <stp>##V3_BDPV12</stp>
        <stp>QLYS UW Equity</stp>
        <stp>BS_TOT_ASSET</stp>
        <stp>[NASDAQ.xlsx]Sheet1!R273C22</stp>
        <tr r="V273" s="1"/>
      </tp>
      <tp t="e">
        <v>#N/A</v>
        <stp/>
        <stp>##V3_BDPV12</stp>
        <stp>QLGC UW Equity</stp>
        <stp>BS_TOT_ASSET</stp>
        <stp>[NASDAQ.xlsx]Sheet1!R269C22</stp>
        <tr r="V269" s="1"/>
      </tp>
      <tp t="e">
        <v>#N/A</v>
        <stp/>
        <stp>##V3_BDPV12</stp>
        <stp>QLIK UW Equity</stp>
        <stp>BS_TOT_ASSET</stp>
        <stp>[NASDAQ.xlsx]Sheet1!R268C22</stp>
        <tr r="V268" s="1"/>
      </tp>
      <tp t="e">
        <v>#N/A</v>
        <stp/>
        <stp>##V3_BDPV12</stp>
        <stp>QRHC UW Equity</stp>
        <stp>BS_TOT_ASSET</stp>
        <stp>[NASDAQ.xlsx]Sheet1!R274C22</stp>
        <tr r="V274" s="1"/>
      </tp>
      <tp t="e">
        <v>#N/A</v>
        <stp/>
        <stp>##V3_BDPV12</stp>
        <stp>QSII UW Equity</stp>
        <stp>BS_TOT_ASSET</stp>
        <stp>[NASDAQ.xlsx]Sheet1!R271C22</stp>
        <tr r="V271" s="1"/>
      </tp>
      <tp t="e">
        <v>#N/A</v>
        <stp/>
        <stp>##V3_BDPV12</stp>
        <stp>QUIK UW Equity</stp>
        <stp>BS_TOT_ASSET</stp>
        <stp>[NASDAQ.xlsx]Sheet1!R275C22</stp>
        <tr r="V275" s="1"/>
      </tp>
      <tp t="e">
        <v>#N/A</v>
        <stp/>
        <stp>##V3_BDPV12</stp>
        <stp>QUMU UW Equity</stp>
        <stp>BS_TOT_ASSET</stp>
        <stp>[NASDAQ.xlsx]Sheet1!R276C22</stp>
        <tr r="V276" s="1"/>
      </tp>
      <tp t="e">
        <v>#N/A</v>
        <stp/>
        <stp>##V3_BDPV12</stp>
        <stp>ADP UW Equity</stp>
        <stp>BS_CASH_NEAR_CASH_ITEM</stp>
        <stp>[NASDAQ.xlsx]Sheet1!R39C28</stp>
        <tr r="AB39" s="1"/>
      </tp>
      <tp t="e">
        <v>#N/A</v>
        <stp/>
        <stp>##V3_BDPV12</stp>
        <stp>ADI UW Equity</stp>
        <stp>BS_CASH_NEAR_CASH_ITEM</stp>
        <stp>[NASDAQ.xlsx]Sheet1!R20C28</stp>
        <tr r="AB20" s="1"/>
      </tp>
      <tp t="e">
        <v>#N/A</v>
        <stp/>
        <stp>##V3_BDPV12</stp>
        <stp>CSGS UW Equity</stp>
        <stp>RTG_FITCH_LT_ISSUER_DEFAULT</stp>
        <stp>[NASDAQ.xlsx]Sheet1!R90C9</stp>
        <tr r="I90" s="1"/>
      </tp>
      <tp t="e">
        <v>#N/A</v>
        <stp/>
        <stp>##V3_BDPV12</stp>
        <stp>BLIN           UW Equity</stp>
        <stp>RTG_EGAN_JONES_LOCAL_SR_UNSEC</stp>
        <stp>[NASDAQ.xlsx]Sheet1!R51C13</stp>
        <tr r="M51" s="1"/>
      </tp>
      <tp t="e">
        <v>#N/A</v>
        <stp/>
        <stp>##V3_BDPV12</stp>
        <stp>TXN UW Equity</stp>
        <stp>FCF_TO_TOTAL_DEBT</stp>
        <stp>[NASDAQ.xlsx]Sheet1!R334C19</stp>
        <tr r="S334" s="1"/>
      </tp>
      <tp t="e">
        <v>#N/A</v>
        <stp/>
        <stp>##V3_BDPV12</stp>
        <stp>BVSN UW Equity</stp>
        <stp>RTG_FITCH_LT_ISSUER_DEFAULT</stp>
        <stp>[NASDAQ.xlsx]Sheet1!R55C9</stp>
        <tr r="I55" s="1"/>
      </tp>
      <tp t="e">
        <v>#N/A</v>
        <stp/>
        <stp>##V3_BDPV12</stp>
        <stp>DAEG UW Equity</stp>
        <stp>RTG_MDY_ISSUER</stp>
        <stp>[NASDAQ.xlsx]Sheet1!R94C11</stp>
        <tr r="K94" s="1"/>
      </tp>
      <tp t="e">
        <v>#N/A</v>
        <stp/>
        <stp>##V3_BDPV12</stp>
        <stp>BRCD UW Equity</stp>
        <stp>BS_CASH_NEAR_CASH_ITEM</stp>
        <stp>[NASDAQ.xlsx]Sheet1!R56C28</stp>
        <tr r="AB56" s="1"/>
      </tp>
      <tp t="e">
        <v>#N/A</v>
        <stp/>
        <stp>##V3_BDPV12</stp>
        <stp>BRCM UW Equity</stp>
        <stp>BS_CASH_NEAR_CASH_ITEM</stp>
        <stp>[NASDAQ.xlsx]Sheet1!R53C28</stp>
        <tr r="AB53" s="1"/>
      </tp>
      <tp t="e">
        <v>#N/A</v>
        <stp/>
        <stp>##V3_BDPV12</stp>
        <stp>INFA UW Equity</stp>
        <stp>RTG_MOODY_LONG_TERM</stp>
        <stp>[NASDAQ.xlsx]Sheet1!R155C12</stp>
        <tr r="L155" s="1"/>
      </tp>
      <tp t="e">
        <v>#N/A</v>
        <stp/>
        <stp>##V3_BDPV12</stp>
        <stp>DRAM UW Equity</stp>
        <stp>BS_CASH_NEAR_CASH_ITEM</stp>
        <stp>[NASDAQ.xlsx]Sheet1!R96C28</stp>
        <tr r="AB96" s="1"/>
      </tp>
      <tp t="e">
        <v>#N/A</v>
        <stp/>
        <stp>##V3_BDPV12</stp>
        <stp>TRAK UW Equity</stp>
        <stp>BS_CASH_NEAR_CASH_ITEM</stp>
        <stp>[NASDAQ.xlsx]Sheet1!R98C28</stp>
        <tr r="AB98" s="1"/>
      </tp>
      <tp t="e">
        <v>#N/A</v>
        <stp/>
        <stp>##V3_BDPV12</stp>
        <stp>CRAY UW Equity</stp>
        <stp>BS_CASH_NEAR_CASH_ITEM</stp>
        <stp>[NASDAQ.xlsx]Sheet1!R86C28</stp>
        <tr r="AB86" s="1"/>
      </tp>
      <tp t="e">
        <v>#N/A</v>
        <stp/>
        <stp>##V3_BDPV12</stp>
        <stp>MNGA UW Equity</stp>
        <stp>RTG_MOODY_LONG_TERM</stp>
        <stp>[NASDAQ.xlsx]Sheet1!R200C12</stp>
        <tr r="L200" s="1"/>
      </tp>
      <tp t="e">
        <v>#N/A</v>
        <stp/>
        <stp>##V3_BDPV12</stp>
        <stp>CRDS UW Equity</stp>
        <stp>BS_CASH_NEAR_CASH_ITEM</stp>
        <stp>[NASDAQ.xlsx]Sheet1!R89C28</stp>
        <tr r="AB89" s="1"/>
      </tp>
      <tp t="e">
        <v>#N/A</v>
        <stp/>
        <stp>##V3_BDPV12</stp>
        <stp>NVDA UW Equity</stp>
        <stp>RTG_MOODY_LONG_TERM</stp>
        <stp>[NASDAQ.xlsx]Sheet1!R238C12</stp>
        <tr r="L238" s="1"/>
      </tp>
      <tp t="e">
        <v>#N/A</v>
        <stp/>
        <stp>##V3_BDPV12</stp>
        <stp>CREE UW Equity</stp>
        <stp>BS_CASH_NEAR_CASH_ITEM</stp>
        <stp>[NASDAQ.xlsx]Sheet1!R87C28</stp>
        <tr r="AB87" s="1"/>
      </tp>
      <tp t="e">
        <v>#N/A</v>
        <stp/>
        <stp>##V3_BDPV12</stp>
        <stp>CAMP UW Equity</stp>
        <stp>RTG_MDY_ISSUER</stp>
        <stp>[NASDAQ.xlsx]Sheet1!R62C11</stp>
        <tr r="K62" s="1"/>
      </tp>
      <tp t="e">
        <v>#N/A</v>
        <stp/>
        <stp>##V3_BDPV12</stp>
        <stp>CALD UW Equity</stp>
        <stp>RTG_MDY_ISSUER</stp>
        <stp>[NASDAQ.xlsx]Sheet1!R63C11</stp>
        <tr r="K63" s="1"/>
      </tp>
      <tp t="e">
        <v>#N/A</v>
        <stp/>
        <stp>##V3_BDPV12</stp>
        <stp>BRKS UW Equity</stp>
        <stp>BS_CASH_NEAR_CASH_ITEM</stp>
        <stp>[NASDAQ.xlsx]Sheet1!R57C28</stp>
        <tr r="AB57" s="1"/>
      </tp>
      <tp t="e">
        <v>#N/A</v>
        <stp/>
        <stp>##V3_BDPV12</stp>
        <stp>PRFT UW Equity</stp>
        <stp>RTG_FITCH_LT_ISSUER_DEFAULT</stp>
        <stp>[NASDAQ.xlsx]Sheet1!R254C9</stp>
        <tr r="I254" s="1"/>
      </tp>
      <tp t="e">
        <v>#N/A</v>
        <stp/>
        <stp>##V3_BDPV12</stp>
        <stp>AFOP UW Equity</stp>
        <stp>SALES_REV_TURN</stp>
        <stp>[NASDAQ.xlsx]Sheet1!R12C15</stp>
        <tr r="O12" s="1"/>
      </tp>
      <tp t="e">
        <v>#N/A</v>
        <stp/>
        <stp>##V3_BDPV12</stp>
        <stp>AAOI UW Equity</stp>
        <stp>RTG_MDY_ISSUER</stp>
        <stp>[NASDAQ.xlsx]Sheet1!R26C11</stp>
        <tr r="K26" s="1"/>
      </tp>
      <tp t="e">
        <v>#N/A</v>
        <stp/>
        <stp>##V3_BDPV12</stp>
        <stp>INAP UW Equity</stp>
        <stp>RTG_FITCH_LT_ISSUER_DEFAULT</stp>
        <stp>[NASDAQ.xlsx]Sheet1!R163C9</stp>
        <tr r="I163" s="1"/>
      </tp>
      <tp t="e">
        <v>#N/A</v>
        <stp/>
        <stp>##V3_BDPV12</stp>
        <stp>EGAN UW Equity</stp>
        <stp>RTG_FITCH_LT_ISSUER_DEFAULT</stp>
        <stp>[NASDAQ.xlsx]Sheet1!R113C9</stp>
        <tr r="I113" s="1"/>
      </tp>
      <tp t="e">
        <v>#N/A</v>
        <stp/>
        <stp>##V3_BDPV12</stp>
        <stp>ARRS UW Equity</stp>
        <stp>BS_CASH_NEAR_CASH_ITEM</stp>
        <stp>[NASDAQ.xlsx]Sheet1!R27C28</stp>
        <tr r="AB27" s="1"/>
      </tp>
      <tp t="e">
        <v>#N/A</v>
        <stp/>
        <stp>##V3_BDPV12</stp>
        <stp>FUEL UW Equity</stp>
        <stp>RTG_FITCH_LT_ISSUER_DEFAULT</stp>
        <stp>[NASDAQ.xlsx]Sheet1!R287C9</stp>
        <tr r="I287" s="1"/>
      </tp>
      <tp t="e">
        <v>#N/A</v>
        <stp/>
        <stp>##V3_BDPV12</stp>
        <stp>ZNGA UW Equity</stp>
        <stp>RTG_MOODY_LONG_TERM</stp>
        <stp>[NASDAQ.xlsx]Sheet1!R376C12</stp>
        <tr r="L376" s="1"/>
      </tp>
      <tp t="e">
        <v>#N/A</v>
        <stp/>
        <stp>##V3_BDPV12</stp>
        <stp>ZBRA UW Equity</stp>
        <stp>RTG_MOODY_LONG_TERM</stp>
        <stp>[NASDAQ.xlsx]Sheet1!R374C12</stp>
        <tr r="L374" s="1"/>
      </tp>
      <tp t="e">
        <v>#N/A</v>
        <stp/>
        <stp>##V3_BDPV12</stp>
        <stp>GOOGL UW Equity</stp>
        <stp>OPER_MARGIN</stp>
        <stp>[NASDAQ.xlsx]Sheet1!R142C17</stp>
        <tr r="Q142" s="1"/>
      </tp>
      <tp t="e">
        <v>#N/A</v>
        <stp/>
        <stp>##V3_BDPV12</stp>
        <stp>CAVM UW Equity</stp>
        <stp>RTG_MDY_ISSUER</stp>
        <stp>[NASDAQ.xlsx]Sheet1!R64C11</stp>
        <tr r="K64" s="1"/>
      </tp>
      <tp t="e">
        <v>#N/A</v>
        <stp/>
        <stp>##V3_BDPV12</stp>
        <stp>AAPL UW Equity</stp>
        <stp>RTG_MDY_ISSUER</stp>
        <stp>[NASDAQ.xlsx]Sheet1!R23C11</stp>
        <tr r="K23" s="1"/>
      </tp>
      <tp t="e">
        <v>#N/A</v>
        <stp/>
        <stp>##V3_BDPV12</stp>
        <stp>LOGI UW Equity</stp>
        <stp>RTG_FITCH_LT_ISSUER_DEFAULT</stp>
        <stp>[NASDAQ.xlsx]Sheet1!R195C9</stp>
        <tr r="I195" s="1"/>
      </tp>
      <tp t="e">
        <v>#N/A</v>
        <stp/>
        <stp>##V3_BDPV12</stp>
        <stp>ARUN UW Equity</stp>
        <stp>BS_CASH_NEAR_CASH_ITEM</stp>
        <stp>[NASDAQ.xlsx]Sheet1!R28C28</stp>
        <tr r="AB28" s="1"/>
      </tp>
      <tp t="e">
        <v>#N/A</v>
        <stp/>
        <stp>##V3_BDPV12</stp>
        <stp>CRUS UW Equity</stp>
        <stp>BS_CASH_NEAR_CASH_ITEM</stp>
        <stp>[NASDAQ.xlsx]Sheet1!R67C28</stp>
        <tr r="AB67" s="1"/>
      </tp>
      <tp t="e">
        <v>#N/A</v>
        <stp/>
        <stp>##V3_BDPV12</stp>
        <stp>QADA UW Equity</stp>
        <stp>RTG_MOODY_LONG_TERM</stp>
        <stp>[NASDAQ.xlsx]Sheet1!R266C12</stp>
        <tr r="L266" s="1"/>
      </tp>
      <tp t="e">
        <v>#N/A</v>
        <stp/>
        <stp>##V3_BDPV12</stp>
        <stp>PEGA UW Equity</stp>
        <stp>RTG_MOODY_LONG_TERM</stp>
        <stp>[NASDAQ.xlsx]Sheet1!R252C12</stp>
        <tr r="L252" s="1"/>
      </tp>
      <tp t="e">
        <v>#N/A</v>
        <stp/>
        <stp>##V3_BDPV12</stp>
        <stp>MIDD UW Equity</stp>
        <stp>RTG_FITCH_LT_ISSUER_DEFAULT</stp>
        <stp>[NASDAQ.xlsx]Sheet1!R336C9</stp>
        <tr r="I336" s="1"/>
      </tp>
      <tp t="e">
        <v>#N/A</v>
        <stp/>
        <stp>##V3_BDPV12</stp>
        <stp>SGMA UW Equity</stp>
        <stp>RTG_MOODY_LONG_TERM</stp>
        <stp>[NASDAQ.xlsx]Sheet1!R300C12</stp>
        <tr r="L300" s="1"/>
      </tp>
      <tp t="e">
        <v>#N/A</v>
        <stp/>
        <stp>##V3_BDPV12</stp>
        <stp>SYNA UW Equity</stp>
        <stp>RTG_MOODY_LONG_TERM</stp>
        <stp>[NASDAQ.xlsx]Sheet1!R323C12</stp>
        <tr r="L323" s="1"/>
      </tp>
      <tp t="e">
        <v>#N/A</v>
        <stp/>
        <stp>##V3_BDPV12</stp>
        <stp>TSRA UW Equity</stp>
        <stp>RTG_MOODY_LONG_TERM</stp>
        <stp>[NASDAQ.xlsx]Sheet1!R333C12</stp>
        <tr r="L333" s="1"/>
      </tp>
      <tp t="e">
        <v>#N/A</v>
        <stp/>
        <stp>##V3_BDPV12</stp>
        <stp>NVEC UW Equity</stp>
        <stp>RTG_FITCH_LT_ISSUER_DEFAULT</stp>
        <stp>[NASDAQ.xlsx]Sheet1!R237C9</stp>
        <tr r="I237" s="1"/>
      </tp>
      <tp t="e">
        <v>#N/A</v>
        <stp/>
        <stp>##V3_BDPV12</stp>
        <stp>KBALV UW Equity</stp>
        <stp>BS_TOT_ASSET</stp>
        <stp>[NASDAQ.xlsx]Sheet1!R182C22</stp>
        <tr r="V182" s="1"/>
      </tp>
      <tp t="e">
        <v>#N/A</v>
        <stp/>
        <stp>##V3_BDPV12</stp>
        <stp>KBALB UW Equity</stp>
        <stp>BS_TOT_ASSET</stp>
        <stp>[NASDAQ.xlsx]Sheet1!R181C22</stp>
        <tr r="V181" s="1"/>
      </tp>
      <tp t="e">
        <v>#N/A</v>
        <stp/>
        <stp>##V3_BDPV12</stp>
        <stp>QADA UW Equity</stp>
        <stp>RTG_FITCH_LT_ISSUER_DEFAULT</stp>
        <stp>[NASDAQ.xlsx]Sheet1!R266C9</stp>
        <tr r="I266" s="1"/>
      </tp>
      <tp t="e">
        <v>#N/A</v>
        <stp/>
        <stp>##V3_BDPV12</stp>
        <stp>MGRC UW Equity</stp>
        <stp>FCF_TO_TOTAL_DEBT</stp>
        <stp>[NASDAQ.xlsx]Sheet1!R207C19</stp>
        <tr r="S207" s="1"/>
      </tp>
      <tp t="e">
        <v>#N/A</v>
        <stp/>
        <stp>##V3_BDPV12</stp>
        <stp>LRCX UW Equity</stp>
        <stp>CF_CASH_FROM_OPER</stp>
        <stp>[NASDAQ.xlsx]Sheet1!R186C26</stp>
        <tr r="Z186" s="1"/>
      </tp>
      <tp t="e">
        <v>#N/A</v>
        <stp/>
        <stp>##V3_BDPV12</stp>
        <stp>MRGE UW Equity</stp>
        <stp>CF_CASH_FROM_OPER</stp>
        <stp>[NASDAQ.xlsx]Sheet1!R213C26</stp>
        <tr r="Z213" s="1"/>
      </tp>
      <tp t="e">
        <v>#N/A</v>
        <stp/>
        <stp>##V3_BDPV12</stp>
        <stp>PRGS UW Equity</stp>
        <stp>CF_CASH_FROM_OPER</stp>
        <stp>[NASDAQ.xlsx]Sheet1!R263C26</stp>
        <tr r="Z263" s="1"/>
      </tp>
      <tp t="e">
        <v>#N/A</v>
        <stp/>
        <stp>##V3_BDPV12</stp>
        <stp>PRFT UW Equity</stp>
        <stp>CF_CASH_FROM_OPER</stp>
        <stp>[NASDAQ.xlsx]Sheet1!R254C26</stp>
        <tr r="Z254" s="1"/>
      </tp>
      <tp>
        <v>6.9629000000000003</v>
        <stp/>
        <stp>##V3_BDHV12</stp>
        <stp>CTXS UW Equity</stp>
        <stp>OPER_MARGIN</stp>
        <stp>CQ12004</stp>
        <stp/>
        <stp>[NASDAQ.xlsx]OperMarg BDH!R5C68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P5" s="3"/>
      </tp>
      <tp t="e">
        <v>#N/A</v>
        <stp/>
        <stp>##V3_BDPV12</stp>
        <stp>IGTE UW Equity</stp>
        <stp>FCF_TO_TOTAL_DEBT</stp>
        <stp>[NASDAQ.xlsx]Sheet1!R152C19</stp>
        <tr r="S152" s="1"/>
      </tp>
      <tp t="e">
        <v>#N/A</v>
        <stp/>
        <stp>##V3_BDPV12</stp>
        <stp>PRKR UW Equity</stp>
        <stp>CF_CASH_FROM_OPER</stp>
        <stp>[NASDAQ.xlsx]Sheet1!R247C26</stp>
        <tr r="Z247" s="1"/>
      </tp>
      <tp t="e">
        <v>#N/A</v>
        <stp/>
        <stp>##V3_BDPV12</stp>
        <stp>ERII UW Equity</stp>
        <stp>CF_CASH_FROM_OPER</stp>
        <stp>[NASDAQ.xlsx]Sheet1!R120C26</stp>
        <tr r="Z120" s="1"/>
      </tp>
      <tp t="e">
        <v>#N/A</v>
        <stp/>
        <stp>##V3_BDPV12</stp>
        <stp>DRIV UW Equity</stp>
        <stp>CF_CASH_FROM_OPER</stp>
        <stp>[NASDAQ.xlsx]Sheet1!R102C26</stp>
        <tr r="Z102" s="1"/>
      </tp>
      <tp>
        <v>-2.5884</v>
        <stp/>
        <stp>##V3_BDHV12</stp>
        <stp>MDRX UW Equity</stp>
        <stp>OPER_MARGIN</stp>
        <stp>CQ12004</stp>
        <stp/>
        <stp>[NASDAQ.xlsx]OperMarg BDH!R5C12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L5" s="3"/>
      </tp>
      <tp t="e">
        <v>#N/A</v>
        <stp/>
        <stp>##V3_BDPV12</stp>
        <stp>QRHC UW Equity</stp>
        <stp>CF_CASH_FROM_OPER</stp>
        <stp>[NASDAQ.xlsx]Sheet1!R274C26</stp>
        <tr r="Z274" s="1"/>
      </tp>
      <tp t="e">
        <v>#N/A</v>
        <stp/>
        <stp>##V3_BDPV12</stp>
        <stp>TRIP UW Equity</stp>
        <stp>CF_CASH_FROM_OPER</stp>
        <stp>[NASDAQ.xlsx]Sheet1!R342C26</stp>
        <tr r="Z342" s="1"/>
      </tp>
      <tp t="e">
        <v>#N/A</v>
        <stp/>
        <stp>##V3_BDPV12</stp>
        <stp>VRNT UW Equity</stp>
        <stp>CF_CASH_FROM_OPER</stp>
        <stp>[NASDAQ.xlsx]Sheet1!R357C26</stp>
        <tr r="Z357" s="1"/>
      </tp>
      <tp t="e">
        <v>#N/A</v>
        <stp/>
        <stp>##V3_BDPV12</stp>
        <stp>VRNS UW Equity</stp>
        <stp>CF_CASH_FROM_OPER</stp>
        <stp>[NASDAQ.xlsx]Sheet1!R354C26</stp>
        <tr r="Z354" s="1"/>
      </tp>
      <tp>
        <v>-56.112499999999997</v>
        <stp/>
        <stp>##V3_BDHV12</stp>
        <stp>COVSV UW Equity</stp>
        <stp>OPER_MARGIN</stp>
        <stp>CQ12004</stp>
        <stp/>
        <stp>[NASDAQ.xlsx]OperMarg BDH!R5C84</stp>
        <stp>Dir=V</stp>
        <stp>Dts=H</stp>
        <stp>Sort=D</stp>
        <stp>Quote=C</stp>
        <stp>QtTyp=Y</stp>
        <stp>Days=T</stp>
        <stp>Per=cq</stp>
        <stp>DtFmt=D</stp>
        <stp>UseDPDF=Y</stp>
        <stp>cols=1;rows=13</stp>
        <tr r="CF5" s="3"/>
      </tp>
      <tp t="e">
        <v>#N/A</v>
        <stp/>
        <stp>##V3_BDPV12</stp>
        <stp>PRLS UW Equity</stp>
        <stp>CF_CASH_FROM_OPER</stp>
        <stp>[NASDAQ.xlsx]Sheet1!R251C26</stp>
        <tr r="Z251" s="1"/>
      </tp>
      <tp t="e">
        <v>#N/A</v>
        <stp/>
        <stp>##V3_BDPV12</stp>
        <stp>GRPN UW Equity</stp>
        <stp>CF_CASH_FROM_OPER</stp>
        <stp>[NASDAQ.xlsx]Sheet1!R143C26</stp>
        <tr r="Z143" s="1"/>
      </tp>
      <tp t="e">
        <v>#N/A</v>
        <stp/>
        <stp>##V3_BDPV12</stp>
        <stp>XRSC UW Equity</stp>
        <stp>CF_CASH_FROM_OPER</stp>
        <stp>[NASDAQ.xlsx]Sheet1!R372C26</stp>
        <tr r="Z372" s="1"/>
      </tp>
      <tp t="e">
        <v>#N/A</v>
        <stp/>
        <stp>##V3_BDPV12</stp>
        <stp>VRSN UW Equity</stp>
        <stp>CF_CASH_FROM_OPER</stp>
        <stp>[NASDAQ.xlsx]Sheet1!R358C26</stp>
        <tr r="Z358" s="1"/>
      </tp>
      <tp t="e">
        <v>#N/A</v>
        <stp/>
        <stp>##V3_BDPV12</stp>
        <stp>VRSK UW Equity</stp>
        <stp>CF_CASH_FROM_OPER</stp>
        <stp>[NASDAQ.xlsx]Sheet1!R359C26</stp>
        <tr r="Z359" s="1"/>
      </tp>
      <tp t="e">
        <v>#N/A</v>
        <stp/>
        <stp>##V3_BDPV12</stp>
        <stp>EGAN UW Equity</stp>
        <stp>FCF_TO_TOTAL_DEBT</stp>
        <stp>[NASDAQ.xlsx]Sheet1!R113C19</stp>
        <tr r="S113" s="1"/>
      </tp>
      <tp t="e">
        <v>#N/A</v>
        <stp/>
        <stp>##V3_BDPV12</stp>
        <stp>MRVC UW Equity</stp>
        <stp>CF_CASH_FROM_OPER</stp>
        <stp>[NASDAQ.xlsx]Sheet1!R227C26</stp>
        <tr r="Z227" s="1"/>
      </tp>
      <tp t="e">
        <v>#N/A</v>
        <stp/>
        <stp>##V3_BDPV12</stp>
        <stp>VRTU UW Equity</stp>
        <stp>CF_CASH_FROM_OPER</stp>
        <stp>[NASDAQ.xlsx]Sheet1!R363C26</stp>
        <tr r="Z363" s="1"/>
      </tp>
      <tp t="e">
        <v>#N/A</v>
        <stp/>
        <stp>##V3_BDPV12</stp>
        <stp>TRUE UW Equity</stp>
        <stp>CF_CASH_FROM_OPER</stp>
        <stp>[NASDAQ.xlsx]Sheet1!R344C26</stp>
        <tr r="Z344" s="1"/>
      </tp>
      <tp t="e">
        <v>#N/A</v>
        <stp/>
        <stp>##V3_BDPV12</stp>
        <stp>VGGL UW Equity</stp>
        <stp>FCF_TO_TOTAL_DEBT</stp>
        <stp>[NASDAQ.xlsx]Sheet1!R362C19</stp>
        <tr r="S362" s="1"/>
      </tp>
      <tp>
        <v>7.4673999999999996</v>
        <stp/>
        <stp>##V3_BDHV12</stp>
        <stp>BBSI UW Equity</stp>
        <stp>OPER_MARGIN</stp>
        <stp>CQ12004</stp>
        <stp/>
        <stp>[NASDAQ.xlsx]OperMarg BDH!R5C43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Q5" s="3"/>
      </tp>
      <tp>
        <v>4.2720000000000002</v>
        <stp/>
        <stp>##V3_BDHV12</stp>
        <stp>CSPI UW Equity</stp>
        <stp>OPER_MARGIN</stp>
        <stp>CQ12004</stp>
        <stp/>
        <stp>[NASDAQ.xlsx]OperMarg BDH!R5C90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L5" s="3"/>
      </tp>
      <tp t="e">
        <v>#N/A</v>
        <stp/>
        <stp>##V3_BDPV12</stp>
        <stp>SGMS UW Equity</stp>
        <stp>FCF_TO_TOTAL_DEBT</stp>
        <stp>[NASDAQ.xlsx]Sheet1!R294C19</stp>
        <tr r="S294" s="1"/>
      </tp>
      <tp t="e">
        <v>#N/A</v>
        <stp/>
        <stp>##V3_BDPV12</stp>
        <stp>SGMA UW Equity</stp>
        <stp>FCF_TO_TOTAL_DEBT</stp>
        <stp>[NASDAQ.xlsx]Sheet1!R300C19</stp>
        <tr r="S300" s="1"/>
      </tp>
      <tp t="e">
        <v>#N/A</v>
        <stp/>
        <stp>##V3_BDPV12</stp>
        <stp>DGLY UW Equity</stp>
        <stp>FCF_TO_TOTAL_DEBT</stp>
        <stp>[NASDAQ.xlsx]Sheet1!R101C19</stp>
        <tr r="S101" s="1"/>
      </tp>
      <tp t="e">
        <v>#N/A</v>
        <stp/>
        <stp>##V3_BDPV12</stp>
        <stp>PCTI UW Equity</stp>
        <stp>BS_TOT_ASSET</stp>
        <stp>[NASDAQ.xlsx]Sheet1!R249C22</stp>
        <tr r="V249" s="1"/>
      </tp>
      <tp t="e">
        <v>#N/A</v>
        <stp/>
        <stp>##V3_BDPV12</stp>
        <stp>PCTY UW Equity</stp>
        <stp>BS_TOT_ASSET</stp>
        <stp>[NASDAQ.xlsx]Sheet1!R248C22</stp>
        <tr r="V248" s="1"/>
      </tp>
      <tp t="e">
        <v>#N/A</v>
        <stp/>
        <stp>##V3_BDPV12</stp>
        <stp>PCYG UW Equity</stp>
        <stp>BS_TOT_ASSET</stp>
        <stp>[NASDAQ.xlsx]Sheet1!R246C22</stp>
        <tr r="V246" s="1"/>
      </tp>
      <tp t="e">
        <v>#N/A</v>
        <stp/>
        <stp>##V3_BDPV12</stp>
        <stp>PDFS UW Equity</stp>
        <stp>BS_TOT_ASSET</stp>
        <stp>[NASDAQ.xlsx]Sheet1!R250C22</stp>
        <tr r="V250" s="1"/>
      </tp>
      <tp t="e">
        <v>#N/A</v>
        <stp/>
        <stp>##V3_BDPV12</stp>
        <stp>PEGA UW Equity</stp>
        <stp>BS_TOT_ASSET</stp>
        <stp>[NASDAQ.xlsx]Sheet1!R252C22</stp>
        <tr r="V252" s="1"/>
      </tp>
      <tp t="e">
        <v>#N/A</v>
        <stp/>
        <stp>##V3_BDPV12</stp>
        <stp>PFPT UW Equity</stp>
        <stp>BS_TOT_ASSET</stp>
        <stp>[NASDAQ.xlsx]Sheet1!R264C22</stp>
        <tr r="V264" s="1"/>
      </tp>
      <tp t="e">
        <v>#N/A</v>
        <stp/>
        <stp>##V3_BDPV12</stp>
        <stp>PFIN UW Equity</stp>
        <stp>BS_TOT_ASSET</stp>
        <stp>[NASDAQ.xlsx]Sheet1!R245C22</stp>
        <tr r="V245" s="1"/>
      </tp>
      <tp t="e">
        <v>#N/A</v>
        <stp/>
        <stp>##V3_BDPV12</stp>
        <stp>PLXS UW Equity</stp>
        <stp>BS_TOT_ASSET</stp>
        <stp>[NASDAQ.xlsx]Sheet1!R258C22</stp>
        <tr r="V258" s="1"/>
      </tp>
      <tp t="e">
        <v>#N/A</v>
        <stp/>
        <stp>##V3_BDPV12</stp>
        <stp>PLAB UW Equity</stp>
        <stp>BS_TOT_ASSET</stp>
        <stp>[NASDAQ.xlsx]Sheet1!R256C22</stp>
        <tr r="V256" s="1"/>
      </tp>
      <tp t="e">
        <v>#N/A</v>
        <stp/>
        <stp>##V3_BDPV12</stp>
        <stp>PMCS UW Equity</stp>
        <stp>BS_TOT_ASSET</stp>
        <stp>[NASDAQ.xlsx]Sheet1!R259C22</stp>
        <tr r="V259" s="1"/>
      </tp>
      <tp t="e">
        <v>#N/A</v>
        <stp/>
        <stp>##V3_BDPV12</stp>
        <stp>PLUS UW Equity</stp>
        <stp>BS_TOT_ASSET</stp>
        <stp>[NASDAQ.xlsx]Sheet1!R125C22</stp>
        <tr r="V125" s="1"/>
      </tp>
      <tp t="e">
        <v>#N/A</v>
        <stp/>
        <stp>##V3_BDPV12</stp>
        <stp>POWI UW Equity</stp>
        <stp>BS_TOT_ASSET</stp>
        <stp>[NASDAQ.xlsx]Sheet1!R260C22</stp>
        <tr r="V260" s="1"/>
      </tp>
      <tp t="e">
        <v>#N/A</v>
        <stp/>
        <stp>##V3_BDPV12</stp>
        <stp>PRFT UW Equity</stp>
        <stp>BS_TOT_ASSET</stp>
        <stp>[NASDAQ.xlsx]Sheet1!R254C22</stp>
        <tr r="V254" s="1"/>
      </tp>
      <tp t="e">
        <v>#N/A</v>
        <stp/>
        <stp>##V3_BDPV12</stp>
        <stp>PRGS UW Equity</stp>
        <stp>BS_TOT_ASSET</stp>
        <stp>[NASDAQ.xlsx]Sheet1!R263C22</stp>
        <tr r="V263" s="1"/>
      </tp>
      <tp t="e">
        <v>#N/A</v>
        <stp/>
        <stp>##V3_BDPV12</stp>
        <stp>PRKR UW Equity</stp>
        <stp>BS_TOT_ASSET</stp>
        <stp>[NASDAQ.xlsx]Sheet1!R247C22</stp>
        <tr r="V247" s="1"/>
      </tp>
      <tp t="e">
        <v>#N/A</v>
        <stp/>
        <stp>##V3_BDPV12</stp>
        <stp>PRLS UW Equity</stp>
        <stp>BS_TOT_ASSET</stp>
        <stp>[NASDAQ.xlsx]Sheet1!R251C22</stp>
        <tr r="V251" s="1"/>
      </tp>
      <tp t="e">
        <v>#N/A</v>
        <stp/>
        <stp>##V3_BDPV12</stp>
        <stp>PSEM UW Equity</stp>
        <stp>BS_TOT_ASSET</stp>
        <stp>[NASDAQ.xlsx]Sheet1!R255C22</stp>
        <tr r="V255" s="1"/>
      </tp>
      <tp t="e">
        <v>#N/A</v>
        <stp/>
        <stp>##V3_BDPV12</stp>
        <stp>PSMI UW Equity</stp>
        <stp>BS_TOT_ASSET</stp>
        <stp>[NASDAQ.xlsx]Sheet1!R253C22</stp>
        <tr r="V253" s="1"/>
      </tp>
      <tp t="e">
        <v>#N/A</v>
        <stp/>
        <stp>##V3_BDPV12</stp>
        <stp>PXLW UW Equity</stp>
        <stp>BS_TOT_ASSET</stp>
        <stp>[NASDAQ.xlsx]Sheet1!R257C22</stp>
        <tr r="V257" s="1"/>
      </tp>
      <tp t="e">
        <v>#N/A</v>
        <stp/>
        <stp>##V3_BDPV12</stp>
        <stp>CA UW Equity</stp>
        <stp>FCF_TO_TOTAL_DEBT</stp>
        <stp>[NASDAQ.xlsx]Sheet1!R59C19</stp>
        <tr r="S59" s="1"/>
      </tp>
      <tp t="e">
        <v>#N/A</v>
        <stp/>
        <stp>##V3_BDPV12</stp>
        <stp>BV UW Equity</stp>
        <stp>FCF_TO_TOTAL_DEBT</stp>
        <stp>[NASDAQ.xlsx]Sheet1!R45C19</stp>
        <tr r="S45" s="1"/>
      </tp>
      <tp t="e">
        <v>#N/A</v>
        <stp/>
        <stp>##V3_BDPV12</stp>
        <stp>CY UW Equity</stp>
        <stp>FCF_TO_TOTAL_DEBT</stp>
        <stp>[NASDAQ.xlsx]Sheet1!R93C19</stp>
        <tr r="S93" s="1"/>
      </tp>
      <tp t="e">
        <v>#N/A</v>
        <stp/>
        <stp>##V3_BDPV12</stp>
        <stp>CVLT UW Equity</stp>
        <stp>RTG_FITCH_LT_ISSUER_DEFAULT</stp>
        <stp>[NASDAQ.xlsx]Sheet1!R74C9</stp>
        <tr r="I74" s="1"/>
      </tp>
      <tp t="e">
        <v>#N/A</v>
        <stp/>
        <stp>##V3_BDPV12</stp>
        <stp>CSPI UW Equity</stp>
        <stp>RTG_FITCH_LT_ISSUER_DEFAULT</stp>
        <stp>[NASDAQ.xlsx]Sheet1!R91C9</stp>
        <tr r="I91" s="1"/>
      </tp>
      <tp t="e">
        <v>#N/A</v>
        <stp/>
        <stp>##V3_BDPV12</stp>
        <stp>MFLX UW Equity</stp>
        <stp>OPER_MARGIN</stp>
        <stp>[NASDAQ.xlsx]Sheet1!R228C17</stp>
        <tr r="Q228" s="1"/>
      </tp>
      <tp t="e">
        <v>#N/A</v>
        <stp/>
        <stp>##V3_BDPV12</stp>
        <stp>MNTX UW Equity</stp>
        <stp>OPER_MARGIN</stp>
        <stp>[NASDAQ.xlsx]Sheet1!R203C17</stp>
        <tr r="Q203" s="1"/>
      </tp>
      <tp t="e">
        <v>#N/A</v>
        <stp/>
        <stp>##V3_BDPV12</stp>
        <stp>MLNX UW Equity</stp>
        <stp>OPER_MARGIN</stp>
        <stp>[NASDAQ.xlsx]Sheet1!R211C17</stp>
        <tr r="Q211" s="1"/>
      </tp>
      <tp t="e">
        <v>#N/A</v>
        <stp/>
        <stp>##V3_BDPV12</stp>
        <stp>LTRX UW Equity</stp>
        <stp>OPER_MARGIN</stp>
        <stp>[NASDAQ.xlsx]Sheet1!R187C17</stp>
        <tr r="Q187" s="1"/>
      </tp>
      <tp t="e">
        <v>#N/A</v>
        <stp/>
        <stp>##V3_BDPV12</stp>
        <stp>LRCX UW Equity</stp>
        <stp>OPER_MARGIN</stp>
        <stp>[NASDAQ.xlsx]Sheet1!R186C17</stp>
        <tr r="Q186" s="1"/>
      </tp>
      <tp t="e">
        <v>#N/A</v>
        <stp/>
        <stp>##V3_BDPV12</stp>
        <stp>INTX UW Equity</stp>
        <stp>OPER_MARGIN</stp>
        <stp>[NASDAQ.xlsx]Sheet1!R165C17</stp>
        <tr r="Q165" s="1"/>
      </tp>
      <tp t="e">
        <v>#N/A</v>
        <stp/>
        <stp>##V3_BDPV12</stp>
        <stp>KELYB UW Equity</stp>
        <stp>RTG_FITCH_LT_ISSUER_DEFAULT</stp>
        <stp>[NASDAQ.xlsx]Sheet1!R177C9</stp>
        <tr r="I177" s="1"/>
      </tp>
      <tp t="e">
        <v>#N/A</v>
        <stp/>
        <stp>##V3_BDPV12</stp>
        <stp>VSAT UW Equity</stp>
        <stp>RTG_FITCH_LT_ISSUER_DEFAULT</stp>
        <stp>[NASDAQ.xlsx]Sheet1!R360C9</stp>
        <tr r="I360" s="1"/>
      </tp>
      <tp t="e">
        <v>#N/A</v>
        <stp/>
        <stp>##V3_BDPV12</stp>
        <stp>EBIX UW Equity</stp>
        <stp>OPER_MARGIN</stp>
        <stp>[NASDAQ.xlsx]Sheet1!R109C17</stp>
        <tr r="Q109" s="1"/>
      </tp>
      <tp t="e">
        <v>#N/A</v>
        <stp/>
        <stp>##V3_BDPV12</stp>
        <stp>BBOX UW Equity</stp>
        <stp>RTG_MDY_ISSUER</stp>
        <stp>[NASDAQ.xlsx]Sheet1!R47C11</stp>
        <tr r="K47" s="1"/>
      </tp>
      <tp t="e">
        <v>#N/A</v>
        <stp/>
        <stp>##V3_BDPV12</stp>
        <stp>TWIN UW Equity</stp>
        <stp>RTG_FITCH_LT_ISSUER_DEFAULT</stp>
        <stp>[NASDAQ.xlsx]Sheet1!R348C9</stp>
        <tr r="I348" s="1"/>
      </tp>
      <tp t="e">
        <v>#N/A</v>
        <stp/>
        <stp>##V3_BDPV12</stp>
        <stp>SOFO UW Equity</stp>
        <stp>RTG_FITCH_LT_ISSUER_DEFAULT</stp>
        <stp>[NASDAQ.xlsx]Sheet1!R307C9</stp>
        <tr r="I307" s="1"/>
      </tp>
      <tp t="e">
        <v>#N/A</v>
        <stp/>
        <stp>##V3_BDPV12</stp>
        <stp>ABTL UW Equity</stp>
        <stp>RTG_MDY_ISSUER</stp>
        <stp>[NASDAQ.xlsx]Sheet1!R37C11</stp>
        <tr r="K37" s="1"/>
      </tp>
      <tp t="e">
        <v>#N/A</v>
        <stp/>
        <stp>##V3_BDPV12</stp>
        <stp>MOBL UW Equity</stp>
        <stp>RTG_FITCH_LT_ISSUER_DEFAULT</stp>
        <stp>[NASDAQ.xlsx]Sheet1!R223C9</stp>
        <tr r="I223" s="1"/>
      </tp>
      <tp t="e">
        <v>#N/A</v>
        <stp/>
        <stp>##V3_BDPV12</stp>
        <stp>LOGM UW Equity</stp>
        <stp>RTG_FITCH_LT_ISSUER_DEFAULT</stp>
        <stp>[NASDAQ.xlsx]Sheet1!R196C9</stp>
        <tr r="I196" s="1"/>
      </tp>
      <tp t="e">
        <v>#N/A</v>
        <stp/>
        <stp>##V3_BDPV12</stp>
        <stp>EXA UW Equity</stp>
        <stp>IS_OPER_INC</stp>
        <stp>[NASDAQ.xlsx]Sheet1!R127C23</stp>
        <tr r="W127" s="1"/>
      </tp>
      <tp t="e">
        <v>#N/A</v>
        <stp/>
        <stp>##V3_BDPV12</stp>
        <stp>CEVA UW Equity</stp>
        <stp>SALES_REV_TURN</stp>
        <stp>[NASDAQ.xlsx]Sheet1!R66C15</stp>
        <tr r="O66" s="1"/>
      </tp>
      <tp t="e">
        <v>#N/A</v>
        <stp/>
        <stp>##V3_BDPV12</stp>
        <stp>QLIK UW Equity</stp>
        <stp>RTG_FITCH_LT_ISSUER_DEFAULT</stp>
        <stp>[NASDAQ.xlsx]Sheet1!R268C9</stp>
        <tr r="I268" s="1"/>
      </tp>
      <tp t="e">
        <v>#N/A</v>
        <stp/>
        <stp>##V3_BDPV12</stp>
        <stp>XLNX UW Equity</stp>
        <stp>OPER_MARGIN</stp>
        <stp>[NASDAQ.xlsx]Sheet1!R370C17</stp>
        <tr r="Q370" s="1"/>
      </tp>
      <tp t="e">
        <v>#N/A</v>
        <stp/>
        <stp>##V3_BDPV12</stp>
        <stp>BBSI UW Equity</stp>
        <stp>RTG_MDY_ISSUER</stp>
        <stp>[NASDAQ.xlsx]Sheet1!R44C11</stp>
        <tr r="K44" s="1"/>
      </tp>
      <tp t="e">
        <v>#N/A</v>
        <stp/>
        <stp>##V3_BDPV12</stp>
        <stp>HSII UW Equity</stp>
        <stp>RTG_FITCH_LT_ISSUER_DEFAULT</stp>
        <stp>[NASDAQ.xlsx]Sheet1!R148C9</stp>
        <tr r="I148" s="1"/>
      </tp>
      <tp t="e">
        <v>#N/A</v>
        <stp/>
        <stp>##V3_BDPV12</stp>
        <stp>CERN UW Equity</stp>
        <stp>SALES_REV_TURN</stp>
        <stp>[NASDAQ.xlsx]Sheet1!R65C15</stp>
        <tr r="O65" s="1"/>
      </tp>
      <tp t="e">
        <v>#N/A</v>
        <stp/>
        <stp>##V3_BDPV12</stp>
        <stp>QADB UW Equity</stp>
        <stp>RTG_MOODY_LONG_TERM</stp>
        <stp>[NASDAQ.xlsx]Sheet1!R267C12</stp>
        <tr r="L267" s="1"/>
      </tp>
      <tp t="e">
        <v>#N/A</v>
        <stp/>
        <stp>##V3_BDPV12</stp>
        <stp>PLAB UW Equity</stp>
        <stp>RTG_MOODY_LONG_TERM</stp>
        <stp>[NASDAQ.xlsx]Sheet1!R256C12</stp>
        <tr r="L256" s="1"/>
      </tp>
      <tp t="e">
        <v>#N/A</v>
        <stp/>
        <stp>##V3_BDPV12</stp>
        <stp>TIBX UW Equity</stp>
        <stp>OPER_MARGIN</stp>
        <stp>[NASDAQ.xlsx]Sheet1!R338C17</stp>
        <tr r="Q338" s="1"/>
      </tp>
      <tp t="e">
        <v>#N/A</v>
        <stp/>
        <stp>##V3_BDPV12</stp>
        <stp>WAVX UW Equity</stp>
        <stp>OPER_MARGIN</stp>
        <stp>[NASDAQ.xlsx]Sheet1!R365C17</stp>
        <tr r="Q365" s="1"/>
      </tp>
      <tp t="e">
        <v>#N/A</v>
        <stp/>
        <stp>##V3_BDPV12</stp>
        <stp>SLAB UW Equity</stp>
        <stp>RTG_MOODY_LONG_TERM</stp>
        <stp>[NASDAQ.xlsx]Sheet1!R302C12</stp>
        <tr r="L302" s="1"/>
      </tp>
      <tp t="e">
        <v>#N/A</v>
        <stp/>
        <stp>##V3_BDPV12</stp>
        <stp>SYRX UW Equity</stp>
        <stp>OPER_MARGIN</stp>
        <stp>[NASDAQ.xlsx]Sheet1!R327C17</stp>
        <tr r="Q327" s="1"/>
      </tp>
      <tp t="e">
        <v>#N/A</v>
        <stp/>
        <stp>##V3_BDPV12</stp>
        <stp>ZNGA UW Equity</stp>
        <stp>RTG_FITCH_LT_ISSUER_DEFAULT</stp>
        <stp>[NASDAQ.xlsx]Sheet1!R376C9</stp>
        <tr r="I376" s="1"/>
      </tp>
      <tp t="e">
        <v>#N/A</v>
        <stp/>
        <stp>##V3_BDPV12</stp>
        <stp>JDSU UW Equity</stp>
        <stp>FCF_TO_TOTAL_DEBT</stp>
        <stp>[NASDAQ.xlsx]Sheet1!R174C19</stp>
        <tr r="S174" s="1"/>
      </tp>
      <tp t="e">
        <v>#N/A</v>
        <stp/>
        <stp>##V3_BDPV12</stp>
        <stp>MDSO UW Equity</stp>
        <stp>FCF_TO_TOTAL_DEBT</stp>
        <stp>[NASDAQ.xlsx]Sheet1!R210C19</stp>
        <tr r="S210" s="1"/>
      </tp>
      <tp t="e">
        <v>#N/A</v>
        <stp/>
        <stp>##V3_BDPV12</stp>
        <stp>VDSI UW Equity</stp>
        <stp>FCF_TO_TOTAL_DEBT</stp>
        <stp>[NASDAQ.xlsx]Sheet1!R355C19</stp>
        <tr r="S355" s="1"/>
      </tp>
      <tp>
        <v>10.4316</v>
        <stp/>
        <stp>##V3_BDHV12</stp>
        <stp>CRUS UW Equity</stp>
        <stp>OPER_MARGIN</stp>
        <stp>CQ12004</stp>
        <stp/>
        <stp>[NASDAQ.xlsx]OperMarg BDH!R5C66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N5" s="3"/>
      </tp>
      <tp>
        <v>35.947099999999999</v>
        <stp/>
        <stp>##V3_BDHV12</stp>
        <stp>ANSS UW Equity</stp>
        <stp>OPER_MARGIN</stp>
        <stp>CQ12004</stp>
        <stp/>
        <stp>[NASDAQ.xlsx]OperMarg BDH!R5C20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T5" s="3"/>
      </tp>
      <tp t="e">
        <v>#N/A</v>
        <stp/>
        <stp>##V3_BDPV12</stp>
        <stp>IDTI UW Equity</stp>
        <stp>FCF_TO_TOTAL_DEBT</stp>
        <stp>[NASDAQ.xlsx]Sheet1!R158C19</stp>
        <tr r="S158" s="1"/>
      </tp>
      <tp>
        <v>-1984.375</v>
        <stp/>
        <stp>##V3_BDHV12</stp>
        <stp>CLRX UW Equity</stp>
        <stp>OPER_MARGIN</stp>
        <stp>CQ12004</stp>
        <stp/>
        <stp>[NASDAQ.xlsx]OperMarg BDH!R5C71</stp>
        <stp>Dir=V</stp>
        <stp>Dts=H</stp>
        <stp>Sort=D</stp>
        <stp>Quote=C</stp>
        <stp>QtTyp=Y</stp>
        <stp>Days=T</stp>
        <stp>Per=cq</stp>
        <stp>DtFmt=D</stp>
        <stp>UseDPDF=Y</stp>
        <stp>cols=1;rows=38</stp>
        <tr r="BS5" s="3"/>
      </tp>
      <tp t="e">
        <v>#N/A</v>
        <stp/>
        <stp>##V3_BDPV12</stp>
        <stp>BCOV UW Equity</stp>
        <stp>NET_DEBT_TO_SHRHLDR_EQTY</stp>
        <stp>[NASDAQ.xlsx]Sheet1!R52C24</stp>
        <tr r="X52" s="1"/>
      </tp>
      <tp t="e">
        <v>#N/A</v>
        <stp/>
        <stp>##V3_BDPV12</stp>
        <stp>TQNT UW Equity</stp>
        <stp>CF_CASH_FROM_OPER</stp>
        <stp>[NASDAQ.xlsx]Sheet1!R343C26</stp>
        <tr r="Z343" s="1"/>
      </tp>
      <tp t="e">
        <v>#N/A</v>
        <stp/>
        <stp>##V3_BDPV12</stp>
        <stp>MDAS UW Equity</stp>
        <stp>FCF_TO_TOTAL_DEBT</stp>
        <stp>[NASDAQ.xlsx]Sheet1!R208C19</stp>
        <tr r="S208" s="1"/>
      </tp>
      <tp t="e">
        <v>#N/A</v>
        <stp/>
        <stp>##V3_BDPV12</stp>
        <stp>BLIN           UW Equity</stp>
        <stp>RTG_MDY_SEN_UNSECURED_DEBT</stp>
        <stp>[NASDAQ.xlsx]Sheet1!R51C10</stp>
        <tr r="J51" s="1"/>
      </tp>
      <tp>
        <v>-24.5686</v>
        <stp/>
        <stp>##V3_BDHV12</stp>
        <stp>CEVA UW Equity</stp>
        <stp>OPER_MARGIN</stp>
        <stp>CQ12004</stp>
        <stp/>
        <stp>[NASDAQ.xlsx]OperMarg BDH!R5C65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M5" s="3"/>
      </tp>
      <tp t="e">
        <v>#N/A</v>
        <stp/>
        <stp>##V3_BDPV12</stp>
        <stp>EDGW UW Equity</stp>
        <stp>FCF_TO_TOTAL_DEBT</stp>
        <stp>[NASDAQ.xlsx]Sheet1!R112C19</stp>
        <tr r="S112" s="1"/>
      </tp>
      <tp t="e">
        <v>#N/A</v>
        <stp/>
        <stp>##V3_BDPV12</stp>
        <stp>PDFS UW Equity</stp>
        <stp>FCF_TO_TOTAL_DEBT</stp>
        <stp>[NASDAQ.xlsx]Sheet1!R250C19</stp>
        <tr r="S250" s="1"/>
      </tp>
      <tp>
        <v>13.4933</v>
        <stp/>
        <stp>##V3_BDHV12</stp>
        <stp>CMTL UW Equity</stp>
        <stp>OPER_MARGIN</stp>
        <stp>CQ12004</stp>
        <stp/>
        <stp>[NASDAQ.xlsx]OperMarg BDH!R5C77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Y5" s="3"/>
      </tp>
      <tp>
        <v>19.3843</v>
        <stp/>
        <stp>##V3_BDHV12</stp>
        <stp>CTSH UW Equity</stp>
        <stp>OPER_MARGIN</stp>
        <stp>CQ12004</stp>
        <stp/>
        <stp>[NASDAQ.xlsx]OperMarg BDH!R5C70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R5" s="3"/>
      </tp>
      <tp t="e">
        <v>#N/A</v>
        <stp/>
        <stp>##V3_BDPV12</stp>
        <stp>SLP UW Equity</stp>
        <stp>BS_TOT_ASSET</stp>
        <stp>[NASDAQ.xlsx]Sheet1!R303C22</stp>
        <tr r="V303" s="1"/>
      </tp>
      <tp t="e">
        <v>#N/A</v>
        <stp/>
        <stp>##V3_BDPV12</stp>
        <stp>SGI UW Equity</stp>
        <stp>BS_TOT_ASSET</stp>
        <stp>[NASDAQ.xlsx]Sheet1!R301C22</stp>
        <tr r="V301" s="1"/>
      </tp>
      <tp t="e">
        <v>#N/A</v>
        <stp/>
        <stp>##V3_BDPV12</stp>
        <stp>SAPE UW Equity</stp>
        <stp>BS_TOT_ASSET</stp>
        <stp>[NASDAQ.xlsx]Sheet1!R292C22</stp>
        <tr r="V292" s="1"/>
      </tp>
      <tp t="e">
        <v>#N/A</v>
        <stp/>
        <stp>##V3_BDPV12</stp>
        <stp>SANM UW Equity</stp>
        <stp>BS_TOT_ASSET</stp>
        <stp>[NASDAQ.xlsx]Sheet1!R291C22</stp>
        <tr r="V291" s="1"/>
      </tp>
      <tp t="e">
        <v>#N/A</v>
        <stp/>
        <stp>##V3_BDPV12</stp>
        <stp>SABR UW Equity</stp>
        <stp>BS_TOT_ASSET</stp>
        <stp>[NASDAQ.xlsx]Sheet1!R289C22</stp>
        <tr r="V289" s="1"/>
      </tp>
      <tp t="e">
        <v>#N/A</v>
        <stp/>
        <stp>##V3_BDPV12</stp>
        <stp>SQI UW Equity</stp>
        <stp>BS_TOT_ASSET</stp>
        <stp>[NASDAQ.xlsx]Sheet1!R295C22</stp>
        <tr r="V295" s="1"/>
      </tp>
      <tp t="e">
        <v>#N/A</v>
        <stp/>
        <stp>##V3_BDPV12</stp>
        <stp>SATS UW Equity</stp>
        <stp>BS_TOT_ASSET</stp>
        <stp>[NASDAQ.xlsx]Sheet1!R111C22</stp>
        <tr r="V111" s="1"/>
      </tp>
      <tp t="e">
        <v>#N/A</v>
        <stp/>
        <stp>##V3_BDPV12</stp>
        <stp>SAAS UW Equity</stp>
        <stp>BS_TOT_ASSET</stp>
        <stp>[NASDAQ.xlsx]Sheet1!R154C22</stp>
        <tr r="V154" s="1"/>
      </tp>
      <tp t="e">
        <v>#N/A</v>
        <stp/>
        <stp>##V3_BDPV12</stp>
        <stp>SCON UW Equity</stp>
        <stp>BS_TOT_ASSET</stp>
        <stp>[NASDAQ.xlsx]Sheet1!R318C22</stp>
        <tr r="V318" s="1"/>
      </tp>
      <tp t="e">
        <v>#N/A</v>
        <stp/>
        <stp>##V3_BDPV12</stp>
        <stp>PKT UW Equity</stp>
        <stp>BS_TOT_ASSET</stp>
        <stp>[NASDAQ.xlsx]Sheet1!R261C22</stp>
        <tr r="V261" s="1"/>
      </tp>
      <tp t="e">
        <v>#N/A</v>
        <stp/>
        <stp>##V3_BDPV12</stp>
        <stp>PTC UW Equity</stp>
        <stp>BS_TOT_ASSET</stp>
        <stp>[NASDAQ.xlsx]Sheet1!R265C22</stp>
        <tr r="V265" s="1"/>
      </tp>
      <tp t="e">
        <v>#N/A</v>
        <stp/>
        <stp>##V3_BDPV12</stp>
        <stp>SCSC UW Equity</stp>
        <stp>BS_TOT_ASSET</stp>
        <stp>[NASDAQ.xlsx]Sheet1!R293C22</stp>
        <tr r="V293" s="1"/>
      </tp>
      <tp t="e">
        <v>#N/A</v>
        <stp/>
        <stp>##V3_BDPV12</stp>
        <stp>SEMI UW Equity</stp>
        <stp>BS_TOT_ASSET</stp>
        <stp>[NASDAQ.xlsx]Sheet1!R315C22</stp>
        <tr r="V315" s="1"/>
      </tp>
      <tp t="e">
        <v>#N/A</v>
        <stp/>
        <stp>##V3_BDPV12</stp>
        <stp>WDC UW Equity</stp>
        <stp>BS_TOT_ASSET</stp>
        <stp>[NASDAQ.xlsx]Sheet1!R368C22</stp>
        <tr r="V368" s="1"/>
      </tp>
      <tp t="e">
        <v>#N/A</v>
        <stp/>
        <stp>##V3_BDPV12</stp>
        <stp>SEAC UW Equity</stp>
        <stp>BS_TOT_ASSET</stp>
        <stp>[NASDAQ.xlsx]Sheet1!R296C22</stp>
        <tr r="V296" s="1"/>
      </tp>
      <tp t="e">
        <v>#N/A</v>
        <stp/>
        <stp>##V3_BDPV12</stp>
        <stp>SGMA UW Equity</stp>
        <stp>BS_TOT_ASSET</stp>
        <stp>[NASDAQ.xlsx]Sheet1!R300C22</stp>
        <tr r="V300" s="1"/>
      </tp>
      <tp t="e">
        <v>#N/A</v>
        <stp/>
        <stp>##V3_BDPV12</stp>
        <stp>SGMS UW Equity</stp>
        <stp>BS_TOT_ASSET</stp>
        <stp>[NASDAQ.xlsx]Sheet1!R294C22</stp>
        <tr r="V294" s="1"/>
      </tp>
      <tp t="e">
        <v>#N/A</v>
        <stp/>
        <stp>##V3_BDPV12</stp>
        <stp>TXN UW Equity</stp>
        <stp>BS_TOT_ASSET</stp>
        <stp>[NASDAQ.xlsx]Sheet1!R334C22</stp>
        <tr r="V334" s="1"/>
      </tp>
      <tp t="e">
        <v>#N/A</v>
        <stp/>
        <stp>##V3_BDPV12</stp>
        <stp>CVV UW Equity</stp>
        <stp>BS_CASH_NEAR_CASH_ITEM</stp>
        <stp>[NASDAQ.xlsx]Sheet1!R92C28</stp>
        <tr r="AB92" s="1"/>
      </tp>
      <tp t="e">
        <v>#N/A</v>
        <stp/>
        <stp>##V3_BDPV12</stp>
        <stp>SIGM UW Equity</stp>
        <stp>BS_TOT_ASSET</stp>
        <stp>[NASDAQ.xlsx]Sheet1!R299C22</stp>
        <tr r="V299" s="1"/>
      </tp>
      <tp t="e">
        <v>#N/A</v>
        <stp/>
        <stp>##V3_BDPV12</stp>
        <stp>CTG UW Equity</stp>
        <stp>BS_CASH_NEAR_CASH_ITEM</stp>
        <stp>[NASDAQ.xlsx]Sheet1!R76C28</stp>
        <tr r="AB76" s="1"/>
      </tp>
      <tp t="e">
        <v>#N/A</v>
        <stp/>
        <stp>##V3_BDPV12</stp>
        <stp>SMTP UW Equity</stp>
        <stp>BS_TOT_ASSET</stp>
        <stp>[NASDAQ.xlsx]Sheet1!R306C22</stp>
        <tr r="V306" s="1"/>
      </tp>
      <tp t="e">
        <v>#N/A</v>
        <stp/>
        <stp>##V3_BDPV12</stp>
        <stp>SMSI UW Equity</stp>
        <stp>BS_TOT_ASSET</stp>
        <stp>[NASDAQ.xlsx]Sheet1!R305C22</stp>
        <tr r="V305" s="1"/>
      </tp>
      <tp t="e">
        <v>#N/A</v>
        <stp/>
        <stp>##V3_BDPV12</stp>
        <stp>SLTC UW Equity</stp>
        <stp>BS_TOT_ASSET</stp>
        <stp>[NASDAQ.xlsx]Sheet1!R297C22</stp>
        <tr r="V297" s="1"/>
      </tp>
      <tp t="e">
        <v>#N/A</v>
        <stp/>
        <stp>##V3_BDPV12</stp>
        <stp>SMCI UW Equity</stp>
        <stp>BS_TOT_ASSET</stp>
        <stp>[NASDAQ.xlsx]Sheet1!R317C22</stp>
        <tr r="V317" s="1"/>
      </tp>
      <tp t="e">
        <v>#N/A</v>
        <stp/>
        <stp>##V3_BDPV12</stp>
        <stp>SMTC UW Equity</stp>
        <stp>BS_TOT_ASSET</stp>
        <stp>[NASDAQ.xlsx]Sheet1!R298C22</stp>
        <tr r="V298" s="1"/>
      </tp>
      <tp t="e">
        <v>#N/A</v>
        <stp/>
        <stp>##V3_BDPV12</stp>
        <stp>SLAB UW Equity</stp>
        <stp>BS_TOT_ASSET</stp>
        <stp>[NASDAQ.xlsx]Sheet1!R302C22</stp>
        <tr r="V302" s="1"/>
      </tp>
      <tp t="e">
        <v>#N/A</v>
        <stp/>
        <stp>##V3_BDPV12</stp>
        <stp>SOFO UW Equity</stp>
        <stp>BS_TOT_ASSET</stp>
        <stp>[NASDAQ.xlsx]Sheet1!R307C22</stp>
        <tr r="V307" s="1"/>
      </tp>
      <tp t="e">
        <v>#N/A</v>
        <stp/>
        <stp>##V3_BDPV12</stp>
        <stp>SONS UW Equity</stp>
        <stp>BS_TOT_ASSET</stp>
        <stp>[NASDAQ.xlsx]Sheet1!R308C22</stp>
        <tr r="V308" s="1"/>
      </tp>
      <tp t="e">
        <v>#N/A</v>
        <stp/>
        <stp>##V3_BDPV12</stp>
        <stp>SNDK UW Equity</stp>
        <stp>BS_TOT_ASSET</stp>
        <stp>[NASDAQ.xlsx]Sheet1!R290C22</stp>
        <tr r="V290" s="1"/>
      </tp>
      <tp t="e">
        <v>#N/A</v>
        <stp/>
        <stp>##V3_BDPV12</stp>
        <stp>SNPS UW Equity</stp>
        <stp>BS_TOT_ASSET</stp>
        <stp>[NASDAQ.xlsx]Sheet1!R325C22</stp>
        <tr r="V325" s="1"/>
      </tp>
      <tp t="e">
        <v>#N/A</v>
        <stp/>
        <stp>##V3_BDPV12</stp>
        <stp>SNCR UW Equity</stp>
        <stp>BS_TOT_ASSET</stp>
        <stp>[NASDAQ.xlsx]Sheet1!R324C22</stp>
        <tr r="V324" s="1"/>
      </tp>
      <tp t="e">
        <v>#N/A</v>
        <stp/>
        <stp>##V3_BDPV12</stp>
        <stp>SPWR UW Equity</stp>
        <stp>BS_TOT_ASSET</stp>
        <stp>[NASDAQ.xlsx]Sheet1!R316C22</stp>
        <tr r="V316" s="1"/>
      </tp>
      <tp t="e">
        <v>#N/A</v>
        <stp/>
        <stp>##V3_BDPV12</stp>
        <stp>SPRT UW Equity</stp>
        <stp>BS_TOT_ASSET</stp>
        <stp>[NASDAQ.xlsx]Sheet1!R319C22</stp>
        <tr r="V319" s="1"/>
      </tp>
      <tp t="e">
        <v>#N/A</v>
        <stp/>
        <stp>##V3_BDPV12</stp>
        <stp>SPSC UW Equity</stp>
        <stp>BS_TOT_ASSET</stp>
        <stp>[NASDAQ.xlsx]Sheet1!R311C22</stp>
        <tr r="V311" s="1"/>
      </tp>
      <tp t="e">
        <v>#N/A</v>
        <stp/>
        <stp>##V3_BDPV12</stp>
        <stp>SPDC UW Equity</stp>
        <stp>BS_TOT_ASSET</stp>
        <stp>[NASDAQ.xlsx]Sheet1!R309C22</stp>
        <tr r="V309" s="1"/>
      </tp>
      <tp t="e">
        <v>#N/A</v>
        <stp/>
        <stp>##V3_BDPV12</stp>
        <stp>SPLK UW Equity</stp>
        <stp>BS_TOT_ASSET</stp>
        <stp>[NASDAQ.xlsx]Sheet1!R310C22</stp>
        <tr r="V310" s="1"/>
      </tp>
      <tp t="e">
        <v>#N/A</v>
        <stp/>
        <stp>##V3_BDPV12</stp>
        <stp>SSYS UW Equity</stp>
        <stp>BS_TOT_ASSET</stp>
        <stp>[NASDAQ.xlsx]Sheet1!R313C22</stp>
        <tr r="V313" s="1"/>
      </tp>
      <tp t="e">
        <v>#N/A</v>
        <stp/>
        <stp>##V3_BDPV12</stp>
        <stp>SSNC UW Equity</stp>
        <stp>BS_TOT_ASSET</stp>
        <stp>[NASDAQ.xlsx]Sheet1!R312C22</stp>
        <tr r="V312" s="1"/>
      </tp>
      <tp t="e">
        <v>#N/A</v>
        <stp/>
        <stp>##V3_BDPV12</stp>
        <stp>EXA UW Equity</stp>
        <stp>BS_TOT_ASSET</stp>
        <stp>[NASDAQ.xlsx]Sheet1!R127C22</stp>
        <tr r="V127" s="1"/>
      </tp>
      <tp t="e">
        <v>#N/A</v>
        <stp/>
        <stp>##V3_BDPV12</stp>
        <stp>STRM UW Equity</stp>
        <stp>BS_TOT_ASSET</stp>
        <stp>[NASDAQ.xlsx]Sheet1!R314C22</stp>
        <tr r="V314" s="1"/>
      </tp>
      <tp t="e">
        <v>#N/A</v>
        <stp/>
        <stp>##V3_BDPV12</stp>
        <stp>SWKS UW Equity</stp>
        <stp>BS_TOT_ASSET</stp>
        <stp>[NASDAQ.xlsx]Sheet1!R304C22</stp>
        <tr r="V304" s="1"/>
      </tp>
      <tp t="e">
        <v>#N/A</v>
        <stp/>
        <stp>##V3_BDPV12</stp>
        <stp>FCS UW Equity</stp>
        <stp>BS_TOT_ASSET</stp>
        <stp>[NASDAQ.xlsx]Sheet1!R131C22</stp>
        <tr r="V131" s="1"/>
      </tp>
      <tp t="e">
        <v>#N/A</v>
        <stp/>
        <stp>##V3_BDPV12</stp>
        <stp>SYRX UW Equity</stp>
        <stp>BS_TOT_ASSET</stp>
        <stp>[NASDAQ.xlsx]Sheet1!R327C22</stp>
        <tr r="V327" s="1"/>
      </tp>
      <tp t="e">
        <v>#N/A</v>
        <stp/>
        <stp>##V3_BDPV12</stp>
        <stp>SYMC UW Equity</stp>
        <stp>BS_TOT_ASSET</stp>
        <stp>[NASDAQ.xlsx]Sheet1!R321C22</stp>
        <tr r="V321" s="1"/>
      </tp>
      <tp t="e">
        <v>#N/A</v>
        <stp/>
        <stp>##V3_BDPV12</stp>
        <stp>SYNA UW Equity</stp>
        <stp>BS_TOT_ASSET</stp>
        <stp>[NASDAQ.xlsx]Sheet1!R323C22</stp>
        <tr r="V323" s="1"/>
      </tp>
      <tp t="e">
        <v>#N/A</v>
        <stp/>
        <stp>##V3_BDPV12</stp>
        <stp>SYNC UW Equity</stp>
        <stp>BS_TOT_ASSET</stp>
        <stp>[NASDAQ.xlsx]Sheet1!R322C22</stp>
        <tr r="V322" s="1"/>
      </tp>
      <tp t="e">
        <v>#N/A</v>
        <stp/>
        <stp>##V3_BDPV12</stp>
        <stp>SYNT UW Equity</stp>
        <stp>BS_TOT_ASSET</stp>
        <stp>[NASDAQ.xlsx]Sheet1!R326C22</stp>
        <tr r="V326" s="1"/>
      </tp>
      <tp t="e">
        <v>#N/A</v>
        <stp/>
        <stp>##V3_BDPV12</stp>
        <stp>SYKE UW Equity</stp>
        <stp>BS_TOT_ASSET</stp>
        <stp>[NASDAQ.xlsx]Sheet1!R320C22</stp>
        <tr r="V320" s="1"/>
      </tp>
      <tp t="e">
        <v>#N/A</v>
        <stp/>
        <stp>##V3_BDPV12</stp>
        <stp>IMI UW Equity</stp>
        <stp>BS_TOT_ASSET</stp>
        <stp>[NASDAQ.xlsx]Sheet1!R162C22</stp>
        <tr r="V162" s="1"/>
      </tp>
      <tp t="e">
        <v>#N/A</v>
        <stp/>
        <stp>##V3_BDPV12</stp>
        <stp>KFX UW Equity</stp>
        <stp>BS_TOT_ASSET</stp>
        <stp>[NASDAQ.xlsx]Sheet1!R183C22</stp>
        <tr r="V183" s="1"/>
      </tp>
      <tp t="e">
        <v>#N/A</v>
        <stp/>
        <stp>##V3_BDPV12</stp>
        <stp>MDRX UW Equity</stp>
        <stp>FCF_TO_TOTAL_DEBT</stp>
        <stp>[NASDAQ.xlsx]Sheet1!R13C19</stp>
        <tr r="S13" s="1"/>
      </tp>
      <tp t="e">
        <v>#N/A</v>
        <stp/>
        <stp>##V3_BDPV12</stp>
        <stp>BRCM UW Equity</stp>
        <stp>RTG_FITCH_LT_ISSUER_DEFAULT</stp>
        <stp>[NASDAQ.xlsx]Sheet1!R53C9</stp>
        <tr r="I53" s="1"/>
      </tp>
      <tp t="e">
        <v>#N/A</v>
        <stp/>
        <stp>##V3_BDPV12</stp>
        <stp>TWOU UW Equity</stp>
        <stp>NET_DEBT_TO_SHRHLDR_EQTY</stp>
        <stp>[NASDAQ.xlsx]Sheet1!R3C24</stp>
        <tr r="X3" s="1"/>
      </tp>
      <tp t="e">
        <v>#N/A</v>
        <stp/>
        <stp>##V3_BDPV12</stp>
        <stp>DTLK UW Equity</stp>
        <stp>RTG_FITCH_LT_ISSUER_DEFAULT</stp>
        <stp>[NASDAQ.xlsx]Sheet1!R95C9</stp>
        <tr r="I95" s="1"/>
      </tp>
      <tp t="e">
        <v>#N/A</v>
        <stp/>
        <stp>##V3_BDPV12</stp>
        <stp>KFRC UW Equity</stp>
        <stp>RTG_MOODY_LONG_TERM</stp>
        <stp>[NASDAQ.xlsx]Sheet1!R180C12</stp>
        <tr r="L180" s="1"/>
      </tp>
      <tp t="e">
        <v>#N/A</v>
        <stp/>
        <stp>##V3_BDPV12</stp>
        <stp>MOSY UW Equity</stp>
        <stp>OPER_MARGIN</stp>
        <stp>[NASDAQ.xlsx]Sheet1!R226C17</stp>
        <tr r="Q226" s="1"/>
      </tp>
      <tp t="e">
        <v>#N/A</v>
        <stp/>
        <stp>##V3_BDPV12</stp>
        <stp>KTCC UW Equity</stp>
        <stp>RTG_MOODY_LONG_TERM</stp>
        <stp>[NASDAQ.xlsx]Sheet1!R179C12</stp>
        <tr r="L179" s="1"/>
      </tp>
      <tp t="e">
        <v>#N/A</v>
        <stp/>
        <stp>##V3_BDPV12</stp>
        <stp>KTEC UW Equity</stp>
        <stp>RTG_MOODY_LONG_TERM</stp>
        <stp>[NASDAQ.xlsx]Sheet1!R178C12</stp>
        <tr r="L178" s="1"/>
      </tp>
      <tp t="e">
        <v>#N/A</v>
        <stp/>
        <stp>##V3_BDPV12</stp>
        <stp>INTC UW Equity</stp>
        <stp>RTG_MOODY_LONG_TERM</stp>
        <stp>[NASDAQ.xlsx]Sheet1!R160C12</stp>
        <tr r="L160" s="1"/>
      </tp>
      <tp t="e">
        <v>#N/A</v>
        <stp/>
        <stp>##V3_BDPV12</stp>
        <stp>ISSC UW Equity</stp>
        <stp>RTG_MOODY_LONG_TERM</stp>
        <stp>[NASDAQ.xlsx]Sheet1!R157C12</stp>
        <tr r="L157" s="1"/>
      </tp>
      <tp t="e">
        <v>#N/A</v>
        <stp/>
        <stp>##V3_BDPV12</stp>
        <stp>IVAC UW Equity</stp>
        <stp>RTG_MOODY_LONG_TERM</stp>
        <stp>[NASDAQ.xlsx]Sheet1!R167C12</stp>
        <tr r="L167" s="1"/>
      </tp>
      <tp t="e">
        <v>#N/A</v>
        <stp/>
        <stp>##V3_BDPV12</stp>
        <stp>EPAY UW Equity</stp>
        <stp>BS_CASH_NEAR_CASH_ITEM</stp>
        <stp>[NASDAQ.xlsx]Sheet1!R50C28</stp>
        <tr r="AB50" s="1"/>
      </tp>
      <tp t="e">
        <v>#N/A</v>
        <stp/>
        <stp>##V3_BDPV12</stp>
        <stp>KELYA UW Equity</stp>
        <stp>RTG_FITCH_LT_ISSUER_DEFAULT</stp>
        <stp>[NASDAQ.xlsx]Sheet1!R176C9</stp>
        <tr r="I176" s="1"/>
      </tp>
      <tp t="e">
        <v>#N/A</v>
        <stp/>
        <stp>##V3_BDPV12</stp>
        <stp>MGRC UW Equity</stp>
        <stp>RTG_MOODY_LONG_TERM</stp>
        <stp>[NASDAQ.xlsx]Sheet1!R207C12</stp>
        <tr r="L207" s="1"/>
      </tp>
      <tp t="e">
        <v>#N/A</v>
        <stp/>
        <stp>##V3_BDPV12</stp>
        <stp>MTBC UW Equity</stp>
        <stp>RTG_MOODY_LONG_TERM</stp>
        <stp>[NASDAQ.xlsx]Sheet1!R209C12</stp>
        <tr r="L209" s="1"/>
      </tp>
      <tp t="e">
        <v>#N/A</v>
        <stp/>
        <stp>##V3_BDPV12</stp>
        <stp>MSCC UW Equity</stp>
        <stp>RTG_MOODY_LONG_TERM</stp>
        <stp>[NASDAQ.xlsx]Sheet1!R218C12</stp>
        <tr r="L218" s="1"/>
      </tp>
      <tp t="e">
        <v>#N/A</v>
        <stp/>
        <stp>##V3_BDPV12</stp>
        <stp>MRVC UW Equity</stp>
        <stp>RTG_MOODY_LONG_TERM</stp>
        <stp>[NASDAQ.xlsx]Sheet1!R227C12</stp>
        <tr r="L227" s="1"/>
      </tp>
      <tp t="e">
        <v>#N/A</v>
        <stp/>
        <stp>##V3_BDPV12</stp>
        <stp>ADAT UW Equity</stp>
        <stp>SALES_REV_TURN</stp>
        <stp>[NASDAQ.xlsx]Sheet1!R36C15</stp>
        <tr r="O36" s="1"/>
      </tp>
      <tp t="e">
        <v>#N/A</v>
        <stp/>
        <stp>##V3_BDPV12</stp>
        <stp>JKHY UW Equity</stp>
        <stp>OPER_MARGIN</stp>
        <stp>[NASDAQ.xlsx]Sheet1!R173C17</stp>
        <tr r="Q173" s="1"/>
      </tp>
      <tp t="e">
        <v>#N/A</v>
        <stp/>
        <stp>##V3_BDPV12</stp>
        <stp>EBIX UW Equity</stp>
        <stp>RTG_FITCH_LT_ISSUER_DEFAULT</stp>
        <stp>[NASDAQ.xlsx]Sheet1!R109C9</stp>
        <tr r="I109" s="1"/>
      </tp>
      <tp t="e">
        <v>#N/A</v>
        <stp/>
        <stp>##V3_BDPV12</stp>
        <stp>LLTC UW Equity</stp>
        <stp>RTG_MOODY_LONG_TERM</stp>
        <stp>[NASDAQ.xlsx]Sheet1!R191C12</stp>
        <tr r="L191" s="1"/>
      </tp>
      <tp t="e">
        <v>#N/A</v>
        <stp/>
        <stp>##V3_BDPV12</stp>
        <stp>LSCC UW Equity</stp>
        <stp>RTG_MOODY_LONG_TERM</stp>
        <stp>[NASDAQ.xlsx]Sheet1!R188C12</stp>
        <tr r="L188" s="1"/>
      </tp>
      <tp t="e">
        <v>#N/A</v>
        <stp/>
        <stp>##V3_BDPV12</stp>
        <stp>NVEC UW Equity</stp>
        <stp>RTG_MOODY_LONG_TERM</stp>
        <stp>[NASDAQ.xlsx]Sheet1!R237C12</stp>
        <tr r="L237" s="1"/>
      </tp>
      <tp t="e">
        <v>#N/A</v>
        <stp/>
        <stp>##V3_BDPV12</stp>
        <stp>FFIV UW Equity</stp>
        <stp>RTG_FITCH_LT_ISSUER_DEFAULT</stp>
        <stp>[NASDAQ.xlsx]Sheet1!R129C9</stp>
        <tr r="I129" s="1"/>
      </tp>
      <tp t="e">
        <v>#N/A</v>
        <stp/>
        <stp>##V3_BDPV12</stp>
        <stp>CCMP UW Equity</stp>
        <stp>RTG_MDY_ISSUER</stp>
        <stp>[NASDAQ.xlsx]Sheet1!R60C11</stp>
        <tr r="K60" s="1"/>
      </tp>
      <tp t="e">
        <v>#N/A</v>
        <stp/>
        <stp>##V3_BDPV12</stp>
        <stp>ACLS UW Equity</stp>
        <stp>RTG_MDY_ISSUER</stp>
        <stp>[NASDAQ.xlsx]Sheet1!R42C11</stp>
        <tr r="K42" s="1"/>
      </tp>
      <tp t="e">
        <v>#N/A</v>
        <stp/>
        <stp>##V3_BDPV12</stp>
        <stp>CCOI UW Equity</stp>
        <stp>RTG_MDY_ISSUER</stp>
        <stp>[NASDAQ.xlsx]Sheet1!R70C11</stp>
        <tr r="K70" s="1"/>
      </tp>
      <tp t="e">
        <v>#N/A</v>
        <stp/>
        <stp>##V3_BDPV12</stp>
        <stp>BCOV UW Equity</stp>
        <stp>RTG_MDY_ISSUER</stp>
        <stp>[NASDAQ.xlsx]Sheet1!R52C11</stp>
        <tr r="K52" s="1"/>
      </tp>
      <tp t="e">
        <v>#N/A</v>
        <stp/>
        <stp>##V3_BDPV12</stp>
        <stp>BCOR UW Equity</stp>
        <stp>RTG_MDY_ISSUER</stp>
        <stp>[NASDAQ.xlsx]Sheet1!R49C11</stp>
        <tr r="K49" s="1"/>
      </tp>
      <tp t="e">
        <v>#N/A</v>
        <stp/>
        <stp>##V3_BDPV12</stp>
        <stp>DGLY UW Equity</stp>
        <stp>OPER_MARGIN</stp>
        <stp>[NASDAQ.xlsx]Sheet1!R101C17</stp>
        <tr r="Q101" s="1"/>
      </tp>
      <tp t="e">
        <v>#N/A</v>
        <stp/>
        <stp>##V3_BDPV12</stp>
        <stp>CDNS UW Equity</stp>
        <stp>SALES_REV_TURN</stp>
        <stp>[NASDAQ.xlsx]Sheet1!R61C15</stp>
        <tr r="O61" s="1"/>
      </tp>
      <tp t="e">
        <v>#N/A</v>
        <stp/>
        <stp>##V3_BDPV12</stp>
        <stp>ADNC UW Equity</stp>
        <stp>SALES_REV_TURN</stp>
        <stp>[NASDAQ.xlsx]Sheet1!R35C15</stp>
        <tr r="O35" s="1"/>
      </tp>
      <tp t="e">
        <v>#N/A</v>
        <stp/>
        <stp>##V3_BDPV12</stp>
        <stp>FALC UW Equity</stp>
        <stp>RTG_MOODY_LONG_TERM</stp>
        <stp>[NASDAQ.xlsx]Sheet1!R132C12</stp>
        <tr r="L132" s="1"/>
      </tp>
      <tp t="e">
        <v>#N/A</v>
        <stp/>
        <stp>##V3_BDPV12</stp>
        <stp>VIAS UW Equity</stp>
        <stp>RTG_FITCH_LT_ISSUER_DEFAULT</stp>
        <stp>[NASDAQ.xlsx]Sheet1!R361C9</stp>
        <tr r="I361" s="1"/>
      </tp>
      <tp t="e">
        <v>#N/A</v>
        <stp/>
        <stp>##V3_BDPV12</stp>
        <stp>DMRC UW Equity</stp>
        <stp>RTG_MOODY_LONG_TERM</stp>
        <stp>[NASDAQ.xlsx]Sheet1!R100C12</stp>
        <tr r="L100" s="1"/>
      </tp>
      <tp t="e">
        <v>#N/A</v>
        <stp/>
        <stp>##V3_BDPV12</stp>
        <stp>DLHC UW Equity</stp>
        <stp>RTG_MOODY_LONG_TERM</stp>
        <stp>[NASDAQ.xlsx]Sheet1!R104C12</stp>
        <tr r="L104" s="1"/>
      </tp>
      <tp t="e">
        <v>#N/A</v>
        <stp/>
        <stp>##V3_BDPV12</stp>
        <stp>AWAY UW Equity</stp>
        <stp>OPER_MARGIN</stp>
        <stp>[NASDAQ.xlsx]Sheet1!R149C17</stp>
        <tr r="Q149" s="1"/>
      </tp>
      <tp t="e">
        <v>#N/A</v>
        <stp/>
        <stp>##V3_BDPV12</stp>
        <stp>ELRC UW Equity</stp>
        <stp>RTG_MOODY_LONG_TERM</stp>
        <stp>[NASDAQ.xlsx]Sheet1!R114C12</stp>
        <tr r="L114" s="1"/>
      </tp>
      <tp t="e">
        <v>#N/A</v>
        <stp/>
        <stp>##V3_BDPV12</stp>
        <stp>ENOC UW Equity</stp>
        <stp>RTG_MOODY_LONG_TERM</stp>
        <stp>[NASDAQ.xlsx]Sheet1!R121C12</stp>
        <tr r="L121" s="1"/>
      </tp>
      <tp t="e">
        <v>#N/A</v>
        <stp/>
        <stp>##V3_BDPV12</stp>
        <stp>XRSC UW Equity</stp>
        <stp>RTG_MOODY_LONG_TERM</stp>
        <stp>[NASDAQ.xlsx]Sheet1!R372C12</stp>
        <tr r="L372" s="1"/>
      </tp>
      <tp t="e">
        <v>#N/A</v>
        <stp/>
        <stp>##V3_BDPV12</stp>
        <stp>CCUR UW Equity</stp>
        <stp>RTG_MDY_ISSUER</stp>
        <stp>[NASDAQ.xlsx]Sheet1!R80C11</stp>
        <tr r="K80" s="1"/>
      </tp>
      <tp t="e">
        <v>#N/A</v>
        <stp/>
        <stp>##V3_BDPV12</stp>
        <stp>CPSI UW Equity</stp>
        <stp>BS_CASH_NEAR_CASH_ITEM</stp>
        <stp>[NASDAQ.xlsx]Sheet1!R75C28</stp>
        <tr r="AB75" s="1"/>
      </tp>
      <tp t="e">
        <v>#N/A</v>
        <stp/>
        <stp>##V3_BDPV12</stp>
        <stp>PSEM UW Equity</stp>
        <stp>RTG_FITCH_LT_ISSUER_DEFAULT</stp>
        <stp>[NASDAQ.xlsx]Sheet1!R255C9</stp>
        <tr r="I255" s="1"/>
      </tp>
      <tp t="e">
        <v>#N/A</v>
        <stp/>
        <stp>##V3_BDPV12</stp>
        <stp>ADVS UW Equity</stp>
        <stp>SALES_REV_TURN</stp>
        <stp>[NASDAQ.xlsx]Sheet1!R10C15</stp>
        <tr r="O10" s="1"/>
      </tp>
      <tp t="e">
        <v>#N/A</v>
        <stp/>
        <stp>##V3_BDPV12</stp>
        <stp>CPWR UW Equity</stp>
        <stp>BS_CASH_NEAR_CASH_ITEM</stp>
        <stp>[NASDAQ.xlsx]Sheet1!R77C28</stp>
        <tr r="AB77" s="1"/>
      </tp>
      <tp t="e">
        <v>#N/A</v>
        <stp/>
        <stp>##V3_BDPV12</stp>
        <stp>ADSK UW Equity</stp>
        <stp>SALES_REV_TURN</stp>
        <stp>[NASDAQ.xlsx]Sheet1!R38C15</stp>
        <tr r="O38" s="1"/>
      </tp>
      <tp t="e">
        <v>#N/A</v>
        <stp/>
        <stp>##V3_BDPV12</stp>
        <stp>CCRN UW Equity</stp>
        <stp>RTG_MDY_ISSUER</stp>
        <stp>[NASDAQ.xlsx]Sheet1!R88C11</stp>
        <tr r="K88" s="1"/>
      </tp>
      <tp t="e">
        <v>#N/A</v>
        <stp/>
        <stp>##V3_BDPV12</stp>
        <stp>MDRX UW Equity</stp>
        <stp>SALES_REV_TURN</stp>
        <stp>[NASDAQ.xlsx]Sheet1!R13C15</stp>
        <tr r="O13" s="1"/>
      </tp>
      <tp t="e">
        <v>#N/A</v>
        <stp/>
        <stp>##V3_BDPV12</stp>
        <stp>QLGC UW Equity</stp>
        <stp>RTG_MOODY_LONG_TERM</stp>
        <stp>[NASDAQ.xlsx]Sheet1!R269C12</stp>
        <tr r="L269" s="1"/>
      </tp>
      <tp t="e">
        <v>#N/A</v>
        <stp/>
        <stp>##V3_BDPV12</stp>
        <stp>QRHC UW Equity</stp>
        <stp>RTG_MOODY_LONG_TERM</stp>
        <stp>[NASDAQ.xlsx]Sheet1!R274C12</stp>
        <tr r="L274" s="1"/>
      </tp>
      <tp t="e">
        <v>#N/A</v>
        <stp/>
        <stp>##V3_BDPV12</stp>
        <stp>KELYB UW Equity</stp>
        <stp>OPER_MARGIN</stp>
        <stp>[NASDAQ.xlsx]Sheet1!R177C17</stp>
        <tr r="Q177" s="1"/>
      </tp>
      <tp t="e">
        <v>#N/A</v>
        <stp/>
        <stp>##V3_BDPV12</stp>
        <stp>SEAC UW Equity</stp>
        <stp>RTG_MOODY_LONG_TERM</stp>
        <stp>[NASDAQ.xlsx]Sheet1!R296C12</stp>
        <tr r="L296" s="1"/>
      </tp>
      <tp t="e">
        <v>#N/A</v>
        <stp/>
        <stp>##V3_BDPV12</stp>
        <stp>SCSC UW Equity</stp>
        <stp>RTG_MOODY_LONG_TERM</stp>
        <stp>[NASDAQ.xlsx]Sheet1!R293C12</stp>
        <tr r="L293" s="1"/>
      </tp>
      <tp t="e">
        <v>#N/A</v>
        <stp/>
        <stp>##V3_BDPV12</stp>
        <stp>SLTC UW Equity</stp>
        <stp>RTG_MOODY_LONG_TERM</stp>
        <stp>[NASDAQ.xlsx]Sheet1!R297C12</stp>
        <tr r="L297" s="1"/>
      </tp>
      <tp t="e">
        <v>#N/A</v>
        <stp/>
        <stp>##V3_BDPV12</stp>
        <stp>SMTC UW Equity</stp>
        <stp>RTG_MOODY_LONG_TERM</stp>
        <stp>[NASDAQ.xlsx]Sheet1!R298C12</stp>
        <tr r="L298" s="1"/>
      </tp>
      <tp t="e">
        <v>#N/A</v>
        <stp/>
        <stp>##V3_BDPV12</stp>
        <stp>RLOC UW Equity</stp>
        <stp>RTG_MOODY_LONG_TERM</stp>
        <stp>[NASDAQ.xlsx]Sheet1!R280C12</stp>
        <tr r="L280" s="1"/>
      </tp>
      <tp t="e">
        <v>#N/A</v>
        <stp/>
        <stp>##V3_BDPV12</stp>
        <stp>SYMC UW Equity</stp>
        <stp>RTG_MOODY_LONG_TERM</stp>
        <stp>[NASDAQ.xlsx]Sheet1!R321C12</stp>
        <tr r="L321" s="1"/>
      </tp>
      <tp t="e">
        <v>#N/A</v>
        <stp/>
        <stp>##V3_BDPV12</stp>
        <stp>SYNC UW Equity</stp>
        <stp>RTG_MOODY_LONG_TERM</stp>
        <stp>[NASDAQ.xlsx]Sheet1!R322C12</stp>
        <tr r="L322" s="1"/>
      </tp>
      <tp t="e">
        <v>#N/A</v>
        <stp/>
        <stp>##V3_BDPV12</stp>
        <stp>SSNC UW Equity</stp>
        <stp>RTG_MOODY_LONG_TERM</stp>
        <stp>[NASDAQ.xlsx]Sheet1!R312C12</stp>
        <tr r="L312" s="1"/>
      </tp>
      <tp t="e">
        <v>#N/A</v>
        <stp/>
        <stp>##V3_BDPV12</stp>
        <stp>SPSC UW Equity</stp>
        <stp>RTG_MOODY_LONG_TERM</stp>
        <stp>[NASDAQ.xlsx]Sheet1!R311C12</stp>
        <tr r="L311" s="1"/>
      </tp>
      <tp t="e">
        <v>#N/A</v>
        <stp/>
        <stp>##V3_BDPV12</stp>
        <stp>SPDC UW Equity</stp>
        <stp>RTG_MOODY_LONG_TERM</stp>
        <stp>[NASDAQ.xlsx]Sheet1!R309C12</stp>
        <tr r="L309" s="1"/>
      </tp>
      <tp t="e">
        <v>#N/A</v>
        <stp/>
        <stp>##V3_BDPV12</stp>
        <stp>PCTY UW Equity</stp>
        <stp>OPER_MARGIN</stp>
        <stp>[NASDAQ.xlsx]Sheet1!R248C17</stp>
        <tr r="Q248" s="1"/>
      </tp>
      <tp t="e">
        <v>#N/A</v>
        <stp/>
        <stp>##V3_BDPV12</stp>
        <stp>TTEC UW Equity</stp>
        <stp>RTG_MOODY_LONG_TERM</stp>
        <stp>[NASDAQ.xlsx]Sheet1!R332C12</stp>
        <tr r="L332" s="1"/>
      </tp>
      <tp t="e">
        <v>#N/A</v>
        <stp/>
        <stp>##V3_BDPV12</stp>
        <stp>KBALB UW Equity</stp>
        <stp>OPER_MARGIN</stp>
        <stp>[NASDAQ.xlsx]Sheet1!R181C17</stp>
        <tr r="Q181" s="1"/>
      </tp>
      <tp t="e">
        <v>#N/A</v>
        <stp/>
        <stp>##V3_BDPV12</stp>
        <stp>IPAS UW Equity</stp>
        <stp>CF_CASH_FROM_OPER</stp>
        <stp>[NASDAQ.xlsx]Sheet1!R169C26</stp>
        <tr r="Z169" s="1"/>
      </tp>
      <tp>
        <v>8.3505000000000003</v>
        <stp/>
        <stp>##V3_BDHV12</stp>
        <stp>ATVI UW Equity</stp>
        <stp>FREE_CASH_FLOW_MARGIN</stp>
        <stp>CQ12004</stp>
        <stp/>
        <stp>[NASDAQ.xlsx]FCFMarg BDH!R5C4</stp>
        <stp>Dir=V</stp>
        <stp>Dts=H</stp>
        <stp>Sort=D</stp>
        <stp>Quote=C</stp>
        <stp>QtTyp=Y</stp>
        <stp>Days=T</stp>
        <stp>Per=cq</stp>
        <stp>DtFmt=D</stp>
        <stp>UseDPDF=Y</stp>
        <stp>cols=1;rows=23</stp>
        <tr r="D5" s="4"/>
      </tp>
      <tp t="e">
        <v>#N/A</v>
        <stp/>
        <stp>##V3_BDPV12</stp>
        <stp>RESN UW Equity</stp>
        <stp>FCF_TO_TOTAL_DEBT</stp>
        <stp>[NASDAQ.xlsx]Sheet1!R284C19</stp>
        <tr r="S284" s="1"/>
      </tp>
      <tp t="e">
        <v>#N/A</v>
        <stp/>
        <stp>##V3_BDPV12</stp>
        <stp>MERU UW Equity</stp>
        <stp>FCF_TO_TOTAL_DEBT</stp>
        <stp>[NASDAQ.xlsx]Sheet1!R214C19</stp>
        <tr r="S214" s="1"/>
      </tp>
      <tp t="e">
        <v>#N/A</v>
        <stp/>
        <stp>##V3_BDPV12</stp>
        <stp>NETE UW Equity</stp>
        <stp>FCF_TO_TOTAL_DEBT</stp>
        <stp>[NASDAQ.xlsx]Sheet1!R231C19</stp>
        <tr r="S231" s="1"/>
      </tp>
      <tp t="e">
        <v>#N/A</v>
        <stp/>
        <stp>##V3_BDPV12</stp>
        <stp>SPDC UW Equity</stp>
        <stp>CF_CASH_FROM_OPER</stp>
        <stp>[NASDAQ.xlsx]Sheet1!R309C26</stp>
        <tr r="Z309" s="1"/>
      </tp>
      <tp t="e">
        <v>#N/A</v>
        <stp/>
        <stp>##V3_BDPV12</stp>
        <stp>IPDN UW Equity</stp>
        <stp>CF_CASH_FROM_OPER</stp>
        <stp>[NASDAQ.xlsx]Sheet1!R262C26</stp>
        <tr r="Z262" s="1"/>
      </tp>
      <tp t="e">
        <v>#N/A</v>
        <stp/>
        <stp>##V3_BDPV12</stp>
        <stp>IPGP UW Equity</stp>
        <stp>CF_CASH_FROM_OPER</stp>
        <stp>[NASDAQ.xlsx]Sheet1!R170C26</stp>
        <tr r="Z170" s="1"/>
      </tp>
      <tp t="e">
        <v>#N/A</v>
        <stp/>
        <stp>##V3_BDPV12</stp>
        <stp>AVNW UW Equity</stp>
        <stp>NET_DEBT_TO_SHRHLDR_EQTY</stp>
        <stp>[NASDAQ.xlsx]Sheet1!R40C24</stp>
        <tr r="X40" s="1"/>
      </tp>
      <tp t="e">
        <v>#N/A</v>
        <stp/>
        <stp>##V3_BDPV12</stp>
        <stp>KEYW UW Equity</stp>
        <stp>FCF_TO_TOTAL_DEBT</stp>
        <stp>[NASDAQ.xlsx]Sheet1!R335C19</stp>
        <tr r="S335" s="1"/>
      </tp>
      <tp t="e">
        <v>#N/A</v>
        <stp/>
        <stp>##V3_BDPV12</stp>
        <stp>EPIQ UW Equity</stp>
        <stp>CF_CASH_FROM_OPER</stp>
        <stp>[NASDAQ.xlsx]Sheet1!R124C26</stp>
        <tr r="Z124" s="1"/>
      </tp>
      <tp t="e">
        <v>#N/A</v>
        <stp/>
        <stp>##V3_BDPV12</stp>
        <stp>FEYE UW Equity</stp>
        <stp>FCF_TO_TOTAL_DEBT</stp>
        <stp>[NASDAQ.xlsx]Sheet1!R134C19</stp>
        <tr r="S134" s="1"/>
      </tp>
      <tp t="e">
        <v>#N/A</v>
        <stp/>
        <stp>##V3_BDPV12</stp>
        <stp>UPIP UW Equity</stp>
        <stp>CF_CASH_FROM_OPER</stp>
        <stp>[NASDAQ.xlsx]Sheet1!R353C26</stp>
        <tr r="Z353" s="1"/>
      </tp>
      <tp t="e">
        <v>#N/A</v>
        <stp/>
        <stp>##V3_BDPV12</stp>
        <stp>SPLK UW Equity</stp>
        <stp>CF_CASH_FROM_OPER</stp>
        <stp>[NASDAQ.xlsx]Sheet1!R310C26</stp>
        <tr r="Z310" s="1"/>
      </tp>
      <tp t="e">
        <v>#N/A</v>
        <stp/>
        <stp>##V3_BDPV12</stp>
        <stp>XPLR UW Equity</stp>
        <stp>CF_CASH_FROM_OPER</stp>
        <stp>[NASDAQ.xlsx]Sheet1!R371C26</stp>
        <tr r="Z371" s="1"/>
      </tp>
      <tp>
        <v>20.422599999999999</v>
        <stp/>
        <stp>##V3_BDHV12</stp>
        <stp>AWRE UW Equity</stp>
        <stp>OPER_MARGIN</stp>
        <stp>CQ12004</stp>
        <stp/>
        <stp>[NASDAQ.xlsx]OperMarg BDH!R5C40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N5" s="3"/>
      </tp>
      <tp t="e">
        <v>#N/A</v>
        <stp/>
        <stp>##V3_BDPV12</stp>
        <stp>SPRT UW Equity</stp>
        <stp>CF_CASH_FROM_OPER</stp>
        <stp>[NASDAQ.xlsx]Sheet1!R319C26</stp>
        <tr r="Z319" s="1"/>
      </tp>
      <tp t="e">
        <v>#N/A</v>
        <stp/>
        <stp>##V3_BDPV12</stp>
        <stp>SEAC UW Equity</stp>
        <stp>FCF_TO_TOTAL_DEBT</stp>
        <stp>[NASDAQ.xlsx]Sheet1!R296C19</stp>
        <tr r="S296" s="1"/>
      </tp>
      <tp t="e">
        <v>#N/A</v>
        <stp/>
        <stp>##V3_BDPV12</stp>
        <stp>SPSC UW Equity</stp>
        <stp>CF_CASH_FROM_OPER</stp>
        <stp>[NASDAQ.xlsx]Sheet1!R311C26</stp>
        <tr r="Z311" s="1"/>
      </tp>
      <tp t="e">
        <v>#N/A</v>
        <stp/>
        <stp>##V3_BDPV12</stp>
        <stp>LECO UW Equity</stp>
        <stp>FCF_TO_TOTAL_DEBT</stp>
        <stp>[NASDAQ.xlsx]Sheet1!R190C19</stp>
        <tr r="S190" s="1"/>
      </tp>
      <tp t="e">
        <v>#N/A</v>
        <stp/>
        <stp>##V3_BDPV12</stp>
        <stp>LPSN UW Equity</stp>
        <stp>CF_CASH_FROM_OPER</stp>
        <stp>[NASDAQ.xlsx]Sheet1!R194C26</stp>
        <tr r="Z194" s="1"/>
      </tp>
      <tp t="e">
        <v>#N/A</v>
        <stp/>
        <stp>##V3_BDPV12</stp>
        <stp>TECD UW Equity</stp>
        <stp>FCF_TO_TOTAL_DEBT</stp>
        <stp>[NASDAQ.xlsx]Sheet1!R330C19</stp>
        <tr r="S330" s="1"/>
      </tp>
      <tp t="e">
        <v>#N/A</v>
        <stp/>
        <stp>##V3_BDPV12</stp>
        <stp>VECO UW Equity</stp>
        <stp>FCF_TO_TOTAL_DEBT</stp>
        <stp>[NASDAQ.xlsx]Sheet1!R356C19</stp>
        <tr r="S356" s="1"/>
      </tp>
      <tp t="e">
        <v>#N/A</v>
        <stp/>
        <stp>##V3_BDPV12</stp>
        <stp>LPTH UW Equity</stp>
        <stp>CF_CASH_FROM_OPER</stp>
        <stp>[NASDAQ.xlsx]Sheet1!R189C26</stp>
        <tr r="Z189" s="1"/>
      </tp>
      <tp t="e">
        <v>#N/A</v>
        <stp/>
        <stp>##V3_BDPV12</stp>
        <stp>MPWR UW Equity</stp>
        <stp>CF_CASH_FROM_OPER</stp>
        <stp>[NASDAQ.xlsx]Sheet1!R224C26</stp>
        <tr r="Z224" s="1"/>
      </tp>
      <tp t="e">
        <v>#N/A</v>
        <stp/>
        <stp>##V3_BDPV12</stp>
        <stp>SPWR UW Equity</stp>
        <stp>CF_CASH_FROM_OPER</stp>
        <stp>[NASDAQ.xlsx]Sheet1!R316C26</stp>
        <tr r="Z316" s="1"/>
      </tp>
      <tp t="e">
        <v>#N/A</v>
        <stp/>
        <stp>##V3_BDPV12</stp>
        <stp>PEGA UW Equity</stp>
        <stp>FCF_TO_TOTAL_DEBT</stp>
        <stp>[NASDAQ.xlsx]Sheet1!R252C19</stp>
        <tr r="S252" s="1"/>
      </tp>
      <tp>
        <v>27.468499999999999</v>
        <stp/>
        <stp>##V3_BDHV12</stp>
        <stp>AAPL UW Equity</stp>
        <stp>OPER_MARGIN</stp>
        <stp>CQ12004</stp>
        <stp/>
        <stp>[NASDAQ.xlsx]OperMarg BDH!R5C22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V5" s="3"/>
      </tp>
      <tp>
        <v>5.5068999999999999</v>
        <stp/>
        <stp>##V3_BDHV12</stp>
        <stp>ABTL UW Equity</stp>
        <stp>OPER_MARGIN</stp>
        <stp>CQ12004</stp>
        <stp/>
        <stp>[NASDAQ.xlsx]OperMarg BDH!R5C36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J5" s="3"/>
      </tp>
      <tp t="e">
        <v>#N/A</v>
        <stp/>
        <stp>##V3_BDPV12</stp>
        <stp>ADI UW Equity</stp>
        <stp>NET_DEBT_TO_SHRHLDR_EQTY</stp>
        <stp>[NASDAQ.xlsx]Sheet1!R20C24</stp>
        <tr r="X20" s="1"/>
      </tp>
      <tp>
        <v>4.5998999999999999</v>
        <stp/>
        <stp>##V3_BDHV12</stp>
        <stp>BTUI UW Equity</stp>
        <stp>OPER_MARGIN</stp>
        <stp>CQ12004</stp>
        <stp/>
        <stp>[NASDAQ.xlsx]OperMarg BDH!R5C57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E5" s="3"/>
      </tp>
      <tp>
        <v>4.2949999999999999</v>
        <stp/>
        <stp>##V3_BDHV12</stp>
        <stp>ARUN UW Equity</stp>
        <stp>OPER_MARGIN</stp>
        <stp>CQ12004</stp>
        <stp/>
        <stp>[NASDAQ.xlsx]OperMarg BDH!R5C27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AA5" s="3"/>
      </tp>
      <tp t="e">
        <v>#N/A</v>
        <stp/>
        <stp>##V3_BDPV12</stp>
        <stp>SEMI UW Equity</stp>
        <stp>FCF_TO_TOTAL_DEBT</stp>
        <stp>[NASDAQ.xlsx]Sheet1!R315C19</stp>
        <tr r="S315" s="1"/>
      </tp>
      <tp t="e">
        <v>#N/A</v>
        <stp/>
        <stp>##V3_BDPV12</stp>
        <stp>MENT UW Equity</stp>
        <stp>FCF_TO_TOTAL_DEBT</stp>
        <stp>[NASDAQ.xlsx]Sheet1!R212C19</stp>
        <tr r="S212" s="1"/>
      </tp>
      <tp t="e">
        <v>#N/A</v>
        <stp/>
        <stp>##V3_BDPV12</stp>
        <stp>RBCN UW Equity</stp>
        <stp>BS_TOT_ASSET</stp>
        <stp>[NASDAQ.xlsx]Sheet1!R288C22</stp>
        <tr r="V288" s="1"/>
      </tp>
      <tp t="e">
        <v>#N/A</v>
        <stp/>
        <stp>##V3_BDPV12</stp>
        <stp>RCII UW Equity</stp>
        <stp>BS_TOT_ASSET</stp>
        <stp>[NASDAQ.xlsx]Sheet1!R283C22</stp>
        <tr r="V283" s="1"/>
      </tp>
      <tp t="e">
        <v>#N/A</v>
        <stp/>
        <stp>##V3_BDPV12</stp>
        <stp>RCMT UW Equity</stp>
        <stp>BS_TOT_ASSET</stp>
        <stp>[NASDAQ.xlsx]Sheet1!R279C22</stp>
        <tr r="V279" s="1"/>
      </tp>
      <tp t="e">
        <v>#N/A</v>
        <stp/>
        <stp>##V3_BDPV12</stp>
        <stp>RESN UW Equity</stp>
        <stp>BS_TOT_ASSET</stp>
        <stp>[NASDAQ.xlsx]Sheet1!R284C22</stp>
        <tr r="V284" s="1"/>
      </tp>
      <tp t="e">
        <v>#N/A</v>
        <stp/>
        <stp>##V3_BDPV12</stp>
        <stp>RFMD UW Equity</stp>
        <stp>BS_TOT_ASSET</stp>
        <stp>[NASDAQ.xlsx]Sheet1!R285C22</stp>
        <tr r="V285" s="1"/>
      </tp>
      <tp t="e">
        <v>#N/A</v>
        <stp/>
        <stp>##V3_BDPV12</stp>
        <stp>RLOC UW Equity</stp>
        <stp>BS_TOT_ASSET</stp>
        <stp>[NASDAQ.xlsx]Sheet1!R280C22</stp>
        <tr r="V280" s="1"/>
      </tp>
      <tp t="e">
        <v>#N/A</v>
        <stp/>
        <stp>##V3_BDPV12</stp>
        <stp>RMBS UW Equity</stp>
        <stp>BS_TOT_ASSET</stp>
        <stp>[NASDAQ.xlsx]Sheet1!R278C22</stp>
        <tr r="V278" s="1"/>
      </tp>
      <tp t="e">
        <v>#N/A</v>
        <stp/>
        <stp>##V3_BDPV12</stp>
        <stp>RNWK UW Equity</stp>
        <stp>BS_TOT_ASSET</stp>
        <stp>[NASDAQ.xlsx]Sheet1!R281C22</stp>
        <tr r="V281" s="1"/>
      </tp>
      <tp t="e">
        <v>#N/A</v>
        <stp/>
        <stp>##V3_BDPV12</stp>
        <stp>RSYS UW Equity</stp>
        <stp>BS_TOT_ASSET</stp>
        <stp>[NASDAQ.xlsx]Sheet1!R277C22</stp>
        <tr r="V277" s="1"/>
      </tp>
      <tp t="e">
        <v>#N/A</v>
        <stp/>
        <stp>##V3_BDPV12</stp>
        <stp>RVBD UW Equity</stp>
        <stp>BS_TOT_ASSET</stp>
        <stp>[NASDAQ.xlsx]Sheet1!R286C22</stp>
        <tr r="V286" s="1"/>
      </tp>
      <tp t="e">
        <v>#N/A</v>
        <stp/>
        <stp>##V3_BDPV12</stp>
        <stp>DWCH UW Equity</stp>
        <stp>RTG_FITCH_LT_ISSUER_DEFAULT</stp>
        <stp>[NASDAQ.xlsx]Sheet1!R97C9</stp>
        <tr r="I97" s="1"/>
      </tp>
      <tp t="e">
        <v>#N/A</v>
        <stp/>
        <stp>##V3_BDPV12</stp>
        <stp>EPAY UW Equity</stp>
        <stp>RTG_FITCH_LT_ISSUER_DEFAULT</stp>
        <stp>[NASDAQ.xlsx]Sheet1!R50C9</stp>
        <tr r="I50" s="1"/>
      </tp>
      <tp t="e">
        <v>#N/A</v>
        <stp/>
        <stp>##V3_BDPV12</stp>
        <stp>CSOD UW Equity</stp>
        <stp>RTG_FITCH_LT_ISSUER_DEFAULT</stp>
        <stp>[NASDAQ.xlsx]Sheet1!R83C9</stp>
        <tr r="I83" s="1"/>
      </tp>
      <tp t="e">
        <v>#N/A</v>
        <stp/>
        <stp>##V3_BDPV12</stp>
        <stp>WDC UW Equity</stp>
        <stp>FCF_TO_TOTAL_DEBT</stp>
        <stp>[NASDAQ.xlsx]Sheet1!R368C19</stp>
        <tr r="S368" s="1"/>
      </tp>
      <tp t="e">
        <v>#N/A</v>
        <stp/>
        <stp>##V3_BDPV12</stp>
        <stp>TRAK UW Equity</stp>
        <stp>CF_FREE_CASH_FLOW</stp>
        <stp>[NASDAQ.xlsx]Sheet1!R98C16</stp>
        <tr r="P98" s="1"/>
      </tp>
      <tp t="e">
        <v>#N/A</v>
        <stp/>
        <stp>##V3_BDPV12</stp>
        <stp>ATML UW Equity</stp>
        <stp>RTG_FITCH_LT_ISSUER_DEFAULT</stp>
        <stp>[NASDAQ.xlsx]Sheet1!R34C9</stp>
        <tr r="I34" s="1"/>
      </tp>
      <tp t="e">
        <v>#N/A</v>
        <stp/>
        <stp>##V3_BDPV12</stp>
        <stp>ASUR UW Equity</stp>
        <stp>RTG_FITCH_LT_ISSUER_DEFAULT</stp>
        <stp>[NASDAQ.xlsx]Sheet1!R33C9</stp>
        <tr r="I33" s="1"/>
      </tp>
      <tp t="e">
        <v>#N/A</v>
        <stp/>
        <stp>##V3_BDPV12</stp>
        <stp>HILL UW Equity</stp>
        <stp>RTG_MOODY_LONG_TERM</stp>
        <stp>[NASDAQ.xlsx]Sheet1!R105C12</stp>
        <tr r="L105" s="1"/>
      </tp>
      <tp t="e">
        <v>#N/A</v>
        <stp/>
        <stp>##V3_BDPV12</stp>
        <stp>ISIL UW Equity</stp>
        <stp>RTG_MOODY_LONG_TERM</stp>
        <stp>[NASDAQ.xlsx]Sheet1!R166C12</stp>
        <tr r="L166" s="1"/>
      </tp>
      <tp t="e">
        <v>#N/A</v>
        <stp/>
        <stp>##V3_BDPV12</stp>
        <stp>MOBL UW Equity</stp>
        <stp>RTG_MOODY_LONG_TERM</stp>
        <stp>[NASDAQ.xlsx]Sheet1!R223C12</stp>
        <tr r="L223" s="1"/>
      </tp>
      <tp t="e">
        <v>#N/A</v>
        <stp/>
        <stp>##V3_BDPV12</stp>
        <stp>MCRL UW Equity</stp>
        <stp>RTG_MOODY_LONG_TERM</stp>
        <stp>[NASDAQ.xlsx]Sheet1!R215C12</stp>
        <tr r="L215" s="1"/>
      </tp>
      <tp t="e">
        <v>#N/A</v>
        <stp/>
        <stp>##V3_BDPV12</stp>
        <stp>EPIQ UW Equity</stp>
        <stp>IS_OPER_INC</stp>
        <stp>[NASDAQ.xlsx]Sheet1!R124C23</stp>
        <tr r="W124" s="1"/>
      </tp>
      <tp t="e">
        <v>#N/A</v>
        <stp/>
        <stp>##V3_BDPV12</stp>
        <stp>MLNX UW Equity</stp>
        <stp>RTG_FITCH_LT_ISSUER_DEFAULT</stp>
        <stp>[NASDAQ.xlsx]Sheet1!R211C9</stp>
        <tr r="I211" s="1"/>
      </tp>
      <tp t="e">
        <v>#N/A</v>
        <stp/>
        <stp>##V3_BDPV12</stp>
        <stp>OMCL UW Equity</stp>
        <stp>RTG_MOODY_LONG_TERM</stp>
        <stp>[NASDAQ.xlsx]Sheet1!R240C12</stp>
        <tr r="L240" s="1"/>
      </tp>
      <tp t="e">
        <v>#N/A</v>
        <stp/>
        <stp>##V3_BDPV12</stp>
        <stp>LORL UW Equity</stp>
        <stp>RTG_MOODY_LONG_TERM</stp>
        <stp>[NASDAQ.xlsx]Sheet1!R198C12</stp>
        <tr r="L198" s="1"/>
      </tp>
      <tp t="e">
        <v>#N/A</v>
        <stp/>
        <stp>##V3_BDPV12</stp>
        <stp>OVRL UW Equity</stp>
        <stp>RTG_MOODY_LONG_TERM</stp>
        <stp>[NASDAQ.xlsx]Sheet1!R244C12</stp>
        <tr r="L244" s="1"/>
      </tp>
      <tp t="e">
        <v>#N/A</v>
        <stp/>
        <stp>##V3_BDPV12</stp>
        <stp>AGYS UW Equity</stp>
        <stp>NET_WORKING_CAPITAL_INVESTMENT</stp>
        <stp>[NASDAQ.xlsx]Sheet1!R11C27</stp>
        <tr r="AA11" s="1"/>
      </tp>
      <tp t="e">
        <v>#N/A</v>
        <stp/>
        <stp>##V3_BDPV12</stp>
        <stp>FFIV UW Equity</stp>
        <stp>OPER_MARGIN</stp>
        <stp>[NASDAQ.xlsx]Sheet1!R129C17</stp>
        <tr r="Q129" s="1"/>
      </tp>
      <tp t="e">
        <v>#N/A</v>
        <stp/>
        <stp>##V3_BDPV12</stp>
        <stp>FISV UW Equity</stp>
        <stp>OPER_MARGIN</stp>
        <stp>[NASDAQ.xlsx]Sheet1!R136C17</stp>
        <tr r="Q136" s="1"/>
      </tp>
      <tp t="e">
        <v>#N/A</v>
        <stp/>
        <stp>##V3_BDPV12</stp>
        <stp>MSFT UW Equity</stp>
        <stp>RTG_FITCH_LT_ISSUER_DEFAULT</stp>
        <stp>[NASDAQ.xlsx]Sheet1!R219C9</stp>
        <tr r="I219" s="1"/>
      </tp>
      <tp t="e">
        <v>#N/A</v>
        <stp/>
        <stp>##V3_BDPV12</stp>
        <stp>HLIT UW Equity</stp>
        <stp>RTG_FITCH_LT_ISSUER_DEFAULT</stp>
        <stp>[NASDAQ.xlsx]Sheet1!R146C9</stp>
        <tr r="I146" s="1"/>
      </tp>
      <tp t="e">
        <v>#N/A</v>
        <stp/>
        <stp>##V3_BDPV12</stp>
        <stp>COOL UW Equity</stp>
        <stp>RTG_MOODY_LONG_TERM</stp>
        <stp>[NASDAQ.xlsx]Sheet1!R201C12</stp>
        <tr r="L201" s="1"/>
      </tp>
      <tp t="e">
        <v>#N/A</v>
        <stp/>
        <stp>##V3_BDPV12</stp>
        <stp>ALOT UW Equity</stp>
        <stp>RTG_MDY_ISSUER</stp>
        <stp>[NASDAQ.xlsx]Sheet1!R32C11</stp>
        <tr r="K32" s="1"/>
      </tp>
      <tp t="e">
        <v>#N/A</v>
        <stp/>
        <stp>##V3_BDPV12</stp>
        <stp>DRIV UW Equity</stp>
        <stp>OPER_MARGIN</stp>
        <stp>[NASDAQ.xlsx]Sheet1!R102C17</stp>
        <tr r="Q102" s="1"/>
      </tp>
      <tp t="e">
        <v>#N/A</v>
        <stp/>
        <stp>##V3_BDPV12</stp>
        <stp>SWKS UW Equity</stp>
        <stp>RTG_FITCH_LT_ISSUER_DEFAULT</stp>
        <stp>[NASDAQ.xlsx]Sheet1!R304C9</stp>
        <tr r="I304" s="1"/>
      </tp>
      <tp t="e">
        <v>#N/A</v>
        <stp/>
        <stp>##V3_BDPV12</stp>
        <stp>BLKB UW Equity</stp>
        <stp>RTG_MDY_ISSUER</stp>
        <stp>[NASDAQ.xlsx]Sheet1!R48C11</stp>
        <tr r="K48" s="1"/>
      </tp>
      <tp t="e">
        <v>#N/A</v>
        <stp/>
        <stp>##V3_BDPV12</stp>
        <stp>FUEL UW Equity</stp>
        <stp>RTG_MOODY_LONG_TERM</stp>
        <stp>[NASDAQ.xlsx]Sheet1!R287C12</stp>
        <tr r="L287" s="1"/>
      </tp>
      <tp t="e">
        <v>#N/A</v>
        <stp/>
        <stp>##V3_BDPV12</stp>
        <stp>EVOL UW Equity</stp>
        <stp>RTG_MOODY_LONG_TERM</stp>
        <stp>[NASDAQ.xlsx]Sheet1!R126C12</stp>
        <tr r="L126" s="1"/>
      </tp>
      <tp t="e">
        <v>#N/A</v>
        <stp/>
        <stp>##V3_BDPV12</stp>
        <stp>GOOGL UW Equity</stp>
        <stp>BS_TOT_ASSET</stp>
        <stp>[NASDAQ.xlsx]Sheet1!R142C22</stp>
        <tr r="V142" s="1"/>
      </tp>
      <tp t="e">
        <v>#N/A</v>
        <stp/>
        <stp>##V3_BDPV12</stp>
        <stp>ELON UW Equity</stp>
        <stp>RTG_FITCH_LT_ISSUER_DEFAULT</stp>
        <stp>[NASDAQ.xlsx]Sheet1!R110C9</stp>
        <tr r="I110" s="1"/>
      </tp>
      <tp t="e">
        <v>#N/A</v>
        <stp/>
        <stp>##V3_BDPV12</stp>
        <stp>HSON UW Equity</stp>
        <stp>RTG_FITCH_LT_ISSUER_DEFAULT</stp>
        <stp>[NASDAQ.xlsx]Sheet1!R150C9</stp>
        <tr r="I150" s="1"/>
      </tp>
      <tp t="e">
        <v>#N/A</v>
        <stp/>
        <stp>##V3_BDPV12</stp>
        <stp>ALTR UW Equity</stp>
        <stp>RTG_MDY_ISSUER</stp>
        <stp>[NASDAQ.xlsx]Sheet1!R14C11</stp>
        <tr r="K14" s="1"/>
      </tp>
      <tp t="e">
        <v>#N/A</v>
        <stp/>
        <stp>##V3_BDPV12</stp>
        <stp>ISIL UW Equity</stp>
        <stp>RTG_FITCH_LT_ISSUER_DEFAULT</stp>
        <stp>[NASDAQ.xlsx]Sheet1!R166C9</stp>
        <tr r="I166" s="1"/>
      </tp>
      <tp t="e">
        <v>#N/A</v>
        <stp/>
        <stp>##V3_BDPV12</stp>
        <stp>SANM UW Equity</stp>
        <stp>RTG_FITCH_LT_ISSUER_DEFAULT</stp>
        <stp>[NASDAQ.xlsx]Sheet1!R291C9</stp>
        <tr r="I291" s="1"/>
      </tp>
      <tp t="e">
        <v>#N/A</v>
        <stp/>
        <stp>##V3_BDPV12</stp>
        <stp>QCOM UW Equity</stp>
        <stp>RTG_FITCH_LT_ISSUER_DEFAULT</stp>
        <stp>[NASDAQ.xlsx]Sheet1!R270C9</stp>
        <tr r="I270" s="1"/>
      </tp>
      <tp t="e">
        <v>#N/A</v>
        <stp/>
        <stp>##V3_BDPV12</stp>
        <stp>MXIM UW Equity</stp>
        <stp>RTG_FITCH_LT_ISSUER_DEFAULT</stp>
        <stp>[NASDAQ.xlsx]Sheet1!R206C9</stp>
        <tr r="I206" s="1"/>
      </tp>
      <tp t="e">
        <v>#N/A</v>
        <stp/>
        <stp>##V3_BDPV12</stp>
        <stp>EFII UW Equity</stp>
        <stp>RTG_FITCH_LT_ISSUER_DEFAULT</stp>
        <stp>[NASDAQ.xlsx]Sheet1!R116C9</stp>
        <tr r="I116" s="1"/>
      </tp>
      <tp t="e">
        <v>#N/A</v>
        <stp/>
        <stp>##V3_BDPV12</stp>
        <stp>EIGI UW Equity</stp>
        <stp>RTG_FITCH_LT_ISSUER_DEFAULT</stp>
        <stp>[NASDAQ.xlsx]Sheet1!R118C9</stp>
        <tr r="I118" s="1"/>
      </tp>
      <tp t="e">
        <v>#N/A</v>
        <stp/>
        <stp>##V3_BDPV12</stp>
        <stp>DGII UW Equity</stp>
        <stp>NET_WORKING_CAPITAL_INVESTMENT</stp>
        <stp>[NASDAQ.xlsx]Sheet1!R99C27</stp>
        <tr r="AA99" s="1"/>
      </tp>
      <tp t="e">
        <v>#N/A</v>
        <stp/>
        <stp>##V3_BDPV12</stp>
        <stp>CLRX UW Equity</stp>
        <stp>RTG_MDY_ISSUER</stp>
        <stp>[NASDAQ.xlsx]Sheet1!R72C11</stp>
        <tr r="K72" s="1"/>
      </tp>
      <tp t="e">
        <v>#N/A</v>
        <stp/>
        <stp>##V3_BDPV12</stp>
        <stp>MIND UW Equity</stp>
        <stp>RTG_FITCH_LT_ISSUER_DEFAULT</stp>
        <stp>[NASDAQ.xlsx]Sheet1!R221C9</stp>
        <tr r="I221" s="1"/>
      </tp>
      <tp t="e">
        <v>#N/A</v>
        <stp/>
        <stp>##V3_BDPV12</stp>
        <stp>RLOC UW Equity</stp>
        <stp>RTG_FITCH_LT_ISSUER_DEFAULT</stp>
        <stp>[NASDAQ.xlsx]Sheet1!R280C9</stp>
        <tr r="I280" s="1"/>
      </tp>
      <tp t="e">
        <v>#N/A</v>
        <stp/>
        <stp>##V3_BDPV12</stp>
        <stp>VGGL UW Equity</stp>
        <stp>RTG_MOODY_LONG_TERM</stp>
        <stp>[NASDAQ.xlsx]Sheet1!R362C12</stp>
        <tr r="L362" s="1"/>
      </tp>
      <tp t="e">
        <v>#N/A</v>
        <stp/>
        <stp>##V3_BDPV12</stp>
        <stp>DRIV UW Equity</stp>
        <stp>CF_FREE_CASH_FLOW</stp>
        <stp>[NASDAQ.xlsx]Sheet1!R102C16</stp>
        <tr r="P102" s="1"/>
      </tp>
      <tp t="e">
        <v>#N/A</v>
        <stp/>
        <stp>##V3_BDPV12</stp>
        <stp>ERII UW Equity</stp>
        <stp>CF_FREE_CASH_FLOW</stp>
        <stp>[NASDAQ.xlsx]Sheet1!R120C16</stp>
        <tr r="P120" s="1"/>
      </tp>
      <tp t="e">
        <v>#N/A</v>
        <stp/>
        <stp>##V3_BDPV12</stp>
        <stp>PRKR UW Equity</stp>
        <stp>CF_FREE_CASH_FLOW</stp>
        <stp>[NASDAQ.xlsx]Sheet1!R247C16</stp>
        <tr r="P247" s="1"/>
      </tp>
      <tp t="e">
        <v>#N/A</v>
        <stp/>
        <stp>##V3_BDPV12</stp>
        <stp>TRIP UW Equity</stp>
        <stp>CF_FREE_CASH_FLOW</stp>
        <stp>[NASDAQ.xlsx]Sheet1!R342C16</stp>
        <tr r="P342" s="1"/>
      </tp>
      <tp t="e">
        <v>#N/A</v>
        <stp/>
        <stp>##V3_BDPV12</stp>
        <stp>QRHC UW Equity</stp>
        <stp>CF_FREE_CASH_FLOW</stp>
        <stp>[NASDAQ.xlsx]Sheet1!R274C16</stp>
        <tr r="P274" s="1"/>
      </tp>
      <tp t="e">
        <v>#N/A</v>
        <stp/>
        <stp>##V3_BDPV12</stp>
        <stp>MDRX UW Equity</stp>
        <stp>NET_DEBT_TO_SHRHLDR_EQTY</stp>
        <stp>[NASDAQ.xlsx]Sheet1!R13C24</stp>
        <tr r="X13" s="1"/>
      </tp>
      <tp t="e">
        <v>#N/A</v>
        <stp/>
        <stp>##V3_BDPV12</stp>
        <stp>VRNT UW Equity</stp>
        <stp>CF_FREE_CASH_FLOW</stp>
        <stp>[NASDAQ.xlsx]Sheet1!R357C16</stp>
        <tr r="P357" s="1"/>
      </tp>
      <tp t="e">
        <v>#N/A</v>
        <stp/>
        <stp>##V3_BDPV12</stp>
        <stp>VRNS UW Equity</stp>
        <stp>CF_FREE_CASH_FLOW</stp>
        <stp>[NASDAQ.xlsx]Sheet1!R354C16</stp>
        <tr r="P354" s="1"/>
      </tp>
      <tp t="e">
        <v>#N/A</v>
        <stp/>
        <stp>##V3_BDPV12</stp>
        <stp>PRLS UW Equity</stp>
        <stp>CF_FREE_CASH_FLOW</stp>
        <stp>[NASDAQ.xlsx]Sheet1!R251C16</stp>
        <tr r="P251" s="1"/>
      </tp>
      <tp t="e">
        <v>#N/A</v>
        <stp/>
        <stp>##V3_BDPV12</stp>
        <stp>CLRX UW Equity</stp>
        <stp>NET_DEBT_TO_SHRHLDR_EQTY</stp>
        <stp>[NASDAQ.xlsx]Sheet1!R72C24</stp>
        <tr r="X72" s="1"/>
      </tp>
      <tp t="e">
        <v>#N/A</v>
        <stp/>
        <stp>##V3_BDPV12</stp>
        <stp>LRCX UW Equity</stp>
        <stp>CF_FREE_CASH_FLOW</stp>
        <stp>[NASDAQ.xlsx]Sheet1!R186C16</stp>
        <tr r="P186" s="1"/>
      </tp>
      <tp t="e">
        <v>#N/A</v>
        <stp/>
        <stp>##V3_BDPV12</stp>
        <stp>BBOX UW Equity</stp>
        <stp>NET_DEBT_TO_SHRHLDR_EQTY</stp>
        <stp>[NASDAQ.xlsx]Sheet1!R47C24</stp>
        <tr r="X47" s="1"/>
      </tp>
      <tp t="e">
        <v>#N/A</v>
        <stp/>
        <stp>##V3_BDPV12</stp>
        <stp>PRFT UW Equity</stp>
        <stp>CF_FREE_CASH_FLOW</stp>
        <stp>[NASDAQ.xlsx]Sheet1!R254C16</stp>
        <tr r="P254" s="1"/>
      </tp>
      <tp t="e">
        <v>#N/A</v>
        <stp/>
        <stp>##V3_BDPV12</stp>
        <stp>PRGS UW Equity</stp>
        <stp>CF_FREE_CASH_FLOW</stp>
        <stp>[NASDAQ.xlsx]Sheet1!R263C16</stp>
        <tr r="P263" s="1"/>
      </tp>
      <tp t="e">
        <v>#N/A</v>
        <stp/>
        <stp>##V3_BDPV12</stp>
        <stp>MRGE UW Equity</stp>
        <stp>CF_FREE_CASH_FLOW</stp>
        <stp>[NASDAQ.xlsx]Sheet1!R213C16</stp>
        <tr r="P213" s="1"/>
      </tp>
      <tp t="e">
        <v>#N/A</v>
        <stp/>
        <stp>##V3_BDPV12</stp>
        <stp>XRSC UW Equity</stp>
        <stp>CF_FREE_CASH_FLOW</stp>
        <stp>[NASDAQ.xlsx]Sheet1!R372C16</stp>
        <tr r="P372" s="1"/>
      </tp>
      <tp t="e">
        <v>#N/A</v>
        <stp/>
        <stp>##V3_BDPV12</stp>
        <stp>VRSN UW Equity</stp>
        <stp>CF_FREE_CASH_FLOW</stp>
        <stp>[NASDAQ.xlsx]Sheet1!R358C16</stp>
        <tr r="P358" s="1"/>
      </tp>
      <tp t="e">
        <v>#N/A</v>
        <stp/>
        <stp>##V3_BDPV12</stp>
        <stp>VRSK UW Equity</stp>
        <stp>CF_FREE_CASH_FLOW</stp>
        <stp>[NASDAQ.xlsx]Sheet1!R359C16</stp>
        <tr r="P359" s="1"/>
      </tp>
      <tp t="e">
        <v>#N/A</v>
        <stp/>
        <stp>##V3_BDPV12</stp>
        <stp>GRPN UW Equity</stp>
        <stp>CF_FREE_CASH_FLOW</stp>
        <stp>[NASDAQ.xlsx]Sheet1!R143C16</stp>
        <tr r="P143" s="1"/>
      </tp>
      <tp t="e">
        <v>#N/A</v>
        <stp/>
        <stp>##V3_BDPV12</stp>
        <stp>MRVC UW Equity</stp>
        <stp>CF_FREE_CASH_FLOW</stp>
        <stp>[NASDAQ.xlsx]Sheet1!R227C16</stp>
        <tr r="P227" s="1"/>
      </tp>
      <tp t="e">
        <v>#N/A</v>
        <stp/>
        <stp>##V3_BDPV12</stp>
        <stp>TRUE UW Equity</stp>
        <stp>CF_FREE_CASH_FLOW</stp>
        <stp>[NASDAQ.xlsx]Sheet1!R344C16</stp>
        <tr r="P344" s="1"/>
      </tp>
      <tp t="e">
        <v>#N/A</v>
        <stp/>
        <stp>##V3_BDPV12</stp>
        <stp>VRTU UW Equity</stp>
        <stp>CF_FREE_CASH_FLOW</stp>
        <stp>[NASDAQ.xlsx]Sheet1!R363C16</stp>
        <tr r="P363" s="1"/>
      </tp>
      <tp t="e">
        <v>#N/A</v>
        <stp/>
        <stp>##V3_BDPV12</stp>
        <stp>CAVM UW Equity</stp>
        <stp>FCF_TO_TOTAL_DEBT</stp>
        <stp>[NASDAQ.xlsx]Sheet1!R64C19</stp>
        <tr r="S64" s="1"/>
      </tp>
      <tp t="e">
        <v>#N/A</v>
        <stp/>
        <stp>##V3_BDPV12</stp>
        <stp>CAMP UW Equity</stp>
        <stp>FCF_TO_TOTAL_DEBT</stp>
        <stp>[NASDAQ.xlsx]Sheet1!R62C19</stp>
        <tr r="S62" s="1"/>
      </tp>
      <tp t="e">
        <v>#N/A</v>
        <stp/>
        <stp>##V3_BDPV12</stp>
        <stp>CALD UW Equity</stp>
        <stp>FCF_TO_TOTAL_DEBT</stp>
        <stp>[NASDAQ.xlsx]Sheet1!R63C19</stp>
        <tr r="S63" s="1"/>
      </tp>
      <tp t="e">
        <v>#N/A</v>
        <stp/>
        <stp>##V3_BDPV12</stp>
        <stp>CCRN UW Equity</stp>
        <stp>FCF_TO_TOTAL_DEBT</stp>
        <stp>[NASDAQ.xlsx]Sheet1!R88C19</stp>
        <tr r="S88" s="1"/>
      </tp>
      <tp t="e">
        <v>#N/A</v>
        <stp/>
        <stp>##V3_BDPV12</stp>
        <stp>CCUR UW Equity</stp>
        <stp>FCF_TO_TOTAL_DEBT</stp>
        <stp>[NASDAQ.xlsx]Sheet1!R80C19</stp>
        <tr r="S80" s="1"/>
      </tp>
      <tp t="e">
        <v>#N/A</v>
        <stp/>
        <stp>##V3_BDPV12</stp>
        <stp>CCMP UW Equity</stp>
        <stp>FCF_TO_TOTAL_DEBT</stp>
        <stp>[NASDAQ.xlsx]Sheet1!R60C19</stp>
        <tr r="S60" s="1"/>
      </tp>
      <tp t="e">
        <v>#N/A</v>
        <stp/>
        <stp>##V3_BDPV12</stp>
        <stp>CCOI UW Equity</stp>
        <stp>FCF_TO_TOTAL_DEBT</stp>
        <stp>[NASDAQ.xlsx]Sheet1!R70C19</stp>
        <tr r="S70" s="1"/>
      </tp>
      <tp t="e">
        <v>#N/A</v>
        <stp/>
        <stp>##V3_BDPV12</stp>
        <stp>CDNS UW Equity</stp>
        <stp>FCF_TO_TOTAL_DEBT</stp>
        <stp>[NASDAQ.xlsx]Sheet1!R61C19</stp>
        <tr r="S61" s="1"/>
      </tp>
      <tp t="e">
        <v>#N/A</v>
        <stp/>
        <stp>##V3_BDPV12</stp>
        <stp>CEVA UW Equity</stp>
        <stp>FCF_TO_TOTAL_DEBT</stp>
        <stp>[NASDAQ.xlsx]Sheet1!R66C19</stp>
        <tr r="S66" s="1"/>
      </tp>
      <tp t="e">
        <v>#N/A</v>
        <stp/>
        <stp>##V3_BDPV12</stp>
        <stp>CERN UW Equity</stp>
        <stp>FCF_TO_TOTAL_DEBT</stp>
        <stp>[NASDAQ.xlsx]Sheet1!R65C19</stp>
        <tr r="S65" s="1"/>
      </tp>
      <tp>
        <v>-8.3346999999999998</v>
        <stp/>
        <stp>##V3_BDHV12</stp>
        <stp>RP UW Equity</stp>
        <stp>OPER_MARGIN</stp>
        <stp>CQ12004</stp>
        <stp/>
        <stp>[NASDAQ.xlsx]OperMarg BDH!R5C281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U5" s="3"/>
      </tp>
      <tp t="e">
        <v>#N/A</v>
        <stp/>
        <stp>##V3_BDPV12</stp>
        <stp>CLRX UW Equity</stp>
        <stp>FCF_TO_TOTAL_DEBT</stp>
        <stp>[NASDAQ.xlsx]Sheet1!R72C19</stp>
        <tr r="S72" s="1"/>
      </tp>
      <tp t="e">
        <v>#N/A</v>
        <stp/>
        <stp>##V3_BDPV12</stp>
        <stp>CMTL UW Equity</stp>
        <stp>FCF_TO_TOTAL_DEBT</stp>
        <stp>[NASDAQ.xlsx]Sheet1!R78C19</stp>
        <tr r="S78" s="1"/>
      </tp>
      <tp t="e">
        <v>#N/A</v>
        <stp/>
        <stp>##V3_BDPV12</stp>
        <stp>CNVR UW Equity</stp>
        <stp>FCF_TO_TOTAL_DEBT</stp>
        <stp>[NASDAQ.xlsx]Sheet1!R82C19</stp>
        <tr r="S82" s="1"/>
      </tp>
      <tp t="e">
        <v>#N/A</v>
        <stp/>
        <stp>##V3_BDPV12</stp>
        <stp>CNQR UW Equity</stp>
        <stp>FCF_TO_TOTAL_DEBT</stp>
        <stp>[NASDAQ.xlsx]Sheet1!R79C19</stp>
        <tr r="S79" s="1"/>
      </tp>
      <tp t="e">
        <v>#N/A</v>
        <stp/>
        <stp>##V3_BDPV12</stp>
        <stp>COVS UW Equity</stp>
        <stp>FCF_TO_TOTAL_DEBT</stp>
        <stp>[NASDAQ.xlsx]Sheet1!R84C19</stp>
        <tr r="S84" s="1"/>
      </tp>
      <tp t="e">
        <v>#N/A</v>
        <stp/>
        <stp>##V3_BDPV12</stp>
        <stp>COMM UW Equity</stp>
        <stp>FCF_TO_TOTAL_DEBT</stp>
        <stp>[NASDAQ.xlsx]Sheet1!R73C19</stp>
        <tr r="S73" s="1"/>
      </tp>
      <tp t="e">
        <v>#N/A</v>
        <stp/>
        <stp>##V3_BDPV12</stp>
        <stp>CPWR UW Equity</stp>
        <stp>FCF_TO_TOTAL_DEBT</stp>
        <stp>[NASDAQ.xlsx]Sheet1!R77C19</stp>
        <tr r="S77" s="1"/>
      </tp>
      <tp t="e">
        <v>#N/A</v>
        <stp/>
        <stp>##V3_BDPV12</stp>
        <stp>CPSI UW Equity</stp>
        <stp>FCF_TO_TOTAL_DEBT</stp>
        <stp>[NASDAQ.xlsx]Sheet1!R75C19</stp>
        <tr r="S75" s="1"/>
      </tp>
      <tp t="e">
        <v>#N/A</v>
        <stp/>
        <stp>##V3_BDPV12</stp>
        <stp>CRUS UW Equity</stp>
        <stp>FCF_TO_TOTAL_DEBT</stp>
        <stp>[NASDAQ.xlsx]Sheet1!R67C19</stp>
        <tr r="S67" s="1"/>
      </tp>
      <tp t="e">
        <v>#N/A</v>
        <stp/>
        <stp>##V3_BDPV12</stp>
        <stp>CRAY UW Equity</stp>
        <stp>FCF_TO_TOTAL_DEBT</stp>
        <stp>[NASDAQ.xlsx]Sheet1!R86C19</stp>
        <tr r="S86" s="1"/>
      </tp>
      <tp t="e">
        <v>#N/A</v>
        <stp/>
        <stp>##V3_BDPV12</stp>
        <stp>CREE UW Equity</stp>
        <stp>FCF_TO_TOTAL_DEBT</stp>
        <stp>[NASDAQ.xlsx]Sheet1!R87C19</stp>
        <tr r="S87" s="1"/>
      </tp>
      <tp t="e">
        <v>#N/A</v>
        <stp/>
        <stp>##V3_BDPV12</stp>
        <stp>CRDS UW Equity</stp>
        <stp>FCF_TO_TOTAL_DEBT</stp>
        <stp>[NASDAQ.xlsx]Sheet1!R89C19</stp>
        <tr r="S89" s="1"/>
      </tp>
      <tp t="e">
        <v>#N/A</v>
        <stp/>
        <stp>##V3_BDPV12</stp>
        <stp>CSPI UW Equity</stp>
        <stp>FCF_TO_TOTAL_DEBT</stp>
        <stp>[NASDAQ.xlsx]Sheet1!R91C19</stp>
        <tr r="S91" s="1"/>
      </tp>
      <tp t="e">
        <v>#N/A</v>
        <stp/>
        <stp>##V3_BDPV12</stp>
        <stp>CSGS UW Equity</stp>
        <stp>FCF_TO_TOTAL_DEBT</stp>
        <stp>[NASDAQ.xlsx]Sheet1!R90C19</stp>
        <tr r="S90" s="1"/>
      </tp>
      <tp t="e">
        <v>#N/A</v>
        <stp/>
        <stp>##V3_BDPV12</stp>
        <stp>CSOD UW Equity</stp>
        <stp>FCF_TO_TOTAL_DEBT</stp>
        <stp>[NASDAQ.xlsx]Sheet1!R83C19</stp>
        <tr r="S83" s="1"/>
      </tp>
      <tp t="e">
        <v>#N/A</v>
        <stp/>
        <stp>##V3_BDPV12</stp>
        <stp>CSCO UW Equity</stp>
        <stp>FCF_TO_TOTAL_DEBT</stp>
        <stp>[NASDAQ.xlsx]Sheet1!R68C19</stp>
        <tr r="S68" s="1"/>
      </tp>
      <tp t="e">
        <v>#N/A</v>
        <stp/>
        <stp>##V3_BDPV12</stp>
        <stp>CTXS UW Equity</stp>
        <stp>FCF_TO_TOTAL_DEBT</stp>
        <stp>[NASDAQ.xlsx]Sheet1!R69C19</stp>
        <tr r="S69" s="1"/>
      </tp>
      <tp t="e">
        <v>#N/A</v>
        <stp/>
        <stp>##V3_BDPV12</stp>
        <stp>CTSH UW Equity</stp>
        <stp>FCF_TO_TOTAL_DEBT</stp>
        <stp>[NASDAQ.xlsx]Sheet1!R71C19</stp>
        <tr r="S71" s="1"/>
      </tp>
      <tp t="e">
        <v>#N/A</v>
        <stp/>
        <stp>##V3_BDPV12</stp>
        <stp>CTCT UW Equity</stp>
        <stp>FCF_TO_TOTAL_DEBT</stp>
        <stp>[NASDAQ.xlsx]Sheet1!R81C19</stp>
        <tr r="S81" s="1"/>
      </tp>
      <tp t="e">
        <v>#N/A</v>
        <stp/>
        <stp>##V3_BDPV12</stp>
        <stp>CVLT UW Equity</stp>
        <stp>FCF_TO_TOTAL_DEBT</stp>
        <stp>[NASDAQ.xlsx]Sheet1!R74C19</stp>
        <tr r="S74" s="1"/>
      </tp>
      <tp t="e">
        <v>#N/A</v>
        <stp/>
        <stp>##V3_BDPV12</stp>
        <stp>JCOM UW Equity</stp>
        <stp>RTG_MOODY_LONG_TERM</stp>
        <stp>[NASDAQ.xlsx]Sheet1!R172C12</stp>
        <tr r="L172" s="1"/>
      </tp>
      <tp t="e">
        <v>#N/A</v>
        <stp/>
        <stp>##V3_BDPV12</stp>
        <stp>HSTM UW Equity</stp>
        <stp>RTG_MOODY_LONG_TERM</stp>
        <stp>[NASDAQ.xlsx]Sheet1!R147C12</stp>
        <tr r="L147" s="1"/>
      </tp>
      <tp t="e">
        <v>#N/A</v>
        <stp/>
        <stp>##V3_BDPV12</stp>
        <stp>MXIM UW Equity</stp>
        <stp>RTG_MOODY_LONG_TERM</stp>
        <stp>[NASDAQ.xlsx]Sheet1!R206C12</stp>
        <tr r="L206" s="1"/>
      </tp>
      <tp t="e">
        <v>#N/A</v>
        <stp/>
        <stp>##V3_BDPV12</stp>
        <stp>AMAT UW Equity</stp>
        <stp>RTG_MDY_ISSUER</stp>
        <stp>[NASDAQ.xlsx]Sheet1!R24C11</stp>
        <tr r="K24" s="1"/>
      </tp>
      <tp t="e">
        <v>#N/A</v>
        <stp/>
        <stp>##V3_BDPV12</stp>
        <stp>XLNX UW Equity</stp>
        <stp>RTG_FITCH_LT_ISSUER_DEFAULT</stp>
        <stp>[NASDAQ.xlsx]Sheet1!R370C9</stp>
        <tr r="I370" s="1"/>
      </tp>
      <tp t="e">
        <v>#N/A</v>
        <stp/>
        <stp>##V3_BDPV12</stp>
        <stp>LOGM UW Equity</stp>
        <stp>RTG_MOODY_LONG_TERM</stp>
        <stp>[NASDAQ.xlsx]Sheet1!R196C12</stp>
        <tr r="L196" s="1"/>
      </tp>
      <tp t="e">
        <v>#N/A</v>
        <stp/>
        <stp>##V3_BDPV12</stp>
        <stp>KEYW UW Equity</stp>
        <stp>OPER_MARGIN</stp>
        <stp>[NASDAQ.xlsx]Sheet1!R335C17</stp>
        <tr r="Q335" s="1"/>
      </tp>
      <tp t="e">
        <v>#N/A</v>
        <stp/>
        <stp>##V3_BDPV12</stp>
        <stp>AMCC UW Equity</stp>
        <stp>RTG_MDY_ISSUER</stp>
        <stp>[NASDAQ.xlsx]Sheet1!R25C11</stp>
        <tr r="K25" s="1"/>
      </tp>
      <tp t="e">
        <v>#N/A</v>
        <stp/>
        <stp>##V3_BDPV12</stp>
        <stp>AMBA UW Equity</stp>
        <stp>RTG_MDY_ISSUER</stp>
        <stp>[NASDAQ.xlsx]Sheet1!R15C11</stp>
        <tr r="K15" s="1"/>
      </tp>
      <tp t="e">
        <v>#N/A</v>
        <stp/>
        <stp>##V3_BDPV12</stp>
        <stp>IPGP UW Equity</stp>
        <stp>IS_OPER_INC</stp>
        <stp>[NASDAQ.xlsx]Sheet1!R170C23</stp>
        <tr r="W170" s="1"/>
      </tp>
      <tp t="e">
        <v>#N/A</v>
        <stp/>
        <stp>##V3_BDPV12</stp>
        <stp>INAP UW Equity</stp>
        <stp>IS_OPER_INC</stp>
        <stp>[NASDAQ.xlsx]Sheet1!R163C23</stp>
        <tr r="W163" s="1"/>
      </tp>
      <tp t="e">
        <v>#N/A</v>
        <stp/>
        <stp>##V3_BDPV12</stp>
        <stp>EDGW UW Equity</stp>
        <stp>OPER_MARGIN</stp>
        <stp>[NASDAQ.xlsx]Sheet1!R112C17</stp>
        <tr r="Q112" s="1"/>
      </tp>
      <tp t="e">
        <v>#N/A</v>
        <stp/>
        <stp>##V3_BDPV12</stp>
        <stp>TIGR UW Equity</stp>
        <stp>RTG_FITCH_LT_ISSUER_DEFAULT</stp>
        <stp>[NASDAQ.xlsx]Sheet1!R339C9</stp>
        <tr r="I339" s="1"/>
      </tp>
      <tp t="e">
        <v>#N/A</v>
        <stp/>
        <stp>##V3_BDPV12</stp>
        <stp>IMMR UW Equity</stp>
        <stp>RTG_FITCH_LT_ISSUER_DEFAULT</stp>
        <stp>[NASDAQ.xlsx]Sheet1!R153C9</stp>
        <tr r="I153" s="1"/>
      </tp>
      <tp t="e">
        <v>#N/A</v>
        <stp/>
        <stp>##V3_BDPV12</stp>
        <stp>FORM UW Equity</stp>
        <stp>RTG_MOODY_LONG_TERM</stp>
        <stp>[NASDAQ.xlsx]Sheet1!R138C12</stp>
        <tr r="L138" s="1"/>
      </tp>
      <tp t="e">
        <v>#N/A</v>
        <stp/>
        <stp>##V3_BDPV12</stp>
        <stp>NTAP UW Equity</stp>
        <stp>IS_OPER_INC</stp>
        <stp>[NASDAQ.xlsx]Sheet1!R232C23</stp>
        <tr r="W232" s="1"/>
      </tp>
      <tp t="e">
        <v>#N/A</v>
        <stp/>
        <stp>##V3_BDPV12</stp>
        <stp>MCHP UW Equity</stp>
        <stp>RTG_FITCH_LT_ISSUER_DEFAULT</stp>
        <stp>[NASDAQ.xlsx]Sheet1!R216C9</stp>
        <tr r="I216" s="1"/>
      </tp>
      <tp t="e">
        <v>#N/A</v>
        <stp/>
        <stp>##V3_BDPV12</stp>
        <stp>MCHP UW Equity</stp>
        <stp>IS_OPER_INC</stp>
        <stp>[NASDAQ.xlsx]Sheet1!R216C23</stp>
        <tr r="W216" s="1"/>
      </tp>
      <tp t="e">
        <v>#N/A</v>
        <stp/>
        <stp>##V3_BDPV12</stp>
        <stp>AMKR UW Equity</stp>
        <stp>RTG_MDY_ISSUER</stp>
        <stp>[NASDAQ.xlsx]Sheet1!R17C11</stp>
        <tr r="K17" s="1"/>
      </tp>
      <tp t="e">
        <v>#N/A</v>
        <stp/>
        <stp>##V3_BDPV12</stp>
        <stp>TNGO UW Equity</stp>
        <stp>RTG_FITCH_LT_ISSUER_DEFAULT</stp>
        <stp>[NASDAQ.xlsx]Sheet1!R329C9</stp>
        <tr r="I329" s="1"/>
      </tp>
      <tp t="e">
        <v>#N/A</v>
        <stp/>
        <stp>##V3_BDPV12</stp>
        <stp>TZOO UW Equity</stp>
        <stp>RTG_FITCH_LT_ISSUER_DEFAULT</stp>
        <stp>[NASDAQ.xlsx]Sheet1!R341C9</stp>
        <tr r="I341" s="1"/>
      </tp>
      <tp t="e">
        <v>#N/A</v>
        <stp/>
        <stp>##V3_BDPV12</stp>
        <stp>TXN UW Equity</stp>
        <stp>IS_OPER_INC</stp>
        <stp>[NASDAQ.xlsx]Sheet1!R334C23</stp>
        <tr r="W334" s="1"/>
      </tp>
      <tp t="e">
        <v>#N/A</v>
        <stp/>
        <stp>##V3_BDPV12</stp>
        <stp>SMTP UW Equity</stp>
        <stp>IS_OPER_INC</stp>
        <stp>[NASDAQ.xlsx]Sheet1!R306C23</stp>
        <tr r="W306" s="1"/>
      </tp>
      <tp t="e">
        <v>#N/A</v>
        <stp/>
        <stp>##V3_BDPV12</stp>
        <stp>CMTL UW Equity</stp>
        <stp>RTG_MDY_ISSUER</stp>
        <stp>[NASDAQ.xlsx]Sheet1!R78C11</stp>
        <tr r="K78" s="1"/>
      </tp>
      <tp t="e">
        <v>#N/A</v>
        <stp/>
        <stp>##V3_BDPV12</stp>
        <stp>AFOP UW Equity</stp>
        <stp>NET_WORKING_CAPITAL_INVESTMENT</stp>
        <stp>[NASDAQ.xlsx]Sheet1!R12C27</stp>
        <tr r="AA12" s="1"/>
      </tp>
      <tp t="e">
        <v>#N/A</v>
        <stp/>
        <stp>##V3_BDPV12</stp>
        <stp>COOL UW Equity</stp>
        <stp>RTG_FITCH_LT_ISSUER_DEFAULT</stp>
        <stp>[NASDAQ.xlsx]Sheet1!R201C9</stp>
        <tr r="I201" s="1"/>
      </tp>
      <tp t="e">
        <v>#N/A</v>
        <stp/>
        <stp>##V3_BDPV12</stp>
        <stp>SIGM UW Equity</stp>
        <stp>RTG_FITCH_LT_ISSUER_DEFAULT</stp>
        <stp>[NASDAQ.xlsx]Sheet1!R299C9</stp>
        <tr r="I299" s="1"/>
      </tp>
      <tp t="e">
        <v>#N/A</v>
        <stp/>
        <stp>##V3_BDPV12</stp>
        <stp>TRIP UW Equity</stp>
        <stp>IS_OPER_INC</stp>
        <stp>[NASDAQ.xlsx]Sheet1!R342C23</stp>
        <tr r="W342" s="1"/>
      </tp>
      <tp t="e">
        <v>#N/A</v>
        <stp/>
        <stp>##V3_BDPV12</stp>
        <stp>PSMI UW Equity</stp>
        <stp>RTG_FITCH_LT_ISSUER_DEFAULT</stp>
        <stp>[NASDAQ.xlsx]Sheet1!R253C9</stp>
        <tr r="I253" s="1"/>
      </tp>
      <tp t="e">
        <v>#N/A</v>
        <stp/>
        <stp>##V3_BDPV12</stp>
        <stp>UPIP UW Equity</stp>
        <stp>IS_OPER_INC</stp>
        <stp>[NASDAQ.xlsx]Sheet1!R353C23</stp>
        <tr r="W353" s="1"/>
      </tp>
      <tp t="e">
        <v>#N/A</v>
        <stp/>
        <stp>##V3_BDPV12</stp>
        <stp>QCOM UW Equity</stp>
        <stp>RTG_MOODY_LONG_TERM</stp>
        <stp>[NASDAQ.xlsx]Sheet1!R270C12</stp>
        <tr r="L270" s="1"/>
      </tp>
      <tp t="e">
        <v>#N/A</v>
        <stp/>
        <stp>##V3_BDPV12</stp>
        <stp>GOOG UW Equity</stp>
        <stp>RTG_FITCH_LT_ISSUER_DEFAULT</stp>
        <stp>[NASDAQ.xlsx]Sheet1!R141C9</stp>
        <tr r="I141" s="1"/>
      </tp>
      <tp t="e">
        <v>#N/A</v>
        <stp/>
        <stp>##V3_BDPV12</stp>
        <stp>FCS UW Equity</stp>
        <stp>RTG_MOODY_LONG_TERM</stp>
        <stp>[NASDAQ.xlsx]Sheet1!R131C12</stp>
        <tr r="L131" s="1"/>
      </tp>
      <tp t="e">
        <v>#N/A</v>
        <stp/>
        <stp>##V3_BDPV12</stp>
        <stp>PSEM UW Equity</stp>
        <stp>RTG_MOODY_LONG_TERM</stp>
        <stp>[NASDAQ.xlsx]Sheet1!R255C12</stp>
        <tr r="L255" s="1"/>
      </tp>
      <tp t="e">
        <v>#N/A</v>
        <stp/>
        <stp>##V3_BDPV12</stp>
        <stp>WWWW UW Equity</stp>
        <stp>OPER_MARGIN</stp>
        <stp>[NASDAQ.xlsx]Sheet1!R367C17</stp>
        <tr r="Q367" s="1"/>
      </tp>
      <tp t="e">
        <v>#N/A</v>
        <stp/>
        <stp>##V3_BDPV12</stp>
        <stp>SANM UW Equity</stp>
        <stp>RTG_MOODY_LONG_TERM</stp>
        <stp>[NASDAQ.xlsx]Sheet1!R291C12</stp>
        <tr r="L291" s="1"/>
      </tp>
      <tp t="e">
        <v>#N/A</v>
        <stp/>
        <stp>##V3_BDPV12</stp>
        <stp>SIGM UW Equity</stp>
        <stp>RTG_MOODY_LONG_TERM</stp>
        <stp>[NASDAQ.xlsx]Sheet1!R299C12</stp>
        <tr r="L299" s="1"/>
      </tp>
      <tp t="e">
        <v>#N/A</v>
        <stp/>
        <stp>##V3_BDPV12</stp>
        <stp>KBALV UW Equity</stp>
        <stp>RTG_MOODY_LONG_TERM</stp>
        <stp>[NASDAQ.xlsx]Sheet1!R182C12</stp>
        <tr r="L182" s="1"/>
      </tp>
      <tp t="e">
        <v>#N/A</v>
        <stp/>
        <stp>##V3_BDPV12</stp>
        <stp>STRM UW Equity</stp>
        <stp>RTG_MOODY_LONG_TERM</stp>
        <stp>[NASDAQ.xlsx]Sheet1!R314C12</stp>
        <tr r="L314" s="1"/>
      </tp>
      <tp t="e">
        <v>#N/A</v>
        <stp/>
        <stp>##V3_BDPV12</stp>
        <stp>PXLW UW Equity</stp>
        <stp>OPER_MARGIN</stp>
        <stp>[NASDAQ.xlsx]Sheet1!R257C17</stp>
        <tr r="Q257" s="1"/>
      </tp>
      <tp t="e">
        <v>#N/A</v>
        <stp/>
        <stp>##V3_BDPV12</stp>
        <stp>IMI UW Equity</stp>
        <stp>OPER_MARGIN</stp>
        <stp>[NASDAQ.xlsx]Sheet1!R162C17</stp>
        <tr r="Q162" s="1"/>
      </tp>
      <tp t="e">
        <v>#N/A</v>
        <stp/>
        <stp>##V3_BDPV12</stp>
        <stp>QLGC UW Equity</stp>
        <stp>RTG_FITCH_LT_ISSUER_DEFAULT</stp>
        <stp>[NASDAQ.xlsx]Sheet1!R269C9</stp>
        <tr r="I269" s="1"/>
      </tp>
      <tp t="e">
        <v>#N/A</v>
        <stp/>
        <stp>##V3_BDPV12</stp>
        <stp>ENOC UW Equity</stp>
        <stp>RTG_FITCH_LT_ISSUER_DEFAULT</stp>
        <stp>[NASDAQ.xlsx]Sheet1!R121C9</stp>
        <tr r="I121" s="1"/>
      </tp>
      <tp t="e">
        <v>#N/A</v>
        <stp/>
        <stp>##V3_BDPV12</stp>
        <stp>FALC UW Equity</stp>
        <stp>RTG_FITCH_LT_ISSUER_DEFAULT</stp>
        <stp>[NASDAQ.xlsx]Sheet1!R132C9</stp>
        <tr r="I132" s="1"/>
      </tp>
      <tp t="e">
        <v>#N/A</v>
        <stp/>
        <stp>##V3_BDPV12</stp>
        <stp>SGI UW Equity</stp>
        <stp>OPER_MARGIN</stp>
        <stp>[NASDAQ.xlsx]Sheet1!R301C17</stp>
        <tr r="Q301" s="1"/>
      </tp>
      <tp t="e">
        <v>#N/A</v>
        <stp/>
        <stp>##V3_BDPV12</stp>
        <stp>SQI UW Equity</stp>
        <stp>OPER_MARGIN</stp>
        <stp>[NASDAQ.xlsx]Sheet1!R295C17</stp>
        <tr r="Q295" s="1"/>
      </tp>
      <tp t="e">
        <v>#N/A</v>
        <stp/>
        <stp>##V3_BDPV12</stp>
        <stp>GSIT UW Equity</stp>
        <stp>CF_FREE_CASH_FLOW</stp>
        <stp>[NASDAQ.xlsx]Sheet1!R144C16</stp>
        <tr r="P144" s="1"/>
      </tp>
      <tp t="e">
        <v>#N/A</v>
        <stp/>
        <stp>##V3_BDPV12</stp>
        <stp>ISIL UW Equity</stp>
        <stp>CF_FREE_CASH_FLOW</stp>
        <stp>[NASDAQ.xlsx]Sheet1!R166C16</stp>
        <tr r="P166" s="1"/>
      </tp>
      <tp t="e">
        <v>#N/A</v>
        <stp/>
        <stp>##V3_BDPV12</stp>
        <stp>HSII UW Equity</stp>
        <stp>CF_FREE_CASH_FLOW</stp>
        <stp>[NASDAQ.xlsx]Sheet1!R148C16</stp>
        <tr r="P148" s="1"/>
      </tp>
      <tp t="e">
        <v>#N/A</v>
        <stp/>
        <stp>##V3_BDPV12</stp>
        <stp>OSIS UW Equity</stp>
        <stp>CF_FREE_CASH_FLOW</stp>
        <stp>[NASDAQ.xlsx]Sheet1!R243C16</stp>
        <tr r="P243" s="1"/>
      </tp>
      <tp t="e">
        <v>#N/A</v>
        <stp/>
        <stp>##V3_BDPV12</stp>
        <stp>QSII UW Equity</stp>
        <stp>CF_FREE_CASH_FLOW</stp>
        <stp>[NASDAQ.xlsx]Sheet1!R271C16</stp>
        <tr r="P271" s="1"/>
      </tp>
      <tp t="e">
        <v>#N/A</v>
        <stp/>
        <stp>##V3_BDPV12</stp>
        <stp>FSLR UW Equity</stp>
        <stp>CF_FREE_CASH_FLOW</stp>
        <stp>[NASDAQ.xlsx]Sheet1!R135C16</stp>
        <tr r="P135" s="1"/>
      </tp>
      <tp t="e">
        <v>#N/A</v>
        <stp/>
        <stp>##V3_BDPV12</stp>
        <stp>SSNC UW Equity</stp>
        <stp>CF_FREE_CASH_FLOW</stp>
        <stp>[NASDAQ.xlsx]Sheet1!R312C16</stp>
        <tr r="P312" s="1"/>
      </tp>
      <tp t="e">
        <v>#N/A</v>
        <stp/>
        <stp>##V3_BDPV12</stp>
        <stp>MKTO UW Equity</stp>
        <stp>FCF_TO_TOTAL_DEBT</stp>
        <stp>[NASDAQ.xlsx]Sheet1!R204C19</stp>
        <tr r="S204" s="1"/>
      </tp>
      <tp t="e">
        <v>#N/A</v>
        <stp/>
        <stp>##V3_BDPV12</stp>
        <stp>HSON UW Equity</stp>
        <stp>CF_FREE_CASH_FLOW</stp>
        <stp>[NASDAQ.xlsx]Sheet1!R150C16</stp>
        <tr r="P150" s="1"/>
      </tp>
      <tp>
        <v>11.7986</v>
        <stp/>
        <stp>##V3_BDHV12</stp>
        <stp>CCUR UW Equity</stp>
        <stp>OPER_MARGIN</stp>
        <stp>CQ12004</stp>
        <stp/>
        <stp>[NASDAQ.xlsx]OperMarg BDH!R5C79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A5" s="3"/>
      </tp>
      <tp t="e">
        <v>#N/A</v>
        <stp/>
        <stp>##V3_BDPV12</stp>
        <stp>PSMI UW Equity</stp>
        <stp>CF_FREE_CASH_FLOW</stp>
        <stp>[NASDAQ.xlsx]Sheet1!R253C16</stp>
        <tr r="P253" s="1"/>
      </tp>
      <tp t="e">
        <v>#N/A</v>
        <stp/>
        <stp>##V3_BDPV12</stp>
        <stp>ATNY UW Equity</stp>
        <stp>NET_DEBT_TO_SHRHLDR_EQTY</stp>
        <stp>[NASDAQ.xlsx]Sheet1!R22C24</stp>
        <tr r="X22" s="1"/>
      </tp>
      <tp t="e">
        <v>#N/A</v>
        <stp/>
        <stp>##V3_BDPV12</stp>
        <stp>WSCI UW Equity</stp>
        <stp>CF_FREE_CASH_FLOW</stp>
        <stp>[NASDAQ.xlsx]Sheet1!R369C16</stp>
        <tr r="P369" s="1"/>
      </tp>
      <tp t="e">
        <v>#N/A</v>
        <stp/>
        <stp>##V3_BDPV12</stp>
        <stp>MSCC UW Equity</stp>
        <stp>CF_FREE_CASH_FLOW</stp>
        <stp>[NASDAQ.xlsx]Sheet1!R218C16</stp>
        <tr r="P218" s="1"/>
      </tp>
      <tp t="e">
        <v>#N/A</v>
        <stp/>
        <stp>##V3_BDPV12</stp>
        <stp>CRAY UW Equity</stp>
        <stp>NET_DEBT_TO_SHRHLDR_EQTY</stp>
        <stp>[NASDAQ.xlsx]Sheet1!R86C24</stp>
        <tr r="X86" s="1"/>
      </tp>
      <tp t="e">
        <v>#N/A</v>
        <stp/>
        <stp>##V3_BDPV12</stp>
        <stp>VSAT UW Equity</stp>
        <stp>CF_FREE_CASH_FLOW</stp>
        <stp>[NASDAQ.xlsx]Sheet1!R360C16</stp>
        <tr r="P360" s="1"/>
      </tp>
      <tp t="e">
        <v>#N/A</v>
        <stp/>
        <stp>##V3_BDPV12</stp>
        <stp>LSCC UW Equity</stp>
        <stp>CF_FREE_CASH_FLOW</stp>
        <stp>[NASDAQ.xlsx]Sheet1!R188C16</stp>
        <tr r="P188" s="1"/>
      </tp>
      <tp t="e">
        <v>#N/A</v>
        <stp/>
        <stp>##V3_BDPV12</stp>
        <stp>EPAY UW Equity</stp>
        <stp>NET_DEBT_TO_SHRHLDR_EQTY</stp>
        <stp>[NASDAQ.xlsx]Sheet1!R50C24</stp>
        <tr r="X50" s="1"/>
      </tp>
      <tp t="e">
        <v>#N/A</v>
        <stp/>
        <stp>##V3_BDPV12</stp>
        <stp>MSFT UW Equity</stp>
        <stp>CF_FREE_CASH_FLOW</stp>
        <stp>[NASDAQ.xlsx]Sheet1!R219C16</stp>
        <tr r="P219" s="1"/>
      </tp>
      <tp t="e">
        <v>#N/A</v>
        <stp/>
        <stp>##V3_BDPV12</stp>
        <stp>PSEM UW Equity</stp>
        <stp>CF_FREE_CASH_FLOW</stp>
        <stp>[NASDAQ.xlsx]Sheet1!R255C16</stp>
        <tr r="P255" s="1"/>
      </tp>
      <tp t="e">
        <v>#N/A</v>
        <stp/>
        <stp>##V3_BDPV12</stp>
        <stp>TSYS UW Equity</stp>
        <stp>CF_FREE_CASH_FLOW</stp>
        <stp>[NASDAQ.xlsx]Sheet1!R331C16</stp>
        <tr r="P331" s="1"/>
      </tp>
      <tp t="e">
        <v>#N/A</v>
        <stp/>
        <stp>##V3_BDPV12</stp>
        <stp>SSYS UW Equity</stp>
        <stp>CF_FREE_CASH_FLOW</stp>
        <stp>[NASDAQ.xlsx]Sheet1!R313C16</stp>
        <tr r="P313" s="1"/>
      </tp>
      <tp t="e">
        <v>#N/A</v>
        <stp/>
        <stp>##V3_BDPV12</stp>
        <stp>RSYS UW Equity</stp>
        <stp>CF_FREE_CASH_FLOW</stp>
        <stp>[NASDAQ.xlsx]Sheet1!R277C16</stp>
        <tr r="P277" s="1"/>
      </tp>
      <tp t="e">
        <v>#N/A</v>
        <stp/>
        <stp>##V3_BDPV12</stp>
        <stp>TSRA UW Equity</stp>
        <stp>CF_FREE_CASH_FLOW</stp>
        <stp>[NASDAQ.xlsx]Sheet1!R333C16</stp>
        <tr r="P333" s="1"/>
      </tp>
      <tp t="e">
        <v>#N/A</v>
        <stp/>
        <stp>##V3_BDPV12</stp>
        <stp>DSPG UW Equity</stp>
        <stp>CF_FREE_CASH_FLOW</stp>
        <stp>[NASDAQ.xlsx]Sheet1!R106C16</stp>
        <tr r="P106" s="1"/>
      </tp>
      <tp t="e">
        <v>#N/A</v>
        <stp/>
        <stp>##V3_BDPV12</stp>
        <stp>TSRI UW Equity</stp>
        <stp>CF_FREE_CASH_FLOW</stp>
        <stp>[NASDAQ.xlsx]Sheet1!R345C16</stp>
        <tr r="P345" s="1"/>
      </tp>
      <tp t="e">
        <v>#N/A</v>
        <stp/>
        <stp>##V3_BDPV12</stp>
        <stp>CTG UW Equity</stp>
        <stp>NET_DEBT_TO_SHRHLDR_EQTY</stp>
        <stp>[NASDAQ.xlsx]Sheet1!R76C24</stp>
        <tr r="X76" s="1"/>
      </tp>
      <tp t="e">
        <v>#N/A</v>
        <stp/>
        <stp>##V3_BDPV12</stp>
        <stp>JKHY UW Equity</stp>
        <stp>FCF_TO_TOTAL_DEBT</stp>
        <stp>[NASDAQ.xlsx]Sheet1!R173C19</stp>
        <tr r="S173" s="1"/>
      </tp>
      <tp t="e">
        <v>#N/A</v>
        <stp/>
        <stp>##V3_BDPV12</stp>
        <stp>ISSC UW Equity</stp>
        <stp>CF_FREE_CASH_FLOW</stp>
        <stp>[NASDAQ.xlsx]Sheet1!R157C16</stp>
        <tr r="P157" s="1"/>
      </tp>
      <tp t="e">
        <v>#N/A</v>
        <stp/>
        <stp>##V3_BDPV12</stp>
        <stp>ISSI UW Equity</stp>
        <stp>CF_FREE_CASH_FLOW</stp>
        <stp>[NASDAQ.xlsx]Sheet1!R159C16</stp>
        <tr r="P159" s="1"/>
      </tp>
      <tp>
        <v>-723.87509999999997</v>
        <stp/>
        <stp>##V3_BDHV12</stp>
        <stp>ASTI UW Equity</stp>
        <stp>OPER_MARGIN</stp>
        <stp>CQ12004</stp>
        <stp/>
        <stp>[NASDAQ.xlsx]OperMarg BDH!R5C28</stp>
        <stp>Dir=V</stp>
        <stp>Dts=H</stp>
        <stp>Sort=D</stp>
        <stp>Quote=C</stp>
        <stp>QtTyp=Y</stp>
        <stp>Days=T</stp>
        <stp>Per=cq</stp>
        <stp>DtFmt=D</stp>
        <stp>UseDPDF=Y</stp>
        <stp>cols=1;rows=32</stp>
        <tr r="AB5" s="3"/>
      </tp>
      <tp t="e">
        <v>#N/A</v>
        <stp/>
        <stp>##V3_BDPV12</stp>
        <stp>HSTM UW Equity</stp>
        <stp>CF_FREE_CASH_FLOW</stp>
        <stp>[NASDAQ.xlsx]Sheet1!R147C16</stp>
        <tr r="P147" s="1"/>
      </tp>
      <tp t="e">
        <v>#N/A</v>
        <stp/>
        <stp>##V3_BDPV12</stp>
        <stp>MSTR UW Equity</stp>
        <stp>CF_FREE_CASH_FLOW</stp>
        <stp>[NASDAQ.xlsx]Sheet1!R220C16</stp>
        <tr r="P220" s="1"/>
      </tp>
      <tp t="e">
        <v>#N/A</v>
        <stp/>
        <stp>##V3_BDPV12</stp>
        <stp>WSTG UW Equity</stp>
        <stp>CF_FREE_CASH_FLOW</stp>
        <stp>[NASDAQ.xlsx]Sheet1!R366C16</stp>
        <tr r="P366" s="1"/>
      </tp>
      <tp t="e">
        <v>#N/A</v>
        <stp/>
        <stp>##V3_BDPV12</stp>
        <stp>BBSI UW Equity</stp>
        <stp>FCF_TO_TOTAL_DEBT</stp>
        <stp>[NASDAQ.xlsx]Sheet1!R44C19</stp>
        <tr r="S44" s="1"/>
      </tp>
      <tp t="e">
        <v>#N/A</v>
        <stp/>
        <stp>##V3_BDPV12</stp>
        <stp>BBOX UW Equity</stp>
        <stp>FCF_TO_TOTAL_DEBT</stp>
        <stp>[NASDAQ.xlsx]Sheet1!R47C19</stp>
        <tr r="S47" s="1"/>
      </tp>
      <tp t="e">
        <v>#N/A</v>
        <stp/>
        <stp>##V3_BDPV12</stp>
        <stp>BCOR UW Equity</stp>
        <stp>FCF_TO_TOTAL_DEBT</stp>
        <stp>[NASDAQ.xlsx]Sheet1!R49C19</stp>
        <tr r="S49" s="1"/>
      </tp>
      <tp t="e">
        <v>#N/A</v>
        <stp/>
        <stp>##V3_BDPV12</stp>
        <stp>BCOV UW Equity</stp>
        <stp>FCF_TO_TOTAL_DEBT</stp>
        <stp>[NASDAQ.xlsx]Sheet1!R52C19</stp>
        <tr r="S52" s="1"/>
      </tp>
      <tp t="e">
        <v>#N/A</v>
        <stp/>
        <stp>##V3_BDPV12</stp>
        <stp>BLKB UW Equity</stp>
        <stp>FCF_TO_TOTAL_DEBT</stp>
        <stp>[NASDAQ.xlsx]Sheet1!R48C19</stp>
        <tr r="S48" s="1"/>
      </tp>
      <tp t="e">
        <v>#N/A</v>
        <stp/>
        <stp>##V3_BDPV12</stp>
        <stp>BNFT UW Equity</stp>
        <stp>FCF_TO_TOTAL_DEBT</stp>
        <stp>[NASDAQ.xlsx]Sheet1!R46C19</stp>
        <tr r="S46" s="1"/>
      </tp>
      <tp t="e">
        <v>#N/A</v>
        <stp/>
        <stp>##V3_BDPV12</stp>
        <stp>BRKS UW Equity</stp>
        <stp>FCF_TO_TOTAL_DEBT</stp>
        <stp>[NASDAQ.xlsx]Sheet1!R57C19</stp>
        <tr r="S57" s="1"/>
      </tp>
      <tp t="e">
        <v>#N/A</v>
        <stp/>
        <stp>##V3_BDPV12</stp>
        <stp>BRCM UW Equity</stp>
        <stp>FCF_TO_TOTAL_DEBT</stp>
        <stp>[NASDAQ.xlsx]Sheet1!R53C19</stp>
        <tr r="S53" s="1"/>
      </tp>
      <tp t="e">
        <v>#N/A</v>
        <stp/>
        <stp>##V3_BDPV12</stp>
        <stp>BRCD UW Equity</stp>
        <stp>FCF_TO_TOTAL_DEBT</stp>
        <stp>[NASDAQ.xlsx]Sheet1!R56C19</stp>
        <tr r="S56" s="1"/>
      </tp>
      <tp t="e">
        <v>#N/A</v>
        <stp/>
        <stp>##V3_BDPV12</stp>
        <stp>BSFT UW Equity</stp>
        <stp>FCF_TO_TOTAL_DEBT</stp>
        <stp>[NASDAQ.xlsx]Sheet1!R54C19</stp>
        <tr r="S54" s="1"/>
      </tp>
      <tp t="e">
        <v>#N/A</v>
        <stp/>
        <stp>##V3_BDPV12</stp>
        <stp>BTUI UW Equity</stp>
        <stp>FCF_TO_TOTAL_DEBT</stp>
        <stp>[NASDAQ.xlsx]Sheet1!R58C19</stp>
        <tr r="S58" s="1"/>
      </tp>
      <tp t="e">
        <v>#N/A</v>
        <stp/>
        <stp>##V3_BDPV12</stp>
        <stp>BVSN UW Equity</stp>
        <stp>FCF_TO_TOTAL_DEBT</stp>
        <stp>[NASDAQ.xlsx]Sheet1!R55C19</stp>
        <tr r="S55" s="1"/>
      </tp>
      <tp t="e">
        <v>#N/A</v>
        <stp/>
        <stp>##V3_BDPV12</stp>
        <stp>IPDN UW Equity</stp>
        <stp>RTG_MOODY_LONG_TERM</stp>
        <stp>[NASDAQ.xlsx]Sheet1!R262C12</stp>
        <tr r="L262" s="1"/>
      </tp>
      <tp t="e">
        <v>#N/A</v>
        <stp/>
        <stp>##V3_BDPV12</stp>
        <stp>MSFT UW Equity</stp>
        <stp>OPER_MARGIN</stp>
        <stp>[NASDAQ.xlsx]Sheet1!R219C17</stp>
        <tr r="Q219" s="1"/>
      </tp>
      <tp t="e">
        <v>#N/A</v>
        <stp/>
        <stp>##V3_BDPV12</stp>
        <stp>KOPN UW Equity</stp>
        <stp>RTG_MOODY_LONG_TERM</stp>
        <stp>[NASDAQ.xlsx]Sheet1!R184C12</stp>
        <tr r="L184" s="1"/>
      </tp>
      <tp t="e">
        <v>#N/A</v>
        <stp/>
        <stp>##V3_BDPV12</stp>
        <stp>MENT UW Equity</stp>
        <stp>OPER_MARGIN</stp>
        <stp>[NASDAQ.xlsx]Sheet1!R212C17</stp>
        <tr r="Q212" s="1"/>
      </tp>
      <tp t="e">
        <v>#N/A</v>
        <stp/>
        <stp>##V3_BDPV12</stp>
        <stp>NTCT UW Equity</stp>
        <stp>OPER_MARGIN</stp>
        <stp>[NASDAQ.xlsx]Sheet1!R234C17</stp>
        <tr r="Q234" s="1"/>
      </tp>
      <tp t="e">
        <v>#N/A</v>
        <stp/>
        <stp>##V3_BDPV12</stp>
        <stp>NCIT UW Equity</stp>
        <stp>OPER_MARGIN</stp>
        <stp>[NASDAQ.xlsx]Sheet1!R230C17</stp>
        <tr r="Q230" s="1"/>
      </tp>
      <tp t="e">
        <v>#N/A</v>
        <stp/>
        <stp>##V3_BDPV12</stp>
        <stp>NLST UW Equity</stp>
        <stp>OPER_MARGIN</stp>
        <stp>[NASDAQ.xlsx]Sheet1!R233C17</stp>
        <tr r="Q233" s="1"/>
      </tp>
      <tp t="e">
        <v>#N/A</v>
        <stp/>
        <stp>##V3_BDPV12</stp>
        <stp>HSON UW Equity</stp>
        <stp>RTG_MOODY_LONG_TERM</stp>
        <stp>[NASDAQ.xlsx]Sheet1!R150C12</stp>
        <tr r="L150" s="1"/>
      </tp>
      <tp t="e">
        <v>#N/A</v>
        <stp/>
        <stp>##V3_BDPV12</stp>
        <stp>ININ UW Equity</stp>
        <stp>RTG_MOODY_LONG_TERM</stp>
        <stp>[NASDAQ.xlsx]Sheet1!R161C12</stp>
        <tr r="L161" s="1"/>
      </tp>
      <tp t="e">
        <v>#N/A</v>
        <stp/>
        <stp>##V3_BDPV12</stp>
        <stp>BNFT UW Equity</stp>
        <stp>RTG_MDY_ISSUER</stp>
        <stp>[NASDAQ.xlsx]Sheet1!R46C11</stp>
        <tr r="K46" s="1"/>
      </tp>
      <tp t="e">
        <v>#N/A</v>
        <stp/>
        <stp>##V3_BDPV12</stp>
        <stp>MTSN UW Equity</stp>
        <stp>RTG_MOODY_LONG_TERM</stp>
        <stp>[NASDAQ.xlsx]Sheet1!R205C12</stp>
        <tr r="L205" s="1"/>
      </tp>
      <tp t="e">
        <v>#N/A</v>
        <stp/>
        <stp>##V3_BDPV12</stp>
        <stp>ANAD UW Equity</stp>
        <stp>RTG_MDY_ISSUER</stp>
        <stp>[NASDAQ.xlsx]Sheet1!R19C11</stp>
        <tr r="K19" s="1"/>
      </tp>
      <tp t="e">
        <v>#N/A</v>
        <stp/>
        <stp>##V3_BDPV12</stp>
        <stp>ONNN UW Equity</stp>
        <stp>RTG_MOODY_LONG_TERM</stp>
        <stp>[NASDAQ.xlsx]Sheet1!R242C12</stp>
        <tr r="L242" s="1"/>
      </tp>
      <tp t="e">
        <v>#N/A</v>
        <stp/>
        <stp>##V3_BDPV12</stp>
        <stp>LPSN UW Equity</stp>
        <stp>RTG_MOODY_LONG_TERM</stp>
        <stp>[NASDAQ.xlsx]Sheet1!R194C12</stp>
        <tr r="L194" s="1"/>
      </tp>
      <tp t="e">
        <v>#N/A</v>
        <stp/>
        <stp>##V3_BDPV12</stp>
        <stp>DGLY UW Equity</stp>
        <stp>RTG_FITCH_LT_ISSUER_DEFAULT</stp>
        <stp>[NASDAQ.xlsx]Sheet1!R101C9</stp>
        <tr r="I101" s="1"/>
      </tp>
      <tp t="e">
        <v>#N/A</v>
        <stp/>
        <stp>##V3_BDPV12</stp>
        <stp>NUAN UW Equity</stp>
        <stp>RTG_MOODY_LONG_TERM</stp>
        <stp>[NASDAQ.xlsx]Sheet1!R236C12</stp>
        <tr r="L236" s="1"/>
      </tp>
      <tp t="e">
        <v>#N/A</v>
        <stp/>
        <stp>##V3_BDPV12</stp>
        <stp>HLIT UW Equity</stp>
        <stp>OPER_MARGIN</stp>
        <stp>[NASDAQ.xlsx]Sheet1!R146C17</stp>
        <tr r="Q146" s="1"/>
      </tp>
      <tp t="e">
        <v>#N/A</v>
        <stp/>
        <stp>##V3_BDPV12</stp>
        <stp>GSIT UW Equity</stp>
        <stp>OPER_MARGIN</stp>
        <stp>[NASDAQ.xlsx]Sheet1!R144C17</stp>
        <tr r="Q144" s="1"/>
      </tp>
      <tp t="e">
        <v>#N/A</v>
        <stp/>
        <stp>##V3_BDPV12</stp>
        <stp>CEVA UW Equity</stp>
        <stp>NET_WORKING_CAPITAL_INVESTMENT</stp>
        <stp>[NASDAQ.xlsx]Sheet1!R66C27</stp>
        <tr r="AA66" s="1"/>
      </tp>
      <tp t="e">
        <v>#N/A</v>
        <stp/>
        <stp>##V3_BDPV12</stp>
        <stp>IPAS UW Equity</stp>
        <stp>IS_OPER_INC</stp>
        <stp>[NASDAQ.xlsx]Sheet1!R169C23</stp>
        <tr r="W169" s="1"/>
      </tp>
      <tp t="e">
        <v>#N/A</v>
        <stp/>
        <stp>##V3_BDPV12</stp>
        <stp>FTNT UW Equity</stp>
        <stp>OPER_MARGIN</stp>
        <stp>[NASDAQ.xlsx]Sheet1!R139C17</stp>
        <tr r="Q139" s="1"/>
      </tp>
      <tp t="e">
        <v>#N/A</v>
        <stp/>
        <stp>##V3_BDPV12</stp>
        <stp>IXYS UW Equity</stp>
        <stp>IS_OPER_INC</stp>
        <stp>[NASDAQ.xlsx]Sheet1!R171C23</stp>
        <tr r="W171" s="1"/>
      </tp>
      <tp t="e">
        <v>#N/A</v>
        <stp/>
        <stp>##V3_BDPV12</stp>
        <stp>TQNT UW Equity</stp>
        <stp>RTG_FITCH_LT_ISSUER_DEFAULT</stp>
        <stp>[NASDAQ.xlsx]Sheet1!R343C9</stp>
        <tr r="I343" s="1"/>
      </tp>
      <tp t="e">
        <v>#N/A</v>
        <stp/>
        <stp>##V3_BDPV12</stp>
        <stp>GSIT UW Equity</stp>
        <stp>RTG_FITCH_LT_ISSUER_DEFAULT</stp>
        <stp>[NASDAQ.xlsx]Sheet1!R144C9</stp>
        <tr r="I144" s="1"/>
      </tp>
      <tp t="e">
        <v>#N/A</v>
        <stp/>
        <stp>##V3_BDPV12</stp>
        <stp>XPLR UW Equity</stp>
        <stp>RTG_FITCH_LT_ISSUER_DEFAULT</stp>
        <stp>[NASDAQ.xlsx]Sheet1!R371C9</stp>
        <tr r="I371" s="1"/>
      </tp>
      <tp t="e">
        <v>#N/A</v>
        <stp/>
        <stp>##V3_BDPV12</stp>
        <stp>OSIS UW Equity</stp>
        <stp>IS_OPER_INC</stp>
        <stp>[NASDAQ.xlsx]Sheet1!R243C23</stp>
        <tr r="W243" s="1"/>
      </tp>
      <tp t="e">
        <v>#N/A</v>
        <stp/>
        <stp>##V3_BDPV12</stp>
        <stp>FIVN UW Equity</stp>
        <stp>RTG_MOODY_LONG_TERM</stp>
        <stp>[NASDAQ.xlsx]Sheet1!R137C12</stp>
        <tr r="L137" s="1"/>
      </tp>
      <tp t="e">
        <v>#N/A</v>
        <stp/>
        <stp>##V3_BDPV12</stp>
        <stp>CERN UW Equity</stp>
        <stp>NET_WORKING_CAPITAL_INVESTMENT</stp>
        <stp>[NASDAQ.xlsx]Sheet1!R65C27</stp>
        <tr r="AA65" s="1"/>
      </tp>
      <tp t="e">
        <v>#N/A</v>
        <stp/>
        <stp>##V3_BDPV12</stp>
        <stp>PRLS UW Equity</stp>
        <stp>RTG_FITCH_LT_ISSUER_DEFAULT</stp>
        <stp>[NASDAQ.xlsx]Sheet1!R251C9</stp>
        <tr r="I251" s="1"/>
      </tp>
      <tp t="e">
        <v>#N/A</v>
        <stp/>
        <stp>##V3_BDPV12</stp>
        <stp>GRPN UW Equity</stp>
        <stp>RTG_MOODY_LONG_TERM</stp>
        <stp>[NASDAQ.xlsx]Sheet1!R143C12</stp>
        <tr r="L143" s="1"/>
      </tp>
      <tp t="e">
        <v>#N/A</v>
        <stp/>
        <stp>##V3_BDPV12</stp>
        <stp>MDAS UW Equity</stp>
        <stp>IS_OPER_INC</stp>
        <stp>[NASDAQ.xlsx]Sheet1!R208C23</stp>
        <tr r="W208" s="1"/>
      </tp>
      <tp t="e">
        <v>#N/A</v>
        <stp/>
        <stp>##V3_BDPV12</stp>
        <stp>EPIQ UW Equity</stp>
        <stp>RTG_FITCH_LT_ISSUER_DEFAULT</stp>
        <stp>[NASDAQ.xlsx]Sheet1!R124C9</stp>
        <tr r="I124" s="1"/>
      </tp>
      <tp t="e">
        <v>#N/A</v>
        <stp/>
        <stp>##V3_BDPV12</stp>
        <stp>EOPN UW Equity</stp>
        <stp>RTG_MOODY_LONG_TERM</stp>
        <stp>[NASDAQ.xlsx]Sheet1!R107C12</stp>
        <tr r="L107" s="1"/>
      </tp>
      <tp t="e">
        <v>#N/A</v>
        <stp/>
        <stp>##V3_BDPV12</stp>
        <stp>ELON UW Equity</stp>
        <stp>RTG_MOODY_LONG_TERM</stp>
        <stp>[NASDAQ.xlsx]Sheet1!R110C12</stp>
        <tr r="L110" s="1"/>
      </tp>
      <tp t="e">
        <v>#N/A</v>
        <stp/>
        <stp>##V3_BDPV12</stp>
        <stp>EGAN UW Equity</stp>
        <stp>RTG_MOODY_LONG_TERM</stp>
        <stp>[NASDAQ.xlsx]Sheet1!R113C12</stp>
        <tr r="L113" s="1"/>
      </tp>
      <tp t="e">
        <v>#N/A</v>
        <stp/>
        <stp>##V3_BDPV12</stp>
        <stp>PLUS UW Equity</stp>
        <stp>IS_OPER_INC</stp>
        <stp>[NASDAQ.xlsx]Sheet1!R125C23</stp>
        <tr r="W125" s="1"/>
      </tp>
      <tp t="e">
        <v>#N/A</v>
        <stp/>
        <stp>##V3_BDPV12</stp>
        <stp>SGMS UW Equity</stp>
        <stp>IS_OPER_INC</stp>
        <stp>[NASDAQ.xlsx]Sheet1!R294C23</stp>
        <tr r="W294" s="1"/>
      </tp>
      <tp t="e">
        <v>#N/A</v>
        <stp/>
        <stp>##V3_BDPV12</stp>
        <stp>SWKS UW Equity</stp>
        <stp>IS_OPER_INC</stp>
        <stp>[NASDAQ.xlsx]Sheet1!R304C23</stp>
        <tr r="W304" s="1"/>
      </tp>
      <tp t="e">
        <v>#N/A</v>
        <stp/>
        <stp>##V3_BDPV12</stp>
        <stp>RSYS UW Equity</stp>
        <stp>IS_OPER_INC</stp>
        <stp>[NASDAQ.xlsx]Sheet1!R277C23</stp>
        <tr r="W277" s="1"/>
      </tp>
      <tp t="e">
        <v>#N/A</v>
        <stp/>
        <stp>##V3_BDPV12</stp>
        <stp>SSYS UW Equity</stp>
        <stp>IS_OPER_INC</stp>
        <stp>[NASDAQ.xlsx]Sheet1!R313C23</stp>
        <tr r="W313" s="1"/>
      </tp>
      <tp t="e">
        <v>#N/A</v>
        <stp/>
        <stp>##V3_BDPV12</stp>
        <stp>SONS UW Equity</stp>
        <stp>IS_OPER_INC</stp>
        <stp>[NASDAQ.xlsx]Sheet1!R308C23</stp>
        <tr r="W308" s="1"/>
      </tp>
      <tp t="e">
        <v>#N/A</v>
        <stp/>
        <stp>##V3_BDPV12</stp>
        <stp>SNPS UW Equity</stp>
        <stp>IS_OPER_INC</stp>
        <stp>[NASDAQ.xlsx]Sheet1!R325C23</stp>
        <tr r="W325" s="1"/>
      </tp>
      <tp t="e">
        <v>#N/A</v>
        <stp/>
        <stp>##V3_BDPV12</stp>
        <stp>RMBS UW Equity</stp>
        <stp>IS_OPER_INC</stp>
        <stp>[NASDAQ.xlsx]Sheet1!R278C23</stp>
        <tr r="W278" s="1"/>
      </tp>
      <tp t="e">
        <v>#N/A</v>
        <stp/>
        <stp>##V3_BDPV12</stp>
        <stp>QLYS UW Equity</stp>
        <stp>IS_OPER_INC</stp>
        <stp>[NASDAQ.xlsx]Sheet1!R273C23</stp>
        <tr r="W273" s="1"/>
      </tp>
      <tp t="e">
        <v>#N/A</v>
        <stp/>
        <stp>##V3_BDPV12</stp>
        <stp>JCOM UW Equity</stp>
        <stp>RTG_FITCH_LT_ISSUER_DEFAULT</stp>
        <stp>[NASDAQ.xlsx]Sheet1!R172C9</stp>
        <tr r="I172" s="1"/>
      </tp>
      <tp t="e">
        <v>#N/A</v>
        <stp/>
        <stp>##V3_BDPV12</stp>
        <stp>PRLS UW Equity</stp>
        <stp>IS_OPER_INC</stp>
        <stp>[NASDAQ.xlsx]Sheet1!R251C23</stp>
        <tr r="W251" s="1"/>
      </tp>
      <tp t="e">
        <v>#N/A</v>
        <stp/>
        <stp>##V3_BDPV12</stp>
        <stp>PRGS UW Equity</stp>
        <stp>IS_OPER_INC</stp>
        <stp>[NASDAQ.xlsx]Sheet1!R263C23</stp>
        <tr r="W263" s="1"/>
      </tp>
      <tp t="e">
        <v>#N/A</v>
        <stp/>
        <stp>##V3_BDPV12</stp>
        <stp>SAAS UW Equity</stp>
        <stp>IS_OPER_INC</stp>
        <stp>[NASDAQ.xlsx]Sheet1!R154C23</stp>
        <tr r="W154" s="1"/>
      </tp>
      <tp t="e">
        <v>#N/A</v>
        <stp/>
        <stp>##V3_BDPV12</stp>
        <stp>SATS UW Equity</stp>
        <stp>IS_OPER_INC</stp>
        <stp>[NASDAQ.xlsx]Sheet1!R111C23</stp>
        <tr r="W111" s="1"/>
      </tp>
      <tp t="e">
        <v>#N/A</v>
        <stp/>
        <stp>##V3_BDPV12</stp>
        <stp>PDFS UW Equity</stp>
        <stp>IS_OPER_INC</stp>
        <stp>[NASDAQ.xlsx]Sheet1!R250C23</stp>
        <tr r="W250" s="1"/>
      </tp>
      <tp t="e">
        <v>#N/A</v>
        <stp/>
        <stp>##V3_BDPV12</stp>
        <stp>PMCS UW Equity</stp>
        <stp>IS_OPER_INC</stp>
        <stp>[NASDAQ.xlsx]Sheet1!R259C23</stp>
        <tr r="W259" s="1"/>
      </tp>
      <tp t="e">
        <v>#N/A</v>
        <stp/>
        <stp>##V3_BDPV12</stp>
        <stp>PLXS UW Equity</stp>
        <stp>IS_OPER_INC</stp>
        <stp>[NASDAQ.xlsx]Sheet1!R258C23</stp>
        <tr r="W258" s="1"/>
      </tp>
      <tp t="e">
        <v>#N/A</v>
        <stp/>
        <stp>##V3_BDPV12</stp>
        <stp>CNVR UW Equity</stp>
        <stp>RTG_MDY_ISSUER</stp>
        <stp>[NASDAQ.xlsx]Sheet1!R82C11</stp>
        <tr r="K82" s="1"/>
      </tp>
      <tp t="e">
        <v>#N/A</v>
        <stp/>
        <stp>##V3_BDPV12</stp>
        <stp>VRNS UW Equity</stp>
        <stp>IS_OPER_INC</stp>
        <stp>[NASDAQ.xlsx]Sheet1!R354C23</stp>
        <tr r="W354" s="1"/>
      </tp>
      <tp t="e">
        <v>#N/A</v>
        <stp/>
        <stp>##V3_BDPV12</stp>
        <stp>VTSS UW Equity</stp>
        <stp>IS_OPER_INC</stp>
        <stp>[NASDAQ.xlsx]Sheet1!R364C23</stp>
        <tr r="W364" s="1"/>
      </tp>
      <tp t="e">
        <v>#N/A</v>
        <stp/>
        <stp>##V3_BDPV12</stp>
        <stp>VIAS UW Equity</stp>
        <stp>IS_OPER_INC</stp>
        <stp>[NASDAQ.xlsx]Sheet1!R361C23</stp>
        <tr r="W361" s="1"/>
      </tp>
      <tp t="e">
        <v>#N/A</v>
        <stp/>
        <stp>##V3_BDPV12</stp>
        <stp>CNQR UW Equity</stp>
        <stp>RTG_MDY_ISSUER</stp>
        <stp>[NASDAQ.xlsx]Sheet1!R79C11</stp>
        <tr r="K79" s="1"/>
      </tp>
      <tp t="e">
        <v>#N/A</v>
        <stp/>
        <stp>##V3_BDPV12</stp>
        <stp>TSYS UW Equity</stp>
        <stp>IS_OPER_INC</stp>
        <stp>[NASDAQ.xlsx]Sheet1!R331C23</stp>
        <tr r="W331" s="1"/>
      </tp>
      <tp t="e">
        <v>#N/A</v>
        <stp/>
        <stp>##V3_BDPV12</stp>
        <stp>ANSS UW Equity</stp>
        <stp>RTG_MDY_ISSUER</stp>
        <stp>[NASDAQ.xlsx]Sheet1!R21C11</stp>
        <tr r="K21" s="1"/>
      </tp>
      <tp t="e">
        <v>#N/A</v>
        <stp/>
        <stp>##V3_BDPV12</stp>
        <stp>KVHI UW Equity</stp>
        <stp>RTG_FITCH_LT_ISSUER_DEFAULT</stp>
        <stp>[NASDAQ.xlsx]Sheet1!R185C9</stp>
        <tr r="I185" s="1"/>
      </tp>
      <tp t="e">
        <v>#N/A</v>
        <stp/>
        <stp>##V3_BDPV12</stp>
        <stp>UBNT UW Equity</stp>
        <stp>OPER_MARGIN</stp>
        <stp>[NASDAQ.xlsx]Sheet1!R349C17</stp>
        <tr r="Q349" s="1"/>
      </tp>
      <tp t="e">
        <v>#N/A</v>
        <stp/>
        <stp>##V3_BDPV12</stp>
        <stp>UCTT UW Equity</stp>
        <stp>OPER_MARGIN</stp>
        <stp>[NASDAQ.xlsx]Sheet1!R350C17</stp>
        <tr r="Q350" s="1"/>
      </tp>
      <tp t="e">
        <v>#N/A</v>
        <stp/>
        <stp>##V3_BDPV12</stp>
        <stp>WATT UW Equity</stp>
        <stp>OPER_MARGIN</stp>
        <stp>[NASDAQ.xlsx]Sheet1!R119C17</stp>
        <tr r="Q119" s="1"/>
      </tp>
      <tp t="e">
        <v>#N/A</v>
        <stp/>
        <stp>##V3_BDPV12</stp>
        <stp>TQNT UW Equity</stp>
        <stp>OPER_MARGIN</stp>
        <stp>[NASDAQ.xlsx]Sheet1!R343C17</stp>
        <tr r="Q343" s="1"/>
      </tp>
      <tp t="e">
        <v>#N/A</v>
        <stp/>
        <stp>##V3_BDPV12</stp>
        <stp>PFIN UW Equity</stp>
        <stp>RTG_MOODY_LONG_TERM</stp>
        <stp>[NASDAQ.xlsx]Sheet1!R245C12</stp>
        <tr r="L245" s="1"/>
      </tp>
      <tp t="e">
        <v>#N/A</v>
        <stp/>
        <stp>##V3_BDPV12</stp>
        <stp>TACT UW Equity</stp>
        <stp>OPER_MARGIN</stp>
        <stp>[NASDAQ.xlsx]Sheet1!R340C17</stp>
        <tr r="Q340" s="1"/>
      </tp>
      <tp t="e">
        <v>#N/A</v>
        <stp/>
        <stp>##V3_BDPV12</stp>
        <stp>VRNT UW Equity</stp>
        <stp>OPER_MARGIN</stp>
        <stp>[NASDAQ.xlsx]Sheet1!R357C17</stp>
        <tr r="Q357" s="1"/>
      </tp>
      <tp t="e">
        <v>#N/A</v>
        <stp/>
        <stp>##V3_BDPV12</stp>
        <stp>RESN UW Equity</stp>
        <stp>RTG_MOODY_LONG_TERM</stp>
        <stp>[NASDAQ.xlsx]Sheet1!R284C12</stp>
        <tr r="L284" s="1"/>
      </tp>
      <tp t="e">
        <v>#N/A</v>
        <stp/>
        <stp>##V3_BDPV12</stp>
        <stp>VSAT UW Equity</stp>
        <stp>OPER_MARGIN</stp>
        <stp>[NASDAQ.xlsx]Sheet1!R360C17</stp>
        <tr r="Q360" s="1"/>
      </tp>
      <tp t="e">
        <v>#N/A</v>
        <stp/>
        <stp>##V3_BDPV12</stp>
        <stp>RBCN UW Equity</stp>
        <stp>RTG_MOODY_LONG_TERM</stp>
        <stp>[NASDAQ.xlsx]Sheet1!R288C12</stp>
        <tr r="L288" s="1"/>
      </tp>
      <tp t="e">
        <v>#N/A</v>
        <stp/>
        <stp>##V3_BDPV12</stp>
        <stp>SCON UW Equity</stp>
        <stp>RTG_MOODY_LONG_TERM</stp>
        <stp>[NASDAQ.xlsx]Sheet1!R318C12</stp>
        <tr r="L318" s="1"/>
      </tp>
      <tp t="e">
        <v>#N/A</v>
        <stp/>
        <stp>##V3_BDPV12</stp>
        <stp>SLP UW Equity</stp>
        <stp>RTG_MOODY_LONG_TERM</stp>
        <stp>[NASDAQ.xlsx]Sheet1!R303C12</stp>
        <tr r="L303" s="1"/>
      </tp>
      <tp t="e">
        <v>#N/A</v>
        <stp/>
        <stp>##V3_BDPV12</stp>
        <stp>PRFT UW Equity</stp>
        <stp>OPER_MARGIN</stp>
        <stp>[NASDAQ.xlsx]Sheet1!R254C17</stp>
        <tr r="Q254" s="1"/>
      </tp>
      <tp t="e">
        <v>#N/A</v>
        <stp/>
        <stp>##V3_BDPV12</stp>
        <stp>PFPT UW Equity</stp>
        <stp>OPER_MARGIN</stp>
        <stp>[NASDAQ.xlsx]Sheet1!R264C17</stp>
        <tr r="Q264" s="1"/>
      </tp>
      <tp t="e">
        <v>#N/A</v>
        <stp/>
        <stp>##V3_BDPV12</stp>
        <stp>TWIN UW Equity</stp>
        <stp>RTG_MOODY_LONG_TERM</stp>
        <stp>[NASDAQ.xlsx]Sheet1!R348C12</stp>
        <tr r="L348" s="1"/>
      </tp>
      <tp t="e">
        <v>#N/A</v>
        <stp/>
        <stp>##V3_BDPV12</stp>
        <stp>SPDC UW Equity</stp>
        <stp>RTG_FITCH_LT_ISSUER_DEFAULT</stp>
        <stp>[NASDAQ.xlsx]Sheet1!R309C9</stp>
        <tr r="I309" s="1"/>
      </tp>
      <tp t="e">
        <v>#N/A</v>
        <stp/>
        <stp>##V3_BDPV12</stp>
        <stp>KTEC UW Equity</stp>
        <stp>RTG_FITCH_LT_ISSUER_DEFAULT</stp>
        <stp>[NASDAQ.xlsx]Sheet1!R178C9</stp>
        <tr r="I178" s="1"/>
      </tp>
      <tp t="e">
        <v>#N/A</v>
        <stp/>
        <stp>##V3_BDPV12</stp>
        <stp>SPRT UW Equity</stp>
        <stp>OPER_MARGIN</stp>
        <stp>[NASDAQ.xlsx]Sheet1!R319C17</stp>
        <tr r="Q319" s="1"/>
      </tp>
      <tp t="e">
        <v>#N/A</v>
        <stp/>
        <stp>##V3_BDPV12</stp>
        <stp>SYNT UW Equity</stp>
        <stp>OPER_MARGIN</stp>
        <stp>[NASDAQ.xlsx]Sheet1!R326C17</stp>
        <tr r="Q326" s="1"/>
      </tp>
      <tp t="e">
        <v>#N/A</v>
        <stp/>
        <stp>##V3_BDPV12</stp>
        <stp>RCMT UW Equity</stp>
        <stp>OPER_MARGIN</stp>
        <stp>[NASDAQ.xlsx]Sheet1!R279C17</stp>
        <tr r="Q279" s="1"/>
      </tp>
      <tp t="e">
        <v>#N/A</v>
        <stp/>
        <stp>##V3_BDPV12</stp>
        <stp>VRSN UW Equity</stp>
        <stp>RTG_MOODY_LONG_TERM</stp>
        <stp>[NASDAQ.xlsx]Sheet1!R358C12</stp>
        <tr r="L358" s="1"/>
      </tp>
      <tp t="e">
        <v>#N/A</v>
        <stp/>
        <stp>##V3_BDPV12</stp>
        <stp>SGMA UW Equity</stp>
        <stp>RTG_FITCH_LT_ISSUER_DEFAULT</stp>
        <stp>[NASDAQ.xlsx]Sheet1!R300C9</stp>
        <tr r="I300" s="1"/>
      </tp>
      <tp t="e">
        <v>#N/A</v>
        <stp/>
        <stp>##V3_BDPV12</stp>
        <stp>SYNA UW Equity</stp>
        <stp>RTG_FITCH_LT_ISSUER_DEFAULT</stp>
        <stp>[NASDAQ.xlsx]Sheet1!R323C9</stp>
        <tr r="I323" s="1"/>
      </tp>
      <tp t="e">
        <v>#N/A</v>
        <stp/>
        <stp>##V3_BDPV12</stp>
        <stp>EPIQ UW Equity</stp>
        <stp>CF_FREE_CASH_FLOW</stp>
        <stp>[NASDAQ.xlsx]Sheet1!R124C16</stp>
        <tr r="P124" s="1"/>
      </tp>
      <tp t="e">
        <v>#N/A</v>
        <stp/>
        <stp>##V3_BDPV12</stp>
        <stp>UPIP UW Equity</stp>
        <stp>CF_FREE_CASH_FLOW</stp>
        <stp>[NASDAQ.xlsx]Sheet1!R353C16</stp>
        <tr r="P353" s="1"/>
      </tp>
      <tp t="e">
        <v>#N/A</v>
        <stp/>
        <stp>##V3_BDPV12</stp>
        <stp>XPLR UW Equity</stp>
        <stp>CF_FREE_CASH_FLOW</stp>
        <stp>[NASDAQ.xlsx]Sheet1!R371C16</stp>
        <tr r="P371" s="1"/>
      </tp>
      <tp t="e">
        <v>#N/A</v>
        <stp/>
        <stp>##V3_BDPV12</stp>
        <stp>SPLK UW Equity</stp>
        <stp>CF_FREE_CASH_FLOW</stp>
        <stp>[NASDAQ.xlsx]Sheet1!R310C16</stp>
        <tr r="P310" s="1"/>
      </tp>
      <tp t="e">
        <v>#N/A</v>
        <stp/>
        <stp>##V3_BDPV12</stp>
        <stp>IPAS UW Equity</stp>
        <stp>CF_FREE_CASH_FLOW</stp>
        <stp>[NASDAQ.xlsx]Sheet1!R169C16</stp>
        <tr r="P169" s="1"/>
      </tp>
      <tp t="e">
        <v>#N/A</v>
        <stp/>
        <stp>##V3_BDPV12</stp>
        <stp>IPGP UW Equity</stp>
        <stp>CF_FREE_CASH_FLOW</stp>
        <stp>[NASDAQ.xlsx]Sheet1!R170C16</stp>
        <tr r="P170" s="1"/>
      </tp>
      <tp t="e">
        <v>#N/A</v>
        <stp/>
        <stp>##V3_BDPV12</stp>
        <stp>IPDN UW Equity</stp>
        <stp>CF_FREE_CASH_FLOW</stp>
        <stp>[NASDAQ.xlsx]Sheet1!R262C16</stp>
        <tr r="P262" s="1"/>
      </tp>
      <tp t="e">
        <v>#N/A</v>
        <stp/>
        <stp>##V3_BDPV12</stp>
        <stp>SPDC UW Equity</stp>
        <stp>CF_FREE_CASH_FLOW</stp>
        <stp>[NASDAQ.xlsx]Sheet1!R309C16</stp>
        <tr r="P309" s="1"/>
      </tp>
      <tp t="e">
        <v>#N/A</v>
        <stp/>
        <stp>##V3_BDPV12</stp>
        <stp>SPSC UW Equity</stp>
        <stp>CF_FREE_CASH_FLOW</stp>
        <stp>[NASDAQ.xlsx]Sheet1!R311C16</stp>
        <tr r="P311" s="1"/>
      </tp>
      <tp t="e">
        <v>#N/A</v>
        <stp/>
        <stp>##V3_BDPV12</stp>
        <stp>SPRT UW Equity</stp>
        <stp>CF_FREE_CASH_FLOW</stp>
        <stp>[NASDAQ.xlsx]Sheet1!R319C16</stp>
        <tr r="P319" s="1"/>
      </tp>
      <tp t="e">
        <v>#N/A</v>
        <stp/>
        <stp>##V3_BDPV12</stp>
        <stp>LPSN UW Equity</stp>
        <stp>CF_FREE_CASH_FLOW</stp>
        <stp>[NASDAQ.xlsx]Sheet1!R194C16</stp>
        <tr r="P194" s="1"/>
      </tp>
      <tp t="e">
        <v>#N/A</v>
        <stp/>
        <stp>##V3_BDPV12</stp>
        <stp>SPWR UW Equity</stp>
        <stp>CF_FREE_CASH_FLOW</stp>
        <stp>[NASDAQ.xlsx]Sheet1!R316C16</stp>
        <tr r="P316" s="1"/>
      </tp>
      <tp t="e">
        <v>#N/A</v>
        <stp/>
        <stp>##V3_BDPV12</stp>
        <stp>MPWR UW Equity</stp>
        <stp>CF_FREE_CASH_FLOW</stp>
        <stp>[NASDAQ.xlsx]Sheet1!R224C16</stp>
        <tr r="P224" s="1"/>
      </tp>
      <tp t="e">
        <v>#N/A</v>
        <stp/>
        <stp>##V3_BDPV12</stp>
        <stp>LPTH UW Equity</stp>
        <stp>CF_FREE_CASH_FLOW</stp>
        <stp>[NASDAQ.xlsx]Sheet1!R189C16</stp>
        <tr r="P189" s="1"/>
      </tp>
      <tp>
        <v>20.079699999999999</v>
        <stp/>
        <stp>##V3_BDHV12</stp>
        <stp>ADVS UW Equity</stp>
        <stp>FREE_CASH_FLOW_MARGIN</stp>
        <stp>CQ12004</stp>
        <stp/>
        <stp>[NASDAQ.xlsx]FCFMarg BDH!R5C9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5" s="4"/>
      </tp>
      <tp t="e">
        <v>#N/A</v>
        <stp/>
        <stp>##V3_BDPV12</stp>
        <stp>YHOO UW Equity</stp>
        <stp>FCF_TO_TOTAL_DEBT</stp>
        <stp>[NASDAQ.xlsx]Sheet1!R373C19</stp>
        <tr r="S373" s="1"/>
      </tp>
      <tp t="e">
        <v>#N/A</v>
        <stp/>
        <stp>##V3_BDPV12</stp>
        <stp>AAPL UW Equity</stp>
        <stp>FCF_TO_TOTAL_DEBT</stp>
        <stp>[NASDAQ.xlsx]Sheet1!R23C19</stp>
        <tr r="S23" s="1"/>
      </tp>
      <tp t="e">
        <v>#N/A</v>
        <stp/>
        <stp>##V3_BDPV12</stp>
        <stp>AAOI UW Equity</stp>
        <stp>FCF_TO_TOTAL_DEBT</stp>
        <stp>[NASDAQ.xlsx]Sheet1!R26C19</stp>
        <tr r="S26" s="1"/>
      </tp>
      <tp>
        <v>21.069800000000001</v>
        <stp/>
        <stp>##V3_BDHV12</stp>
        <stp>MU UW Equity</stp>
        <stp>OPER_MARGIN</stp>
        <stp>CQ12004</stp>
        <stp/>
        <stp>[NASDAQ.xlsx]OperMarg BDH!R5C216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H5" s="3"/>
      </tp>
      <tp t="e">
        <v>#N/A</v>
        <stp/>
        <stp>##V3_BDPV12</stp>
        <stp>ABTL UW Equity</stp>
        <stp>FCF_TO_TOTAL_DEBT</stp>
        <stp>[NASDAQ.xlsx]Sheet1!R37C19</stp>
        <tr r="S37" s="1"/>
      </tp>
      <tp t="e">
        <v>#N/A</v>
        <stp/>
        <stp>##V3_BDPV12</stp>
        <stp>ACLS UW Equity</stp>
        <stp>FCF_TO_TOTAL_DEBT</stp>
        <stp>[NASDAQ.xlsx]Sheet1!R42C19</stp>
        <tr r="S42" s="1"/>
      </tp>
      <tp t="e">
        <v>#N/A</v>
        <stp/>
        <stp>##V3_BDPV12</stp>
        <stp>ADSK UW Equity</stp>
        <stp>FCF_TO_TOTAL_DEBT</stp>
        <stp>[NASDAQ.xlsx]Sheet1!R38C19</stp>
        <tr r="S38" s="1"/>
      </tp>
      <tp t="e">
        <v>#N/A</v>
        <stp/>
        <stp>##V3_BDPV12</stp>
        <stp>ADVS UW Equity</stp>
        <stp>FCF_TO_TOTAL_DEBT</stp>
        <stp>[NASDAQ.xlsx]Sheet1!R10C19</stp>
        <tr r="S10" s="1"/>
      </tp>
      <tp t="e">
        <v>#N/A</v>
        <stp/>
        <stp>##V3_BDPV12</stp>
        <stp>ADNC UW Equity</stp>
        <stp>FCF_TO_TOTAL_DEBT</stp>
        <stp>[NASDAQ.xlsx]Sheet1!R35C19</stp>
        <tr r="S35" s="1"/>
      </tp>
      <tp t="e">
        <v>#N/A</v>
        <stp/>
        <stp>##V3_BDPV12</stp>
        <stp>ADAT UW Equity</stp>
        <stp>FCF_TO_TOTAL_DEBT</stp>
        <stp>[NASDAQ.xlsx]Sheet1!R36C19</stp>
        <tr r="S36" s="1"/>
      </tp>
      <tp t="e">
        <v>#N/A</v>
        <stp/>
        <stp>##V3_BDPV12</stp>
        <stp>AFOP UW Equity</stp>
        <stp>FCF_TO_TOTAL_DEBT</stp>
        <stp>[NASDAQ.xlsx]Sheet1!R12C19</stp>
        <tr r="S12" s="1"/>
      </tp>
      <tp t="e">
        <v>#N/A</v>
        <stp/>
        <stp>##V3_BDPV12</stp>
        <stp>AGYS UW Equity</stp>
        <stp>FCF_TO_TOTAL_DEBT</stp>
        <stp>[NASDAQ.xlsx]Sheet1!R11C19</stp>
        <tr r="S11" s="1"/>
      </tp>
      <tp t="e">
        <v>#N/A</v>
        <stp/>
        <stp>##V3_BDPV12</stp>
        <stp>ALTR UW Equity</stp>
        <stp>FCF_TO_TOTAL_DEBT</stp>
        <stp>[NASDAQ.xlsx]Sheet1!R14C19</stp>
        <tr r="S14" s="1"/>
      </tp>
      <tp t="e">
        <v>#N/A</v>
        <stp/>
        <stp>##V3_BDPV12</stp>
        <stp>ALOT UW Equity</stp>
        <stp>FCF_TO_TOTAL_DEBT</stp>
        <stp>[NASDAQ.xlsx]Sheet1!R32C19</stp>
        <tr r="S32" s="1"/>
      </tp>
      <tp t="e">
        <v>#N/A</v>
        <stp/>
        <stp>##V3_BDPV12</stp>
        <stp>AMKR UW Equity</stp>
        <stp>FCF_TO_TOTAL_DEBT</stp>
        <stp>[NASDAQ.xlsx]Sheet1!R17C19</stp>
        <tr r="S17" s="1"/>
      </tp>
      <tp t="e">
        <v>#N/A</v>
        <stp/>
        <stp>##V3_BDPV12</stp>
        <stp>AMBA UW Equity</stp>
        <stp>FCF_TO_TOTAL_DEBT</stp>
        <stp>[NASDAQ.xlsx]Sheet1!R15C19</stp>
        <tr r="S15" s="1"/>
      </tp>
      <tp t="e">
        <v>#N/A</v>
        <stp/>
        <stp>##V3_BDPV12</stp>
        <stp>AMAT UW Equity</stp>
        <stp>FCF_TO_TOTAL_DEBT</stp>
        <stp>[NASDAQ.xlsx]Sheet1!R24C19</stp>
        <tr r="S24" s="1"/>
      </tp>
      <tp t="e">
        <v>#N/A</v>
        <stp/>
        <stp>##V3_BDPV12</stp>
        <stp>AMCC UW Equity</stp>
        <stp>FCF_TO_TOTAL_DEBT</stp>
        <stp>[NASDAQ.xlsx]Sheet1!R25C19</stp>
        <tr r="S25" s="1"/>
      </tp>
      <tp t="e">
        <v>#N/A</v>
        <stp/>
        <stp>##V3_BDPV12</stp>
        <stp>ANSS UW Equity</stp>
        <stp>FCF_TO_TOTAL_DEBT</stp>
        <stp>[NASDAQ.xlsx]Sheet1!R21C19</stp>
        <tr r="S21" s="1"/>
      </tp>
      <tp t="e">
        <v>#N/A</v>
        <stp/>
        <stp>##V3_BDPV12</stp>
        <stp>ANAD UW Equity</stp>
        <stp>FCF_TO_TOTAL_DEBT</stp>
        <stp>[NASDAQ.xlsx]Sheet1!R19C19</stp>
        <tr r="S19" s="1"/>
      </tp>
      <tp t="e">
        <v>#N/A</v>
        <stp/>
        <stp>##V3_BDPV12</stp>
        <stp>ARRS UW Equity</stp>
        <stp>FCF_TO_TOTAL_DEBT</stp>
        <stp>[NASDAQ.xlsx]Sheet1!R27C19</stp>
        <tr r="S27" s="1"/>
      </tp>
      <tp t="e">
        <v>#N/A</v>
        <stp/>
        <stp>##V3_BDPV12</stp>
        <stp>ARUN UW Equity</stp>
        <stp>FCF_TO_TOTAL_DEBT</stp>
        <stp>[NASDAQ.xlsx]Sheet1!R28C19</stp>
        <tr r="S28" s="1"/>
      </tp>
      <tp t="e">
        <v>#N/A</v>
        <stp/>
        <stp>##V3_BDPV12</stp>
        <stp>ASYS UW Equity</stp>
        <stp>FCF_TO_TOTAL_DEBT</stp>
        <stp>[NASDAQ.xlsx]Sheet1!R18C19</stp>
        <tr r="S18" s="1"/>
      </tp>
      <tp t="e">
        <v>#N/A</v>
        <stp/>
        <stp>##V3_BDPV12</stp>
        <stp>ASTI UW Equity</stp>
        <stp>FCF_TO_TOTAL_DEBT</stp>
        <stp>[NASDAQ.xlsx]Sheet1!R29C19</stp>
        <tr r="S29" s="1"/>
      </tp>
      <tp t="e">
        <v>#N/A</v>
        <stp/>
        <stp>##V3_BDPV12</stp>
        <stp>ASUR UW Equity</stp>
        <stp>FCF_TO_TOTAL_DEBT</stp>
        <stp>[NASDAQ.xlsx]Sheet1!R33C19</stp>
        <tr r="S33" s="1"/>
      </tp>
      <tp t="e">
        <v>#N/A</v>
        <stp/>
        <stp>##V3_BDPV12</stp>
        <stp>ATML UW Equity</stp>
        <stp>FCF_TO_TOTAL_DEBT</stp>
        <stp>[NASDAQ.xlsx]Sheet1!R34C19</stp>
        <tr r="S34" s="1"/>
      </tp>
      <tp t="e">
        <v>#N/A</v>
        <stp/>
        <stp>##V3_BDPV12</stp>
        <stp>ATNY UW Equity</stp>
        <stp>FCF_TO_TOTAL_DEBT</stp>
        <stp>[NASDAQ.xlsx]Sheet1!R22C19</stp>
        <tr r="S22" s="1"/>
      </tp>
      <tp t="e">
        <v>#N/A</v>
        <stp/>
        <stp>##V3_BDPV12</stp>
        <stp>ATEA UW Equity</stp>
        <stp>FCF_TO_TOTAL_DEBT</stp>
        <stp>[NASDAQ.xlsx]Sheet1!R31C19</stp>
        <tr r="S31" s="1"/>
      </tp>
      <tp t="e">
        <v>#N/A</v>
        <stp/>
        <stp>##V3_BDPV12</stp>
        <stp>AVNW UW Equity</stp>
        <stp>FCF_TO_TOTAL_DEBT</stp>
        <stp>[NASDAQ.xlsx]Sheet1!R40C19</stp>
        <tr r="S40" s="1"/>
      </tp>
      <tp t="e">
        <v>#N/A</v>
        <stp/>
        <stp>##V3_BDPV12</stp>
        <stp>AWRE UW Equity</stp>
        <stp>FCF_TO_TOTAL_DEBT</stp>
        <stp>[NASDAQ.xlsx]Sheet1!R41C19</stp>
        <tr r="S41" s="1"/>
      </tp>
      <tp t="e">
        <v>#N/A</v>
        <stp/>
        <stp>##V3_BDPV12</stp>
        <stp>AXTI UW Equity</stp>
        <stp>FCF_TO_TOTAL_DEBT</stp>
        <stp>[NASDAQ.xlsx]Sheet1!R43C19</stp>
        <tr r="S43" s="1"/>
      </tp>
      <tp t="e">
        <v>#N/A</v>
        <stp/>
        <stp>##V3_BDPV12</stp>
        <stp>AZPN UW Equity</stp>
        <stp>FCF_TO_TOTAL_DEBT</stp>
        <stp>[NASDAQ.xlsx]Sheet1!R30C19</stp>
        <tr r="S30" s="1"/>
      </tp>
      <tp t="e">
        <v>#N/A</v>
        <stp/>
        <stp>##V3_BDPV12</stp>
        <stp>CTXS UW Equity</stp>
        <stp>RTG_FITCH_LT_ISSUER_DEFAULT</stp>
        <stp>[NASDAQ.xlsx]Sheet1!R69C9</stp>
        <tr r="I69" s="1"/>
      </tp>
      <tp t="e">
        <v>#N/A</v>
        <stp/>
        <stp>##V3_BDPV12</stp>
        <stp>MERU UW Equity</stp>
        <stp>OPER_MARGIN</stp>
        <stp>[NASDAQ.xlsx]Sheet1!R214C17</stp>
        <tr r="Q214" s="1"/>
      </tp>
      <tp t="e">
        <v>#N/A</v>
        <stp/>
        <stp>##V3_BDPV12</stp>
        <stp>MKTO UW Equity</stp>
        <stp>RTG_MOODY_LONG_TERM</stp>
        <stp>[NASDAQ.xlsx]Sheet1!R204C12</stp>
        <tr r="L204" s="1"/>
      </tp>
      <tp t="e">
        <v>#N/A</v>
        <stp/>
        <stp>##V3_BDPV12</stp>
        <stp>MDSO UW Equity</stp>
        <stp>RTG_MOODY_LONG_TERM</stp>
        <stp>[NASDAQ.xlsx]Sheet1!R210C12</stp>
        <tr r="L210" s="1"/>
      </tp>
      <tp t="e">
        <v>#N/A</v>
        <stp/>
        <stp>##V3_BDPV12</stp>
        <stp>EXTR UW Equity</stp>
        <stp>IS_OPER_INC</stp>
        <stp>[NASDAQ.xlsx]Sheet1!R128C23</stp>
        <tr r="W128" s="1"/>
      </tp>
      <tp t="e">
        <v>#N/A</v>
        <stp/>
        <stp>##V3_BDPV12</stp>
        <stp>JDSU UW Equity</stp>
        <stp>OPER_MARGIN</stp>
        <stp>[NASDAQ.xlsx]Sheet1!R174C17</stp>
        <tr r="Q174" s="1"/>
      </tp>
      <tp t="e">
        <v>#N/A</v>
        <stp/>
        <stp>##V3_BDPV12</stp>
        <stp>ENTR UW Equity</stp>
        <stp>IS_OPER_INC</stp>
        <stp>[NASDAQ.xlsx]Sheet1!R123C23</stp>
        <tr r="W123" s="1"/>
      </tp>
      <tp t="e">
        <v>#N/A</v>
        <stp/>
        <stp>##V3_BDPV12</stp>
        <stp>EMKR UW Equity</stp>
        <stp>IS_OPER_INC</stp>
        <stp>[NASDAQ.xlsx]Sheet1!R117C23</stp>
        <tr r="W117" s="1"/>
      </tp>
      <tp t="e">
        <v>#N/A</v>
        <stp/>
        <stp>##V3_BDPV12</stp>
        <stp>LECO UW Equity</stp>
        <stp>RTG_MOODY_LONG_TERM</stp>
        <stp>[NASDAQ.xlsx]Sheet1!R190C12</stp>
        <tr r="L190" s="1"/>
      </tp>
      <tp t="e">
        <v>#N/A</v>
        <stp/>
        <stp>##V3_BDPV12</stp>
        <stp>FSLR UW Equity</stp>
        <stp>IS_OPER_INC</stp>
        <stp>[NASDAQ.xlsx]Sheet1!R135C23</stp>
        <tr r="W135" s="1"/>
      </tp>
      <tp t="e">
        <v>#N/A</v>
        <stp/>
        <stp>##V3_BDPV12</stp>
        <stp>FNSR UW Equity</stp>
        <stp>IS_OPER_INC</stp>
        <stp>[NASDAQ.xlsx]Sheet1!R133C23</stp>
        <tr r="W133" s="1"/>
      </tp>
      <tp t="e">
        <v>#N/A</v>
        <stp/>
        <stp>##V3_BDPV12</stp>
        <stp>INTU UW Equity</stp>
        <stp>OPER_MARGIN</stp>
        <stp>[NASDAQ.xlsx]Sheet1!R168C17</stp>
        <tr r="Q168" s="1"/>
      </tp>
      <tp t="e">
        <v>#N/A</v>
        <stp/>
        <stp>##V3_BDPV12</stp>
        <stp>GLUU UW Equity</stp>
        <stp>OPER_MARGIN</stp>
        <stp>[NASDAQ.xlsx]Sheet1!R140C17</stp>
        <tr r="Q140" s="1"/>
      </tp>
      <tp t="e">
        <v>#N/A</v>
        <stp/>
        <stp>##V3_BDPV12</stp>
        <stp>COMM UW Equity</stp>
        <stp>RTG_MDY_ISSUER</stp>
        <stp>[NASDAQ.xlsx]Sheet1!R73C11</stp>
        <tr r="K73" s="1"/>
      </tp>
      <tp t="e">
        <v>#N/A</v>
        <stp/>
        <stp>##V3_BDPV12</stp>
        <stp>ADVS UW Equity</stp>
        <stp>NET_WORKING_CAPITAL_INVESTMENT</stp>
        <stp>[NASDAQ.xlsx]Sheet1!R10C27</stp>
        <tr r="AA10" s="1"/>
      </tp>
      <tp t="e">
        <v>#N/A</v>
        <stp/>
        <stp>##V3_BDPV12</stp>
        <stp>IMMR UW Equity</stp>
        <stp>IS_OPER_INC</stp>
        <stp>[NASDAQ.xlsx]Sheet1!R153C23</stp>
        <tr r="W153" s="1"/>
      </tp>
      <tp t="e">
        <v>#N/A</v>
        <stp/>
        <stp>##V3_BDPV12</stp>
        <stp>MENT UW Equity</stp>
        <stp>RTG_FITCH_LT_ISSUER_DEFAULT</stp>
        <stp>[NASDAQ.xlsx]Sheet1!R212C9</stp>
        <tr r="I212" s="1"/>
      </tp>
      <tp t="e">
        <v>#N/A</v>
        <stp/>
        <stp>##V3_BDPV12</stp>
        <stp>PRKR UW Equity</stp>
        <stp>RTG_FITCH_LT_ISSUER_DEFAULT</stp>
        <stp>[NASDAQ.xlsx]Sheet1!R247C9</stp>
        <tr r="I247" s="1"/>
      </tp>
      <tp t="e">
        <v>#N/A</v>
        <stp/>
        <stp>##V3_BDPV12</stp>
        <stp>EMKR UW Equity</stp>
        <stp>RTG_FITCH_LT_ISSUER_DEFAULT</stp>
        <stp>[NASDAQ.xlsx]Sheet1!R117C9</stp>
        <tr r="I117" s="1"/>
      </tp>
      <tp t="e">
        <v>#N/A</v>
        <stp/>
        <stp>##V3_BDPV12</stp>
        <stp>OCLR UW Equity</stp>
        <stp>IS_OPER_INC</stp>
        <stp>[NASDAQ.xlsx]Sheet1!R239C23</stp>
        <tr r="W239" s="1"/>
      </tp>
      <tp t="e">
        <v>#N/A</v>
        <stp/>
        <stp>##V3_BDPV12</stp>
        <stp>MDRX UW Equity</stp>
        <stp>NET_WORKING_CAPITAL_INVESTMENT</stp>
        <stp>[NASDAQ.xlsx]Sheet1!R13C27</stp>
        <tr r="AA13" s="1"/>
      </tp>
      <tp t="e">
        <v>#N/A</v>
        <stp/>
        <stp>##V3_BDPV12</stp>
        <stp>ADSK UW Equity</stp>
        <stp>NET_WORKING_CAPITAL_INVESTMENT</stp>
        <stp>[NASDAQ.xlsx]Sheet1!R38C27</stp>
        <tr r="AA38" s="1"/>
      </tp>
      <tp t="e">
        <v>#N/A</v>
        <stp/>
        <stp>##V3_BDPV12</stp>
        <stp>MPWR UW Equity</stp>
        <stp>IS_OPER_INC</stp>
        <stp>[NASDAQ.xlsx]Sheet1!R224C23</stp>
        <tr r="W224" s="1"/>
      </tp>
      <tp t="e">
        <v>#N/A</v>
        <stp/>
        <stp>##V3_BDPV12</stp>
        <stp>MSTR UW Equity</stp>
        <stp>IS_OPER_INC</stp>
        <stp>[NASDAQ.xlsx]Sheet1!R220C23</stp>
        <tr r="W220" s="1"/>
      </tp>
      <tp t="e">
        <v>#N/A</v>
        <stp/>
        <stp>##V3_BDPV12</stp>
        <stp>PFIN UW Equity</stp>
        <stp>RTG_FITCH_LT_ISSUER_DEFAULT</stp>
        <stp>[NASDAQ.xlsx]Sheet1!R245C9</stp>
        <tr r="I245" s="1"/>
      </tp>
      <tp t="e">
        <v>#N/A</v>
        <stp/>
        <stp>##V3_BDPV12</stp>
        <stp>ONNN UW Equity</stp>
        <stp>RTG_FITCH_LT_ISSUER_DEFAULT</stp>
        <stp>[NASDAQ.xlsx]Sheet1!R242C9</stp>
        <tr r="I242" s="1"/>
      </tp>
      <tp t="e">
        <v>#N/A</v>
        <stp/>
        <stp>##V3_BDPV12</stp>
        <stp>SABR UW Equity</stp>
        <stp>IS_OPER_INC</stp>
        <stp>[NASDAQ.xlsx]Sheet1!R289C23</stp>
        <tr r="W289" s="1"/>
      </tp>
      <tp t="e">
        <v>#N/A</v>
        <stp/>
        <stp>##V3_BDPV12</stp>
        <stp>ADNC UW Equity</stp>
        <stp>NET_WORKING_CAPITAL_INVESTMENT</stp>
        <stp>[NASDAQ.xlsx]Sheet1!R35C27</stp>
        <tr r="AA35" s="1"/>
      </tp>
      <tp t="e">
        <v>#N/A</v>
        <stp/>
        <stp>##V3_BDPV12</stp>
        <stp>CDNS UW Equity</stp>
        <stp>NET_WORKING_CAPITAL_INVESTMENT</stp>
        <stp>[NASDAQ.xlsx]Sheet1!R61C27</stp>
        <tr r="AA61" s="1"/>
      </tp>
      <tp t="e">
        <v>#N/A</v>
        <stp/>
        <stp>##V3_BDPV12</stp>
        <stp>YHOO UW Equity</stp>
        <stp>RTG_FITCH_LT_ISSUER_DEFAULT</stp>
        <stp>[NASDAQ.xlsx]Sheet1!R373C9</stp>
        <tr r="I373" s="1"/>
      </tp>
      <tp t="e">
        <v>#N/A</v>
        <stp/>
        <stp>##V3_BDPV12</stp>
        <stp>YHOO UW Equity</stp>
        <stp>RTG_MOODY_LONG_TERM</stp>
        <stp>[NASDAQ.xlsx]Sheet1!R373C12</stp>
        <tr r="L373" s="1"/>
      </tp>
      <tp t="e">
        <v>#N/A</v>
        <stp/>
        <stp>##V3_BDPV12</stp>
        <stp>SPWR UW Equity</stp>
        <stp>IS_OPER_INC</stp>
        <stp>[NASDAQ.xlsx]Sheet1!R316C23</stp>
        <tr r="W316" s="1"/>
      </tp>
      <tp t="e">
        <v>#N/A</v>
        <stp/>
        <stp>##V3_BDPV12</stp>
        <stp>SNCR UW Equity</stp>
        <stp>IS_OPER_INC</stp>
        <stp>[NASDAQ.xlsx]Sheet1!R324C23</stp>
        <tr r="W324" s="1"/>
      </tp>
      <tp t="e">
        <v>#N/A</v>
        <stp/>
        <stp>##V3_BDPV12</stp>
        <stp>PRKR UW Equity</stp>
        <stp>IS_OPER_INC</stp>
        <stp>[NASDAQ.xlsx]Sheet1!R247C23</stp>
        <tr r="W247" s="1"/>
      </tp>
      <tp t="e">
        <v>#N/A</v>
        <stp/>
        <stp>##V3_BDPV12</stp>
        <stp>COVS UW Equity</stp>
        <stp>RTG_MDY_ISSUER</stp>
        <stp>[NASDAQ.xlsx]Sheet1!R84C11</stp>
        <tr r="K84" s="1"/>
      </tp>
      <tp t="e">
        <v>#N/A</v>
        <stp/>
        <stp>##V3_BDPV12</stp>
        <stp>SPLK UW Equity</stp>
        <stp>RTG_FITCH_LT_ISSUER_DEFAULT</stp>
        <stp>[NASDAQ.xlsx]Sheet1!R310C9</stp>
        <tr r="I310" s="1"/>
      </tp>
      <tp t="e">
        <v>#N/A</v>
        <stp/>
        <stp>##V3_BDPV12</stp>
        <stp>QUIK UW Equity</stp>
        <stp>RTG_FITCH_LT_ISSUER_DEFAULT</stp>
        <stp>[NASDAQ.xlsx]Sheet1!R275C9</stp>
        <tr r="I275" s="1"/>
      </tp>
      <tp t="e">
        <v>#N/A</v>
        <stp/>
        <stp>##V3_BDPV12</stp>
        <stp>MANH UW Equity</stp>
        <stp>RTG_FITCH_LT_ISSUER_DEFAULT</stp>
        <stp>[NASDAQ.xlsx]Sheet1!R202C9</stp>
        <tr r="I202" s="1"/>
      </tp>
      <tp t="e">
        <v>#N/A</v>
        <stp/>
        <stp>##V3_BDPV12</stp>
        <stp>TIGR UW Equity</stp>
        <stp>IS_OPER_INC</stp>
        <stp>[NASDAQ.xlsx]Sheet1!R339C23</stp>
        <tr r="W339" s="1"/>
      </tp>
      <tp t="e">
        <v>#N/A</v>
        <stp/>
        <stp>##V3_BDPV12</stp>
        <stp>DIOD UW Equity</stp>
        <stp>RTG_FITCH_LT_ISSUER_DEFAULT</stp>
        <stp>[NASDAQ.xlsx]Sheet1!R103C9</stp>
        <tr r="I103" s="1"/>
      </tp>
      <tp t="e">
        <v>#N/A</v>
        <stp/>
        <stp>##V3_BDPV12</stp>
        <stp>GUID UW Equity</stp>
        <stp>RTG_FITCH_LT_ISSUER_DEFAULT</stp>
        <stp>[NASDAQ.xlsx]Sheet1!R145C9</stp>
        <tr r="I145" s="1"/>
      </tp>
      <tp t="e">
        <v>#N/A</v>
        <stp/>
        <stp>##V3_BDPV12</stp>
        <stp>XPLR UW Equity</stp>
        <stp>IS_OPER_INC</stp>
        <stp>[NASDAQ.xlsx]Sheet1!R371C23</stp>
        <tr r="W371" s="1"/>
      </tp>
      <tp t="e">
        <v>#N/A</v>
        <stp/>
        <stp>##V3_BDPV12</stp>
        <stp>SOFO UW Equity</stp>
        <stp>RTG_MOODY_LONG_TERM</stp>
        <stp>[NASDAQ.xlsx]Sheet1!R307C12</stp>
        <tr r="L307" s="1"/>
      </tp>
      <tp t="e">
        <v>#N/A</v>
        <stp/>
        <stp>##V3_BDPV12</stp>
        <stp>VRTU UW Equity</stp>
        <stp>OPER_MARGIN</stp>
        <stp>[NASDAQ.xlsx]Sheet1!R363C17</stp>
        <tr r="Q363" s="1"/>
      </tp>
      <tp t="e">
        <v>#N/A</v>
        <stp/>
        <stp>##V3_BDPV12</stp>
        <stp>TNGO UW Equity</stp>
        <stp>RTG_MOODY_LONG_TERM</stp>
        <stp>[NASDAQ.xlsx]Sheet1!R329C12</stp>
        <tr r="L329" s="1"/>
      </tp>
      <tp t="e">
        <v>#N/A</v>
        <stp/>
        <stp>##V3_BDPV12</stp>
        <stp>TZOO UW Equity</stp>
        <stp>RTG_MOODY_LONG_TERM</stp>
        <stp>[NASDAQ.xlsx]Sheet1!R341C12</stp>
        <tr r="L341" s="1"/>
      </tp>
      <tp t="e">
        <v>#N/A</v>
        <stp/>
        <stp>##V3_BDPV12</stp>
        <stp>TTWO UW Equity</stp>
        <stp>RTG_MOODY_LONG_TERM</stp>
        <stp>[NASDAQ.xlsx]Sheet1!R328C12</stp>
        <tr r="L328" s="1"/>
      </tp>
      <tp t="e">
        <v>#N/A</v>
        <stp/>
        <stp>##V3_BDPV12</stp>
        <stp>SSNC UW Equity</stp>
        <stp>RTG_FITCH_LT_ISSUER_DEFAULT</stp>
        <stp>[NASDAQ.xlsx]Sheet1!R312C9</stp>
        <tr r="I312" s="1"/>
      </tp>
      <tp t="e">
        <v>#N/A</v>
        <stp/>
        <stp>##V3_BDPV12</stp>
        <stp>SYMC UW Equity</stp>
        <stp>RTG_FITCH_LT_ISSUER_DEFAULT</stp>
        <stp>[NASDAQ.xlsx]Sheet1!R321C9</stp>
        <tr r="I321" s="1"/>
      </tp>
      <tp t="e">
        <v>#N/A</v>
        <stp/>
        <stp>##V3_BDPV12</stp>
        <stp>SYNC UW Equity</stp>
        <stp>RTG_FITCH_LT_ISSUER_DEFAULT</stp>
        <stp>[NASDAQ.xlsx]Sheet1!R322C9</stp>
        <tr r="I322" s="1"/>
      </tp>
      <tp t="e">
        <v>#N/A</v>
        <stp/>
        <stp>##V3_BDPV12</stp>
        <stp>QRHC UW Equity</stp>
        <stp>RTG_FITCH_LT_ISSUER_DEFAULT</stp>
        <stp>[NASDAQ.xlsx]Sheet1!R274C9</stp>
        <tr r="I274" s="1"/>
      </tp>
      <tp t="e">
        <v>#N/A</v>
        <stp/>
        <stp>##V3_BDPV12</stp>
        <stp>DLHC UW Equity</stp>
        <stp>RTG_FITCH_LT_ISSUER_DEFAULT</stp>
        <stp>[NASDAQ.xlsx]Sheet1!R104C9</stp>
        <tr r="I104" s="1"/>
      </tp>
      <tp t="e">
        <v>#N/A</v>
        <stp/>
        <stp>##V3_BDPV12</stp>
        <stp>QUMU UW Equity</stp>
        <stp>OPER_MARGIN</stp>
        <stp>[NASDAQ.xlsx]Sheet1!R276C17</stp>
        <tr r="Q276" s="1"/>
      </tp>
      <tp t="e">
        <v>#N/A</v>
        <stp/>
        <stp>##V3_BDPV12</stp>
        <stp>VECO UW Equity</stp>
        <stp>RTG_MOODY_LONG_TERM</stp>
        <stp>[NASDAQ.xlsx]Sheet1!R356C12</stp>
        <tr r="L356" s="1"/>
      </tp>
      <tp t="e">
        <v>#N/A</v>
        <stp/>
        <stp>##V3_BDPV12</stp>
        <stp>NVDA UW Equity</stp>
        <stp>RTG_FITCH_LT_ISSUER_DEFAULT</stp>
        <stp>[NASDAQ.xlsx]Sheet1!R238C9</stp>
        <tr r="I238" s="1"/>
      </tp>
      <tp t="e">
        <v>#N/A</v>
        <stp/>
        <stp>##V3_BDPV12</stp>
        <stp>ADAT UW Equity</stp>
        <stp>NET_WORKING_CAPITAL_INVESTMENT</stp>
        <stp>[NASDAQ.xlsx]Sheet1!R36C27</stp>
        <tr r="AA36" s="1"/>
      </tp>
      <tp>
        <v>-7.0739000000000001</v>
        <stp/>
        <stp>##V3_BDHV12</stp>
        <stp>ACXM UW Equity</stp>
        <stp>FREE_CASH_FLOW_MARGIN</stp>
        <stp>CQ12004</stp>
        <stp/>
        <stp>[NASDAQ.xlsx]FCFMarg BDH!R5C6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5" s="4"/>
      </tp>
      <tp t="e">
        <v>#N/A</v>
        <stp/>
        <stp>##V3_BDPV12</stp>
        <stp>FISV UW Equity</stp>
        <stp>FCF_TO_TOTAL_DEBT</stp>
        <stp>[NASDAQ.xlsx]Sheet1!R136C19</stp>
        <tr r="S136" s="1"/>
      </tp>
      <tp t="e">
        <v>#N/A</v>
        <stp/>
        <stp>##V3_BDPV12</stp>
        <stp>LIQD UW Equity</stp>
        <stp>FCF_TO_TOTAL_DEBT</stp>
        <stp>[NASDAQ.xlsx]Sheet1!R192C19</stp>
        <tr r="S192" s="1"/>
      </tp>
      <tp t="e">
        <v>#N/A</v>
        <stp/>
        <stp>##V3_BDPV12</stp>
        <stp>JIVE UW Equity</stp>
        <stp>FCF_TO_TOTAL_DEBT</stp>
        <stp>[NASDAQ.xlsx]Sheet1!R175C19</stp>
        <tr r="S175" s="1"/>
      </tp>
      <tp t="e">
        <v>#N/A</v>
        <stp/>
        <stp>##V3_BDPV12</stp>
        <stp>LIVE UW Equity</stp>
        <stp>FCF_TO_TOTAL_DEBT</stp>
        <stp>[NASDAQ.xlsx]Sheet1!R193C19</stp>
        <tr r="S193" s="1"/>
      </tp>
      <tp t="e">
        <v>#N/A</v>
        <stp/>
        <stp>##V3_BDPV12</stp>
        <stp>FIVN UW Equity</stp>
        <stp>FCF_TO_TOTAL_DEBT</stp>
        <stp>[NASDAQ.xlsx]Sheet1!R137C19</stp>
        <tr r="S137" s="1"/>
      </tp>
      <tp t="e">
        <v>#N/A</v>
        <stp/>
        <stp>##V3_BDPV12</stp>
        <stp>TQNT UW Equity</stp>
        <stp>CF_FREE_CASH_FLOW</stp>
        <stp>[NASDAQ.xlsx]Sheet1!R343C16</stp>
        <tr r="P343" s="1"/>
      </tp>
      <tp t="e">
        <v>#N/A</v>
        <stp/>
        <stp>##V3_BDPV12</stp>
        <stp>MITK UW Equity</stp>
        <stp>FCF_TO_TOTAL_DEBT</stp>
        <stp>[NASDAQ.xlsx]Sheet1!R222C19</stp>
        <tr r="S222" s="1"/>
      </tp>
      <tp>
        <v>-42.121899999999997</v>
        <stp/>
        <stp>##V3_BDHV12</stp>
        <stp>ASYS UW Equity</stp>
        <stp>OPER_MARGIN</stp>
        <stp>CQ12004</stp>
        <stp/>
        <stp>[NASDAQ.xlsx]OperMarg BDH!R5C17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Q5" s="3"/>
      </tp>
      <tp t="e">
        <v>#N/A</v>
        <stp/>
        <stp>##V3_BDPV12</stp>
        <stp>ZIXI UW Equity</stp>
        <stp>FCF_TO_TOTAL_DEBT</stp>
        <stp>[NASDAQ.xlsx]Sheet1!R375C19</stp>
        <tr r="S375" s="1"/>
      </tp>
      <tp t="e">
        <v>#N/A</v>
        <stp/>
        <stp>##V3_BDPV12</stp>
        <stp>VIAS UW Equity</stp>
        <stp>FCF_TO_TOTAL_DEBT</stp>
        <stp>[NASDAQ.xlsx]Sheet1!R361C19</stp>
        <tr r="S361" s="1"/>
      </tp>
      <tp t="e">
        <v>#N/A</v>
        <stp/>
        <stp>##V3_BDPV12</stp>
        <stp>TIBX UW Equity</stp>
        <stp>FCF_TO_TOTAL_DEBT</stp>
        <stp>[NASDAQ.xlsx]Sheet1!R338C19</stp>
        <tr r="S338" s="1"/>
      </tp>
      <tp t="e">
        <v>#N/A</v>
        <stp/>
        <stp>##V3_BDPV12</stp>
        <stp>MIDD UW Equity</stp>
        <stp>FCF_TO_TOTAL_DEBT</stp>
        <stp>[NASDAQ.xlsx]Sheet1!R336C19</stp>
        <tr r="S336" s="1"/>
      </tp>
      <tp t="e">
        <v>#N/A</v>
        <stp/>
        <stp>##V3_BDPV12</stp>
        <stp>EIGI UW Equity</stp>
        <stp>FCF_TO_TOTAL_DEBT</stp>
        <stp>[NASDAQ.xlsx]Sheet1!R118C19</stp>
        <tr r="S118" s="1"/>
      </tp>
      <tp t="e">
        <v>#N/A</v>
        <stp/>
        <stp>##V3_BDPV12</stp>
        <stp>SIGM UW Equity</stp>
        <stp>FCF_TO_TOTAL_DEBT</stp>
        <stp>[NASDAQ.xlsx]Sheet1!R299C19</stp>
        <tr r="S299" s="1"/>
      </tp>
      <tp t="e">
        <v>#N/A</v>
        <stp/>
        <stp>##V3_BDPV12</stp>
        <stp>TIGR UW Equity</stp>
        <stp>FCF_TO_TOTAL_DEBT</stp>
        <stp>[NASDAQ.xlsx]Sheet1!R339C19</stp>
        <tr r="S339" s="1"/>
      </tp>
      <tp t="e">
        <v>#N/A</v>
        <stp/>
        <stp>##V3_BDPV12</stp>
        <stp>DIOD UW Equity</stp>
        <stp>FCF_TO_TOTAL_DEBT</stp>
        <stp>[NASDAQ.xlsx]Sheet1!R103C19</stp>
        <tr r="S103" s="1"/>
      </tp>
      <tp t="e">
        <v>#N/A</v>
        <stp/>
        <stp>##V3_BDPV12</stp>
        <stp>HILL UW Equity</stp>
        <stp>FCF_TO_TOTAL_DEBT</stp>
        <stp>[NASDAQ.xlsx]Sheet1!R105C19</stp>
        <tr r="S105" s="1"/>
      </tp>
      <tp t="e">
        <v>#N/A</v>
        <stp/>
        <stp>##V3_BDPV12</stp>
        <stp>MIND UW Equity</stp>
        <stp>FCF_TO_TOTAL_DEBT</stp>
        <stp>[NASDAQ.xlsx]Sheet1!R221C19</stp>
        <tr r="S221" s="1"/>
      </tp>
      <tp t="e">
        <v>#N/A</v>
        <stp/>
        <stp>##V3_BDPV12</stp>
        <stp>TRAK UW Equity</stp>
        <stp>CF_CASH_FROM_OPER</stp>
        <stp>[NASDAQ.xlsx]Sheet1!R98C26</stp>
        <tr r="Z98" s="1"/>
      </tp>
      <tp t="e">
        <v>#N/A</v>
        <stp/>
        <stp>##V3_BDPV12</stp>
        <stp>BTUI UW Equity</stp>
        <stp>RTG_FITCH_LT_ISSUER_DEFAULT</stp>
        <stp>[NASDAQ.xlsx]Sheet1!R58C9</stp>
        <tr r="I58" s="1"/>
      </tp>
      <tp t="e">
        <v>#N/A</v>
        <stp/>
        <stp>##V3_BDPV12</stp>
        <stp>ADBE UW Equity</stp>
        <stp>NET_DEBT_TO_SHRHLDR_EQTY</stp>
        <stp>[NASDAQ.xlsx]Sheet1!R9C24</stp>
        <tr r="X9" s="1"/>
      </tp>
      <tp t="e">
        <v>#N/A</v>
        <stp/>
        <stp>##V3_BDPV12</stp>
        <stp>MPWR UW Equity</stp>
        <stp>OPER_MARGIN</stp>
        <stp>[NASDAQ.xlsx]Sheet1!R224C17</stp>
        <tr r="Q224" s="1"/>
      </tp>
      <tp t="e">
        <v>#N/A</v>
        <stp/>
        <stp>##V3_BDPV12</stp>
        <stp>MSTR UW Equity</stp>
        <stp>OPER_MARGIN</stp>
        <stp>[NASDAQ.xlsx]Sheet1!R220C17</stp>
        <tr r="Q220" s="1"/>
      </tp>
      <tp t="e">
        <v>#N/A</v>
        <stp/>
        <stp>##V3_BDPV12</stp>
        <stp>INPH UW Equity</stp>
        <stp>RTG_MOODY_LONG_TERM</stp>
        <stp>[NASDAQ.xlsx]Sheet1!R164C12</stp>
        <tr r="L164" s="1"/>
      </tp>
      <tp t="e">
        <v>#N/A</v>
        <stp/>
        <stp>##V3_BDPV12</stp>
        <stp>OCLR UW Equity</stp>
        <stp>OPER_MARGIN</stp>
        <stp>[NASDAQ.xlsx]Sheet1!R239C17</stp>
        <tr r="Q239" s="1"/>
      </tp>
      <tp t="e">
        <v>#N/A</v>
        <stp/>
        <stp>##V3_BDPV12</stp>
        <stp>MANH UW Equity</stp>
        <stp>RTG_MOODY_LONG_TERM</stp>
        <stp>[NASDAQ.xlsx]Sheet1!R202C12</stp>
        <tr r="L202" s="1"/>
      </tp>
      <tp t="e">
        <v>#N/A</v>
        <stp/>
        <stp>##V3_BDPV12</stp>
        <stp>LPTH UW Equity</stp>
        <stp>RTG_MOODY_LONG_TERM</stp>
        <stp>[NASDAQ.xlsx]Sheet1!R189C12</stp>
        <tr r="L189" s="1"/>
      </tp>
      <tp t="e">
        <v>#N/A</v>
        <stp/>
        <stp>##V3_BDPV12</stp>
        <stp>IMMR UW Equity</stp>
        <stp>OPER_MARGIN</stp>
        <stp>[NASDAQ.xlsx]Sheet1!R153C17</stp>
        <tr r="Q153" s="1"/>
      </tp>
      <tp t="e">
        <v>#N/A</v>
        <stp/>
        <stp>##V3_BDPV12</stp>
        <stp>JKHY UW Equity</stp>
        <stp>RTG_FITCH_LT_ISSUER_DEFAULT</stp>
        <stp>[NASDAQ.xlsx]Sheet1!R173C9</stp>
        <tr r="I173" s="1"/>
      </tp>
      <tp t="e">
        <v>#N/A</v>
        <stp/>
        <stp>##V3_BDPV12</stp>
        <stp>GLUU UW Equity</stp>
        <stp>IS_OPER_INC</stp>
        <stp>[NASDAQ.xlsx]Sheet1!R140C23</stp>
        <tr r="W140" s="1"/>
      </tp>
      <tp t="e">
        <v>#N/A</v>
        <stp/>
        <stp>##V3_BDPV12</stp>
        <stp>DRIV UW Equity</stp>
        <stp>RTG_FITCH_LT_ISSUER_DEFAULT</stp>
        <stp>[NASDAQ.xlsx]Sheet1!R102C9</stp>
        <tr r="I102" s="1"/>
      </tp>
      <tp t="e">
        <v>#N/A</v>
        <stp/>
        <stp>##V3_BDPV12</stp>
        <stp>COMM UW Equity</stp>
        <stp>SALES_REV_TURN</stp>
        <stp>[NASDAQ.xlsx]Sheet1!R73C15</stp>
        <tr r="O73" s="1"/>
      </tp>
      <tp t="e">
        <v>#N/A</v>
        <stp/>
        <stp>##V3_BDPV12</stp>
        <stp>PXLW UW Equity</stp>
        <stp>RTG_FITCH_LT_ISSUER_DEFAULT</stp>
        <stp>[NASDAQ.xlsx]Sheet1!R257C9</stp>
        <tr r="I257" s="1"/>
      </tp>
      <tp t="e">
        <v>#N/A</v>
        <stp/>
        <stp>##V3_BDPV12</stp>
        <stp>FSLR UW Equity</stp>
        <stp>OPER_MARGIN</stp>
        <stp>[NASDAQ.xlsx]Sheet1!R135C17</stp>
        <tr r="Q135" s="1"/>
      </tp>
      <tp t="e">
        <v>#N/A</v>
        <stp/>
        <stp>##V3_BDPV12</stp>
        <stp>FNSR UW Equity</stp>
        <stp>OPER_MARGIN</stp>
        <stp>[NASDAQ.xlsx]Sheet1!R133C17</stp>
        <tr r="Q133" s="1"/>
      </tp>
      <tp t="e">
        <v>#N/A</v>
        <stp/>
        <stp>##V3_BDPV12</stp>
        <stp>INTU UW Equity</stp>
        <stp>IS_OPER_INC</stp>
        <stp>[NASDAQ.xlsx]Sheet1!R168C23</stp>
        <tr r="W168" s="1"/>
      </tp>
      <tp t="e">
        <v>#N/A</v>
        <stp/>
        <stp>##V3_BDPV12</stp>
        <stp>EXTR UW Equity</stp>
        <stp>OPER_MARGIN</stp>
        <stp>[NASDAQ.xlsx]Sheet1!R128C17</stp>
        <tr r="Q128" s="1"/>
      </tp>
      <tp t="e">
        <v>#N/A</v>
        <stp/>
        <stp>##V3_BDPV12</stp>
        <stp>JDSU UW Equity</stp>
        <stp>IS_OPER_INC</stp>
        <stp>[NASDAQ.xlsx]Sheet1!R174C23</stp>
        <tr r="W174" s="1"/>
      </tp>
      <tp t="e">
        <v>#N/A</v>
        <stp/>
        <stp>##V3_BDPV12</stp>
        <stp>EMKR UW Equity</stp>
        <stp>OPER_MARGIN</stp>
        <stp>[NASDAQ.xlsx]Sheet1!R117C17</stp>
        <tr r="Q117" s="1"/>
      </tp>
      <tp t="e">
        <v>#N/A</v>
        <stp/>
        <stp>##V3_BDPV12</stp>
        <stp>ENTR UW Equity</stp>
        <stp>OPER_MARGIN</stp>
        <stp>[NASDAQ.xlsx]Sheet1!R123C17</stp>
        <tr r="Q123" s="1"/>
      </tp>
      <tp t="e">
        <v>#N/A</v>
        <stp/>
        <stp>##V3_BDPV12</stp>
        <stp>QUMU UW Equity</stp>
        <stp>RTG_FITCH_LT_ISSUER_DEFAULT</stp>
        <stp>[NASDAQ.xlsx]Sheet1!R276C9</stp>
        <tr r="I276" s="1"/>
      </tp>
      <tp t="e">
        <v>#N/A</v>
        <stp/>
        <stp>##V3_BDPV12</stp>
        <stp>CCUR UW Equity</stp>
        <stp>NET_WORKING_CAPITAL_INVESTMENT</stp>
        <stp>[NASDAQ.xlsx]Sheet1!R80C27</stp>
        <tr r="AA80" s="1"/>
      </tp>
      <tp t="e">
        <v>#N/A</v>
        <stp/>
        <stp>##V3_BDPV12</stp>
        <stp>SABR UW Equity</stp>
        <stp>RTG_FITCH_LT_ISSUER_DEFAULT</stp>
        <stp>[NASDAQ.xlsx]Sheet1!R289C9</stp>
        <tr r="I289" s="1"/>
      </tp>
      <tp t="e">
        <v>#N/A</v>
        <stp/>
        <stp>##V3_BDPV12</stp>
        <stp>CCRN UW Equity</stp>
        <stp>NET_WORKING_CAPITAL_INVESTMENT</stp>
        <stp>[NASDAQ.xlsx]Sheet1!R88C27</stp>
        <tr r="AA88" s="1"/>
      </tp>
      <tp t="e">
        <v>#N/A</v>
        <stp/>
        <stp>##V3_BDPV12</stp>
        <stp>TRIP UW Equity</stp>
        <stp>RTG_FITCH_LT_ISSUER_DEFAULT</stp>
        <stp>[NASDAQ.xlsx]Sheet1!R342C9</stp>
        <tr r="I342" s="1"/>
      </tp>
      <tp t="e">
        <v>#N/A</v>
        <stp/>
        <stp>##V3_BDPV12</stp>
        <stp>MERU UW Equity</stp>
        <stp>IS_OPER_INC</stp>
        <stp>[NASDAQ.xlsx]Sheet1!R214C23</stp>
        <tr r="W214" s="1"/>
      </tp>
      <tp t="e">
        <v>#N/A</v>
        <stp/>
        <stp>##V3_BDPV12</stp>
        <stp>ENPH UW Equity</stp>
        <stp>RTG_MOODY_LONG_TERM</stp>
        <stp>[NASDAQ.xlsx]Sheet1!R122C12</stp>
        <tr r="L122" s="1"/>
      </tp>
      <tp t="e">
        <v>#N/A</v>
        <stp/>
        <stp>##V3_BDPV12</stp>
        <stp>RBCN UW Equity</stp>
        <stp>RTG_FITCH_LT_ISSUER_DEFAULT</stp>
        <stp>[NASDAQ.xlsx]Sheet1!R288C9</stp>
        <tr r="I288" s="1"/>
      </tp>
      <tp t="e">
        <v>#N/A</v>
        <stp/>
        <stp>##V3_BDPV12</stp>
        <stp>CCOI UW Equity</stp>
        <stp>NET_WORKING_CAPITAL_INVESTMENT</stp>
        <stp>[NASDAQ.xlsx]Sheet1!R70C27</stp>
        <tr r="AA70" s="1"/>
      </tp>
      <tp t="e">
        <v>#N/A</v>
        <stp/>
        <stp>##V3_BDPV12</stp>
        <stp>BCOR UW Equity</stp>
        <stp>NET_WORKING_CAPITAL_INVESTMENT</stp>
        <stp>[NASDAQ.xlsx]Sheet1!R49C27</stp>
        <tr r="AA49" s="1"/>
      </tp>
      <tp t="e">
        <v>#N/A</v>
        <stp/>
        <stp>##V3_BDPV12</stp>
        <stp>BCOV UW Equity</stp>
        <stp>NET_WORKING_CAPITAL_INVESTMENT</stp>
        <stp>[NASDAQ.xlsx]Sheet1!R52C27</stp>
        <tr r="AA52" s="1"/>
      </tp>
      <tp t="e">
        <v>#N/A</v>
        <stp/>
        <stp>##V3_BDPV12</stp>
        <stp>QUMU UW Equity</stp>
        <stp>IS_OPER_INC</stp>
        <stp>[NASDAQ.xlsx]Sheet1!R276C23</stp>
        <tr r="W276" s="1"/>
      </tp>
      <tp t="e">
        <v>#N/A</v>
        <stp/>
        <stp>##V3_BDPV12</stp>
        <stp>ACLS UW Equity</stp>
        <stp>NET_WORKING_CAPITAL_INVESTMENT</stp>
        <stp>[NASDAQ.xlsx]Sheet1!R42C27</stp>
        <tr r="AA42" s="1"/>
      </tp>
      <tp>
        <v>41820</v>
        <stp/>
        <stp>##V3_BDHV12</stp>
        <stp>TWOU UW Equity</stp>
        <stp>FREE_CASH_FLOW_MARGIN</stp>
        <stp>CQ12004</stp>
        <stp/>
        <stp>[NASDAQ.xlsx]FCFMarg BDH!R5C1</stp>
        <stp>Dir=V</stp>
        <stp>Dts=S</stp>
        <stp>Sort=D</stp>
        <stp>Quote=C</stp>
        <stp>QtTyp=Y</stp>
        <stp>Days=T</stp>
        <stp>Per=cq</stp>
        <stp>DtFmt=D</stp>
        <stp>UseDPDF=Y</stp>
        <stp>cols=2;rows=2</stp>
        <tr r="A5" s="4"/>
      </tp>
      <tp t="e">
        <v>#N/A</v>
        <stp/>
        <stp>##V3_BDPV12</stp>
        <stp>COVS UW Equity</stp>
        <stp>SALES_REV_TURN</stp>
        <stp>[NASDAQ.xlsx]Sheet1!R84C15</stp>
        <tr r="O84" s="1"/>
      </tp>
      <tp t="e">
        <v>#N/A</v>
        <stp/>
        <stp>##V3_BDPV12</stp>
        <stp>CCMP UW Equity</stp>
        <stp>NET_WORKING_CAPITAL_INVESTMENT</stp>
        <stp>[NASDAQ.xlsx]Sheet1!R60C27</stp>
        <tr r="AA60" s="1"/>
      </tp>
      <tp t="e">
        <v>#N/A</v>
        <stp/>
        <stp>##V3_BDPV12</stp>
        <stp>VRTU UW Equity</stp>
        <stp>IS_OPER_INC</stp>
        <stp>[NASDAQ.xlsx]Sheet1!R363C23</stp>
        <tr r="W363" s="1"/>
      </tp>
      <tp t="e">
        <v>#N/A</v>
        <stp/>
        <stp>##V3_BDPV12</stp>
        <stp>XPLR UW Equity</stp>
        <stp>OPER_MARGIN</stp>
        <stp>[NASDAQ.xlsx]Sheet1!R371C17</stp>
        <tr r="Q371" s="1"/>
      </tp>
      <tp t="e">
        <v>#N/A</v>
        <stp/>
        <stp>##V3_BDPV12</stp>
        <stp>TTMI UW Equity</stp>
        <stp>RTG_FITCH_LT_ISSUER_DEFAULT</stp>
        <stp>[NASDAQ.xlsx]Sheet1!R346C9</stp>
        <tr r="I346" s="1"/>
      </tp>
      <tp t="e">
        <v>#N/A</v>
        <stp/>
        <stp>##V3_BDPV12</stp>
        <stp>TIGR UW Equity</stp>
        <stp>OPER_MARGIN</stp>
        <stp>[NASDAQ.xlsx]Sheet1!R339C17</stp>
        <tr r="Q339" s="1"/>
      </tp>
      <tp t="e">
        <v>#N/A</v>
        <stp/>
        <stp>##V3_BDPV12</stp>
        <stp>SYKE UW Equity</stp>
        <stp>RTG_FITCH_LT_ISSUER_DEFAULT</stp>
        <stp>[NASDAQ.xlsx]Sheet1!R320C9</stp>
        <tr r="I320" s="1"/>
      </tp>
      <tp t="e">
        <v>#N/A</v>
        <stp/>
        <stp>##V3_BDPV12</stp>
        <stp>PRKR UW Equity</stp>
        <stp>OPER_MARGIN</stp>
        <stp>[NASDAQ.xlsx]Sheet1!R247C17</stp>
        <tr r="Q247" s="1"/>
      </tp>
      <tp t="e">
        <v>#N/A</v>
        <stp/>
        <stp>##V3_BDPV12</stp>
        <stp>LSCC UW Equity</stp>
        <stp>RTG_FITCH_LT_ISSUER_DEFAULT</stp>
        <stp>[NASDAQ.xlsx]Sheet1!R188C9</stp>
        <tr r="I188" s="1"/>
      </tp>
      <tp t="e">
        <v>#N/A</v>
        <stp/>
        <stp>##V3_BDPV12</stp>
        <stp>MTBC UW Equity</stp>
        <stp>RTG_FITCH_LT_ISSUER_DEFAULT</stp>
        <stp>[NASDAQ.xlsx]Sheet1!R209C9</stp>
        <tr r="I209" s="1"/>
      </tp>
      <tp t="e">
        <v>#N/A</v>
        <stp/>
        <stp>##V3_BDPV12</stp>
        <stp>MSCC UW Equity</stp>
        <stp>RTG_FITCH_LT_ISSUER_DEFAULT</stp>
        <stp>[NASDAQ.xlsx]Sheet1!R218C9</stp>
        <tr r="I218" s="1"/>
      </tp>
      <tp t="e">
        <v>#N/A</v>
        <stp/>
        <stp>##V3_BDPV12</stp>
        <stp>SPWR UW Equity</stp>
        <stp>OPER_MARGIN</stp>
        <stp>[NASDAQ.xlsx]Sheet1!R316C17</stp>
        <tr r="Q316" s="1"/>
      </tp>
      <tp t="e">
        <v>#N/A</v>
        <stp/>
        <stp>##V3_BDPV12</stp>
        <stp>SNCR UW Equity</stp>
        <stp>OPER_MARGIN</stp>
        <stp>[NASDAQ.xlsx]Sheet1!R324C17</stp>
        <tr r="Q324" s="1"/>
      </tp>
      <tp t="e">
        <v>#N/A</v>
        <stp/>
        <stp>##V3_BDPV12</stp>
        <stp>SABR UW Equity</stp>
        <stp>OPER_MARGIN</stp>
        <stp>[NASDAQ.xlsx]Sheet1!R289C17</stp>
        <tr r="Q289" s="1"/>
      </tp>
      <tp t="e">
        <v>#N/A</v>
        <stp/>
        <stp>##V3_BDPV12</stp>
        <stp>SNPS UW Equity</stp>
        <stp>FCF_TO_TOTAL_DEBT</stp>
        <stp>[NASDAQ.xlsx]Sheet1!R325C19</stp>
        <tr r="S325" s="1"/>
      </tp>
      <tp t="e">
        <v>#N/A</v>
        <stp/>
        <stp>##V3_BDPV12</stp>
        <stp>FNSR UW Equity</stp>
        <stp>FCF_TO_TOTAL_DEBT</stp>
        <stp>[NASDAQ.xlsx]Sheet1!R133C19</stp>
        <tr r="S133" s="1"/>
      </tp>
      <tp t="e">
        <v>#N/A</v>
        <stp/>
        <stp>##V3_BDPV12</stp>
        <stp>KVHI UW Equity</stp>
        <stp>CF_FREE_CASH_FLOW</stp>
        <stp>[NASDAQ.xlsx]Sheet1!R185C16</stp>
        <tr r="P185" s="1"/>
      </tp>
      <tp t="e">
        <v>#N/A</v>
        <stp/>
        <stp>##V3_BDPV12</stp>
        <stp>ENPH UW Equity</stp>
        <stp>FCF_TO_TOTAL_DEBT</stp>
        <stp>[NASDAQ.xlsx]Sheet1!R122C19</stp>
        <tr r="S122" s="1"/>
      </tp>
      <tp t="e">
        <v>#N/A</v>
        <stp/>
        <stp>##V3_BDPV12</stp>
        <stp>INPH UW Equity</stp>
        <stp>FCF_TO_TOTAL_DEBT</stp>
        <stp>[NASDAQ.xlsx]Sheet1!R164C19</stp>
        <tr r="S164" s="1"/>
      </tp>
      <tp t="e">
        <v>#N/A</v>
        <stp/>
        <stp>##V3_BDPV12</stp>
        <stp>INVE UW Equity</stp>
        <stp>FCF_TO_TOTAL_DEBT</stp>
        <stp>[NASDAQ.xlsx]Sheet1!R151C19</stp>
        <tr r="S151" s="1"/>
      </tp>
      <tp t="e">
        <v>#N/A</v>
        <stp/>
        <stp>##V3_BDPV12</stp>
        <stp>UNTD UW Equity</stp>
        <stp>FCF_TO_TOTAL_DEBT</stp>
        <stp>[NASDAQ.xlsx]Sheet1!R352C19</stp>
        <tr r="S352" s="1"/>
      </tp>
      <tp t="e">
        <v>#N/A</v>
        <stp/>
        <stp>##V3_BDPV12</stp>
        <stp>MNTX UW Equity</stp>
        <stp>FCF_TO_TOTAL_DEBT</stp>
        <stp>[NASDAQ.xlsx]Sheet1!R203C19</stp>
        <tr r="S203" s="1"/>
      </tp>
      <tp>
        <v>-13.092700000000001</v>
        <stp/>
        <stp>##V3_BDHV12</stp>
        <stp>AGYS UW Equity</stp>
        <stp>OPER_MARGIN</stp>
        <stp>CQ12004</stp>
        <stp/>
        <stp>[NASDAQ.xlsx]OperMarg BDH!R5C10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J5" s="3"/>
      </tp>
      <tp t="e">
        <v>#N/A</v>
        <stp/>
        <stp>##V3_BDPV12</stp>
        <stp>INTU UW Equity</stp>
        <stp>FCF_TO_TOTAL_DEBT</stp>
        <stp>[NASDAQ.xlsx]Sheet1!R168C19</stp>
        <tr r="S168" s="1"/>
      </tp>
      <tp t="e">
        <v>#N/A</v>
        <stp/>
        <stp>##V3_BDPV12</stp>
        <stp>ENTR UW Equity</stp>
        <stp>FCF_TO_TOTAL_DEBT</stp>
        <stp>[NASDAQ.xlsx]Sheet1!R123C19</stp>
        <tr r="S123" s="1"/>
      </tp>
      <tp t="e">
        <v>#N/A</v>
        <stp/>
        <stp>##V3_BDPV12</stp>
        <stp>INTX UW Equity</stp>
        <stp>FCF_TO_TOTAL_DEBT</stp>
        <stp>[NASDAQ.xlsx]Sheet1!R165C19</stp>
        <tr r="S165" s="1"/>
      </tp>
      <tp t="e">
        <v>#N/A</v>
        <stp/>
        <stp>##V3_BDPV12</stp>
        <stp>RNWK UW Equity</stp>
        <stp>FCF_TO_TOTAL_DEBT</stp>
        <stp>[NASDAQ.xlsx]Sheet1!R281C19</stp>
        <tr r="S281" s="1"/>
      </tp>
      <tp t="e">
        <v>#N/A</v>
        <stp/>
        <stp>##V3_BDPV12</stp>
        <stp>INTC UW Equity</stp>
        <stp>FCF_TO_TOTAL_DEBT</stp>
        <stp>[NASDAQ.xlsx]Sheet1!R160C19</stp>
        <tr r="S160" s="1"/>
      </tp>
      <tp t="e">
        <v>#N/A</v>
        <stp/>
        <stp>##V3_BDPV12</stp>
        <stp>EVOL UW Equity</stp>
        <stp>CF_FREE_CASH_FLOW</stp>
        <stp>[NASDAQ.xlsx]Sheet1!R126C16</stp>
        <tr r="P126" s="1"/>
      </tp>
      <tp>
        <v>-2.4824999999999999</v>
        <stp/>
        <stp>##V3_BDHV12</stp>
        <stp>CNQR UW Equity</stp>
        <stp>OPER_MARGIN</stp>
        <stp>CQ12004</stp>
        <stp/>
        <stp>[NASDAQ.xlsx]OperMarg BDH!R5C78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Z5" s="3"/>
      </tp>
      <tp t="e">
        <v>#N/A</v>
        <stp/>
        <stp>##V3_BDPV12</stp>
        <stp>IVAC UW Equity</stp>
        <stp>CF_FREE_CASH_FLOW</stp>
        <stp>[NASDAQ.xlsx]Sheet1!R167C16</stp>
        <tr r="P167" s="1"/>
      </tp>
      <tp t="e">
        <v>#N/A</v>
        <stp/>
        <stp>##V3_BDPV12</stp>
        <stp>RVBD UW Equity</stp>
        <stp>CF_FREE_CASH_FLOW</stp>
        <stp>[NASDAQ.xlsx]Sheet1!R286C16</stp>
        <tr r="P286" s="1"/>
      </tp>
      <tp t="e">
        <v>#N/A</v>
        <stp/>
        <stp>##V3_BDPV12</stp>
        <stp>NVDA UW Equity</stp>
        <stp>CF_FREE_CASH_FLOW</stp>
        <stp>[NASDAQ.xlsx]Sheet1!R238C16</stp>
        <tr r="P238" s="1"/>
      </tp>
      <tp t="e">
        <v>#N/A</v>
        <stp/>
        <stp>##V3_BDPV12</stp>
        <stp>NVEC UW Equity</stp>
        <stp>CF_FREE_CASH_FLOW</stp>
        <stp>[NASDAQ.xlsx]Sheet1!R237C16</stp>
        <tr r="P237" s="1"/>
      </tp>
      <tp t="e">
        <v>#N/A</v>
        <stp/>
        <stp>##V3_BDPV12</stp>
        <stp>SNCR UW Equity</stp>
        <stp>FCF_TO_TOTAL_DEBT</stp>
        <stp>[NASDAQ.xlsx]Sheet1!R324C19</stp>
        <tr r="S324" s="1"/>
      </tp>
      <tp t="e">
        <v>#N/A</v>
        <stp/>
        <stp>##V3_BDPV12</stp>
        <stp>INAP UW Equity</stp>
        <stp>FCF_TO_TOTAL_DEBT</stp>
        <stp>[NASDAQ.xlsx]Sheet1!R163C19</stp>
        <tr r="S163" s="1"/>
      </tp>
      <tp t="e">
        <v>#N/A</v>
        <stp/>
        <stp>##V3_BDPV12</stp>
        <stp>INFA UW Equity</stp>
        <stp>FCF_TO_TOTAL_DEBT</stp>
        <stp>[NASDAQ.xlsx]Sheet1!R155C19</stp>
        <tr r="S155" s="1"/>
      </tp>
      <tp t="e">
        <v>#N/A</v>
        <stp/>
        <stp>##V3_BDPV12</stp>
        <stp>SNDK UW Equity</stp>
        <stp>FCF_TO_TOTAL_DEBT</stp>
        <stp>[NASDAQ.xlsx]Sheet1!R290C19</stp>
        <tr r="S290" s="1"/>
      </tp>
      <tp t="e">
        <v>#N/A</v>
        <stp/>
        <stp>##V3_BDPV12</stp>
        <stp>MNGA UW Equity</stp>
        <stp>FCF_TO_TOTAL_DEBT</stp>
        <stp>[NASDAQ.xlsx]Sheet1!R200C19</stp>
        <tr r="S200" s="1"/>
      </tp>
      <tp t="e">
        <v>#N/A</v>
        <stp/>
        <stp>##V3_BDPV12</stp>
        <stp>AMSWA UW Equity</stp>
        <stp>CF_FREE_CASH_FLOW</stp>
        <stp>[NASDAQ.xlsx]Sheet1!R16C16</stp>
        <tr r="P16" s="1"/>
      </tp>
      <tp t="e">
        <v>#N/A</v>
        <stp/>
        <stp>##V3_BDPV12</stp>
        <stp>ZNGA UW Equity</stp>
        <stp>FCF_TO_TOTAL_DEBT</stp>
        <stp>[NASDAQ.xlsx]Sheet1!R376C19</stp>
        <tr r="S376" s="1"/>
      </tp>
      <tp t="e">
        <v>#N/A</v>
        <stp/>
        <stp>##V3_BDPV12</stp>
        <stp>TNGO UW Equity</stp>
        <stp>FCF_TO_TOTAL_DEBT</stp>
        <stp>[NASDAQ.xlsx]Sheet1!R329C19</stp>
        <tr r="S329" s="1"/>
      </tp>
      <tp t="e">
        <v>#N/A</v>
        <stp/>
        <stp>##V3_BDPV12</stp>
        <stp>OVRL UW Equity</stp>
        <stp>CF_FREE_CASH_FLOW</stp>
        <stp>[NASDAQ.xlsx]Sheet1!R244C16</stp>
        <tr r="P244" s="1"/>
      </tp>
      <tp>
        <v>36.7973</v>
        <stp/>
        <stp>##V3_BDHV12</stp>
        <stp>AZPN UW Equity</stp>
        <stp>OPER_MARGIN</stp>
        <stp>CQ12004</stp>
        <stp/>
        <stp>[NASDAQ.xlsx]OperMarg BDH!R5C29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C5" s="3"/>
      </tp>
      <tp t="e">
        <v>#N/A</v>
        <stp/>
        <stp>##V3_BDPV12</stp>
        <stp>ININ UW Equity</stp>
        <stp>FCF_TO_TOTAL_DEBT</stp>
        <stp>[NASDAQ.xlsx]Sheet1!R161C19</stp>
        <tr r="S161" s="1"/>
      </tp>
      <tp t="e">
        <v>#N/A</v>
        <stp/>
        <stp>##V3_BDPV12</stp>
        <stp>INOD UW Equity</stp>
        <stp>FCF_TO_TOTAL_DEBT</stp>
        <stp>[NASDAQ.xlsx]Sheet1!R156C19</stp>
        <tr r="S156" s="1"/>
      </tp>
      <tp t="e">
        <v>#N/A</v>
        <stp/>
        <stp>##V3_BDPV12</stp>
        <stp>ENOC UW Equity</stp>
        <stp>FCF_TO_TOTAL_DEBT</stp>
        <stp>[NASDAQ.xlsx]Sheet1!R121C19</stp>
        <tr r="S121" s="1"/>
      </tp>
      <tp t="e">
        <v>#N/A</v>
        <stp/>
        <stp>##V3_BDPV12</stp>
        <stp>OVTI UW Equity</stp>
        <stp>CF_FREE_CASH_FLOW</stp>
        <stp>[NASDAQ.xlsx]Sheet1!R241C16</stp>
        <tr r="P241" s="1"/>
      </tp>
      <tp t="e">
        <v>#N/A</v>
        <stp/>
        <stp>##V3_BDPV12</stp>
        <stp>ONNN UW Equity</stp>
        <stp>FCF_TO_TOTAL_DEBT</stp>
        <stp>[NASDAQ.xlsx]Sheet1!R242C19</stp>
        <tr r="S242" s="1"/>
      </tp>
      <tp t="e">
        <v>#N/A</v>
        <stp/>
        <stp>##V3_BDPV12</stp>
        <stp>YHOO UW Equity</stp>
        <stp>BS_TOT_ASSET</stp>
        <stp>[NASDAQ.xlsx]Sheet1!R373C22</stp>
        <tr r="V373" s="1"/>
      </tp>
      <tp t="e">
        <v>#N/A</v>
        <stp/>
        <stp>##V3_BDPV12</stp>
        <stp>ADEP UW Equity</stp>
        <stp>NET_DEBT_TO_SHRHLDR_EQTY</stp>
        <stp>[NASDAQ.xlsx]Sheet1!R8C24</stp>
        <tr r="X8" s="1"/>
      </tp>
      <tp t="e">
        <v>#N/A</v>
        <stp/>
        <stp>##V3_BDPV12</stp>
        <stp>CRDS UW Equity</stp>
        <stp>RTG_FITCH_LT_ISSUER_DEFAULT</stp>
        <stp>[NASDAQ.xlsx]Sheet1!R89C9</stp>
        <tr r="I89" s="1"/>
      </tp>
      <tp t="e">
        <v>#N/A</v>
        <stp/>
        <stp>##V3_BDPV12</stp>
        <stp>CSCO UW Equity</stp>
        <stp>RTG_FITCH_LT_ISSUER_DEFAULT</stp>
        <stp>[NASDAQ.xlsx]Sheet1!R68C9</stp>
        <tr r="I68" s="1"/>
      </tp>
      <tp t="e">
        <v>#N/A</v>
        <stp/>
        <stp>##V3_BDPV12</stp>
        <stp>ADP UW Equity</stp>
        <stp>CF_CASH_FROM_OPER</stp>
        <stp>[NASDAQ.xlsx]Sheet1!R39C26</stp>
        <tr r="Z39" s="1"/>
      </tp>
      <tp t="e">
        <v>#N/A</v>
        <stp/>
        <stp>##V3_BDPV12</stp>
        <stp>ADI UW Equity</stp>
        <stp>CF_CASH_FROM_OPER</stp>
        <stp>[NASDAQ.xlsx]Sheet1!R20C26</stp>
        <tr r="Z20" s="1"/>
      </tp>
      <tp t="e">
        <v>#N/A</v>
        <stp/>
        <stp>##V3_BDPV12</stp>
        <stp>CVV UW Equity</stp>
        <stp>CF_CASH_FROM_OPER</stp>
        <stp>[NASDAQ.xlsx]Sheet1!R92C26</stp>
        <tr r="Z92" s="1"/>
      </tp>
      <tp t="e">
        <v>#N/A</v>
        <stp/>
        <stp>##V3_BDPV12</stp>
        <stp>CTG UW Equity</stp>
        <stp>CF_CASH_FROM_OPER</stp>
        <stp>[NASDAQ.xlsx]Sheet1!R76C26</stp>
        <tr r="Z76" s="1"/>
      </tp>
      <tp t="e">
        <v>#N/A</v>
        <stp/>
        <stp>##V3_BDPV12</stp>
        <stp>BLIN           UW Equity</stp>
        <stp>EBITDA_TO_TOT_INT_EXP</stp>
        <stp>[NASDAQ.xlsx]Sheet1!R51C21</stp>
        <tr r="U51" s="1"/>
      </tp>
      <tp t="e">
        <v>#N/A</v>
        <stp/>
        <stp>##V3_BDPV12</stp>
        <stp>IMI UW Equity</stp>
        <stp>CF_CASH_FROM_OPER</stp>
        <stp>[NASDAQ.xlsx]Sheet1!R162C26</stp>
        <tr r="Z162" s="1"/>
      </tp>
      <tp t="e">
        <v>#N/A</v>
        <stp/>
        <stp>##V3_BDPV12</stp>
        <stp>AXTI UW Equity</stp>
        <stp>RTG_FITCH_LT_ISSUER_DEFAULT</stp>
        <stp>[NASDAQ.xlsx]Sheet1!R43C9</stp>
        <tr r="I43" s="1"/>
      </tp>
      <tp t="e">
        <v>#N/A</v>
        <stp/>
        <stp>##V3_BDPV12</stp>
        <stp>KBALB UW Equity</stp>
        <stp>EBITDA_TO_TOT_INT_EXP</stp>
        <stp>[NASDAQ.xlsx]Sheet1!R181C21</stp>
        <tr r="U181" s="1"/>
      </tp>
      <tp t="e">
        <v>#N/A</v>
        <stp/>
        <stp>##V3_BDPV12</stp>
        <stp>KBALV UW Equity</stp>
        <stp>EBITDA_TO_TOT_INT_EXP</stp>
        <stp>[NASDAQ.xlsx]Sheet1!R182C21</stp>
        <tr r="U182" s="1"/>
      </tp>
      <tp t="e">
        <v>#N/A</v>
        <stp/>
        <stp>##V3_BDPV12</stp>
        <stp>ASYS UW Equity</stp>
        <stp>RTG_FITCH_LT_ISSUER_DEFAULT</stp>
        <stp>[NASDAQ.xlsx]Sheet1!R18C9</stp>
        <tr r="I18" s="1"/>
      </tp>
      <tp t="e">
        <v>#N/A</v>
        <stp/>
        <stp>##V3_BDPV12</stp>
        <stp>KVHI UW Equity</stp>
        <stp>RTG_MOODY_LONG_TERM</stp>
        <stp>[NASDAQ.xlsx]Sheet1!R185C12</stp>
        <tr r="L185" s="1"/>
      </tp>
      <tp t="e">
        <v>#N/A</v>
        <stp/>
        <stp>##V3_BDPV12</stp>
        <stp>MDAS UW Equity</stp>
        <stp>OPER_MARGIN</stp>
        <stp>[NASDAQ.xlsx]Sheet1!R208C17</stp>
        <tr r="Q208" s="1"/>
      </tp>
      <tp t="e">
        <v>#N/A</v>
        <stp/>
        <stp>##V3_BDPV12</stp>
        <stp>HSII UW Equity</stp>
        <stp>RTG_MOODY_LONG_TERM</stp>
        <stp>[NASDAQ.xlsx]Sheet1!R148C12</stp>
        <tr r="L148" s="1"/>
      </tp>
      <tp t="e">
        <v>#N/A</v>
        <stp/>
        <stp>##V3_BDPV12</stp>
        <stp>OSIS UW Equity</stp>
        <stp>OPER_MARGIN</stp>
        <stp>[NASDAQ.xlsx]Sheet1!R243C17</stp>
        <tr r="Q243" s="1"/>
      </tp>
      <tp t="e">
        <v>#N/A</v>
        <stp/>
        <stp>##V3_BDPV12</stp>
        <stp>IDTI UW Equity</stp>
        <stp>RTG_MOODY_LONG_TERM</stp>
        <stp>[NASDAQ.xlsx]Sheet1!R158C12</stp>
        <tr r="L158" s="1"/>
      </tp>
      <tp t="e">
        <v>#N/A</v>
        <stp/>
        <stp>##V3_BDPV12</stp>
        <stp>ISSI UW Equity</stp>
        <stp>RTG_MOODY_LONG_TERM</stp>
        <stp>[NASDAQ.xlsx]Sheet1!R159C12</stp>
        <tr r="L159" s="1"/>
      </tp>
      <tp t="e">
        <v>#N/A</v>
        <stp/>
        <stp>##V3_BDPV12</stp>
        <stp>BNFT UW Equity</stp>
        <stp>SALES_REV_TURN</stp>
        <stp>[NASDAQ.xlsx]Sheet1!R46C15</stp>
        <tr r="O46" s="1"/>
      </tp>
      <tp t="e">
        <v>#N/A</v>
        <stp/>
        <stp>##V3_BDPV12</stp>
        <stp>ANAD UW Equity</stp>
        <stp>SALES_REV_TURN</stp>
        <stp>[NASDAQ.xlsx]Sheet1!R19C15</stp>
        <tr r="O19" s="1"/>
      </tp>
      <tp t="e">
        <v>#N/A</v>
        <stp/>
        <stp>##V3_BDPV12</stp>
        <stp>TIBX UW Equity</stp>
        <stp>RTG_FITCH_LT_ISSUER_DEFAULT</stp>
        <stp>[NASDAQ.xlsx]Sheet1!R338C9</stp>
        <tr r="I338" s="1"/>
      </tp>
      <tp t="e">
        <v>#N/A</v>
        <stp/>
        <stp>##V3_BDPV12</stp>
        <stp>IPAS UW Equity</stp>
        <stp>OPER_MARGIN</stp>
        <stp>[NASDAQ.xlsx]Sheet1!R169C17</stp>
        <tr r="Q169" s="1"/>
      </tp>
      <tp t="e">
        <v>#N/A</v>
        <stp/>
        <stp>##V3_BDPV12</stp>
        <stp>FTNT UW Equity</stp>
        <stp>IS_OPER_INC</stp>
        <stp>[NASDAQ.xlsx]Sheet1!R139C23</stp>
        <tr r="W139" s="1"/>
      </tp>
      <tp t="e">
        <v>#N/A</v>
        <stp/>
        <stp>##V3_BDPV12</stp>
        <stp>LOGI UW Equity</stp>
        <stp>RTG_MOODY_LONG_TERM</stp>
        <stp>[NASDAQ.xlsx]Sheet1!R195C12</stp>
        <tr r="L195" s="1"/>
      </tp>
      <tp t="e">
        <v>#N/A</v>
        <stp/>
        <stp>##V3_BDPV12</stp>
        <stp>IXYS UW Equity</stp>
        <stp>OPER_MARGIN</stp>
        <stp>[NASDAQ.xlsx]Sheet1!R171C17</stp>
        <tr r="Q171" s="1"/>
      </tp>
      <tp t="e">
        <v>#N/A</v>
        <stp/>
        <stp>##V3_BDPV12</stp>
        <stp>OVTI UW Equity</stp>
        <stp>RTG_MOODY_LONG_TERM</stp>
        <stp>[NASDAQ.xlsx]Sheet1!R241C12</stp>
        <tr r="L241" s="1"/>
      </tp>
      <tp t="e">
        <v>#N/A</v>
        <stp/>
        <stp>##V3_BDPV12</stp>
        <stp>GSIT UW Equity</stp>
        <stp>IS_OPER_INC</stp>
        <stp>[NASDAQ.xlsx]Sheet1!R144C23</stp>
        <tr r="W144" s="1"/>
      </tp>
      <tp t="e">
        <v>#N/A</v>
        <stp/>
        <stp>##V3_BDPV12</stp>
        <stp>NATI UW Equity</stp>
        <stp>RTG_MOODY_LONG_TERM</stp>
        <stp>[NASDAQ.xlsx]Sheet1!R229C12</stp>
        <tr r="L229" s="1"/>
      </tp>
      <tp t="e">
        <v>#N/A</v>
        <stp/>
        <stp>##V3_BDPV12</stp>
        <stp>MTSI UW Equity</stp>
        <stp>RTG_MOODY_LONG_TERM</stp>
        <stp>[NASDAQ.xlsx]Sheet1!R199C12</stp>
        <tr r="L199" s="1"/>
      </tp>
      <tp t="e">
        <v>#N/A</v>
        <stp/>
        <stp>##V3_BDPV12</stp>
        <stp>HLIT UW Equity</stp>
        <stp>IS_OPER_INC</stp>
        <stp>[NASDAQ.xlsx]Sheet1!R146C23</stp>
        <tr r="W146" s="1"/>
      </tp>
      <tp t="e">
        <v>#N/A</v>
        <stp/>
        <stp>##V3_BDPV12</stp>
        <stp>ABTL UW Equity</stp>
        <stp>NET_WORKING_CAPITAL_INVESTMENT</stp>
        <stp>[NASDAQ.xlsx]Sheet1!R37C27</stp>
        <tr r="AA37" s="1"/>
      </tp>
      <tp t="e">
        <v>#N/A</v>
        <stp/>
        <stp>##V3_BDPV12</stp>
        <stp>VRNS UW Equity</stp>
        <stp>RTG_FITCH_LT_ISSUER_DEFAULT</stp>
        <stp>[NASDAQ.xlsx]Sheet1!R354C9</stp>
        <tr r="I354" s="1"/>
      </tp>
      <tp t="e">
        <v>#N/A</v>
        <stp/>
        <stp>##V3_BDPV12</stp>
        <stp>RMBS UW Equity</stp>
        <stp>RTG_FITCH_LT_ISSUER_DEFAULT</stp>
        <stp>[NASDAQ.xlsx]Sheet1!R278C9</stp>
        <tr r="I278" s="1"/>
      </tp>
      <tp t="e">
        <v>#N/A</v>
        <stp/>
        <stp>##V3_BDPV12</stp>
        <stp>PMCS UW Equity</stp>
        <stp>RTG_FITCH_LT_ISSUER_DEFAULT</stp>
        <stp>[NASDAQ.xlsx]Sheet1!R259C9</stp>
        <tr r="I259" s="1"/>
      </tp>
      <tp t="e">
        <v>#N/A</v>
        <stp/>
        <stp>##V3_BDPV12</stp>
        <stp>OSIS UW Equity</stp>
        <stp>RTG_FITCH_LT_ISSUER_DEFAULT</stp>
        <stp>[NASDAQ.xlsx]Sheet1!R243C9</stp>
        <tr r="I243" s="1"/>
      </tp>
      <tp t="e">
        <v>#N/A</v>
        <stp/>
        <stp>##V3_BDPV12</stp>
        <stp>NTCT UW Equity</stp>
        <stp>IS_OPER_INC</stp>
        <stp>[NASDAQ.xlsx]Sheet1!R234C23</stp>
        <tr r="W234" s="1"/>
      </tp>
      <tp t="e">
        <v>#N/A</v>
        <stp/>
        <stp>##V3_BDPV12</stp>
        <stp>NCIT UW Equity</stp>
        <stp>IS_OPER_INC</stp>
        <stp>[NASDAQ.xlsx]Sheet1!R230C23</stp>
        <tr r="W230" s="1"/>
      </tp>
      <tp t="e">
        <v>#N/A</v>
        <stp/>
        <stp>##V3_BDPV12</stp>
        <stp>NLST UW Equity</stp>
        <stp>IS_OPER_INC</stp>
        <stp>[NASDAQ.xlsx]Sheet1!R233C23</stp>
        <tr r="W233" s="1"/>
      </tp>
      <tp t="e">
        <v>#N/A</v>
        <stp/>
        <stp>##V3_BDPV12</stp>
        <stp>BBSI UW Equity</stp>
        <stp>NET_WORKING_CAPITAL_INVESTMENT</stp>
        <stp>[NASDAQ.xlsx]Sheet1!R44C27</stp>
        <tr r="AA44" s="1"/>
      </tp>
      <tp t="e">
        <v>#N/A</v>
        <stp/>
        <stp>##V3_BDPV12</stp>
        <stp>UPIP UW Equity</stp>
        <stp>RTG_FITCH_LT_ISSUER_DEFAULT</stp>
        <stp>[NASDAQ.xlsx]Sheet1!R353C9</stp>
        <tr r="I353" s="1"/>
      </tp>
      <tp t="e">
        <v>#N/A</v>
        <stp/>
        <stp>##V3_BDPV12</stp>
        <stp>MSFT UW Equity</stp>
        <stp>IS_OPER_INC</stp>
        <stp>[NASDAQ.xlsx]Sheet1!R219C23</stp>
        <tr r="W219" s="1"/>
      </tp>
      <tp t="e">
        <v>#N/A</v>
        <stp/>
        <stp>##V3_BDPV12</stp>
        <stp>MENT UW Equity</stp>
        <stp>IS_OPER_INC</stp>
        <stp>[NASDAQ.xlsx]Sheet1!R212C23</stp>
        <tr r="W212" s="1"/>
      </tp>
      <tp t="e">
        <v>#N/A</v>
        <stp/>
        <stp>##V3_BDPV12</stp>
        <stp>EIGI UW Equity</stp>
        <stp>RTG_MOODY_LONG_TERM</stp>
        <stp>[NASDAQ.xlsx]Sheet1!R118C12</stp>
        <tr r="L118" s="1"/>
      </tp>
      <tp t="e">
        <v>#N/A</v>
        <stp/>
        <stp>##V3_BDPV12</stp>
        <stp>EFII UW Equity</stp>
        <stp>RTG_MOODY_LONG_TERM</stp>
        <stp>[NASDAQ.xlsx]Sheet1!R116C12</stp>
        <tr r="L116" s="1"/>
      </tp>
      <tp t="e">
        <v>#N/A</v>
        <stp/>
        <stp>##V3_BDPV12</stp>
        <stp>ERII UW Equity</stp>
        <stp>RTG_MOODY_LONG_TERM</stp>
        <stp>[NASDAQ.xlsx]Sheet1!R120C12</stp>
        <tr r="L120" s="1"/>
      </tp>
      <tp t="e">
        <v>#N/A</v>
        <stp/>
        <stp>##V3_BDPV12</stp>
        <stp>SPRT UW Equity</stp>
        <stp>IS_OPER_INC</stp>
        <stp>[NASDAQ.xlsx]Sheet1!R319C23</stp>
        <tr r="W319" s="1"/>
      </tp>
      <tp t="e">
        <v>#N/A</v>
        <stp/>
        <stp>##V3_BDPV12</stp>
        <stp>SYNT UW Equity</stp>
        <stp>IS_OPER_INC</stp>
        <stp>[NASDAQ.xlsx]Sheet1!R326C23</stp>
        <tr r="W326" s="1"/>
      </tp>
      <tp t="e">
        <v>#N/A</v>
        <stp/>
        <stp>##V3_BDPV12</stp>
        <stp>RCMT UW Equity</stp>
        <stp>IS_OPER_INC</stp>
        <stp>[NASDAQ.xlsx]Sheet1!R279C23</stp>
        <tr r="W279" s="1"/>
      </tp>
      <tp t="e">
        <v>#N/A</v>
        <stp/>
        <stp>##V3_BDPV12</stp>
        <stp>BBOX UW Equity</stp>
        <stp>NET_WORKING_CAPITAL_INVESTMENT</stp>
        <stp>[NASDAQ.xlsx]Sheet1!R47C27</stp>
        <tr r="AA47" s="1"/>
      </tp>
      <tp t="e">
        <v>#N/A</v>
        <stp/>
        <stp>##V3_BDPV12</stp>
        <stp>ZIXI UW Equity</stp>
        <stp>RTG_MOODY_LONG_TERM</stp>
        <stp>[NASDAQ.xlsx]Sheet1!R375C12</stp>
        <tr r="L375" s="1"/>
      </tp>
      <tp t="e">
        <v>#N/A</v>
        <stp/>
        <stp>##V3_BDPV12</stp>
        <stp>AZPN UW Equity</stp>
        <stp>BS_CASH_NEAR_CASH_ITEM</stp>
        <stp>[NASDAQ.xlsx]Sheet1!R30C28</stp>
        <tr r="AB30" s="1"/>
      </tp>
      <tp t="e">
        <v>#N/A</v>
        <stp/>
        <stp>##V3_BDPV12</stp>
        <stp>BLIN           UW Equity</stp>
        <stp>OPER_MARGIN</stp>
        <stp>[NASDAQ.xlsx]Sheet1!R51C17</stp>
        <tr r="Q51" s="1"/>
      </tp>
      <tp t="e">
        <v>#N/A</v>
        <stp/>
        <stp>##V3_BDPV12</stp>
        <stp>PRFT UW Equity</stp>
        <stp>IS_OPER_INC</stp>
        <stp>[NASDAQ.xlsx]Sheet1!R254C23</stp>
        <tr r="W254" s="1"/>
      </tp>
      <tp t="e">
        <v>#N/A</v>
        <stp/>
        <stp>##V3_BDPV12</stp>
        <stp>PFPT UW Equity</stp>
        <stp>IS_OPER_INC</stp>
        <stp>[NASDAQ.xlsx]Sheet1!R264C23</stp>
        <tr r="W264" s="1"/>
      </tp>
      <tp t="e">
        <v>#N/A</v>
        <stp/>
        <stp>##V3_BDPV12</stp>
        <stp>CNVR UW Equity</stp>
        <stp>SALES_REV_TURN</stp>
        <stp>[NASDAQ.xlsx]Sheet1!R82C15</stp>
        <tr r="O82" s="1"/>
      </tp>
      <tp t="e">
        <v>#N/A</v>
        <stp/>
        <stp>##V3_BDPV12</stp>
        <stp>VRNT UW Equity</stp>
        <stp>IS_OPER_INC</stp>
        <stp>[NASDAQ.xlsx]Sheet1!R357C23</stp>
        <tr r="W357" s="1"/>
      </tp>
      <tp t="e">
        <v>#N/A</v>
        <stp/>
        <stp>##V3_BDPV12</stp>
        <stp>VSAT UW Equity</stp>
        <stp>IS_OPER_INC</stp>
        <stp>[NASDAQ.xlsx]Sheet1!R360C23</stp>
        <tr r="W360" s="1"/>
      </tp>
      <tp t="e">
        <v>#N/A</v>
        <stp/>
        <stp>##V3_BDPV12</stp>
        <stp>CNQR UW Equity</stp>
        <stp>SALES_REV_TURN</stp>
        <stp>[NASDAQ.xlsx]Sheet1!R79C15</stp>
        <tr r="O79" s="1"/>
      </tp>
      <tp t="e">
        <v>#N/A</v>
        <stp/>
        <stp>##V3_BDPV12</stp>
        <stp>TQNT UW Equity</stp>
        <stp>IS_OPER_INC</stp>
        <stp>[NASDAQ.xlsx]Sheet1!R343C23</stp>
        <tr r="W343" s="1"/>
      </tp>
      <tp t="e">
        <v>#N/A</v>
        <stp/>
        <stp>##V3_BDPV12</stp>
        <stp>TACT UW Equity</stp>
        <stp>IS_OPER_INC</stp>
        <stp>[NASDAQ.xlsx]Sheet1!R340C23</stp>
        <tr r="W340" s="1"/>
      </tp>
      <tp t="e">
        <v>#N/A</v>
        <stp/>
        <stp>##V3_BDPV12</stp>
        <stp>ANSS UW Equity</stp>
        <stp>SALES_REV_TURN</stp>
        <stp>[NASDAQ.xlsx]Sheet1!R21C15</stp>
        <tr r="O21" s="1"/>
      </tp>
      <tp t="e">
        <v>#N/A</v>
        <stp/>
        <stp>##V3_BDPV12</stp>
        <stp>WSCI UW Equity</stp>
        <stp>RTG_FITCH_LT_ISSUER_DEFAULT</stp>
        <stp>[NASDAQ.xlsx]Sheet1!R369C9</stp>
        <tr r="I369" s="1"/>
      </tp>
      <tp t="e">
        <v>#N/A</v>
        <stp/>
        <stp>##V3_BDPV12</stp>
        <stp>RCII UW Equity</stp>
        <stp>RTG_FITCH_LT_ISSUER_DEFAULT</stp>
        <stp>[NASDAQ.xlsx]Sheet1!R283C9</stp>
        <tr r="I283" s="1"/>
      </tp>
      <tp t="e">
        <v>#N/A</v>
        <stp/>
        <stp>##V3_BDPV12</stp>
        <stp>UCTT UW Equity</stp>
        <stp>IS_OPER_INC</stp>
        <stp>[NASDAQ.xlsx]Sheet1!R350C23</stp>
        <tr r="W350" s="1"/>
      </tp>
      <tp t="e">
        <v>#N/A</v>
        <stp/>
        <stp>##V3_BDPV12</stp>
        <stp>UBNT UW Equity</stp>
        <stp>IS_OPER_INC</stp>
        <stp>[NASDAQ.xlsx]Sheet1!R349C23</stp>
        <tr r="W349" s="1"/>
      </tp>
      <tp t="e">
        <v>#N/A</v>
        <stp/>
        <stp>##V3_BDPV12</stp>
        <stp>WATT UW Equity</stp>
        <stp>IS_OPER_INC</stp>
        <stp>[NASDAQ.xlsx]Sheet1!R119C23</stp>
        <tr r="W119" s="1"/>
      </tp>
      <tp t="e">
        <v>#N/A</v>
        <stp/>
        <stp>##V3_BDPV12</stp>
        <stp>QSII UW Equity</stp>
        <stp>RTG_MOODY_LONG_TERM</stp>
        <stp>[NASDAQ.xlsx]Sheet1!R271C12</stp>
        <tr r="L271" s="1"/>
      </tp>
      <tp t="e">
        <v>#N/A</v>
        <stp/>
        <stp>##V3_BDPV12</stp>
        <stp>POWI UW Equity</stp>
        <stp>RTG_MOODY_LONG_TERM</stp>
        <stp>[NASDAQ.xlsx]Sheet1!R260C12</stp>
        <tr r="L260" s="1"/>
      </tp>
      <tp t="e">
        <v>#N/A</v>
        <stp/>
        <stp>##V3_BDPV12</stp>
        <stp>TSYS UW Equity</stp>
        <stp>OPER_MARGIN</stp>
        <stp>[NASDAQ.xlsx]Sheet1!R331C17</stp>
        <tr r="Q331" s="1"/>
      </tp>
      <tp t="e">
        <v>#N/A</v>
        <stp/>
        <stp>##V3_BDPV12</stp>
        <stp>PCTI UW Equity</stp>
        <stp>RTG_MOODY_LONG_TERM</stp>
        <stp>[NASDAQ.xlsx]Sheet1!R249C12</stp>
        <tr r="L249" s="1"/>
      </tp>
      <tp t="e">
        <v>#N/A</v>
        <stp/>
        <stp>##V3_BDPV12</stp>
        <stp>PSMI UW Equity</stp>
        <stp>RTG_MOODY_LONG_TERM</stp>
        <stp>[NASDAQ.xlsx]Sheet1!R253C12</stp>
        <tr r="L253" s="1"/>
      </tp>
      <tp t="e">
        <v>#N/A</v>
        <stp/>
        <stp>##V3_BDPV12</stp>
        <stp>VRNS UW Equity</stp>
        <stp>OPER_MARGIN</stp>
        <stp>[NASDAQ.xlsx]Sheet1!R354C17</stp>
        <tr r="Q354" s="1"/>
      </tp>
      <tp t="e">
        <v>#N/A</v>
        <stp/>
        <stp>##V3_BDPV12</stp>
        <stp>SMSI UW Equity</stp>
        <stp>RTG_MOODY_LONG_TERM</stp>
        <stp>[NASDAQ.xlsx]Sheet1!R305C12</stp>
        <tr r="L305" s="1"/>
      </tp>
      <tp t="e">
        <v>#N/A</v>
        <stp/>
        <stp>##V3_BDPV12</stp>
        <stp>SMCI UW Equity</stp>
        <stp>RTG_MOODY_LONG_TERM</stp>
        <stp>[NASDAQ.xlsx]Sheet1!R317C12</stp>
        <tr r="L317" s="1"/>
      </tp>
      <tp t="e">
        <v>#N/A</v>
        <stp/>
        <stp>##V3_BDPV12</stp>
        <stp>RCII UW Equity</stp>
        <stp>RTG_MOODY_LONG_TERM</stp>
        <stp>[NASDAQ.xlsx]Sheet1!R283C12</stp>
        <tr r="L283" s="1"/>
      </tp>
      <tp t="e">
        <v>#N/A</v>
        <stp/>
        <stp>##V3_BDPV12</stp>
        <stp>VTSS UW Equity</stp>
        <stp>OPER_MARGIN</stp>
        <stp>[NASDAQ.xlsx]Sheet1!R364C17</stp>
        <tr r="Q364" s="1"/>
      </tp>
      <tp t="e">
        <v>#N/A</v>
        <stp/>
        <stp>##V3_BDPV12</stp>
        <stp>SEMI UW Equity</stp>
        <stp>RTG_MOODY_LONG_TERM</stp>
        <stp>[NASDAQ.xlsx]Sheet1!R315C12</stp>
        <tr r="L315" s="1"/>
      </tp>
      <tp t="e">
        <v>#N/A</v>
        <stp/>
        <stp>##V3_BDPV12</stp>
        <stp>VIAS UW Equity</stp>
        <stp>OPER_MARGIN</stp>
        <stp>[NASDAQ.xlsx]Sheet1!R361C17</stp>
        <tr r="Q361" s="1"/>
      </tp>
      <tp t="e">
        <v>#N/A</v>
        <stp/>
        <stp>##V3_BDPV12</stp>
        <stp>PRLS UW Equity</stp>
        <stp>OPER_MARGIN</stp>
        <stp>[NASDAQ.xlsx]Sheet1!R251C17</stp>
        <tr r="Q251" s="1"/>
      </tp>
      <tp t="e">
        <v>#N/A</v>
        <stp/>
        <stp>##V3_BDPV12</stp>
        <stp>PRGS UW Equity</stp>
        <stp>OPER_MARGIN</stp>
        <stp>[NASDAQ.xlsx]Sheet1!R263C17</stp>
        <tr r="Q263" s="1"/>
      </tp>
      <tp t="e">
        <v>#N/A</v>
        <stp/>
        <stp>##V3_BDPV12</stp>
        <stp>SAAS UW Equity</stp>
        <stp>OPER_MARGIN</stp>
        <stp>[NASDAQ.xlsx]Sheet1!R154C17</stp>
        <tr r="Q154" s="1"/>
      </tp>
      <tp t="e">
        <v>#N/A</v>
        <stp/>
        <stp>##V3_BDPV12</stp>
        <stp>SATS UW Equity</stp>
        <stp>OPER_MARGIN</stp>
        <stp>[NASDAQ.xlsx]Sheet1!R111C17</stp>
        <tr r="Q111" s="1"/>
      </tp>
      <tp t="e">
        <v>#N/A</v>
        <stp/>
        <stp>##V3_BDPV12</stp>
        <stp>PDFS UW Equity</stp>
        <stp>OPER_MARGIN</stp>
        <stp>[NASDAQ.xlsx]Sheet1!R250C17</stp>
        <tr r="Q250" s="1"/>
      </tp>
      <tp t="e">
        <v>#N/A</v>
        <stp/>
        <stp>##V3_BDPV12</stp>
        <stp>TSRI UW Equity</stp>
        <stp>RTG_MOODY_LONG_TERM</stp>
        <stp>[NASDAQ.xlsx]Sheet1!R345C12</stp>
        <tr r="L345" s="1"/>
      </tp>
      <tp t="e">
        <v>#N/A</v>
        <stp/>
        <stp>##V3_BDPV12</stp>
        <stp>PMCS UW Equity</stp>
        <stp>OPER_MARGIN</stp>
        <stp>[NASDAQ.xlsx]Sheet1!R259C17</stp>
        <tr r="Q259" s="1"/>
      </tp>
      <tp t="e">
        <v>#N/A</v>
        <stp/>
        <stp>##V3_BDPV12</stp>
        <stp>TTMI UW Equity</stp>
        <stp>RTG_MOODY_LONG_TERM</stp>
        <stp>[NASDAQ.xlsx]Sheet1!R346C12</stp>
        <tr r="L346" s="1"/>
      </tp>
      <tp t="e">
        <v>#N/A</v>
        <stp/>
        <stp>##V3_BDPV12</stp>
        <stp>PLXS UW Equity</stp>
        <stp>OPER_MARGIN</stp>
        <stp>[NASDAQ.xlsx]Sheet1!R258C17</stp>
        <tr r="Q258" s="1"/>
      </tp>
      <tp t="e">
        <v>#N/A</v>
        <stp/>
        <stp>##V3_BDPV12</stp>
        <stp>KTCC UW Equity</stp>
        <stp>RTG_FITCH_LT_ISSUER_DEFAULT</stp>
        <stp>[NASDAQ.xlsx]Sheet1!R179C9</stp>
        <tr r="I179" s="1"/>
      </tp>
      <tp t="e">
        <v>#N/A</v>
        <stp/>
        <stp>##V3_BDPV12</stp>
        <stp>ULTI UW Equity</stp>
        <stp>RTG_MOODY_LONG_TERM</stp>
        <stp>[NASDAQ.xlsx]Sheet1!R337C12</stp>
        <tr r="L337" s="1"/>
      </tp>
      <tp t="e">
        <v>#N/A</v>
        <stp/>
        <stp>##V3_BDPV12</stp>
        <stp>QLYS UW Equity</stp>
        <stp>OPER_MARGIN</stp>
        <stp>[NASDAQ.xlsx]Sheet1!R273C17</stp>
        <tr r="Q273" s="1"/>
      </tp>
      <tp t="e">
        <v>#N/A</v>
        <stp/>
        <stp>##V3_BDPV12</stp>
        <stp>SWKS UW Equity</stp>
        <stp>OPER_MARGIN</stp>
        <stp>[NASDAQ.xlsx]Sheet1!R304C17</stp>
        <tr r="Q304" s="1"/>
      </tp>
      <tp t="e">
        <v>#N/A</v>
        <stp/>
        <stp>##V3_BDPV12</stp>
        <stp>RSYS UW Equity</stp>
        <stp>OPER_MARGIN</stp>
        <stp>[NASDAQ.xlsx]Sheet1!R277C17</stp>
        <tr r="Q277" s="1"/>
      </tp>
      <tp t="e">
        <v>#N/A</v>
        <stp/>
        <stp>##V3_BDPV12</stp>
        <stp>SSYS UW Equity</stp>
        <stp>OPER_MARGIN</stp>
        <stp>[NASDAQ.xlsx]Sheet1!R313C17</stp>
        <tr r="Q313" s="1"/>
      </tp>
      <tp t="e">
        <v>#N/A</v>
        <stp/>
        <stp>##V3_BDPV12</stp>
        <stp>VDSI UW Equity</stp>
        <stp>RTG_MOODY_LONG_TERM</stp>
        <stp>[NASDAQ.xlsx]Sheet1!R355C12</stp>
        <tr r="L355" s="1"/>
      </tp>
      <tp t="e">
        <v>#N/A</v>
        <stp/>
        <stp>##V3_BDPV12</stp>
        <stp>SONS UW Equity</stp>
        <stp>OPER_MARGIN</stp>
        <stp>[NASDAQ.xlsx]Sheet1!R308C17</stp>
        <tr r="Q308" s="1"/>
      </tp>
      <tp t="e">
        <v>#N/A</v>
        <stp/>
        <stp>##V3_BDPV12</stp>
        <stp>SNPS UW Equity</stp>
        <stp>OPER_MARGIN</stp>
        <stp>[NASDAQ.xlsx]Sheet1!R325C17</stp>
        <tr r="Q325" s="1"/>
      </tp>
      <tp t="e">
        <v>#N/A</v>
        <stp/>
        <stp>##V3_BDPV12</stp>
        <stp>RMBS UW Equity</stp>
        <stp>OPER_MARGIN</stp>
        <stp>[NASDAQ.xlsx]Sheet1!R278C17</stp>
        <tr r="Q278" s="1"/>
      </tp>
      <tp t="e">
        <v>#N/A</v>
        <stp/>
        <stp>##V3_BDPV12</stp>
        <stp>SGMS UW Equity</stp>
        <stp>OPER_MARGIN</stp>
        <stp>[NASDAQ.xlsx]Sheet1!R294C17</stp>
        <tr r="Q294" s="1"/>
      </tp>
      <tp t="e">
        <v>#N/A</v>
        <stp/>
        <stp>##V3_BDPV12</stp>
        <stp>PLUS UW Equity</stp>
        <stp>OPER_MARGIN</stp>
        <stp>[NASDAQ.xlsx]Sheet1!R125C17</stp>
        <tr r="Q125" s="1"/>
      </tp>
      <tp t="e">
        <v>#N/A</v>
        <stp/>
        <stp>##V3_BDPV12</stp>
        <stp>WSCI UW Equity</stp>
        <stp>RTG_MOODY_LONG_TERM</stp>
        <stp>[NASDAQ.xlsx]Sheet1!R369C12</stp>
        <tr r="L369" s="1"/>
      </tp>
      <tp t="e">
        <v>#N/A</v>
        <stp/>
        <stp>##V3_BDPV12</stp>
        <stp>SWKS UW Equity</stp>
        <stp>CF_FREE_CASH_FLOW</stp>
        <stp>[NASDAQ.xlsx]Sheet1!R304C16</stp>
        <tr r="P304" s="1"/>
      </tp>
      <tp t="e">
        <v>#N/A</v>
        <stp/>
        <stp>##V3_BDPV12</stp>
        <stp>LORL UW Equity</stp>
        <stp>FCF_TO_TOTAL_DEBT</stp>
        <stp>[NASDAQ.xlsx]Sheet1!R198C19</stp>
        <tr r="S198" s="1"/>
      </tp>
      <tp t="e">
        <v>#N/A</v>
        <stp/>
        <stp>##V3_BDPV12</stp>
        <stp>FORM UW Equity</stp>
        <stp>FCF_TO_TOTAL_DEBT</stp>
        <stp>[NASDAQ.xlsx]Sheet1!R138C19</stp>
        <tr r="S138" s="1"/>
      </tp>
      <tp t="e">
        <v>#N/A</v>
        <stp/>
        <stp>##V3_BDPV12</stp>
        <stp>MOSY UW Equity</stp>
        <stp>FCF_TO_TOTAL_DEBT</stp>
        <stp>[NASDAQ.xlsx]Sheet1!R226C19</stp>
        <tr r="S226" s="1"/>
      </tp>
      <tp t="e">
        <v>#N/A</v>
        <stp/>
        <stp>##V3_BDPV12</stp>
        <stp>KOPN UW Equity</stp>
        <stp>FCF_TO_TOTAL_DEBT</stp>
        <stp>[NASDAQ.xlsx]Sheet1!R184C19</stp>
        <tr r="S184" s="1"/>
      </tp>
      <tp t="e">
        <v>#N/A</v>
        <stp/>
        <stp>##V3_BDPV12</stp>
        <stp>TWIN UW Equity</stp>
        <stp>CF_FREE_CASH_FLOW</stp>
        <stp>[NASDAQ.xlsx]Sheet1!R348C16</stp>
        <tr r="P348" s="1"/>
      </tp>
      <tp t="e">
        <v>#N/A</v>
        <stp/>
        <stp>##V3_BDPV12</stp>
        <stp>EOPN UW Equity</stp>
        <stp>FCF_TO_TOTAL_DEBT</stp>
        <stp>[NASDAQ.xlsx]Sheet1!R107C19</stp>
        <tr r="S107" s="1"/>
      </tp>
      <tp t="e">
        <v>#N/A</v>
        <stp/>
        <stp>##V3_BDPV12</stp>
        <stp>POWI UW Equity</stp>
        <stp>FCF_TO_TOTAL_DEBT</stp>
        <stp>[NASDAQ.xlsx]Sheet1!R260C19</stp>
        <tr r="S260" s="1"/>
      </tp>
      <tp t="e">
        <v>#N/A</v>
        <stp/>
        <stp>##V3_BDPV12</stp>
        <stp>AWAY UW Equity</stp>
        <stp>CF_FREE_CASH_FLOW</stp>
        <stp>[NASDAQ.xlsx]Sheet1!R149C16</stp>
        <tr r="P149" s="1"/>
      </tp>
      <tp t="e">
        <v>#N/A</v>
        <stp/>
        <stp>##V3_BDPV12</stp>
        <stp>TZOO UW Equity</stp>
        <stp>CF_CASH_FROM_OPER</stp>
        <stp>[NASDAQ.xlsx]Sheet1!R341C26</stp>
        <tr r="Z341" s="1"/>
      </tp>
      <tp t="e">
        <v>#N/A</v>
        <stp/>
        <stp>##V3_BDPV12</stp>
        <stp>MOBL UW Equity</stp>
        <stp>FCF_TO_TOTAL_DEBT</stp>
        <stp>[NASDAQ.xlsx]Sheet1!R223C19</stp>
        <tr r="S223" s="1"/>
      </tp>
      <tp t="e">
        <v>#N/A</v>
        <stp/>
        <stp>##V3_BDPV12</stp>
        <stp>LOGI UW Equity</stp>
        <stp>FCF_TO_TOTAL_DEBT</stp>
        <stp>[NASDAQ.xlsx]Sheet1!R195C19</stp>
        <tr r="S195" s="1"/>
      </tp>
      <tp t="e">
        <v>#N/A</v>
        <stp/>
        <stp>##V3_BDPV12</stp>
        <stp>LOGM UW Equity</stp>
        <stp>FCF_TO_TOTAL_DEBT</stp>
        <stp>[NASDAQ.xlsx]Sheet1!R196C19</stp>
        <tr r="S196" s="1"/>
      </tp>
      <tp t="e">
        <v>#N/A</v>
        <stp/>
        <stp>##V3_BDPV12</stp>
        <stp>SOFO UW Equity</stp>
        <stp>FCF_TO_TOTAL_DEBT</stp>
        <stp>[NASDAQ.xlsx]Sheet1!R307C19</stp>
        <tr r="S307" s="1"/>
      </tp>
      <tp t="e">
        <v>#N/A</v>
        <stp/>
        <stp>##V3_BDPV12</stp>
        <stp>WWWW UW Equity</stp>
        <stp>CF_FREE_CASH_FLOW</stp>
        <stp>[NASDAQ.xlsx]Sheet1!R367C16</stp>
        <tr r="P367" s="1"/>
      </tp>
      <tp t="e">
        <v>#N/A</v>
        <stp/>
        <stp>##V3_BDPV12</stp>
        <stp>LOOK UW Equity</stp>
        <stp>FCF_TO_TOTAL_DEBT</stp>
        <stp>[NASDAQ.xlsx]Sheet1!R197C19</stp>
        <tr r="S197" s="1"/>
      </tp>
      <tp t="e">
        <v>#N/A</v>
        <stp/>
        <stp>##V3_BDPV12</stp>
        <stp>GOOG UW Equity</stp>
        <stp>FCF_TO_TOTAL_DEBT</stp>
        <stp>[NASDAQ.xlsx]Sheet1!R141C19</stp>
        <tr r="S141" s="1"/>
      </tp>
      <tp t="e">
        <v>#N/A</v>
        <stp/>
        <stp>##V3_BDPV12</stp>
        <stp>SONS UW Equity</stp>
        <stp>FCF_TO_TOTAL_DEBT</stp>
        <stp>[NASDAQ.xlsx]Sheet1!R308C19</stp>
        <tr r="S308" s="1"/>
      </tp>
      <tp t="e">
        <v>#N/A</v>
        <stp/>
        <stp>##V3_BDPV12</stp>
        <stp>COOL UW Equity</stp>
        <stp>FCF_TO_TOTAL_DEBT</stp>
        <stp>[NASDAQ.xlsx]Sheet1!R201C19</stp>
        <tr r="S201" s="1"/>
      </tp>
      <tp t="e">
        <v>#N/A</v>
        <stp/>
        <stp>##V3_BDPV12</stp>
        <stp>ADP UW Equity</stp>
        <stp>RTG_FITCH_LT_ISSUER_DEFAULT</stp>
        <stp>[NASDAQ.xlsx]Sheet1!R39C9</stp>
        <tr r="I39" s="1"/>
      </tp>
      <tp t="e">
        <v>#N/A</v>
        <stp/>
        <stp>##V3_BDPV12</stp>
        <stp>XLNX UW Equity</stp>
        <stp>BS_TOT_ASSET</stp>
        <stp>[NASDAQ.xlsx]Sheet1!R370C22</stp>
        <tr r="V370" s="1"/>
      </tp>
      <tp t="e">
        <v>#N/A</v>
        <stp/>
        <stp>##V3_BDPV12</stp>
        <stp>XPLR UW Equity</stp>
        <stp>BS_TOT_ASSET</stp>
        <stp>[NASDAQ.xlsx]Sheet1!R371C22</stp>
        <tr r="V371" s="1"/>
      </tp>
      <tp t="e">
        <v>#N/A</v>
        <stp/>
        <stp>##V3_BDPV12</stp>
        <stp>XRSC UW Equity</stp>
        <stp>BS_TOT_ASSET</stp>
        <stp>[NASDAQ.xlsx]Sheet1!R372C22</stp>
        <tr r="V372" s="1"/>
      </tp>
      <tp t="e">
        <v>#N/A</v>
        <stp/>
        <stp>##V3_BDPV12</stp>
        <stp>TRAK UW Equity</stp>
        <stp>RTG_FITCH_LT_ISSUER_DEFAULT</stp>
        <stp>[NASDAQ.xlsx]Sheet1!R98C9</stp>
        <tr r="I98" s="1"/>
      </tp>
      <tp t="e">
        <v>#N/A</v>
        <stp/>
        <stp>##V3_BDPV12</stp>
        <stp>EXA UW Equity</stp>
        <stp>CF_FREE_CASH_FLOW</stp>
        <stp>[NASDAQ.xlsx]Sheet1!R127C16</stp>
        <tr r="P127" s="1"/>
      </tp>
      <tp t="e">
        <v>#N/A</v>
        <stp/>
        <stp>##V3_BDPV12</stp>
        <stp>ARUN UW Equity</stp>
        <stp>RTG_FITCH_LT_ISSUER_DEFAULT</stp>
        <stp>[NASDAQ.xlsx]Sheet1!R28C9</stp>
        <tr r="I28" s="1"/>
      </tp>
      <tp t="e">
        <v>#N/A</v>
        <stp/>
        <stp>##V3_BDPV12</stp>
        <stp>ASTI UW Equity</stp>
        <stp>RTG_FITCH_LT_ISSUER_DEFAULT</stp>
        <stp>[NASDAQ.xlsx]Sheet1!R29C9</stp>
        <tr r="I29" s="1"/>
      </tp>
      <tp t="e">
        <v>#N/A</v>
        <stp/>
        <stp>##V3_BDPV12</stp>
        <stp>AZPN UW Equity</stp>
        <stp>RTG_FITCH_LT_ISSUER_DEFAULT</stp>
        <stp>[NASDAQ.xlsx]Sheet1!R30C9</stp>
        <tr r="I30" s="1"/>
      </tp>
      <tp t="e">
        <v>#N/A</v>
        <stp/>
        <stp>##V3_BDPV12</stp>
        <stp>MCHP UW Equity</stp>
        <stp>OPER_MARGIN</stp>
        <stp>[NASDAQ.xlsx]Sheet1!R216C17</stp>
        <tr r="Q216" s="1"/>
      </tp>
      <tp t="e">
        <v>#N/A</v>
        <stp/>
        <stp>##V3_BDPV12</stp>
        <stp>NTAP UW Equity</stp>
        <stp>OPER_MARGIN</stp>
        <stp>[NASDAQ.xlsx]Sheet1!R232C17</stp>
        <tr r="Q232" s="1"/>
      </tp>
      <tp t="e">
        <v>#N/A</v>
        <stp/>
        <stp>##V3_BDPV12</stp>
        <stp>AMAT UW Equity</stp>
        <stp>SALES_REV_TURN</stp>
        <stp>[NASDAQ.xlsx]Sheet1!R24C15</stp>
        <tr r="O24" s="1"/>
      </tp>
      <tp t="e">
        <v>#N/A</v>
        <stp/>
        <stp>##V3_BDPV12</stp>
        <stp>EDGW UW Equity</stp>
        <stp>IS_OPER_INC</stp>
        <stp>[NASDAQ.xlsx]Sheet1!R112C23</stp>
        <tr r="W112" s="1"/>
      </tp>
      <tp t="e">
        <v>#N/A</v>
        <stp/>
        <stp>##V3_BDPV12</stp>
        <stp>IPGP UW Equity</stp>
        <stp>OPER_MARGIN</stp>
        <stp>[NASDAQ.xlsx]Sheet1!R170C17</stp>
        <tr r="Q170" s="1"/>
      </tp>
      <tp t="e">
        <v>#N/A</v>
        <stp/>
        <stp>##V3_BDPV12</stp>
        <stp>INAP UW Equity</stp>
        <stp>OPER_MARGIN</stp>
        <stp>[NASDAQ.xlsx]Sheet1!R163C17</stp>
        <tr r="Q163" s="1"/>
      </tp>
      <tp t="e">
        <v>#N/A</v>
        <stp/>
        <stp>##V3_BDPV12</stp>
        <stp>AMCC UW Equity</stp>
        <stp>SALES_REV_TURN</stp>
        <stp>[NASDAQ.xlsx]Sheet1!R25C15</stp>
        <tr r="O25" s="1"/>
      </tp>
      <tp t="e">
        <v>#N/A</v>
        <stp/>
        <stp>##V3_BDPV12</stp>
        <stp>AMBA UW Equity</stp>
        <stp>SALES_REV_TURN</stp>
        <stp>[NASDAQ.xlsx]Sheet1!R15C15</stp>
        <tr r="O15" s="1"/>
      </tp>
      <tp t="e">
        <v>#N/A</v>
        <stp/>
        <stp>##V3_BDPV12</stp>
        <stp>CAVM UW Equity</stp>
        <stp>NET_WORKING_CAPITAL_INVESTMENT</stp>
        <stp>[NASDAQ.xlsx]Sheet1!R64C27</stp>
        <tr r="AA64" s="1"/>
      </tp>
      <tp t="e">
        <v>#N/A</v>
        <stp/>
        <stp>##V3_BDPV12</stp>
        <stp>KEYW UW Equity</stp>
        <stp>IS_OPER_INC</stp>
        <stp>[NASDAQ.xlsx]Sheet1!R335C23</stp>
        <tr r="W335" s="1"/>
      </tp>
      <tp t="e">
        <v>#N/A</v>
        <stp/>
        <stp>##V3_BDPV12</stp>
        <stp>VRNT UW Equity</stp>
        <stp>RTG_FITCH_LT_ISSUER_DEFAULT</stp>
        <stp>[NASDAQ.xlsx]Sheet1!R357C9</stp>
        <tr r="I357" s="1"/>
      </tp>
      <tp t="e">
        <v>#N/A</v>
        <stp/>
        <stp>##V3_BDPV12</stp>
        <stp>NCIT UW Equity</stp>
        <stp>RTG_FITCH_LT_ISSUER_DEFAULT</stp>
        <stp>[NASDAQ.xlsx]Sheet1!R230C9</stp>
        <tr r="I230" s="1"/>
      </tp>
      <tp t="e">
        <v>#N/A</v>
        <stp/>
        <stp>##V3_BDPV12</stp>
        <stp>FSLR UW Equity</stp>
        <stp>RTG_FITCH_LT_ISSUER_DEFAULT</stp>
        <stp>[NASDAQ.xlsx]Sheet1!R135C9</stp>
        <tr r="I135" s="1"/>
      </tp>
      <tp t="e">
        <v>#N/A</v>
        <stp/>
        <stp>##V3_BDPV12</stp>
        <stp>SGMS UW Equity</stp>
        <stp>RTG_FITCH_LT_ISSUER_DEFAULT</stp>
        <stp>[NASDAQ.xlsx]Sheet1!R294C9</stp>
        <tr r="I294" s="1"/>
      </tp>
      <tp t="e">
        <v>#N/A</v>
        <stp/>
        <stp>##V3_BDPV12</stp>
        <stp>MDAS UW Equity</stp>
        <stp>RTG_FITCH_LT_ISSUER_DEFAULT</stp>
        <stp>[NASDAQ.xlsx]Sheet1!R208C9</stp>
        <tr r="I208" s="1"/>
      </tp>
      <tp t="e">
        <v>#N/A</v>
        <stp/>
        <stp>##V3_BDPV12</stp>
        <stp>AMKR UW Equity</stp>
        <stp>SALES_REV_TURN</stp>
        <stp>[NASDAQ.xlsx]Sheet1!R17C15</stp>
        <tr r="O17" s="1"/>
      </tp>
      <tp t="e">
        <v>#N/A</v>
        <stp/>
        <stp>##V3_BDPV12</stp>
        <stp>AAPL UW Equity</stp>
        <stp>NET_WORKING_CAPITAL_INVESTMENT</stp>
        <stp>[NASDAQ.xlsx]Sheet1!R23C27</stp>
        <tr r="AA23" s="1"/>
      </tp>
      <tp t="e">
        <v>#N/A</v>
        <stp/>
        <stp>##V3_BDPV12</stp>
        <stp>SQI UW Equity</stp>
        <stp>IS_OPER_INC</stp>
        <stp>[NASDAQ.xlsx]Sheet1!R295C23</stp>
        <tr r="W295" s="1"/>
      </tp>
      <tp t="e">
        <v>#N/A</v>
        <stp/>
        <stp>##V3_BDPV12</stp>
        <stp>SGI UW Equity</stp>
        <stp>IS_OPER_INC</stp>
        <stp>[NASDAQ.xlsx]Sheet1!R301C23</stp>
        <tr r="W301" s="1"/>
      </tp>
      <tp t="e">
        <v>#N/A</v>
        <stp/>
        <stp>##V3_BDPV12</stp>
        <stp>AAOI UW Equity</stp>
        <stp>NET_WORKING_CAPITAL_INVESTMENT</stp>
        <stp>[NASDAQ.xlsx]Sheet1!R26C27</stp>
        <tr r="AA26" s="1"/>
      </tp>
      <tp t="e">
        <v>#N/A</v>
        <stp/>
        <stp>##V3_BDPV12</stp>
        <stp>CMTL UW Equity</stp>
        <stp>SALES_REV_TURN</stp>
        <stp>[NASDAQ.xlsx]Sheet1!R78C15</stp>
        <tr r="O78" s="1"/>
      </tp>
      <tp t="e">
        <v>#N/A</v>
        <stp/>
        <stp>##V3_BDPV12</stp>
        <stp>EVOL UW Equity</stp>
        <stp>RTG_FITCH_LT_ISSUER_DEFAULT</stp>
        <stp>[NASDAQ.xlsx]Sheet1!R126C9</stp>
        <tr r="I126" s="1"/>
      </tp>
      <tp t="e">
        <v>#N/A</v>
        <stp/>
        <stp>##V3_BDPV12</stp>
        <stp>HILL UW Equity</stp>
        <stp>RTG_FITCH_LT_ISSUER_DEFAULT</stp>
        <stp>[NASDAQ.xlsx]Sheet1!R105C9</stp>
        <tr r="I105" s="1"/>
      </tp>
      <tp t="e">
        <v>#N/A</v>
        <stp/>
        <stp>##V3_BDPV12</stp>
        <stp>CALD UW Equity</stp>
        <stp>NET_WORKING_CAPITAL_INVESTMENT</stp>
        <stp>[NASDAQ.xlsx]Sheet1!R63C27</stp>
        <tr r="AA63" s="1"/>
      </tp>
      <tp t="e">
        <v>#N/A</v>
        <stp/>
        <stp>##V3_BDPV12</stp>
        <stp>PXLW UW Equity</stp>
        <stp>IS_OPER_INC</stp>
        <stp>[NASDAQ.xlsx]Sheet1!R257C23</stp>
        <tr r="W257" s="1"/>
      </tp>
      <tp t="e">
        <v>#N/A</v>
        <stp/>
        <stp>##V3_BDPV12</stp>
        <stp>IMI UW Equity</stp>
        <stp>IS_OPER_INC</stp>
        <stp>[NASDAQ.xlsx]Sheet1!R162C23</stp>
        <tr r="W162" s="1"/>
      </tp>
      <tp t="e">
        <v>#N/A</v>
        <stp/>
        <stp>##V3_BDPV12</stp>
        <stp>CAMP UW Equity</stp>
        <stp>NET_WORKING_CAPITAL_INVESTMENT</stp>
        <stp>[NASDAQ.xlsx]Sheet1!R62C27</stp>
        <tr r="AA62" s="1"/>
      </tp>
      <tp t="e">
        <v>#N/A</v>
        <stp/>
        <stp>##V3_BDPV12</stp>
        <stp>WWWW UW Equity</stp>
        <stp>IS_OPER_INC</stp>
        <stp>[NASDAQ.xlsx]Sheet1!R367C23</stp>
        <tr r="W367" s="1"/>
      </tp>
      <tp t="e">
        <v>#N/A</v>
        <stp/>
        <stp>##V3_BDPV12</stp>
        <stp>ERII UW Equity</stp>
        <stp>RTG_FITCH_LT_ISSUER_DEFAULT</stp>
        <stp>[NASDAQ.xlsx]Sheet1!R120C9</stp>
        <tr r="I120" s="1"/>
      </tp>
      <tp t="e">
        <v>#N/A</v>
        <stp/>
        <stp>##V3_BDPV12</stp>
        <stp>UPIP UW Equity</stp>
        <stp>OPER_MARGIN</stp>
        <stp>[NASDAQ.xlsx]Sheet1!R353C17</stp>
        <tr r="Q353" s="1"/>
      </tp>
      <tp t="e">
        <v>#N/A</v>
        <stp/>
        <stp>##V3_BDPV12</stp>
        <stp>TRIP UW Equity</stp>
        <stp>OPER_MARGIN</stp>
        <stp>[NASDAQ.xlsx]Sheet1!R342C17</stp>
        <tr r="Q342" s="1"/>
      </tp>
      <tp t="e">
        <v>#N/A</v>
        <stp/>
        <stp>##V3_BDPV12</stp>
        <stp>INOD UW Equity</stp>
        <stp>RTG_FITCH_LT_ISSUER_DEFAULT</stp>
        <stp>[NASDAQ.xlsx]Sheet1!R156C9</stp>
        <tr r="I156" s="1"/>
      </tp>
      <tp t="e">
        <v>#N/A</v>
        <stp/>
        <stp>##V3_BDPV12</stp>
        <stp>PKT UW Equity</stp>
        <stp>RTG_MOODY_LONG_TERM</stp>
        <stp>[NASDAQ.xlsx]Sheet1!R261C12</stp>
        <tr r="L261" s="1"/>
      </tp>
      <tp t="e">
        <v>#N/A</v>
        <stp/>
        <stp>##V3_BDPV12</stp>
        <stp>DAEG UW Equity</stp>
        <stp>NET_WORKING_CAPITAL_INVESTMENT</stp>
        <stp>[NASDAQ.xlsx]Sheet1!R94C27</stp>
        <tr r="AA94" s="1"/>
      </tp>
      <tp t="e">
        <v>#N/A</v>
        <stp/>
        <stp>##V3_BDPV12</stp>
        <stp>TXN UW Equity</stp>
        <stp>OPER_MARGIN</stp>
        <stp>[NASDAQ.xlsx]Sheet1!R334C17</stp>
        <tr r="Q334" s="1"/>
      </tp>
      <tp t="e">
        <v>#N/A</v>
        <stp/>
        <stp>##V3_BDPV12</stp>
        <stp>SMTP UW Equity</stp>
        <stp>OPER_MARGIN</stp>
        <stp>[NASDAQ.xlsx]Sheet1!R306C17</stp>
        <tr r="Q306" s="1"/>
      </tp>
      <tp t="e">
        <v>#N/A</v>
        <stp/>
        <stp>##V3_BDPV12</stp>
        <stp>ELRC UW Equity</stp>
        <stp>FCF_TO_TOTAL_DEBT</stp>
        <stp>[NASDAQ.xlsx]Sheet1!R114C19</stp>
        <tr r="S114" s="1"/>
      </tp>
      <tp t="e">
        <v>#N/A</v>
        <stp/>
        <stp>##V3_BDPV12</stp>
        <stp>NLST UW Equity</stp>
        <stp>FCF_TO_TOTAL_DEBT</stp>
        <stp>[NASDAQ.xlsx]Sheet1!R233C19</stp>
        <tr r="S233" s="1"/>
      </tp>
      <tp t="e">
        <v>#N/A</v>
        <stp/>
        <stp>##V3_BDPV12</stp>
        <stp>ULTI UW Equity</stp>
        <stp>FCF_TO_TOTAL_DEBT</stp>
        <stp>[NASDAQ.xlsx]Sheet1!R337C19</stp>
        <tr r="S337" s="1"/>
      </tp>
      <tp t="e">
        <v>#N/A</v>
        <stp/>
        <stp>##V3_BDPV12</stp>
        <stp>SLTC UW Equity</stp>
        <stp>FCF_TO_TOTAL_DEBT</stp>
        <stp>[NASDAQ.xlsx]Sheet1!R297C19</stp>
        <tr r="S297" s="1"/>
      </tp>
      <tp t="e">
        <v>#N/A</v>
        <stp/>
        <stp>##V3_BDPV12</stp>
        <stp>LLTC UW Equity</stp>
        <stp>FCF_TO_TOTAL_DEBT</stp>
        <stp>[NASDAQ.xlsx]Sheet1!R191C19</stp>
        <tr r="S191" s="1"/>
      </tp>
      <tp t="e">
        <v>#N/A</v>
        <stp/>
        <stp>##V3_BDPV12</stp>
        <stp>TTMI UW Equity</stp>
        <stp>CF_FREE_CASH_FLOW</stp>
        <stp>[NASDAQ.xlsx]Sheet1!R346C16</stp>
        <tr r="P346" s="1"/>
      </tp>
      <tp t="e">
        <v>#N/A</v>
        <stp/>
        <stp>##V3_BDPV12</stp>
        <stp>GLUU UW Equity</stp>
        <stp>FCF_TO_TOTAL_DEBT</stp>
        <stp>[NASDAQ.xlsx]Sheet1!R140C19</stp>
        <tr r="S140" s="1"/>
      </tp>
      <tp t="e">
        <v>#N/A</v>
        <stp/>
        <stp>##V3_BDPV12</stp>
        <stp>PLUS UW Equity</stp>
        <stp>FCF_TO_TOTAL_DEBT</stp>
        <stp>[NASDAQ.xlsx]Sheet1!R125C19</stp>
        <tr r="S125" s="1"/>
      </tp>
      <tp t="e">
        <v>#N/A</v>
        <stp/>
        <stp>##V3_BDPV12</stp>
        <stp>FTNT UW Equity</stp>
        <stp>CF_FREE_CASH_FLOW</stp>
        <stp>[NASDAQ.xlsx]Sheet1!R139C16</stp>
        <tr r="P139" s="1"/>
      </tp>
      <tp t="e">
        <v>#N/A</v>
        <stp/>
        <stp>##V3_BDPV12</stp>
        <stp>QLYS UW Equity</stp>
        <stp>FCF_TO_TOTAL_DEBT</stp>
        <stp>[NASDAQ.xlsx]Sheet1!R273C19</stp>
        <tr r="S273" s="1"/>
      </tp>
      <tp t="e">
        <v>#N/A</v>
        <stp/>
        <stp>##V3_BDPV12</stp>
        <stp>MTBC UW Equity</stp>
        <stp>CF_FREE_CASH_FLOW</stp>
        <stp>[NASDAQ.xlsx]Sheet1!R209C16</stp>
        <tr r="P209" s="1"/>
      </tp>
      <tp t="e">
        <v>#N/A</v>
        <stp/>
        <stp>##V3_BDPV12</stp>
        <stp>PLXS UW Equity</stp>
        <stp>FCF_TO_TOTAL_DEBT</stp>
        <stp>[NASDAQ.xlsx]Sheet1!R258C19</stp>
        <tr r="S258" s="1"/>
      </tp>
      <tp t="e">
        <v>#N/A</v>
        <stp/>
        <stp>##V3_BDPV12</stp>
        <stp>SYKE UW Equity</stp>
        <stp>CF_CASH_FROM_OPER</stp>
        <stp>[NASDAQ.xlsx]Sheet1!R320C26</stp>
        <tr r="Z320" s="1"/>
      </tp>
      <tp t="e">
        <v>#N/A</v>
        <stp/>
        <stp>##V3_BDPV12</stp>
        <stp>NTCT UW Equity</stp>
        <stp>CF_FREE_CASH_FLOW</stp>
        <stp>[NASDAQ.xlsx]Sheet1!R234C16</stp>
        <tr r="P234" s="1"/>
      </tp>
      <tp t="e">
        <v>#N/A</v>
        <stp/>
        <stp>##V3_BDPV12</stp>
        <stp>KTCC UW Equity</stp>
        <stp>CF_FREE_CASH_FLOW</stp>
        <stp>[NASDAQ.xlsx]Sheet1!R179C16</stp>
        <tr r="P179" s="1"/>
      </tp>
      <tp t="e">
        <v>#N/A</v>
        <stp/>
        <stp>##V3_BDPV12</stp>
        <stp>NTAP UW Equity</stp>
        <stp>CF_FREE_CASH_FLOW</stp>
        <stp>[NASDAQ.xlsx]Sheet1!R232C16</stp>
        <tr r="P232" s="1"/>
      </tp>
      <tp t="e">
        <v>#N/A</v>
        <stp/>
        <stp>##V3_BDPV12</stp>
        <stp>SYNA UW Equity</stp>
        <stp>CF_CASH_FROM_OPER</stp>
        <stp>[NASDAQ.xlsx]Sheet1!R323C26</stp>
        <tr r="Z323" s="1"/>
      </tp>
      <tp t="e">
        <v>#N/A</v>
        <stp/>
        <stp>##V3_BDPV12</stp>
        <stp>SYNC UW Equity</stp>
        <stp>CF_CASH_FROM_OPER</stp>
        <stp>[NASDAQ.xlsx]Sheet1!R322C26</stp>
        <tr r="Z322" s="1"/>
      </tp>
      <tp t="e">
        <v>#N/A</v>
        <stp/>
        <stp>##V3_BDPV12</stp>
        <stp>SYNT UW Equity</stp>
        <stp>CF_CASH_FROM_OPER</stp>
        <stp>[NASDAQ.xlsx]Sheet1!R326C26</stp>
        <tr r="Z326" s="1"/>
      </tp>
      <tp t="e">
        <v>#N/A</v>
        <stp/>
        <stp>##V3_BDPV12</stp>
        <stp>KTEC UW Equity</stp>
        <stp>CF_FREE_CASH_FLOW</stp>
        <stp>[NASDAQ.xlsx]Sheet1!R178C16</stp>
        <tr r="P178" s="1"/>
      </tp>
      <tp t="e">
        <v>#N/A</v>
        <stp/>
        <stp>##V3_BDPV12</stp>
        <stp>TTEC UW Equity</stp>
        <stp>CF_FREE_CASH_FLOW</stp>
        <stp>[NASDAQ.xlsx]Sheet1!R332C16</stp>
        <tr r="P332" s="1"/>
      </tp>
      <tp t="e">
        <v>#N/A</v>
        <stp/>
        <stp>##V3_BDPV12</stp>
        <stp>UTEK UW Equity</stp>
        <stp>CF_FREE_CASH_FLOW</stp>
        <stp>[NASDAQ.xlsx]Sheet1!R351C16</stp>
        <tr r="P351" s="1"/>
      </tp>
      <tp t="e">
        <v>#N/A</v>
        <stp/>
        <stp>##V3_BDPV12</stp>
        <stp>SYMC UW Equity</stp>
        <stp>CF_CASH_FROM_OPER</stp>
        <stp>[NASDAQ.xlsx]Sheet1!R321C26</stp>
        <tr r="Z321" s="1"/>
      </tp>
      <tp>
        <v>-78.721500000000006</v>
        <stp/>
        <stp>##V3_BDHV12</stp>
        <stp>DMRC UW Equity</stp>
        <stp>OPER_MARGIN</stp>
        <stp>CQ12004</stp>
        <stp/>
        <stp>[NASDAQ.xlsx]OperMarg BDH!R5C99</stp>
        <stp>Dir=V</stp>
        <stp>Dts=H</stp>
        <stp>Sort=D</stp>
        <stp>Quote=C</stp>
        <stp>QtTyp=Y</stp>
        <stp>Days=T</stp>
        <stp>Per=cq</stp>
        <stp>DtFmt=D</stp>
        <stp>UseDPDF=Y</stp>
        <stp>cols=1;rows=24</stp>
        <tr r="CU5" s="3"/>
      </tp>
      <tp t="e">
        <v>#N/A</v>
        <stp/>
        <stp>##V3_BDPV12</stp>
        <stp>PLAB UW Equity</stp>
        <stp>FCF_TO_TOTAL_DEBT</stp>
        <stp>[NASDAQ.xlsx]Sheet1!R256C19</stp>
        <tr r="S256" s="1"/>
      </tp>
      <tp t="e">
        <v>#N/A</v>
        <stp/>
        <stp>##V3_BDPV12</stp>
        <stp>SYRX UW Equity</stp>
        <stp>CF_CASH_FROM_OPER</stp>
        <stp>[NASDAQ.xlsx]Sheet1!R327C26</stp>
        <tr r="Z327" s="1"/>
      </tp>
      <tp t="e">
        <v>#N/A</v>
        <stp/>
        <stp>##V3_BDPV12</stp>
        <stp>SLAB UW Equity</stp>
        <stp>FCF_TO_TOTAL_DEBT</stp>
        <stp>[NASDAQ.xlsx]Sheet1!R302C19</stp>
        <tr r="S302" s="1"/>
      </tp>
      <tp t="e">
        <v>#N/A</v>
        <stp/>
        <stp>##V3_BDPV12</stp>
        <stp>COVSV UW Equity</stp>
        <stp>CF_FREE_CASH_FLOW</stp>
        <stp>[NASDAQ.xlsx]Sheet1!R85C16</stp>
        <tr r="P85" s="1"/>
      </tp>
      <tp t="e">
        <v>#N/A</v>
        <stp/>
        <stp>##V3_BDPV12</stp>
        <stp>TYPE UW Equity</stp>
        <stp>CF_CASH_FROM_OPER</stp>
        <stp>[NASDAQ.xlsx]Sheet1!R225C26</stp>
        <tr r="Z225" s="1"/>
      </tp>
      <tp t="e">
        <v>#N/A</v>
        <stp/>
        <stp>##V3_BDPV12</stp>
        <stp>QLGC UW Equity</stp>
        <stp>FCF_TO_TOTAL_DEBT</stp>
        <stp>[NASDAQ.xlsx]Sheet1!R269C19</stp>
        <tr r="S269" s="1"/>
      </tp>
      <tp t="e">
        <v>#N/A</v>
        <stp/>
        <stp>##V3_BDPV12</stp>
        <stp>VTSS UW Equity</stp>
        <stp>CF_FREE_CASH_FLOW</stp>
        <stp>[NASDAQ.xlsx]Sheet1!R364C16</stp>
        <tr r="P364" s="1"/>
      </tp>
      <tp t="e">
        <v>#N/A</v>
        <stp/>
        <stp>##V3_BDPV12</stp>
        <stp>QLIK UW Equity</stp>
        <stp>FCF_TO_TOTAL_DEBT</stp>
        <stp>[NASDAQ.xlsx]Sheet1!R268C19</stp>
        <tr r="S268" s="1"/>
      </tp>
      <tp t="e">
        <v>#N/A</v>
        <stp/>
        <stp>##V3_BDPV12</stp>
        <stp>STRM UW Equity</stp>
        <stp>CF_FREE_CASH_FLOW</stp>
        <stp>[NASDAQ.xlsx]Sheet1!R314C16</stp>
        <tr r="P314" s="1"/>
      </tp>
      <tp t="e">
        <v>#N/A</v>
        <stp/>
        <stp>##V3_BDPV12</stp>
        <stp>MTSN UW Equity</stp>
        <stp>CF_FREE_CASH_FLOW</stp>
        <stp>[NASDAQ.xlsx]Sheet1!R205C16</stp>
        <tr r="P205" s="1"/>
      </tp>
      <tp t="e">
        <v>#N/A</v>
        <stp/>
        <stp>##V3_BDPV12</stp>
        <stp>DLHC UW Equity</stp>
        <stp>FCF_TO_TOTAL_DEBT</stp>
        <stp>[NASDAQ.xlsx]Sheet1!R104C19</stp>
        <tr r="S104" s="1"/>
      </tp>
      <tp t="e">
        <v>#N/A</v>
        <stp/>
        <stp>##V3_BDPV12</stp>
        <stp>MTSI UW Equity</stp>
        <stp>CF_FREE_CASH_FLOW</stp>
        <stp>[NASDAQ.xlsx]Sheet1!R199C16</stp>
        <tr r="P199" s="1"/>
      </tp>
      <tp t="e">
        <v>#N/A</v>
        <stp/>
        <stp>##V3_BDPV12</stp>
        <stp>LTRX UW Equity</stp>
        <stp>CF_FREE_CASH_FLOW</stp>
        <stp>[NASDAQ.xlsx]Sheet1!R187C16</stp>
        <tr r="P187" s="1"/>
      </tp>
      <tp t="e">
        <v>#N/A</v>
        <stp/>
        <stp>##V3_BDPV12</stp>
        <stp>HLIT UW Equity</stp>
        <stp>FCF_TO_TOTAL_DEBT</stp>
        <stp>[NASDAQ.xlsx]Sheet1!R146C19</stp>
        <tr r="S146" s="1"/>
      </tp>
      <tp t="e">
        <v>#N/A</v>
        <stp/>
        <stp>##V3_BDPV12</stp>
        <stp>ELNK UW Equity</stp>
        <stp>FCF_TO_TOTAL_DEBT</stp>
        <stp>[NASDAQ.xlsx]Sheet1!R108C19</stp>
        <tr r="S108" s="1"/>
      </tp>
      <tp t="e">
        <v>#N/A</v>
        <stp/>
        <stp>##V3_BDPV12</stp>
        <stp>TTWO UW Equity</stp>
        <stp>CF_FREE_CASH_FLOW</stp>
        <stp>[NASDAQ.xlsx]Sheet1!R328C16</stp>
        <tr r="P328" s="1"/>
      </tp>
      <tp t="e">
        <v>#N/A</v>
        <stp/>
        <stp>##V3_BDPV12</stp>
        <stp>NTWK UW Equity</stp>
        <stp>CF_FREE_CASH_FLOW</stp>
        <stp>[NASDAQ.xlsx]Sheet1!R235C16</stp>
        <tr r="P235" s="1"/>
      </tp>
      <tp t="e">
        <v>#N/A</v>
        <stp/>
        <stp>##V3_BDPV12</stp>
        <stp>ELON UW Equity</stp>
        <stp>FCF_TO_TOTAL_DEBT</stp>
        <stp>[NASDAQ.xlsx]Sheet1!R110C19</stp>
        <tr r="S110" s="1"/>
      </tp>
      <tp t="e">
        <v>#N/A</v>
        <stp/>
        <stp>##V3_BDPV12</stp>
        <stp>XLNX UW Equity</stp>
        <stp>FCF_TO_TOTAL_DEBT</stp>
        <stp>[NASDAQ.xlsx]Sheet1!R370C19</stp>
        <tr r="S370" s="1"/>
      </tp>
      <tp t="e">
        <v>#N/A</v>
        <stp/>
        <stp>##V3_BDPV12</stp>
        <stp>RLOC UW Equity</stp>
        <stp>FCF_TO_TOTAL_DEBT</stp>
        <stp>[NASDAQ.xlsx]Sheet1!R280C19</stp>
        <tr r="S280" s="1"/>
      </tp>
      <tp t="e">
        <v>#N/A</v>
        <stp/>
        <stp>##V3_BDPV12</stp>
        <stp>MLNX UW Equity</stp>
        <stp>FCF_TO_TOTAL_DEBT</stp>
        <stp>[NASDAQ.xlsx]Sheet1!R211C19</stp>
        <tr r="S211" s="1"/>
      </tp>
      <tp t="e">
        <v>#N/A</v>
        <stp/>
        <stp>##V3_BDPV12</stp>
        <stp>EPAY UW Equity</stp>
        <stp>FCF_TO_TOTAL_DEBT</stp>
        <stp>[NASDAQ.xlsx]Sheet1!R50C19</stp>
        <tr r="S50" s="1"/>
      </tp>
      <tp t="e">
        <v>#N/A</v>
        <stp/>
        <stp>##V3_BDPV12</stp>
        <stp>FCS UW Equity</stp>
        <stp>CF_FREE_CASH_FLOW</stp>
        <stp>[NASDAQ.xlsx]Sheet1!R131C16</stp>
        <tr r="P131" s="1"/>
      </tp>
      <tp t="e">
        <v>#N/A</v>
        <stp/>
        <stp>##V3_BDPV12</stp>
        <stp>KFX UW Equity</stp>
        <stp>CF_CASH_FROM_OPER</stp>
        <stp>[NASDAQ.xlsx]Sheet1!R183C26</stp>
        <tr r="Z183" s="1"/>
      </tp>
      <tp t="e">
        <v>#N/A</v>
        <stp/>
        <stp>##V3_BDPV12</stp>
        <stp>MITK UW Equity</stp>
        <stp>RTG_MOODY_LONG_TERM</stp>
        <stp>[NASDAQ.xlsx]Sheet1!R222C12</stp>
        <tr r="L222" s="1"/>
      </tp>
      <tp t="e">
        <v>#N/A</v>
        <stp/>
        <stp>##V3_BDPV12</stp>
        <stp>DRIV UW Equity</stp>
        <stp>IS_OPER_INC</stp>
        <stp>[NASDAQ.xlsx]Sheet1!R102C23</stp>
        <tr r="W102" s="1"/>
      </tp>
      <tp t="e">
        <v>#N/A</v>
        <stp/>
        <stp>##V3_BDPV12</stp>
        <stp>LOOK UW Equity</stp>
        <stp>RTG_MOODY_LONG_TERM</stp>
        <stp>[NASDAQ.xlsx]Sheet1!R197C12</stp>
        <tr r="L197" s="1"/>
      </tp>
      <tp t="e">
        <v>#N/A</v>
        <stp/>
        <stp>##V3_BDPV12</stp>
        <stp>FFIV UW Equity</stp>
        <stp>IS_OPER_INC</stp>
        <stp>[NASDAQ.xlsx]Sheet1!R129C23</stp>
        <tr r="W129" s="1"/>
      </tp>
      <tp t="e">
        <v>#N/A</v>
        <stp/>
        <stp>##V3_BDPV12</stp>
        <stp>FISV UW Equity</stp>
        <stp>IS_OPER_INC</stp>
        <stp>[NASDAQ.xlsx]Sheet1!R136C23</stp>
        <tr r="W136" s="1"/>
      </tp>
      <tp t="e">
        <v>#N/A</v>
        <stp/>
        <stp>##V3_BDPV12</stp>
        <stp>AWAY UW Equity</stp>
        <stp>RTG_FITCH_LT_ISSUER_DEFAULT</stp>
        <stp>[NASDAQ.xlsx]Sheet1!R149C9</stp>
        <tr r="I149" s="1"/>
      </tp>
      <tp t="e">
        <v>#N/A</v>
        <stp/>
        <stp>##V3_BDPV12</stp>
        <stp>NTWK UW Equity</stp>
        <stp>RTG_MOODY_LONG_TERM</stp>
        <stp>[NASDAQ.xlsx]Sheet1!R235C12</stp>
        <tr r="L235" s="1"/>
      </tp>
      <tp t="e">
        <v>#N/A</v>
        <stp/>
        <stp>##V3_BDPV12</stp>
        <stp>SYNT UW Equity</stp>
        <stp>RTG_FITCH_LT_ISSUER_DEFAULT</stp>
        <stp>[NASDAQ.xlsx]Sheet1!R326C9</stp>
        <tr r="I326" s="1"/>
      </tp>
      <tp t="e">
        <v>#N/A</v>
        <stp/>
        <stp>##V3_BDPV12</stp>
        <stp>EPIQ UW Equity</stp>
        <stp>OPER_MARGIN</stp>
        <stp>[NASDAQ.xlsx]Sheet1!R124C17</stp>
        <tr r="Q124" s="1"/>
      </tp>
      <tp t="e">
        <v>#N/A</v>
        <stp/>
        <stp>##V3_BDPV12</stp>
        <stp>ALOT UW Equity</stp>
        <stp>SALES_REV_TURN</stp>
        <stp>[NASDAQ.xlsx]Sheet1!R32C15</stp>
        <tr r="O32" s="1"/>
      </tp>
      <tp t="e">
        <v>#N/A</v>
        <stp/>
        <stp>##V3_BDPV12</stp>
        <stp>IPAS UW Equity</stp>
        <stp>RTG_FITCH_LT_ISSUER_DEFAULT</stp>
        <stp>[NASDAQ.xlsx]Sheet1!R169C9</stp>
        <tr r="I169" s="1"/>
      </tp>
      <tp t="e">
        <v>#N/A</v>
        <stp/>
        <stp>##V3_BDPV12</stp>
        <stp>BLKB UW Equity</stp>
        <stp>SALES_REV_TURN</stp>
        <stp>[NASDAQ.xlsx]Sheet1!R48C15</stp>
        <tr r="O48" s="1"/>
      </tp>
      <tp t="e">
        <v>#N/A</v>
        <stp/>
        <stp>##V3_BDPV12</stp>
        <stp>ELNK UW Equity</stp>
        <stp>RTG_MOODY_LONG_TERM</stp>
        <stp>[NASDAQ.xlsx]Sheet1!R108C12</stp>
        <tr r="L108" s="1"/>
      </tp>
      <tp t="e">
        <v>#N/A</v>
        <stp/>
        <stp>##V3_BDPV12</stp>
        <stp>ININ UW Equity</stp>
        <stp>RTG_FITCH_LT_ISSUER_DEFAULT</stp>
        <stp>[NASDAQ.xlsx]Sheet1!R161C9</stp>
        <tr r="I161" s="1"/>
      </tp>
      <tp t="e">
        <v>#N/A</v>
        <stp/>
        <stp>##V3_BDPV12</stp>
        <stp>ALTR UW Equity</stp>
        <stp>SALES_REV_TURN</stp>
        <stp>[NASDAQ.xlsx]Sheet1!R14C15</stp>
        <tr r="O14" s="1"/>
      </tp>
      <tp t="e">
        <v>#N/A</v>
        <stp/>
        <stp>##V3_BDPV12</stp>
        <stp>LOOK UW Equity</stp>
        <stp>RTG_FITCH_LT_ISSUER_DEFAULT</stp>
        <stp>[NASDAQ.xlsx]Sheet1!R197C9</stp>
        <tr r="I197" s="1"/>
      </tp>
      <tp t="e">
        <v>#N/A</v>
        <stp/>
        <stp>##V3_BDPV12</stp>
        <stp>AXTI UW Equity</stp>
        <stp>BS_CASH_NEAR_CASH_ITEM</stp>
        <stp>[NASDAQ.xlsx]Sheet1!R43C28</stp>
        <tr r="AB43" s="1"/>
      </tp>
      <tp t="e">
        <v>#N/A</v>
        <stp/>
        <stp>##V3_BDPV12</stp>
        <stp>SEMI UW Equity</stp>
        <stp>RTG_FITCH_LT_ISSUER_DEFAULT</stp>
        <stp>[NASDAQ.xlsx]Sheet1!R315C9</stp>
        <tr r="I315" s="1"/>
      </tp>
      <tp t="e">
        <v>#N/A</v>
        <stp/>
        <stp>##V3_BDPV12</stp>
        <stp>QSII UW Equity</stp>
        <stp>RTG_FITCH_LT_ISSUER_DEFAULT</stp>
        <stp>[NASDAQ.xlsx]Sheet1!R271C9</stp>
        <tr r="I271" s="1"/>
      </tp>
      <tp t="e">
        <v>#N/A</v>
        <stp/>
        <stp>##V3_BDPV12</stp>
        <stp>CLRX UW Equity</stp>
        <stp>SALES_REV_TURN</stp>
        <stp>[NASDAQ.xlsx]Sheet1!R72C15</stp>
        <tr r="O72" s="1"/>
      </tp>
      <tp t="e">
        <v>#N/A</v>
        <stp/>
        <stp>##V3_BDPV12</stp>
        <stp>QLIK UW Equity</stp>
        <stp>RTG_MOODY_LONG_TERM</stp>
        <stp>[NASDAQ.xlsx]Sheet1!R268C12</stp>
        <tr r="L268" s="1"/>
      </tp>
      <tp t="e">
        <v>#N/A</v>
        <stp/>
        <stp>##V3_BDPV12</stp>
        <stp>QBAK UW Equity</stp>
        <stp>RTG_MOODY_LONG_TERM</stp>
        <stp>[NASDAQ.xlsx]Sheet1!R272C12</stp>
        <tr r="L272" s="1"/>
      </tp>
      <tp t="e">
        <v>#N/A</v>
        <stp/>
        <stp>##V3_BDPV12</stp>
        <stp>QUIK UW Equity</stp>
        <stp>RTG_MOODY_LONG_TERM</stp>
        <stp>[NASDAQ.xlsx]Sheet1!R275C12</stp>
        <tr r="L275" s="1"/>
      </tp>
      <tp t="e">
        <v>#N/A</v>
        <stp/>
        <stp>##V3_BDPV12</stp>
        <stp>RFMD UW Equity</stp>
        <stp>RTG_FITCH_LT_ISSUER_DEFAULT</stp>
        <stp>[NASDAQ.xlsx]Sheet1!R285C9</stp>
        <tr r="I285" s="1"/>
      </tp>
      <tp t="e">
        <v>#N/A</v>
        <stp/>
        <stp>##V3_BDPV12</stp>
        <stp>SNDK UW Equity</stp>
        <stp>RTG_MOODY_LONG_TERM</stp>
        <stp>[NASDAQ.xlsx]Sheet1!R290C12</stp>
        <tr r="L290" s="1"/>
      </tp>
      <tp t="e">
        <v>#N/A</v>
        <stp/>
        <stp>##V3_BDPV12</stp>
        <stp>RNWK UW Equity</stp>
        <stp>RTG_MOODY_LONG_TERM</stp>
        <stp>[NASDAQ.xlsx]Sheet1!R281C12</stp>
        <tr r="L281" s="1"/>
      </tp>
      <tp t="e">
        <v>#N/A</v>
        <stp/>
        <stp>##V3_BDPV12</stp>
        <stp>SPLK UW Equity</stp>
        <stp>RTG_MOODY_LONG_TERM</stp>
        <stp>[NASDAQ.xlsx]Sheet1!R310C12</stp>
        <tr r="L310" s="1"/>
      </tp>
      <tp t="e">
        <v>#N/A</v>
        <stp/>
        <stp>##V3_BDPV12</stp>
        <stp>UTEK UW Equity</stp>
        <stp>RTG_MOODY_LONG_TERM</stp>
        <stp>[NASDAQ.xlsx]Sheet1!R351C12</stp>
        <tr r="L351" s="1"/>
      </tp>
      <tp t="e">
        <v>#N/A</v>
        <stp/>
        <stp>##V3_BDPV12</stp>
        <stp>VRSK UW Equity</stp>
        <stp>RTG_MOODY_LONG_TERM</stp>
        <stp>[NASDAQ.xlsx]Sheet1!R359C12</stp>
        <tr r="L359" s="1"/>
      </tp>
      <tp t="e">
        <v>#N/A</v>
        <stp/>
        <stp>##V3_BDPV12</stp>
        <stp>DMRC UW Equity</stp>
        <stp>FCF_TO_TOTAL_DEBT</stp>
        <stp>[NASDAQ.xlsx]Sheet1!R100C19</stp>
        <tr r="S100" s="1"/>
      </tp>
      <tp t="e">
        <v>#N/A</v>
        <stp/>
        <stp>##V3_BDPV12</stp>
        <stp>GUID UW Equity</stp>
        <stp>CF_FREE_CASH_FLOW</stp>
        <stp>[NASDAQ.xlsx]Sheet1!R145C16</stp>
        <tr r="P145" s="1"/>
      </tp>
      <tp t="e">
        <v>#N/A</v>
        <stp/>
        <stp>##V3_BDPV12</stp>
        <stp>SMSI UW Equity</stp>
        <stp>FCF_TO_TOTAL_DEBT</stp>
        <stp>[NASDAQ.xlsx]Sheet1!R305C19</stp>
        <tr r="S305" s="1"/>
      </tp>
      <tp t="e">
        <v>#N/A</v>
        <stp/>
        <stp>##V3_BDPV12</stp>
        <stp>QUIK UW Equity</stp>
        <stp>CF_FREE_CASH_FLOW</stp>
        <stp>[NASDAQ.xlsx]Sheet1!R275C16</stp>
        <tr r="P275" s="1"/>
      </tp>
      <tp t="e">
        <v>#N/A</v>
        <stp/>
        <stp>##V3_BDPV12</stp>
        <stp>SMTP UW Equity</stp>
        <stp>FCF_TO_TOTAL_DEBT</stp>
        <stp>[NASDAQ.xlsx]Sheet1!R306C19</stp>
        <tr r="S306" s="1"/>
      </tp>
      <tp t="e">
        <v>#N/A</v>
        <stp/>
        <stp>##V3_BDPV12</stp>
        <stp>SMTC UW Equity</stp>
        <stp>FCF_TO_TOTAL_DEBT</stp>
        <stp>[NASDAQ.xlsx]Sheet1!R298C19</stp>
        <tr r="S298" s="1"/>
      </tp>
      <tp t="e">
        <v>#N/A</v>
        <stp/>
        <stp>##V3_BDPV12</stp>
        <stp>QUMU UW Equity</stp>
        <stp>CF_FREE_CASH_FLOW</stp>
        <stp>[NASDAQ.xlsx]Sheet1!R276C16</stp>
        <tr r="P276" s="1"/>
      </tp>
      <tp t="e">
        <v>#N/A</v>
        <stp/>
        <stp>##V3_BDPV12</stp>
        <stp>TUBE UW Equity</stp>
        <stp>CF_FREE_CASH_FLOW</stp>
        <stp>[NASDAQ.xlsx]Sheet1!R347C16</stp>
        <tr r="P347" s="1"/>
      </tp>
      <tp t="e">
        <v>#N/A</v>
        <stp/>
        <stp>##V3_BDPV12</stp>
        <stp>MXIM UW Equity</stp>
        <stp>CF_CASH_FROM_OPER</stp>
        <stp>[NASDAQ.xlsx]Sheet1!R206C26</stp>
        <tr r="Z206" s="1"/>
      </tp>
      <tp t="e">
        <v>#N/A</v>
        <stp/>
        <stp>##V3_BDPV12</stp>
        <stp>NUAN UW Equity</stp>
        <stp>CF_FREE_CASH_FLOW</stp>
        <stp>[NASDAQ.xlsx]Sheet1!R236C16</stp>
        <tr r="P236" s="1"/>
      </tp>
      <tp t="e">
        <v>#N/A</v>
        <stp/>
        <stp>##V3_BDPV12</stp>
        <stp>PXLW UW Equity</stp>
        <stp>CF_CASH_FROM_OPER</stp>
        <stp>[NASDAQ.xlsx]Sheet1!R257C26</stp>
        <tr r="Z257" s="1"/>
      </tp>
      <tp t="e">
        <v>#N/A</v>
        <stp/>
        <stp>##V3_BDPV12</stp>
        <stp>FUEL UW Equity</stp>
        <stp>CF_FREE_CASH_FLOW</stp>
        <stp>[NASDAQ.xlsx]Sheet1!R287C16</stp>
        <tr r="P287" s="1"/>
      </tp>
      <tp t="e">
        <v>#N/A</v>
        <stp/>
        <stp>##V3_BDPV12</stp>
        <stp>PMCS UW Equity</stp>
        <stp>FCF_TO_TOTAL_DEBT</stp>
        <stp>[NASDAQ.xlsx]Sheet1!R259C19</stp>
        <tr r="S259" s="1"/>
      </tp>
      <tp t="e">
        <v>#N/A</v>
        <stp/>
        <stp>##V3_BDPV12</stp>
        <stp>OMCL UW Equity</stp>
        <stp>FCF_TO_TOTAL_DEBT</stp>
        <stp>[NASDAQ.xlsx]Sheet1!R240C19</stp>
        <tr r="S240" s="1"/>
      </tp>
      <tp t="e">
        <v>#N/A</v>
        <stp/>
        <stp>##V3_BDPV12</stp>
        <stp>RMBS UW Equity</stp>
        <stp>FCF_TO_TOTAL_DEBT</stp>
        <stp>[NASDAQ.xlsx]Sheet1!R278C19</stp>
        <tr r="S278" s="1"/>
      </tp>
      <tp t="e">
        <v>#N/A</v>
        <stp/>
        <stp>##V3_BDPV12</stp>
        <stp>SMCI UW Equity</stp>
        <stp>FCF_TO_TOTAL_DEBT</stp>
        <stp>[NASDAQ.xlsx]Sheet1!R317C19</stp>
        <tr r="S317" s="1"/>
      </tp>
      <tp t="e">
        <v>#N/A</v>
        <stp/>
        <stp>##V3_BDPV12</stp>
        <stp>EXTR UW Equity</stp>
        <stp>CF_CASH_FROM_OPER</stp>
        <stp>[NASDAQ.xlsx]Sheet1!R128C26</stp>
        <tr r="Z128" s="1"/>
      </tp>
      <tp t="e">
        <v>#N/A</v>
        <stp/>
        <stp>##V3_BDPV12</stp>
        <stp>EMKR UW Equity</stp>
        <stp>FCF_TO_TOTAL_DEBT</stp>
        <stp>[NASDAQ.xlsx]Sheet1!R117C19</stp>
        <tr r="S117" s="1"/>
      </tp>
      <tp t="e">
        <v>#N/A</v>
        <stp/>
        <stp>##V3_BDPV12</stp>
        <stp>IXYS UW Equity</stp>
        <stp>CF_CASH_FROM_OPER</stp>
        <stp>[NASDAQ.xlsx]Sheet1!R171C26</stp>
        <tr r="Z171" s="1"/>
      </tp>
      <tp t="e">
        <v>#N/A</v>
        <stp/>
        <stp>##V3_BDPV12</stp>
        <stp>IMMR UW Equity</stp>
        <stp>FCF_TO_TOTAL_DEBT</stp>
        <stp>[NASDAQ.xlsx]Sheet1!R153C19</stp>
        <tr r="S153" s="1"/>
      </tp>
      <tp t="e">
        <v>#N/A</v>
        <stp/>
        <stp>##V3_BDPV12</stp>
        <stp>ZBRA UW Equity</stp>
        <stp>BS_TOT_ASSET</stp>
        <stp>[NASDAQ.xlsx]Sheet1!R374C22</stp>
        <tr r="V374" s="1"/>
      </tp>
      <tp t="e">
        <v>#N/A</v>
        <stp/>
        <stp>##V3_BDPV12</stp>
        <stp>ZIXI UW Equity</stp>
        <stp>BS_TOT_ASSET</stp>
        <stp>[NASDAQ.xlsx]Sheet1!R375C22</stp>
        <tr r="V375" s="1"/>
      </tp>
      <tp t="e">
        <v>#N/A</v>
        <stp/>
        <stp>##V3_BDPV12</stp>
        <stp>ZNGA UW Equity</stp>
        <stp>BS_TOT_ASSET</stp>
        <stp>[NASDAQ.xlsx]Sheet1!R376C22</stp>
        <tr r="V376" s="1"/>
      </tp>
      <tp t="e">
        <v>#N/A</v>
        <stp/>
        <stp>##V3_BDPV12</stp>
        <stp>BV UW Equity</stp>
        <stp>NET_WORKING_CAPITAL_INVESTMENT</stp>
        <stp>[NASDAQ.xlsx]Sheet1!R45C27</stp>
        <tr r="AA45" s="1"/>
      </tp>
      <tp t="e">
        <v>#N/A</v>
        <stp/>
        <stp>##V3_BDPV12</stp>
        <stp>CA UW Equity</stp>
        <stp>NET_WORKING_CAPITAL_INVESTMENT</stp>
        <stp>[NASDAQ.xlsx]Sheet1!R59C27</stp>
        <tr r="AA59" s="1"/>
      </tp>
      <tp t="e">
        <v>#N/A</v>
        <stp/>
        <stp>##V3_BDPV12</stp>
        <stp>CY UW Equity</stp>
        <stp>NET_WORKING_CAPITAL_INVESTMENT</stp>
        <stp>[NASDAQ.xlsx]Sheet1!R93C27</stp>
        <tr r="AA93" s="1"/>
      </tp>
      <tp t="e">
        <v>#N/A</v>
        <stp/>
        <stp>##V3_BDPV12</stp>
        <stp>DAEG UW Equity</stp>
        <stp>FCF_TO_TOTAL_DEBT</stp>
        <stp>[NASDAQ.xlsx]Sheet1!R94C19</stp>
        <tr r="S94" s="1"/>
      </tp>
      <tp t="e">
        <v>#N/A</v>
        <stp/>
        <stp>##V3_BDPV12</stp>
        <stp>DGII UW Equity</stp>
        <stp>FCF_TO_TOTAL_DEBT</stp>
        <stp>[NASDAQ.xlsx]Sheet1!R99C19</stp>
        <tr r="S99" s="1"/>
      </tp>
      <tp t="e">
        <v>#N/A</v>
        <stp/>
        <stp>##V3_BDPV12</stp>
        <stp>DRAM UW Equity</stp>
        <stp>FCF_TO_TOTAL_DEBT</stp>
        <stp>[NASDAQ.xlsx]Sheet1!R96C19</stp>
        <tr r="S96" s="1"/>
      </tp>
      <tp t="e">
        <v>#N/A</v>
        <stp/>
        <stp>##V3_BDPV12</stp>
        <stp>DTLK UW Equity</stp>
        <stp>FCF_TO_TOTAL_DEBT</stp>
        <stp>[NASDAQ.xlsx]Sheet1!R95C19</stp>
        <tr r="S95" s="1"/>
      </tp>
      <tp t="e">
        <v>#N/A</v>
        <stp/>
        <stp>##V3_BDPV12</stp>
        <stp>DWCH UW Equity</stp>
        <stp>FCF_TO_TOTAL_DEBT</stp>
        <stp>[NASDAQ.xlsx]Sheet1!R97C19</stp>
        <tr r="S97" s="1"/>
      </tp>
      <tp t="e">
        <v>#N/A</v>
        <stp/>
        <stp>##V3_BDPV12</stp>
        <stp>HILL UW Equity</stp>
        <stp>RTG_MDY_SEN_UNSECURED_DEBT</stp>
        <stp>[NASDAQ.xlsx]Sheet1!R105C10</stp>
        <tr r="J105" s="1"/>
      </tp>
      <tp t="e">
        <v>#N/A</v>
        <stp/>
        <stp>##V3_BDPV12</stp>
        <stp>SPLK UW Equity</stp>
        <stp>RTG_MDY_SEN_UNSECURED_DEBT</stp>
        <stp>[NASDAQ.xlsx]Sheet1!R310C10</stp>
        <tr r="J310" s="1"/>
      </tp>
      <tp t="e">
        <v>#N/A</v>
        <stp/>
        <stp>##V3_BDPV12</stp>
        <stp>FALC UW Equity</stp>
        <stp>RTG_MDY_SEN_UNSECURED_DEBT</stp>
        <stp>[NASDAQ.xlsx]Sheet1!R132C10</stp>
        <tr r="J132" s="1"/>
      </tp>
      <tp t="e">
        <v>#N/A</v>
        <stp/>
        <stp>##V3_BDPV12</stp>
        <stp>MFLX UW Equity</stp>
        <stp>RTG_MDY_SEN_UNSECURED_DEBT</stp>
        <stp>[NASDAQ.xlsx]Sheet1!R228C10</stp>
        <tr r="J228" s="1"/>
      </tp>
    </main>
    <main first="bloomberg.rtd">
      <tp t="e">
        <v>#N/A</v>
        <stp/>
        <stp>##V3_BDPV12</stp>
        <stp>DGLY UW Equity</stp>
        <stp>RTG_MDY_SEN_UNSECURED_DEBT</stp>
        <stp>[NASDAQ.xlsx]Sheet1!R101C10</stp>
        <tr r="J101" s="1"/>
      </tp>
      <tp t="e">
        <v>#N/A</v>
        <stp/>
        <stp>##V3_BDPV12</stp>
        <stp>PXLW UW Equity</stp>
        <stp>RTG_MDY_SEN_UNSECURED_DEBT</stp>
        <stp>[NASDAQ.xlsx]Sheet1!R257C10</stp>
        <tr r="J257" s="1"/>
      </tp>
      <tp t="e">
        <v>#N/A</v>
        <stp/>
        <stp>##V3_BDPV12</stp>
        <stp>FSLR UW Equity</stp>
        <stp>RTG_MDY_SEN_UNSECURED_DEBT</stp>
        <stp>[NASDAQ.xlsx]Sheet1!R135C10</stp>
        <tr r="J135" s="1"/>
      </tp>
      <tp t="e">
        <v>#N/A</v>
        <stp/>
        <stp>##V3_BDPV12</stp>
        <stp>OCLR UW Equity</stp>
        <stp>RTG_MDY_SEN_UNSECURED_DEBT</stp>
        <stp>[NASDAQ.xlsx]Sheet1!R239C10</stp>
        <tr r="J239" s="1"/>
      </tp>
      <tp t="e">
        <v>#N/A</v>
        <stp/>
        <stp>##V3_BDPV12</stp>
        <stp>PRLS UW Equity</stp>
        <stp>RTG_MDY_SEN_UNSECURED_DEBT</stp>
        <stp>[NASDAQ.xlsx]Sheet1!R251C10</stp>
        <tr r="J251" s="1"/>
      </tp>
      <tp t="e">
        <v>#N/A</v>
        <stp/>
        <stp>##V3_BDPV12</stp>
        <stp>XPLR UW Equity</stp>
        <stp>RTG_MDY_SEN_UNSECURED_DEBT</stp>
        <stp>[NASDAQ.xlsx]Sheet1!R371C10</stp>
        <tr r="J371" s="1"/>
      </tp>
      <tp t="e">
        <v>#N/A</v>
        <stp/>
        <stp>##V3_BDPV12</stp>
        <stp>SYNA UW Equity</stp>
        <stp>RTG_SP_LT_LC_ISSUER_CREDIT</stp>
        <stp>[NASDAQ.xlsx]Sheet1!R323C8</stp>
        <tr r="H323" s="1"/>
      </tp>
      <tp t="e">
        <v>#N/A</v>
        <stp/>
        <stp>##V3_BDPV12</stp>
        <stp>TWOU UW Equity</stp>
        <stp>RTG_SP_LT_LC_ISSUER_CREDIT</stp>
        <stp>[NASDAQ.xlsx]Sheet1!R3C8</stp>
        <tr r="H3" s="1"/>
      </tp>
      <tp t="e">
        <v>#N/A</v>
        <stp/>
        <stp>##V3_BDPV12</stp>
        <stp>MSFT UW Equity</stp>
        <stp>RTG_SP_LT_LC_ISSUER_CREDIT</stp>
        <stp>[NASDAQ.xlsx]Sheet1!R219C8</stp>
        <tr r="H219" s="1"/>
      </tp>
      <tp t="e">
        <v>#N/A</v>
        <stp/>
        <stp>##V3_BDPV12</stp>
        <stp>WSCI UW Equity</stp>
        <stp>RTG_SP_LT_LC_ISSUER_CREDIT</stp>
        <stp>[NASDAQ.xlsx]Sheet1!R369C8</stp>
        <tr r="H369" s="1"/>
      </tp>
      <tp t="e">
        <v>#N/A</v>
        <stp/>
        <stp>##V3_BDPV12</stp>
        <stp>VRSN UW Equity</stp>
        <stp>RTG_SP_LT_LC_ISSUER_CREDIT</stp>
        <stp>[NASDAQ.xlsx]Sheet1!R358C8</stp>
        <tr r="H358" s="1"/>
      </tp>
      <tp t="e">
        <v>#N/A</v>
        <stp/>
        <stp>##V3_BDPV12</stp>
        <stp>ISSI UW Equity</stp>
        <stp>RTG_SP_LT_LC_ISSUER_CREDIT</stp>
        <stp>[NASDAQ.xlsx]Sheet1!R159C8</stp>
        <tr r="H159" s="1"/>
      </tp>
      <tp t="e">
        <v>#N/A</v>
        <stp/>
        <stp>##V3_BDPV12</stp>
        <stp>PKT UW Equity</stp>
        <stp>RTG_MDY_ISSUER</stp>
        <stp>[NASDAQ.xlsx]Sheet1!R261C11</stp>
        <tr r="K261" s="1"/>
      </tp>
      <tp t="e">
        <v>#N/A</v>
        <stp/>
        <stp>##V3_BDPV12</stp>
        <stp>PKT UW Equity</stp>
        <stp>SALES_REV_TURN</stp>
        <stp>[NASDAQ.xlsx]Sheet1!R261C15</stp>
        <tr r="O261" s="1"/>
      </tp>
      <tp t="e">
        <v>#N/A</v>
        <stp/>
        <stp>##V3_BDPV12</stp>
        <stp>BIRT UW Equity</stp>
        <stp>CF_FREE_CASH_FLOW</stp>
        <stp>[NASDAQ.xlsx]Sheet1!R6C16</stp>
        <tr r="P6" s="1"/>
      </tp>
      <tp t="e">
        <v>#N/A</v>
        <stp/>
        <stp>##V3_BDPV12</stp>
        <stp>KFX UW Equity</stp>
        <stp>RTG_SP_LT_LC_ISSUER_CREDIT</stp>
        <stp>[NASDAQ.xlsx]Sheet1!R183C8</stp>
        <tr r="H183" s="1"/>
      </tp>
      <tp>
        <v>-33.933999999999997</v>
        <stp/>
        <stp>##V3_BDHV12</stp>
        <stp>MOBL UW Equity</stp>
        <stp>FREE_CASH_FLOW_MARGIN</stp>
        <stp>CQ12004</stp>
        <stp/>
        <stp>[NASDAQ.xlsx]FCFMarg BDH!R5C222</stp>
        <stp>Dir=V</stp>
        <stp>Dts=H</stp>
        <stp>Sort=D</stp>
        <stp>Quote=C</stp>
        <stp>QtTyp=Y</stp>
        <stp>Days=T</stp>
        <stp>Per=cq</stp>
        <stp>DtFmt=D</stp>
        <stp>UseDPDF=Y</stp>
        <stp>cols=1;rows=2</stp>
        <tr r="HN5" s="4"/>
      </tp>
      <tp t="e">
        <v>#N/A</v>
        <stp/>
        <stp>##V3_BDPV12</stp>
        <stp>TTMI UW Equity</stp>
        <stp>RTG_MDY_SEN_UNSECURED_DEBT</stp>
        <stp>[NASDAQ.xlsx]Sheet1!R346C10</stp>
        <tr r="J346" s="1"/>
      </tp>
      <tp t="e">
        <v>#N/A</v>
        <stp/>
        <stp>##V3_BDPV12</stp>
        <stp>SEMI UW Equity</stp>
        <stp>RTG_MDY_SEN_UNSECURED_DEBT</stp>
        <stp>[NASDAQ.xlsx]Sheet1!R315C10</stp>
        <tr r="J315" s="1"/>
      </tp>
      <tp t="e">
        <v>#N/A</v>
        <stp/>
        <stp>##V3_BDPV12</stp>
        <stp>PSMI UW Equity</stp>
        <stp>RTG_MDY_SEN_UNSECURED_DEBT</stp>
        <stp>[NASDAQ.xlsx]Sheet1!R253C10</stp>
        <tr r="J253" s="1"/>
      </tp>
      <tp t="e">
        <v>#N/A</v>
        <stp/>
        <stp>##V3_BDPV12</stp>
        <stp>RFMD UW Equity</stp>
        <stp>RTG_MDY_SEN_UNSECURED_DEBT</stp>
        <stp>[NASDAQ.xlsx]Sheet1!R285C10</stp>
        <tr r="J285" s="1"/>
      </tp>
      <tp t="e">
        <v>#N/A</v>
        <stp/>
        <stp>##V3_BDPV12</stp>
        <stp>SGMA UW Equity</stp>
        <stp>RTG_MDY_SEN_UNSECURED_DEBT</stp>
        <stp>[NASDAQ.xlsx]Sheet1!R300C10</stp>
        <tr r="J300" s="1"/>
      </tp>
      <tp t="e">
        <v>#N/A</v>
        <stp/>
        <stp>##V3_BDPV12</stp>
        <stp>SYMC UW Equity</stp>
        <stp>RTG_MDY_SEN_UNSECURED_DEBT</stp>
        <stp>[NASDAQ.xlsx]Sheet1!R321C10</stp>
        <tr r="J321" s="1"/>
      </tp>
      <tp t="e">
        <v>#N/A</v>
        <stp/>
        <stp>##V3_BDPV12</stp>
        <stp>RCMT UW Equity</stp>
        <stp>RTG_MDY_SEN_UNSECURED_DEBT</stp>
        <stp>[NASDAQ.xlsx]Sheet1!R279C10</stp>
        <tr r="J279" s="1"/>
      </tp>
      <tp t="e">
        <v>#N/A</v>
        <stp/>
        <stp>##V3_BDPV12</stp>
        <stp>QUMU UW Equity</stp>
        <stp>RTG_MDY_SEN_UNSECURED_DEBT</stp>
        <stp>[NASDAQ.xlsx]Sheet1!R276C10</stp>
        <tr r="J276" s="1"/>
      </tp>
      <tp t="e">
        <v>#N/A</v>
        <stp/>
        <stp>##V3_BDPV12</stp>
        <stp>IMMR UW Equity</stp>
        <stp>RTG_MDY_SEN_UNSECURED_DEBT</stp>
        <stp>[NASDAQ.xlsx]Sheet1!R153C10</stp>
        <tr r="J153" s="1"/>
      </tp>
      <tp t="e">
        <v>#N/A</v>
        <stp/>
        <stp>##V3_BDPV12</stp>
        <stp>SGMS UW Equity</stp>
        <stp>RTG_MDY_SEN_UNSECURED_DEBT</stp>
        <stp>[NASDAQ.xlsx]Sheet1!R294C10</stp>
        <tr r="J294" s="1"/>
      </tp>
      <tp t="e">
        <v>#N/A</v>
        <stp/>
        <stp>##V3_BDPV12</stp>
        <stp>SYNC UW Equity</stp>
        <stp>RTG_SP_LT_LC_ISSUER_CREDIT</stp>
        <stp>[NASDAQ.xlsx]Sheet1!R322C8</stp>
        <tr r="H322" s="1"/>
      </tp>
      <tp t="e">
        <v>#N/A</v>
        <stp/>
        <stp>##V3_BDPV12</stp>
        <stp>TZOO UW Equity</stp>
        <stp>RTG_SP_LT_LC_ISSUER_CREDIT</stp>
        <stp>[NASDAQ.xlsx]Sheet1!R341C8</stp>
        <tr r="H341" s="1"/>
      </tp>
      <tp t="e">
        <v>#N/A</v>
        <stp/>
        <stp>##V3_BDPV12</stp>
        <stp>HSII UW Equity</stp>
        <stp>RTG_SP_LT_LC_ISSUER_CREDIT</stp>
        <stp>[NASDAQ.xlsx]Sheet1!R148C8</stp>
        <tr r="H148" s="1"/>
      </tp>
      <tp t="e">
        <v>#N/A</v>
        <stp/>
        <stp>##V3_BDPV12</stp>
        <stp>LSCC UW Equity</stp>
        <stp>RTG_SP_LT_LC_ISSUER_CREDIT</stp>
        <stp>[NASDAQ.xlsx]Sheet1!R188C8</stp>
        <tr r="H188" s="1"/>
      </tp>
      <tp t="e">
        <v>#N/A</v>
        <stp/>
        <stp>##V3_BDPV12</stp>
        <stp>MSCC UW Equity</stp>
        <stp>RTG_SP_LT_LC_ISSUER_CREDIT</stp>
        <stp>[NASDAQ.xlsx]Sheet1!R218C8</stp>
        <tr r="H218" s="1"/>
      </tp>
      <tp t="e">
        <v>#N/A</v>
        <stp/>
        <stp>##V3_BDPV12</stp>
        <stp>BIRT UW Equity</stp>
        <stp>RTG_MDY_SEN_UNSECURED_DEBT</stp>
        <stp>[NASDAQ.xlsx]Sheet1!R6C10</stp>
        <tr r="J6" s="1"/>
      </tp>
      <tp t="e">
        <v>#N/A</v>
        <stp/>
        <stp>##V3_BDPV12</stp>
        <stp>VRSK UW Equity</stp>
        <stp>RTG_SP_LT_LC_ISSUER_CREDIT</stp>
        <stp>[NASDAQ.xlsx]Sheet1!R359C8</stp>
        <tr r="H359" s="1"/>
      </tp>
      <tp t="e">
        <v>#N/A</v>
        <stp/>
        <stp>##V3_BDPV12</stp>
        <stp>TWOU UW Equity</stp>
        <stp>CF_FREE_CASH_FLOW</stp>
        <stp>[NASDAQ.xlsx]Sheet1!R3C16</stp>
        <tr r="P3" s="1"/>
      </tp>
      <tp>
        <v>5.2262000000000004</v>
        <stp/>
        <stp>##V3_BDHV12</stp>
        <stp>MKTO UW Equity</stp>
        <stp>FREE_CASH_FLOW_MARGIN</stp>
        <stp>CQ12004</stp>
        <stp/>
        <stp>[NASDAQ.xlsx]FCFMarg BDH!R5C203</stp>
        <stp>Dir=V</stp>
        <stp>Dts=H</stp>
        <stp>Sort=D</stp>
        <stp>Quote=C</stp>
        <stp>QtTyp=Y</stp>
        <stp>Days=T</stp>
        <stp>Per=cq</stp>
        <stp>DtFmt=D</stp>
        <stp>UseDPDF=Y</stp>
        <stp>cols=1;rows=6</stp>
        <tr r="GU5" s="4"/>
      </tp>
      <tp t="e">
        <v>#N/A</v>
        <stp/>
        <stp>##V3_BDPV12</stp>
        <stp>CTG UW Equity</stp>
        <stp>RTG_MOODY_LONG_TERM</stp>
        <stp>[NASDAQ.xlsx]Sheet1!R76C12</stp>
        <tr r="L76" s="1"/>
      </tp>
      <tp t="e">
        <v>#N/A</v>
        <stp/>
        <stp>##V3_BDPV12</stp>
        <stp>SANM UW Equity</stp>
        <stp>RTG_MDY_SEN_UNSECURED_DEBT</stp>
        <stp>[NASDAQ.xlsx]Sheet1!R291C10</stp>
        <tr r="J291" s="1"/>
      </tp>
      <tp t="e">
        <v>#N/A</v>
        <stp/>
        <stp>##V3_BDPV12</stp>
        <stp>ONNN UW Equity</stp>
        <stp>RTG_MDY_SEN_UNSECURED_DEBT</stp>
        <stp>[NASDAQ.xlsx]Sheet1!R242C10</stp>
        <tr r="J242" s="1"/>
      </tp>
      <tp t="e">
        <v>#N/A</v>
        <stp/>
        <stp>##V3_BDPV12</stp>
        <stp>ELNK UW Equity</stp>
        <stp>RTG_MDY_SEN_UNSECURED_DEBT</stp>
        <stp>[NASDAQ.xlsx]Sheet1!R108C10</stp>
        <tr r="J108" s="1"/>
      </tp>
      <tp t="e">
        <v>#N/A</v>
        <stp/>
        <stp>##V3_BDPV12</stp>
        <stp>MANH UW Equity</stp>
        <stp>RTG_MDY_SEN_UNSECURED_DEBT</stp>
        <stp>[NASDAQ.xlsx]Sheet1!R202C10</stp>
        <tr r="J202" s="1"/>
      </tp>
      <tp t="e">
        <v>#N/A</v>
        <stp/>
        <stp>##V3_BDPV12</stp>
        <stp>MIND UW Equity</stp>
        <stp>RTG_MDY_SEN_UNSECURED_DEBT</stp>
        <stp>[NASDAQ.xlsx]Sheet1!R221C10</stp>
        <tr r="J221" s="1"/>
      </tp>
      <tp t="e">
        <v>#N/A</v>
        <stp/>
        <stp>##V3_BDPV12</stp>
        <stp>SYNA UW Equity</stp>
        <stp>RTG_MDY_SEN_UNSECURED_DEBT</stp>
        <stp>[NASDAQ.xlsx]Sheet1!R323C10</stp>
        <tr r="J323" s="1"/>
      </tp>
      <tp t="e">
        <v>#N/A</v>
        <stp/>
        <stp>##V3_BDPV12</stp>
        <stp>SYNC UW Equity</stp>
        <stp>RTG_MDY_SEN_UNSECURED_DEBT</stp>
        <stp>[NASDAQ.xlsx]Sheet1!R322C10</stp>
        <tr r="J322" s="1"/>
      </tp>
      <tp t="e">
        <v>#N/A</v>
        <stp/>
        <stp>##V3_BDPV12</stp>
        <stp>SSNC UW Equity</stp>
        <stp>RTG_MDY_SEN_UNSECURED_DEBT</stp>
        <stp>[NASDAQ.xlsx]Sheet1!R312C10</stp>
        <tr r="J312" s="1"/>
      </tp>
      <tp t="e">
        <v>#N/A</v>
        <stp/>
        <stp>##V3_BDPV12</stp>
        <stp>MLNX UW Equity</stp>
        <stp>RTG_MDY_SEN_UNSECURED_DEBT</stp>
        <stp>[NASDAQ.xlsx]Sheet1!R211C10</stp>
        <tr r="J211" s="1"/>
      </tp>
      <tp t="e">
        <v>#N/A</v>
        <stp/>
        <stp>##V3_BDPV12</stp>
        <stp>XLNX UW Equity</stp>
        <stp>RTG_MDY_SEN_UNSECURED_DEBT</stp>
        <stp>[NASDAQ.xlsx]Sheet1!R370C10</stp>
        <tr r="J370" s="1"/>
      </tp>
      <tp t="e">
        <v>#N/A</v>
        <stp/>
        <stp>##V3_BDPV12</stp>
        <stp>MENT UW Equity</stp>
        <stp>RTG_MDY_SEN_UNSECURED_DEBT</stp>
        <stp>[NASDAQ.xlsx]Sheet1!R212C10</stp>
        <tr r="J212" s="1"/>
      </tp>
      <tp t="e">
        <v>#N/A</v>
        <stp/>
        <stp>##V3_BDPV12</stp>
        <stp>TQNT UW Equity</stp>
        <stp>RTG_MDY_SEN_UNSECURED_DEBT</stp>
        <stp>[NASDAQ.xlsx]Sheet1!R343C10</stp>
        <tr r="J343" s="1"/>
      </tp>
      <tp t="e">
        <v>#N/A</v>
        <stp/>
        <stp>##V3_BDPV12</stp>
        <stp>SYNT UW Equity</stp>
        <stp>RTG_MDY_SEN_UNSECURED_DEBT</stp>
        <stp>[NASDAQ.xlsx]Sheet1!R326C10</stp>
        <tr r="J326" s="1"/>
      </tp>
      <tp t="e">
        <v>#N/A</v>
        <stp/>
        <stp>##V3_BDPV12</stp>
        <stp>UBNT UW Equity</stp>
        <stp>RTG_MDY_SEN_UNSECURED_DEBT</stp>
        <stp>[NASDAQ.xlsx]Sheet1!R349C10</stp>
        <tr r="J349" s="1"/>
      </tp>
      <tp t="e">
        <v>#N/A</v>
        <stp/>
        <stp>##V3_BDPV12</stp>
        <stp>VRNT UW Equity</stp>
        <stp>RTG_MDY_SEN_UNSECURED_DEBT</stp>
        <stp>[NASDAQ.xlsx]Sheet1!R357C10</stp>
        <tr r="J357" s="1"/>
      </tp>
      <tp t="e">
        <v>#N/A</v>
        <stp/>
        <stp>##V3_BDPV12</stp>
        <stp>FTNT UW Equity</stp>
        <stp>RTG_MDY_SEN_UNSECURED_DEBT</stp>
        <stp>[NASDAQ.xlsx]Sheet1!R139C10</stp>
        <tr r="J139" s="1"/>
      </tp>
      <tp t="e">
        <v>#N/A</v>
        <stp/>
        <stp>##V3_BDPV12</stp>
        <stp>VRNS UW Equity</stp>
        <stp>RTG_MDY_SEN_UNSECURED_DEBT</stp>
        <stp>[NASDAQ.xlsx]Sheet1!R354C10</stp>
        <tr r="J354" s="1"/>
      </tp>
      <tp t="e">
        <v>#N/A</v>
        <stp/>
        <stp>##V3_BDPV12</stp>
        <stp>SONS UW Equity</stp>
        <stp>RTG_MDY_SEN_UNSECURED_DEBT</stp>
        <stp>[NASDAQ.xlsx]Sheet1!R308C10</stp>
        <tr r="J308" s="1"/>
      </tp>
      <tp t="e">
        <v>#N/A</v>
        <stp/>
        <stp>##V3_BDPV12</stp>
        <stp>SYMC UW Equity</stp>
        <stp>RTG_SP_LT_LC_ISSUER_CREDIT</stp>
        <stp>[NASDAQ.xlsx]Sheet1!R321C8</stp>
        <tr r="H321" s="1"/>
      </tp>
      <tp t="e">
        <v>#N/A</v>
        <stp/>
        <stp>##V3_BDPV12</stp>
        <stp>ATVI UW Equity</stp>
        <stp>RTG_MDY_SEN_UNSECURED_DEBT</stp>
        <stp>[NASDAQ.xlsx]Sheet1!R5C10</stp>
        <tr r="J5" s="1"/>
      </tp>
      <tp t="e">
        <v>#N/A</v>
        <stp/>
        <stp>##V3_BDPV12</stp>
        <stp>ADEP UW Equity</stp>
        <stp>RTG_MDY_SEN_UNSECURED_DEBT</stp>
        <stp>[NASDAQ.xlsx]Sheet1!R8C10</stp>
        <tr r="J8" s="1"/>
      </tp>
      <tp t="e">
        <v>#N/A</v>
        <stp/>
        <stp>##V3_BDPV12</stp>
        <stp>ADBE UW Equity</stp>
        <stp>RTG_MDY_SEN_UNSECURED_DEBT</stp>
        <stp>[NASDAQ.xlsx]Sheet1!R9C10</stp>
        <tr r="J9" s="1"/>
      </tp>
      <tp t="e">
        <v>#N/A</v>
        <stp/>
        <stp>##V3_BDPV12</stp>
        <stp>ACXM UW Equity</stp>
        <stp>RTG_MDY_SEN_UNSECURED_DEBT</stp>
        <stp>[NASDAQ.xlsx]Sheet1!R7C10</stp>
        <tr r="J7" s="1"/>
      </tp>
      <tp t="e">
        <v>#N/A</v>
        <stp/>
        <stp>##V3_BDPV12</stp>
        <stp>ACIW UW Equity</stp>
        <stp>RTG_MDY_SEN_UNSECURED_DEBT</stp>
        <stp>[NASDAQ.xlsx]Sheet1!R4C10</stp>
        <tr r="J4" s="1"/>
      </tp>
      <tp t="e">
        <v>#N/A</v>
        <stp/>
        <stp>##V3_BDPV12</stp>
        <stp>SQI UW Equity</stp>
        <stp>NET_WORKING_CAPITAL_INVESTMENT</stp>
        <stp>[NASDAQ.xlsx]Sheet1!R295C27</stp>
        <tr r="AA295" s="1"/>
      </tp>
      <tp t="e">
        <v>#N/A</v>
        <stp/>
        <stp>##V3_BDPV12</stp>
        <stp>IMI UW Equity</stp>
        <stp>BS_CASH_NEAR_CASH_ITEM</stp>
        <stp>[NASDAQ.xlsx]Sheet1!R162C28</stp>
        <tr r="AB162" s="1"/>
      </tp>
      <tp t="e">
        <v>#N/A</v>
        <stp/>
        <stp>##V3_BDPV12</stp>
        <stp>ADBE UW Equity</stp>
        <stp>CF_CASH_FROM_OPER</stp>
        <stp>[NASDAQ.xlsx]Sheet1!R9C26</stp>
        <tr r="Z9" s="1"/>
      </tp>
      <tp t="e">
        <v>#N/A</v>
        <stp/>
        <stp>##V3_BDPV12</stp>
        <stp>COOL UW Equity</stp>
        <stp>RTG_MDY_SEN_UNSECURED_DEBT</stp>
        <stp>[NASDAQ.xlsx]Sheet1!R201C10</stp>
        <tr r="J201" s="1"/>
      </tp>
      <tp t="e">
        <v>#N/A</v>
        <stp/>
        <stp>##V3_BDPV12</stp>
        <stp>ELON UW Equity</stp>
        <stp>RTG_MDY_SEN_UNSECURED_DEBT</stp>
        <stp>[NASDAQ.xlsx]Sheet1!R110C10</stp>
        <tr r="J110" s="1"/>
      </tp>
      <tp t="e">
        <v>#N/A</v>
        <stp/>
        <stp>##V3_BDPV12</stp>
        <stp>HSON UW Equity</stp>
        <stp>RTG_MDY_SEN_UNSECURED_DEBT</stp>
        <stp>[NASDAQ.xlsx]Sheet1!R150C10</stp>
        <tr r="J150" s="1"/>
      </tp>
      <tp t="e">
        <v>#N/A</v>
        <stp/>
        <stp>##V3_BDPV12</stp>
        <stp>QCOM UW Equity</stp>
        <stp>RTG_MDY_SEN_UNSECURED_DEBT</stp>
        <stp>[NASDAQ.xlsx]Sheet1!R270C10</stp>
        <tr r="J270" s="1"/>
      </tp>
      <tp t="e">
        <v>#N/A</v>
        <stp/>
        <stp>##V3_BDPV12</stp>
        <stp>JCOM UW Equity</stp>
        <stp>RTG_MDY_SEN_UNSECURED_DEBT</stp>
        <stp>[NASDAQ.xlsx]Sheet1!R172C10</stp>
        <tr r="J172" s="1"/>
      </tp>
      <tp t="e">
        <v>#N/A</v>
        <stp/>
        <stp>##V3_BDPV12</stp>
        <stp>TZOO UW Equity</stp>
        <stp>RTG_MDY_SEN_UNSECURED_DEBT</stp>
        <stp>[NASDAQ.xlsx]Sheet1!R341C10</stp>
        <tr r="J341" s="1"/>
      </tp>
      <tp t="e">
        <v>#N/A</v>
        <stp/>
        <stp>##V3_BDPV12</stp>
        <stp>YHOO UW Equity</stp>
        <stp>RTG_MDY_SEN_UNSECURED_DEBT</stp>
        <stp>[NASDAQ.xlsx]Sheet1!R373C10</stp>
        <tr r="J373" s="1"/>
      </tp>
      <tp t="e">
        <v>#N/A</v>
        <stp/>
        <stp>##V3_BDPV12</stp>
        <stp>EVOL UW Equity</stp>
        <stp>RTG_MDY_SEN_UNSECURED_DEBT</stp>
        <stp>[NASDAQ.xlsx]Sheet1!R126C10</stp>
        <tr r="J126" s="1"/>
      </tp>
      <tp t="e">
        <v>#N/A</v>
        <stp/>
        <stp>##V3_BDPV12</stp>
        <stp>SCON UW Equity</stp>
        <stp>RTG_MDY_SEN_UNSECURED_DEBT</stp>
        <stp>[NASDAQ.xlsx]Sheet1!R318C10</stp>
        <tr r="J318" s="1"/>
      </tp>
      <tp t="e">
        <v>#N/A</v>
        <stp/>
        <stp>##V3_BDPV12</stp>
        <stp>LOOK UW Equity</stp>
        <stp>RTG_MDY_SEN_UNSECURED_DEBT</stp>
        <stp>[NASDAQ.xlsx]Sheet1!R197C10</stp>
        <tr r="J197" s="1"/>
      </tp>
      <tp t="e">
        <v>#N/A</v>
        <stp/>
        <stp>##V3_BDPV12</stp>
        <stp>GOOG UW Equity</stp>
        <stp>RTG_MDY_SEN_UNSECURED_DEBT</stp>
        <stp>[NASDAQ.xlsx]Sheet1!R141C10</stp>
        <tr r="J141" s="1"/>
      </tp>
      <tp t="e">
        <v>#N/A</v>
        <stp/>
        <stp>##V3_BDPV12</stp>
        <stp>DIOD UW Equity</stp>
        <stp>RTG_MDY_SEN_UNSECURED_DEBT</stp>
        <stp>[NASDAQ.xlsx]Sheet1!R103C10</stp>
        <tr r="J103" s="1"/>
      </tp>
      <tp t="e">
        <v>#N/A</v>
        <stp/>
        <stp>##V3_BDPV12</stp>
        <stp>INOD UW Equity</stp>
        <stp>RTG_MDY_SEN_UNSECURED_DEBT</stp>
        <stp>[NASDAQ.xlsx]Sheet1!R156C10</stp>
        <tr r="J156" s="1"/>
      </tp>
      <tp t="e">
        <v>#N/A</v>
        <stp/>
        <stp>##V3_BDPV12</stp>
        <stp>ENOC UW Equity</stp>
        <stp>RTG_MDY_SEN_UNSECURED_DEBT</stp>
        <stp>[NASDAQ.xlsx]Sheet1!R121C10</stp>
        <tr r="J121" s="1"/>
      </tp>
      <tp t="e">
        <v>#N/A</v>
        <stp/>
        <stp>##V3_BDPV12</stp>
        <stp>RLOC UW Equity</stp>
        <stp>RTG_MDY_SEN_UNSECURED_DEBT</stp>
        <stp>[NASDAQ.xlsx]Sheet1!R280C10</stp>
        <tr r="J280" s="1"/>
      </tp>
      <tp t="e">
        <v>#N/A</v>
        <stp/>
        <stp>##V3_BDPV12</stp>
        <stp>SYKE UW Equity</stp>
        <stp>RTG_SP_LT_LC_ISSUER_CREDIT</stp>
        <stp>[NASDAQ.xlsx]Sheet1!R320C8</stp>
        <tr r="H320" s="1"/>
      </tp>
      <tp t="e">
        <v>#N/A</v>
        <stp/>
        <stp>##V3_BDPV12</stp>
        <stp>SPDC UW Equity</stp>
        <stp>RTG_SP_LT_LC_ISSUER_CREDIT</stp>
        <stp>[NASDAQ.xlsx]Sheet1!R309C8</stp>
        <tr r="H309" s="1"/>
      </tp>
      <tp t="e">
        <v>#N/A</v>
        <stp/>
        <stp>##V3_BDPV12</stp>
        <stp>IPAS UW Equity</stp>
        <stp>RTG_SP_LT_LC_ISSUER_CREDIT</stp>
        <stp>[NASDAQ.xlsx]Sheet1!R169C8</stp>
        <tr r="H169" s="1"/>
      </tp>
      <tp t="e">
        <v>#N/A</v>
        <stp/>
        <stp>##V3_BDPV12</stp>
        <stp>IXYS UW Equity</stp>
        <stp>RTG_SP_LT_LC_ISSUER_CREDIT</stp>
        <stp>[NASDAQ.xlsx]Sheet1!R171C8</stp>
        <tr r="H171" s="1"/>
      </tp>
      <tp t="e">
        <v>#N/A</v>
        <stp/>
        <stp>##V3_BDPV12</stp>
        <stp>LPTH UW Equity</stp>
        <stp>RTG_SP_LT_LC_ISSUER_CREDIT</stp>
        <stp>[NASDAQ.xlsx]Sheet1!R189C8</stp>
        <tr r="H189" s="1"/>
      </tp>
      <tp t="e">
        <v>#N/A</v>
        <stp/>
        <stp>##V3_BDPV12</stp>
        <stp>SPRT UW Equity</stp>
        <stp>RTG_SP_LT_LC_ISSUER_CREDIT</stp>
        <stp>[NASDAQ.xlsx]Sheet1!R319C8</stp>
        <tr r="H319" s="1"/>
      </tp>
      <tp t="e">
        <v>#N/A</v>
        <stp/>
        <stp>##V3_BDPV12</stp>
        <stp>SLP UW Equity</stp>
        <stp>BS_CASH_NEAR_CASH_ITEM</stp>
        <stp>[NASDAQ.xlsx]Sheet1!R303C28</stp>
        <tr r="AB303" s="1"/>
      </tp>
      <tp t="e">
        <v>#N/A</v>
        <stp/>
        <stp>##V3_BDPV12</stp>
        <stp>CVV UW Equity</stp>
        <stp>RTG_MOODY_LONG_TERM</stp>
        <stp>[NASDAQ.xlsx]Sheet1!R92C12</stp>
        <tr r="L92" s="1"/>
      </tp>
      <tp t="e">
        <v>#N/A</v>
        <stp/>
        <stp>##V3_BDPV12</stp>
        <stp>ACIW UW Equity</stp>
        <stp>CF_FREE_CASH_FLOW</stp>
        <stp>[NASDAQ.xlsx]Sheet1!R4C16</stp>
        <tr r="P4" s="1"/>
      </tp>
      <tp>
        <v>-387.01620000000003</v>
        <stp/>
        <stp>##V3_BDHV12</stp>
        <stp>LIQD UW Equity</stp>
        <stp>FREE_CASH_FLOW_MARGIN</stp>
        <stp>CQ12004</stp>
        <stp/>
        <stp>[NASDAQ.xlsx]FCFMarg BDH!R5C191</stp>
        <stp>Dir=V</stp>
        <stp>Dts=H</stp>
        <stp>Sort=D</stp>
        <stp>Quote=C</stp>
        <stp>QtTyp=Y</stp>
        <stp>Days=T</stp>
        <stp>Per=cq</stp>
        <stp>DtFmt=D</stp>
        <stp>UseDPDF=Y</stp>
        <stp>cols=1;rows=5</stp>
        <tr r="GI5" s="4"/>
      </tp>
      <tp t="e">
        <v>#N/A</v>
        <stp/>
        <stp>##V3_BDPV12</stp>
        <stp>IMI UW Equity</stp>
        <stp>RTG_SP_LT_LC_ISSUER_CREDIT</stp>
        <stp>[NASDAQ.xlsx]Sheet1!R162C8</stp>
        <tr r="H162" s="1"/>
      </tp>
      <tp t="e">
        <v>#N/A</v>
        <stp/>
        <stp>##V3_BDPV12</stp>
        <stp>EA UW Equity</stp>
        <stp>NET_WORKING_CAPITAL_INVESTMENT</stp>
        <stp>[NASDAQ.xlsx]Sheet1!R115C27</stp>
        <tr r="AA115" s="1"/>
      </tp>
      <tp t="e">
        <v>#N/A</v>
        <stp/>
        <stp>##V3_BDPV12</stp>
        <stp>KVHI UW Equity</stp>
        <stp>RTG_MDY_SEN_UNSECURED_DEBT</stp>
        <stp>[NASDAQ.xlsx]Sheet1!R185C10</stp>
        <tr r="J185" s="1"/>
      </tp>
      <tp t="e">
        <v>#N/A</v>
        <stp/>
        <stp>##V3_BDPV12</stp>
        <stp>DLHC UW Equity</stp>
        <stp>RTG_MDY_SEN_UNSECURED_DEBT</stp>
        <stp>[NASDAQ.xlsx]Sheet1!R104C10</stp>
        <tr r="J104" s="1"/>
      </tp>
      <tp t="e">
        <v>#N/A</v>
        <stp/>
        <stp>##V3_BDPV12</stp>
        <stp>QRHC UW Equity</stp>
        <stp>RTG_MDY_SEN_UNSECURED_DEBT</stp>
        <stp>[NASDAQ.xlsx]Sheet1!R274C10</stp>
        <tr r="J274" s="1"/>
      </tp>
      <tp t="e">
        <v>#N/A</v>
        <stp/>
        <stp>##V3_BDPV12</stp>
        <stp>JKHY UW Equity</stp>
        <stp>RTG_MDY_SEN_UNSECURED_DEBT</stp>
        <stp>[NASDAQ.xlsx]Sheet1!R173C10</stp>
        <tr r="J173" s="1"/>
      </tp>
      <tp t="e">
        <v>#N/A</v>
        <stp/>
        <stp>##V3_BDPV12</stp>
        <stp>MCHP UW Equity</stp>
        <stp>RTG_MDY_SEN_UNSECURED_DEBT</stp>
        <stp>[NASDAQ.xlsx]Sheet1!R216C10</stp>
        <tr r="J216" s="1"/>
      </tp>
      <tp t="e">
        <v>#N/A</v>
        <stp/>
        <stp>##V3_BDPV12</stp>
        <stp>CA UW Equity</stp>
        <stp>RTG_MOODY_LONG_TERM</stp>
        <stp>[NASDAQ.xlsx]Sheet1!R59C12</stp>
        <tr r="L59" s="1"/>
      </tp>
      <tp t="e">
        <v>#N/A</v>
        <stp/>
        <stp>##V3_BDPV12</stp>
        <stp>MXIM UW Equity</stp>
        <stp>RTG_SP_LT_LC_ISSUER_CREDIT</stp>
        <stp>[NASDAQ.xlsx]Sheet1!R206C8</stp>
        <tr r="H206" s="1"/>
      </tp>
      <tp t="e">
        <v>#N/A</v>
        <stp/>
        <stp>##V3_BDPV12</stp>
        <stp>NVDA UW Equity</stp>
        <stp>RTG_SP_LT_LC_ISSUER_CREDIT</stp>
        <stp>[NASDAQ.xlsx]Sheet1!R238C8</stp>
        <tr r="H238" s="1"/>
      </tp>
      <tp t="e">
        <v>#N/A</v>
        <stp/>
        <stp>##V3_BDPV12</stp>
        <stp>AWAY UW Equity</stp>
        <stp>RTG_SP_LT_LC_ISSUER_CREDIT</stp>
        <stp>[NASDAQ.xlsx]Sheet1!R149C8</stp>
        <tr r="H149" s="1"/>
      </tp>
      <tp t="e">
        <v>#N/A</v>
        <stp/>
        <stp>##V3_BDPV12</stp>
        <stp>BIRT UW Equity</stp>
        <stp>RTG_SP_LT_LC_ISSUER_CREDIT</stp>
        <stp>[NASDAQ.xlsx]Sheet1!R6C8</stp>
        <tr r="H6" s="1"/>
      </tp>
      <tp t="e">
        <v>#N/A</v>
        <stp/>
        <stp>##V3_BDPV12</stp>
        <stp>SYRX UW Equity</stp>
        <stp>RTG_SP_LT_LC_ISSUER_CREDIT</stp>
        <stp>[NASDAQ.xlsx]Sheet1!R327C8</stp>
        <tr r="H327" s="1"/>
      </tp>
      <tp t="e">
        <v>#N/A</v>
        <stp/>
        <stp>##V3_BDPV12</stp>
        <stp>CY UW Equity</stp>
        <stp>RTG_MOODY_LONG_TERM</stp>
        <stp>[NASDAQ.xlsx]Sheet1!R93C12</stp>
        <tr r="L93" s="1"/>
      </tp>
      <tp t="e">
        <v>#N/A</v>
        <stp/>
        <stp>##V3_BDPV12</stp>
        <stp>PKT UW Equity</stp>
        <stp>BS_CASH_NEAR_CASH_ITEM</stp>
        <stp>[NASDAQ.xlsx]Sheet1!R261C28</stp>
        <tr r="AB261" s="1"/>
      </tp>
      <tp t="e">
        <v>#N/A</v>
        <stp/>
        <stp>##V3_BDPV12</stp>
        <stp>ADBE UW Equity</stp>
        <stp>RTG_FITCH_LT_ISSUER_DEFAULT</stp>
        <stp>[NASDAQ.xlsx]Sheet1!R9C9</stp>
        <tr r="I9" s="1"/>
      </tp>
      <tp t="e">
        <v>#N/A</v>
        <stp/>
        <stp>##V3_BDPV12</stp>
        <stp>ADEP UW Equity</stp>
        <stp>CF_FREE_CASH_FLOW</stp>
        <stp>[NASDAQ.xlsx]Sheet1!R8C16</stp>
        <tr r="P8" s="1"/>
      </tp>
      <tp t="e">
        <v>#N/A</v>
        <stp/>
        <stp>##V3_BDPV12</stp>
        <stp>MXIM UW Equity</stp>
        <stp>RTG_MDY_SEN_UNSECURED_DEBT</stp>
        <stp>[NASDAQ.xlsx]Sheet1!R206C10</stp>
        <tr r="J206" s="1"/>
      </tp>
      <tp t="e">
        <v>#N/A</v>
        <stp/>
        <stp>##V3_BDPV12</stp>
        <stp>ININ UW Equity</stp>
        <stp>RTG_MDY_SEN_UNSECURED_DEBT</stp>
        <stp>[NASDAQ.xlsx]Sheet1!R161C10</stp>
        <tr r="J161" s="1"/>
      </tp>
      <tp t="e">
        <v>#N/A</v>
        <stp/>
        <stp>##V3_BDPV12</stp>
        <stp>PFIN UW Equity</stp>
        <stp>RTG_MDY_SEN_UNSECURED_DEBT</stp>
        <stp>[NASDAQ.xlsx]Sheet1!R245C10</stp>
        <tr r="J245" s="1"/>
      </tp>
      <tp t="e">
        <v>#N/A</v>
        <stp/>
        <stp>##V3_BDPV12</stp>
        <stp>ISIL UW Equity</stp>
        <stp>RTG_MDY_SEN_UNSECURED_DEBT</stp>
        <stp>[NASDAQ.xlsx]Sheet1!R166C10</stp>
        <tr r="J166" s="1"/>
      </tp>
      <tp t="e">
        <v>#N/A</v>
        <stp/>
        <stp>##V3_BDPV12</stp>
        <stp>TWIN UW Equity</stp>
        <stp>RTG_MDY_SEN_UNSECURED_DEBT</stp>
        <stp>[NASDAQ.xlsx]Sheet1!R348C10</stp>
        <tr r="J348" s="1"/>
      </tp>
      <tp t="e">
        <v>#N/A</v>
        <stp/>
        <stp>##V3_BDPV12</stp>
        <stp>QSII UW Equity</stp>
        <stp>RTG_MDY_SEN_UNSECURED_DEBT</stp>
        <stp>[NASDAQ.xlsx]Sheet1!R271C10</stp>
        <tr r="J271" s="1"/>
      </tp>
      <tp t="e">
        <v>#N/A</v>
        <stp/>
        <stp>##V3_BDPV12</stp>
        <stp>RCII UW Equity</stp>
        <stp>RTG_MDY_SEN_UNSECURED_DEBT</stp>
        <stp>[NASDAQ.xlsx]Sheet1!R283C10</stp>
        <tr r="J283" s="1"/>
      </tp>
      <tp t="e">
        <v>#N/A</v>
        <stp/>
        <stp>##V3_BDPV12</stp>
        <stp>EFII UW Equity</stp>
        <stp>RTG_MDY_SEN_UNSECURED_DEBT</stp>
        <stp>[NASDAQ.xlsx]Sheet1!R116C10</stp>
        <tr r="J116" s="1"/>
      </tp>
      <tp t="e">
        <v>#N/A</v>
        <stp/>
        <stp>##V3_BDPV12</stp>
        <stp>ERII UW Equity</stp>
        <stp>RTG_MDY_SEN_UNSECURED_DEBT</stp>
        <stp>[NASDAQ.xlsx]Sheet1!R120C10</stp>
        <tr r="J120" s="1"/>
      </tp>
      <tp t="e">
        <v>#N/A</v>
        <stp/>
        <stp>##V3_BDPV12</stp>
        <stp>HSII UW Equity</stp>
        <stp>RTG_MDY_SEN_UNSECURED_DEBT</stp>
        <stp>[NASDAQ.xlsx]Sheet1!R148C10</stp>
        <tr r="J148" s="1"/>
      </tp>
      <tp t="e">
        <v>#N/A</v>
        <stp/>
        <stp>##V3_BDPV12</stp>
        <stp>QUIK UW Equity</stp>
        <stp>RTG_MDY_SEN_UNSECURED_DEBT</stp>
        <stp>[NASDAQ.xlsx]Sheet1!R275C10</stp>
        <tr r="J275" s="1"/>
      </tp>
      <tp t="e">
        <v>#N/A</v>
        <stp/>
        <stp>##V3_BDPV12</stp>
        <stp>QLIK UW Equity</stp>
        <stp>RTG_MDY_SEN_UNSECURED_DEBT</stp>
        <stp>[NASDAQ.xlsx]Sheet1!R268C10</stp>
        <tr r="J268" s="1"/>
      </tp>
      <tp t="e">
        <v>#N/A</v>
        <stp/>
        <stp>##V3_BDPV12</stp>
        <stp>GUID UW Equity</stp>
        <stp>RTG_MDY_SEN_UNSECURED_DEBT</stp>
        <stp>[NASDAQ.xlsx]Sheet1!R145C10</stp>
        <tr r="J145" s="1"/>
      </tp>
      <tp t="e">
        <v>#N/A</v>
        <stp/>
        <stp>##V3_BDPV12</stp>
        <stp>EBIX UW Equity</stp>
        <stp>RTG_MDY_SEN_UNSECURED_DEBT</stp>
        <stp>[NASDAQ.xlsx]Sheet1!R109C10</stp>
        <tr r="J109" s="1"/>
      </tp>
      <tp t="e">
        <v>#N/A</v>
        <stp/>
        <stp>##V3_BDPV12</stp>
        <stp>NCIT UW Equity</stp>
        <stp>RTG_MDY_SEN_UNSECURED_DEBT</stp>
        <stp>[NASDAQ.xlsx]Sheet1!R230C10</stp>
        <tr r="J230" s="1"/>
      </tp>
      <tp t="e">
        <v>#N/A</v>
        <stp/>
        <stp>##V3_BDPV12</stp>
        <stp>DRIV UW Equity</stp>
        <stp>RTG_MDY_SEN_UNSECURED_DEBT</stp>
        <stp>[NASDAQ.xlsx]Sheet1!R102C10</stp>
        <tr r="J102" s="1"/>
      </tp>
      <tp t="e">
        <v>#N/A</v>
        <stp/>
        <stp>##V3_BDPV12</stp>
        <stp>FFIV UW Equity</stp>
        <stp>RTG_MDY_SEN_UNSECURED_DEBT</stp>
        <stp>[NASDAQ.xlsx]Sheet1!R129C10</stp>
        <tr r="J129" s="1"/>
      </tp>
      <tp t="e">
        <v>#N/A</v>
        <stp/>
        <stp>##V3_BDPV12</stp>
        <stp>GSIT UW Equity</stp>
        <stp>RTG_MDY_SEN_UNSECURED_DEBT</stp>
        <stp>[NASDAQ.xlsx]Sheet1!R144C10</stp>
        <tr r="J144" s="1"/>
      </tp>
      <tp t="e">
        <v>#N/A</v>
        <stp/>
        <stp>##V3_BDPV12</stp>
        <stp>HLIT UW Equity</stp>
        <stp>RTG_MDY_SEN_UNSECURED_DEBT</stp>
        <stp>[NASDAQ.xlsx]Sheet1!R146C10</stp>
        <tr r="J146" s="1"/>
      </tp>
      <tp t="e">
        <v>#N/A</v>
        <stp/>
        <stp>##V3_BDPV12</stp>
        <stp>UPIP UW Equity</stp>
        <stp>RTG_MDY_SEN_UNSECURED_DEBT</stp>
        <stp>[NASDAQ.xlsx]Sheet1!R353C10</stp>
        <tr r="J353" s="1"/>
      </tp>
      <tp t="e">
        <v>#N/A</v>
        <stp/>
        <stp>##V3_BDPV12</stp>
        <stp>TRIP UW Equity</stp>
        <stp>RTG_MDY_SEN_UNSECURED_DEBT</stp>
        <stp>[NASDAQ.xlsx]Sheet1!R342C10</stp>
        <tr r="J342" s="1"/>
      </tp>
      <tp t="e">
        <v>#N/A</v>
        <stp/>
        <stp>##V3_BDPV12</stp>
        <stp>EPIQ UW Equity</stp>
        <stp>RTG_MDY_SEN_UNSECURED_DEBT</stp>
        <stp>[NASDAQ.xlsx]Sheet1!R124C10</stp>
        <tr r="J124" s="1"/>
      </tp>
      <tp t="e">
        <v>#N/A</v>
        <stp/>
        <stp>##V3_BDPV12</stp>
        <stp>OSIS UW Equity</stp>
        <stp>RTG_MDY_SEN_UNSECURED_DEBT</stp>
        <stp>[NASDAQ.xlsx]Sheet1!R243C10</stp>
        <tr r="J243" s="1"/>
      </tp>
      <tp t="e">
        <v>#N/A</v>
        <stp/>
        <stp>##V3_BDPV12</stp>
        <stp>SYNT UW Equity</stp>
        <stp>RTG_SP_LT_LC_ISSUER_CREDIT</stp>
        <stp>[NASDAQ.xlsx]Sheet1!R326C8</stp>
        <tr r="H326" s="1"/>
      </tp>
      <tp t="e">
        <v>#N/A</v>
        <stp/>
        <stp>##V3_BDPV12</stp>
        <stp>PXLW UW Equity</stp>
        <stp>RTG_SP_LT_LC_ISSUER_CREDIT</stp>
        <stp>[NASDAQ.xlsx]Sheet1!R257C8</stp>
        <tr r="H257" s="1"/>
      </tp>
      <tp t="e">
        <v>#N/A</v>
        <stp/>
        <stp>##V3_BDPV12</stp>
        <stp>TWIN UW Equity</stp>
        <stp>RTG_SP_LT_LC_ISSUER_CREDIT</stp>
        <stp>[NASDAQ.xlsx]Sheet1!R348C8</stp>
        <tr r="H348" s="1"/>
      </tp>
      <tp t="e">
        <v>#N/A</v>
        <stp/>
        <stp>##V3_BDPV12</stp>
        <stp>BV UW Equity</stp>
        <stp>RTG_MOODY_LONG_TERM</stp>
        <stp>[NASDAQ.xlsx]Sheet1!R45C12</stp>
        <tr r="L45" s="1"/>
      </tp>
      <tp t="e">
        <v>#N/A</v>
        <stp/>
        <stp>##V3_BDPV12</stp>
        <stp>ACIW UW Equity</stp>
        <stp>RTG_SP_LT_LC_ISSUER_CREDIT</stp>
        <stp>[NASDAQ.xlsx]Sheet1!R4C8</stp>
        <tr r="H4" s="1"/>
      </tp>
      <tp t="e">
        <v>#N/A</v>
        <stp/>
        <stp>##V3_BDPV12</stp>
        <stp>ADEP UW Equity</stp>
        <stp>RTG_FITCH_LT_ISSUER_DEFAULT</stp>
        <stp>[NASDAQ.xlsx]Sheet1!R8C9</stp>
        <tr r="I8" s="1"/>
      </tp>
      <tp t="e">
        <v>#N/A</v>
        <stp/>
        <stp>##V3_BDPV12</stp>
        <stp>GOOGL UW Equity</stp>
        <stp>TOT_DEBT_TO_EBITDA</stp>
        <stp>[NASDAQ.xlsx]Sheet1!R142C20</stp>
        <tr r="T142" s="1"/>
      </tp>
      <tp t="e">
        <v>#N/A</v>
        <stp/>
        <stp>##V3_BDPV12</stp>
        <stp>PLXS UW Equity</stp>
        <stp>TOT_DEBT_TO_EBITDA</stp>
        <stp>[NASDAQ.xlsx]Sheet1!R258C20</stp>
        <tr r="T258" s="1"/>
      </tp>
      <tp t="e">
        <v>#N/A</v>
        <stp/>
        <stp>##V3_BDPV12</stp>
        <stp>ZIXI UW Equity</stp>
        <stp>TOT_DEBT_TO_EBITDA</stp>
        <stp>[NASDAQ.xlsx]Sheet1!R375C20</stp>
        <tr r="T375" s="1"/>
      </tp>
      <tp t="e">
        <v>#N/A</v>
        <stp/>
        <stp>##V3_BDPV12</stp>
        <stp>KTEC UW Equity</stp>
        <stp>RTG_SP_LT_LC_ISSUER_CREDIT</stp>
        <stp>[NASDAQ.xlsx]Sheet1!R178C8</stp>
        <tr r="H178" s="1"/>
      </tp>
      <tp t="e">
        <v>#N/A</v>
        <stp/>
        <stp>##V3_BDPV12</stp>
        <stp>TTWO UW Equity</stp>
        <stp>RTG_SP_LT_LC_ISSUER_CREDIT</stp>
        <stp>[NASDAQ.xlsx]Sheet1!R328C8</stp>
        <tr r="H328" s="1"/>
      </tp>
      <tp t="e">
        <v>#N/A</v>
        <stp/>
        <stp>##V3_BDPV12</stp>
        <stp>TYPE UW Equity</stp>
        <stp>RTG_SP_LT_LC_ISSUER_CREDIT</stp>
        <stp>[NASDAQ.xlsx]Sheet1!R225C8</stp>
        <tr r="H225" s="1"/>
      </tp>
      <tp t="e">
        <v>#N/A</v>
        <stp/>
        <stp>##V3_BDPV12</stp>
        <stp>IMI UW Equity</stp>
        <stp>SALES_REV_TURN</stp>
        <stp>[NASDAQ.xlsx]Sheet1!R162C15</stp>
        <tr r="O162" s="1"/>
      </tp>
      <tp t="s">
        <v>#N/A N/A</v>
        <stp/>
        <stp>##V3_BDHV12</stp>
        <stp>SYRX UW Equity</stp>
        <stp>FREE_CASH_FLOW_MARGIN</stp>
        <stp>CQ12004</stp>
        <stp/>
        <stp>[NASDAQ.xlsx]FCFMarg BDH!R5C326</stp>
        <stp>Dir=V</stp>
        <stp>Dts=H</stp>
        <stp>Sort=D</stp>
        <stp>Quote=C</stp>
        <stp>QtTyp=Y</stp>
        <stp>Days=T</stp>
        <stp>Per=cq</stp>
        <stp>DtFmt=D</stp>
        <stp>UseDPDF=Y</stp>
        <tr r="LN5" s="4"/>
      </tp>
      <tp t="e">
        <v>#N/A</v>
        <stp/>
        <stp>##V3_BDPV12</stp>
        <stp>IMI UW Equity</stp>
        <stp>RTG_MDY_ISSUER</stp>
        <stp>[NASDAQ.xlsx]Sheet1!R162C11</stp>
        <tr r="K162" s="1"/>
      </tp>
      <tp>
        <v>-83.957800000000006</v>
        <stp/>
        <stp>##V3_BDHV12</stp>
        <stp>IPDN UW Equity</stp>
        <stp>FREE_CASH_FLOW_MARGIN</stp>
        <stp>CQ12004</stp>
        <stp/>
        <stp>[NASDAQ.xlsx]FCFMarg BDH!R5C261</stp>
        <stp>Dir=V</stp>
        <stp>Dts=H</stp>
        <stp>Sort=D</stp>
        <stp>Quote=C</stp>
        <stp>QtTyp=Y</stp>
        <stp>Days=T</stp>
        <stp>Per=cq</stp>
        <stp>DtFmt=D</stp>
        <stp>UseDPDF=Y</stp>
        <stp>cols=1;rows=7</stp>
        <tr r="JA5" s="4"/>
      </tp>
      <tp>
        <v>14.2797</v>
        <stp/>
        <stp>##V3_BDHV12</stp>
        <stp>EIGI UW Equity</stp>
        <stp>FREE_CASH_FLOW_MARGIN</stp>
        <stp>CQ12004</stp>
        <stp/>
        <stp>[NASDAQ.xlsx]FCFMarg BDH!R5C117</stp>
        <stp>Dir=V</stp>
        <stp>Dts=H</stp>
        <stp>Sort=D</stp>
        <stp>Quote=C</stp>
        <stp>QtTyp=Y</stp>
        <stp>Days=T</stp>
        <stp>Per=cq</stp>
        <stp>DtFmt=D</stp>
        <stp>UseDPDF=Y</stp>
        <stp>cols=1;rows=5</stp>
        <tr r="DM5" s="4"/>
      </tp>
      <tp t="e">
        <v>#N/A</v>
        <stp/>
        <stp>##V3_BDPV12</stp>
        <stp>FB UW Equity</stp>
        <stp>NET_WORKING_CAPITAL_INVESTMENT</stp>
        <stp>[NASDAQ.xlsx]Sheet1!R130C27</stp>
        <tr r="AA130" s="1"/>
      </tp>
      <tp t="e">
        <v>#N/A</v>
        <stp/>
        <stp>##V3_BDPV12</stp>
        <stp>SYKE UW Equity</stp>
        <stp>RTG_MDY_SEN_UNSECURED_DEBT</stp>
        <stp>[NASDAQ.xlsx]Sheet1!R320C10</stp>
        <tr r="J320" s="1"/>
      </tp>
      <tp t="e">
        <v>#N/A</v>
        <stp/>
        <stp>##V3_BDPV12</stp>
        <stp>KEYW UW Equity</stp>
        <stp>TOT_DEBT_TO_EBITDA</stp>
        <stp>[NASDAQ.xlsx]Sheet1!R335C20</stp>
        <tr r="T335" s="1"/>
      </tp>
      <tp t="e">
        <v>#N/A</v>
        <stp/>
        <stp>##V3_BDPV12</stp>
        <stp>IXYS UW Equity</stp>
        <stp>TOT_DEBT_TO_EBITDA</stp>
        <stp>[NASDAQ.xlsx]Sheet1!R171C20</stp>
        <tr r="T171" s="1"/>
      </tp>
      <tp t="e">
        <v>#N/A</v>
        <stp/>
        <stp>##V3_BDPV12</stp>
        <stp>RSYS UW Equity</stp>
        <stp>TOT_DEBT_TO_EBITDA</stp>
        <stp>[NASDAQ.xlsx]Sheet1!R277C20</stp>
        <tr r="T277" s="1"/>
      </tp>
      <tp t="e">
        <v>#N/A</v>
        <stp/>
        <stp>##V3_BDPV12</stp>
        <stp>QLYS UW Equity</stp>
        <stp>TOT_DEBT_TO_EBITDA</stp>
        <stp>[NASDAQ.xlsx]Sheet1!R273C20</stp>
        <tr r="T273" s="1"/>
      </tp>
      <tp t="e">
        <v>#N/A</v>
        <stp/>
        <stp>##V3_BDPV12</stp>
        <stp>SSYS UW Equity</stp>
        <stp>TOT_DEBT_TO_EBITDA</stp>
        <stp>[NASDAQ.xlsx]Sheet1!R313C20</stp>
        <tr r="T313" s="1"/>
      </tp>
      <tp t="e">
        <v>#N/A</v>
        <stp/>
        <stp>##V3_BDPV12</stp>
        <stp>TSYS UW Equity</stp>
        <stp>TOT_DEBT_TO_EBITDA</stp>
        <stp>[NASDAQ.xlsx]Sheet1!R331C20</stp>
        <tr r="T331" s="1"/>
      </tp>
      <tp t="e">
        <v>#N/A</v>
        <stp/>
        <stp>##V3_BDPV12</stp>
        <stp>PCYG UW Equity</stp>
        <stp>TOT_DEBT_TO_EBITDA</stp>
        <stp>[NASDAQ.xlsx]Sheet1!R246C20</stp>
        <tr r="T246" s="1"/>
      </tp>
      <tp t="e">
        <v>#N/A</v>
        <stp/>
        <stp>##V3_BDPV12</stp>
        <stp>FEYE UW Equity</stp>
        <stp>TOT_DEBT_TO_EBITDA</stp>
        <stp>[NASDAQ.xlsx]Sheet1!R134C20</stp>
        <tr r="T134" s="1"/>
      </tp>
      <tp t="e">
        <v>#N/A</v>
        <stp/>
        <stp>##V3_BDPV12</stp>
        <stp>EMKR UW Equity</stp>
        <stp>RTG_MDY_SEN_UNSECURED_DEBT</stp>
        <stp>[NASDAQ.xlsx]Sheet1!R117C10</stp>
        <tr r="J117" s="1"/>
      </tp>
      <tp t="e">
        <v>#N/A</v>
        <stp/>
        <stp>##V3_BDPV12</stp>
        <stp>SWKS UW Equity</stp>
        <stp>RTG_MDY_SEN_UNSECURED_DEBT</stp>
        <stp>[NASDAQ.xlsx]Sheet1!R304C10</stp>
        <tr r="J304" s="1"/>
      </tp>
      <tp t="e">
        <v>#N/A</v>
        <stp/>
        <stp>##V3_BDPV12</stp>
        <stp>PRKR UW Equity</stp>
        <stp>RTG_MDY_SEN_UNSECURED_DEBT</stp>
        <stp>[NASDAQ.xlsx]Sheet1!R247C10</stp>
        <tr r="J247" s="1"/>
      </tp>
      <tp t="e">
        <v>#N/A</v>
        <stp/>
        <stp>##V3_BDPV12</stp>
        <stp>FTNT UW Equity</stp>
        <stp>RTG_SP_LT_LC_ISSUER_CREDIT</stp>
        <stp>[NASDAQ.xlsx]Sheet1!R139C8</stp>
        <tr r="H139" s="1"/>
      </tp>
      <tp t="e">
        <v>#N/A</v>
        <stp/>
        <stp>##V3_BDPV12</stp>
        <stp>MTBC UW Equity</stp>
        <stp>RTG_SP_LT_LC_ISSUER_CREDIT</stp>
        <stp>[NASDAQ.xlsx]Sheet1!R209C8</stp>
        <tr r="H209" s="1"/>
      </tp>
      <tp t="e">
        <v>#N/A</v>
        <stp/>
        <stp>##V3_BDPV12</stp>
        <stp>KTCC UW Equity</stp>
        <stp>RTG_SP_LT_LC_ISSUER_CREDIT</stp>
        <stp>[NASDAQ.xlsx]Sheet1!R179C8</stp>
        <tr r="H179" s="1"/>
      </tp>
      <tp>
        <v>4.9119999999999999</v>
        <stp/>
        <stp>##V3_BDHV12</stp>
        <stp>CA UW Equity</stp>
        <stp>FREE_CASH_FLOW_MARGIN</stp>
        <stp>CQ12004</stp>
        <stp/>
        <stp>[NASDAQ.xlsx]FCFMarg BDH!R5C58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F5" s="4"/>
      </tp>
      <tp t="e">
        <v>#N/A</v>
        <stp/>
        <stp>##V3_BDPV12</stp>
        <stp>MTSI UW Equity</stp>
        <stp>RTG_SP_LT_LC_ISSUER_CREDIT</stp>
        <stp>[NASDAQ.xlsx]Sheet1!R199C8</stp>
        <tr r="H199" s="1"/>
      </tp>
      <tp t="e">
        <v>#N/A</v>
        <stp/>
        <stp>##V3_BDPV12</stp>
        <stp>SLP UW Equity</stp>
        <stp>RTG_MDY_ISSUER</stp>
        <stp>[NASDAQ.xlsx]Sheet1!R303C11</stp>
        <tr r="K303" s="1"/>
      </tp>
      <tp t="e">
        <v>#N/A</v>
        <stp/>
        <stp>##V3_BDPV12</stp>
        <stp>SLP UW Equity</stp>
        <stp>SALES_REV_TURN</stp>
        <stp>[NASDAQ.xlsx]Sheet1!R303C15</stp>
        <tr r="O303" s="1"/>
      </tp>
      <tp t="e">
        <v>#N/A</v>
        <stp/>
        <stp>##V3_BDPV12</stp>
        <stp>PTC UW Equity</stp>
        <stp>NET_WORKING_CAPITAL_INVESTMENT</stp>
        <stp>[NASDAQ.xlsx]Sheet1!R265C27</stp>
        <tr r="AA265" s="1"/>
      </tp>
      <tp t="e">
        <v>#N/A</v>
        <stp/>
        <stp>##V3_BDPV12</stp>
        <stp>IPDN UW Equity</stp>
        <stp>RTG_MDY_SEN_UNSECURED_DEBT</stp>
        <stp>[NASDAQ.xlsx]Sheet1!R262C10</stp>
        <tr r="J262" s="1"/>
      </tp>
      <tp t="e">
        <v>#N/A</v>
        <stp/>
        <stp>##V3_BDPV12</stp>
        <stp>WAVX UW Equity</stp>
        <stp>TOT_DEBT_TO_EBITDA</stp>
        <stp>[NASDAQ.xlsx]Sheet1!R365C20</stp>
        <tr r="T365" s="1"/>
      </tp>
      <tp t="e">
        <v>#N/A</v>
        <stp/>
        <stp>##V3_BDPV12</stp>
        <stp>SNDK UW Equity</stp>
        <stp>RTG_MDY_SEN_UNSECURED_DEBT</stp>
        <stp>[NASDAQ.xlsx]Sheet1!R290C10</stp>
        <tr r="J290" s="1"/>
      </tp>
      <tp t="e">
        <v>#N/A</v>
        <stp/>
        <stp>##V3_BDPV12</stp>
        <stp>MIDD UW Equity</stp>
        <stp>RTG_MDY_SEN_UNSECURED_DEBT</stp>
        <stp>[NASDAQ.xlsx]Sheet1!R336C10</stp>
        <tr r="J336" s="1"/>
      </tp>
      <tp t="e">
        <v>#N/A</v>
        <stp/>
        <stp>##V3_BDPV12</stp>
        <stp>NVDA UW Equity</stp>
        <stp>RTG_MDY_SEN_UNSECURED_DEBT</stp>
        <stp>[NASDAQ.xlsx]Sheet1!R238C10</stp>
        <tr r="J238" s="1"/>
      </tp>
      <tp t="e">
        <v>#N/A</v>
        <stp/>
        <stp>##V3_BDPV12</stp>
        <stp>QADA UW Equity</stp>
        <stp>RTG_MDY_SEN_UNSECURED_DEBT</stp>
        <stp>[NASDAQ.xlsx]Sheet1!R266C10</stp>
        <tr r="J266" s="1"/>
      </tp>
      <tp t="e">
        <v>#N/A</v>
        <stp/>
        <stp>##V3_BDPV12</stp>
        <stp>SPDC UW Equity</stp>
        <stp>RTG_MDY_SEN_UNSECURED_DEBT</stp>
        <stp>[NASDAQ.xlsx]Sheet1!R309C10</stp>
        <tr r="J309" s="1"/>
      </tp>
      <tp t="e">
        <v>#N/A</v>
        <stp/>
        <stp>##V3_BDPV12</stp>
        <stp>QADB UW Equity</stp>
        <stp>RTG_MDY_SEN_UNSECURED_DEBT</stp>
        <stp>[NASDAQ.xlsx]Sheet1!R267C10</stp>
        <tr r="J267" s="1"/>
      </tp>
      <tp t="e">
        <v>#N/A</v>
        <stp/>
        <stp>##V3_BDPV12</stp>
        <stp>FIVN UW Equity</stp>
        <stp>TOT_DEBT_TO_EBITDA</stp>
        <stp>[NASDAQ.xlsx]Sheet1!R137C20</stp>
        <tr r="T137" s="1"/>
      </tp>
      <tp t="e">
        <v>#N/A</v>
        <stp/>
        <stp>##V3_BDPV12</stp>
        <stp>INVE UW Equity</stp>
        <stp>TOT_DEBT_TO_EBITDA</stp>
        <stp>[NASDAQ.xlsx]Sheet1!R151C20</stp>
        <tr r="T151" s="1"/>
      </tp>
      <tp t="e">
        <v>#N/A</v>
        <stp/>
        <stp>##V3_BDPV12</stp>
        <stp>JIVE UW Equity</stp>
        <stp>TOT_DEBT_TO_EBITDA</stp>
        <stp>[NASDAQ.xlsx]Sheet1!R175C20</stp>
        <tr r="T175" s="1"/>
      </tp>
      <tp t="e">
        <v>#N/A</v>
        <stp/>
        <stp>##V3_BDPV12</stp>
        <stp>LIVE UW Equity</stp>
        <stp>TOT_DEBT_TO_EBITDA</stp>
        <stp>[NASDAQ.xlsx]Sheet1!R193C20</stp>
        <tr r="T193" s="1"/>
      </tp>
      <tp t="e">
        <v>#N/A</v>
        <stp/>
        <stp>##V3_BDPV12</stp>
        <stp>MRVC UW Equity</stp>
        <stp>TOT_DEBT_TO_EBITDA</stp>
        <stp>[NASDAQ.xlsx]Sheet1!R227C20</stp>
        <tr r="T227" s="1"/>
      </tp>
      <tp t="e">
        <v>#N/A</v>
        <stp/>
        <stp>##V3_BDPV12</stp>
        <stp>TQNT UW Equity</stp>
        <stp>RTG_SP_LT_LC_ISSUER_CREDIT</stp>
        <stp>[NASDAQ.xlsx]Sheet1!R343C8</stp>
        <tr r="H343" s="1"/>
      </tp>
      <tp t="e">
        <v>#N/A</v>
        <stp/>
        <stp>##V3_BDPV12</stp>
        <stp>TTMI UW Equity</stp>
        <stp>RTG_SP_LT_LC_ISSUER_CREDIT</stp>
        <stp>[NASDAQ.xlsx]Sheet1!R346C8</stp>
        <tr r="H346" s="1"/>
      </tp>
      <tp t="e">
        <v>#N/A</v>
        <stp/>
        <stp>##V3_BDPV12</stp>
        <stp>QSII UW Equity</stp>
        <stp>RTG_SP_LT_LC_ISSUER_CREDIT</stp>
        <stp>[NASDAQ.xlsx]Sheet1!R271C8</stp>
        <tr r="H271" s="1"/>
      </tp>
      <tp t="e">
        <v>#N/A</v>
        <stp/>
        <stp>##V3_BDPV12</stp>
        <stp>ERII UW Equity</stp>
        <stp>RTG_SP_LT_LC_ISSUER_CREDIT</stp>
        <stp>[NASDAQ.xlsx]Sheet1!R120C8</stp>
        <tr r="H120" s="1"/>
      </tp>
      <tp t="e">
        <v>#N/A</v>
        <stp/>
        <stp>##V3_BDPV12</stp>
        <stp>IPDN UW Equity</stp>
        <stp>RTG_SP_LT_LC_ISSUER_CREDIT</stp>
        <stp>[NASDAQ.xlsx]Sheet1!R262C8</stp>
        <tr r="H262" s="1"/>
      </tp>
      <tp t="e">
        <v>#N/A</v>
        <stp/>
        <stp>##V3_BDPV12</stp>
        <stp>FUEL UW Equity</stp>
        <stp>RTG_SP_LT_LC_ISSUER_CREDIT</stp>
        <stp>[NASDAQ.xlsx]Sheet1!R287C8</stp>
        <tr r="H287" s="1"/>
      </tp>
      <tp t="e">
        <v>#N/A</v>
        <stp/>
        <stp>##V3_BDPV12</stp>
        <stp>TUBE UW Equity</stp>
        <stp>RTG_SP_LT_LC_ISSUER_CREDIT</stp>
        <stp>[NASDAQ.xlsx]Sheet1!R347C8</stp>
        <tr r="H347" s="1"/>
      </tp>
      <tp t="e">
        <v>#N/A</v>
        <stp/>
        <stp>##V3_BDPV12</stp>
        <stp>TSYS UW Equity</stp>
        <stp>RTG_SP_LT_LC_ISSUER_CREDIT</stp>
        <stp>[NASDAQ.xlsx]Sheet1!R331C8</stp>
        <tr r="H331" s="1"/>
      </tp>
      <tp t="e">
        <v>#N/A</v>
        <stp/>
        <stp>##V3_BDPV12</stp>
        <stp>OVRL UW Equity</stp>
        <stp>RTG_SP_LT_LC_ISSUER_CREDIT</stp>
        <stp>[NASDAQ.xlsx]Sheet1!R244C8</stp>
        <tr r="H244" s="1"/>
      </tp>
      <tp t="e">
        <v>#N/A</v>
        <stp/>
        <stp>##V3_BDPV12</stp>
        <stp>FCS UW Equity</stp>
        <stp>RTG_MDY_ISSUER</stp>
        <stp>[NASDAQ.xlsx]Sheet1!R131C11</stp>
        <tr r="K131" s="1"/>
      </tp>
      <tp t="e">
        <v>#N/A</v>
        <stp/>
        <stp>##V3_BDPV12</stp>
        <stp>SGI UW Equity</stp>
        <stp>BS_CASH_NEAR_CASH_ITEM</stp>
        <stp>[NASDAQ.xlsx]Sheet1!R301C28</stp>
        <tr r="AB301" s="1"/>
      </tp>
      <tp t="e">
        <v>#N/A</v>
        <stp/>
        <stp>##V3_BDPV12</stp>
        <stp>FCS UW Equity</stp>
        <stp>SALES_REV_TURN</stp>
        <stp>[NASDAQ.xlsx]Sheet1!R131C15</stp>
        <tr r="O131" s="1"/>
      </tp>
      <tp t="e">
        <v>#N/A</v>
        <stp/>
        <stp>##V3_BDPV12</stp>
        <stp>ATVI UW Equity</stp>
        <stp>RTG_FITCH_LT_ISSUER_DEFAULT</stp>
        <stp>[NASDAQ.xlsx]Sheet1!R5C9</stp>
        <tr r="I5" s="1"/>
      </tp>
      <tp t="e">
        <v>#N/A</v>
        <stp/>
        <stp>##V3_BDPV12</stp>
        <stp>ADEP UW Equity</stp>
        <stp>FCF_TO_TOTAL_DEBT</stp>
        <stp>[NASDAQ.xlsx]Sheet1!R8C19</stp>
        <tr r="S8" s="1"/>
      </tp>
      <tp>
        <v>53.830300000000001</v>
        <stp/>
        <stp>##V3_BDHV12</stp>
        <stp>NETE UW Equity</stp>
        <stp>FREE_CASH_FLOW_MARGIN</stp>
        <stp>CQ12004</stp>
        <stp/>
        <stp>[NASDAQ.xlsx]FCFMarg BDH!R5C230</stp>
        <stp>Dir=V</stp>
        <stp>Dts=H</stp>
        <stp>Sort=D</stp>
        <stp>Quote=C</stp>
        <stp>QtTyp=Y</stp>
        <stp>Days=T</stp>
        <stp>Per=cq</stp>
        <stp>DtFmt=D</stp>
        <stp>UseDPDF=Y</stp>
        <stp>cols=1;rows=6</stp>
        <tr r="HV5" s="4"/>
      </tp>
      <tp t="e">
        <v>#N/A</v>
        <stp/>
        <stp>##V3_BDPV12</stp>
        <stp>BIRT UW Equity</stp>
        <stp>RTG_FITCH_LT_ISSUER_DEFAULT</stp>
        <stp>[NASDAQ.xlsx]Sheet1!R6C9</stp>
        <tr r="I6" s="1"/>
      </tp>
      <tp>
        <v>-83.836200000000005</v>
        <stp/>
        <stp>##V3_BDHV12</stp>
        <stp>FEYE UW Equity</stp>
        <stp>FREE_CASH_FLOW_MARGIN</stp>
        <stp>CQ12004</stp>
        <stp/>
        <stp>[NASDAQ.xlsx]FCFMarg BDH!R5C133</stp>
        <stp>Dir=V</stp>
        <stp>Dts=H</stp>
        <stp>Sort=D</stp>
        <stp>Quote=C</stp>
        <stp>QtTyp=Y</stp>
        <stp>Days=T</stp>
        <stp>Per=cq</stp>
        <stp>DtFmt=D</stp>
        <stp>UseDPDF=Y</stp>
        <stp>cols=1;rows=9</stp>
        <tr r="EC5" s="4"/>
      </tp>
      <tp t="e">
        <v>#N/A</v>
        <stp/>
        <stp>##V3_BDPV12</stp>
        <stp>FUEL UW Equity</stp>
        <stp>RTG_MDY_SEN_UNSECURED_DEBT</stp>
        <stp>[NASDAQ.xlsx]Sheet1!R287C10</stp>
        <tr r="J287" s="1"/>
      </tp>
      <tp t="e">
        <v>#N/A</v>
        <stp/>
        <stp>##V3_BDPV12</stp>
        <stp>PSEM UW Equity</stp>
        <stp>RTG_MDY_SEN_UNSECURED_DEBT</stp>
        <stp>[NASDAQ.xlsx]Sheet1!R255C10</stp>
        <tr r="J255" s="1"/>
      </tp>
      <tp t="e">
        <v>#N/A</v>
        <stp/>
        <stp>##V3_BDPV12</stp>
        <stp>UTEK UW Equity</stp>
        <stp>RTG_MDY_SEN_UNSECURED_DEBT</stp>
        <stp>[NASDAQ.xlsx]Sheet1!R351C10</stp>
        <tr r="J351" s="1"/>
      </tp>
      <tp t="e">
        <v>#N/A</v>
        <stp/>
        <stp>##V3_BDPV12</stp>
        <stp>WWWW UW Equity</stp>
        <stp>TOT_DEBT_TO_EBITDA</stp>
        <stp>[NASDAQ.xlsx]Sheet1!R367C20</stp>
        <tr r="T367" s="1"/>
      </tp>
      <tp t="e">
        <v>#N/A</v>
        <stp/>
        <stp>##V3_BDPV12</stp>
        <stp>KTEC UW Equity</stp>
        <stp>RTG_MDY_SEN_UNSECURED_DEBT</stp>
        <stp>[NASDAQ.xlsx]Sheet1!R178C10</stp>
        <tr r="J178" s="1"/>
      </tp>
      <tp t="e">
        <v>#N/A</v>
        <stp/>
        <stp>##V3_BDPV12</stp>
        <stp>SPWR UW Equity</stp>
        <stp>TOT_DEBT_TO_EBITDA</stp>
        <stp>[NASDAQ.xlsx]Sheet1!R316C20</stp>
        <tr r="T316" s="1"/>
      </tp>
      <tp t="e">
        <v>#N/A</v>
        <stp/>
        <stp>##V3_BDPV12</stp>
        <stp>TTEC UW Equity</stp>
        <stp>RTG_MDY_SEN_UNSECURED_DEBT</stp>
        <stp>[NASDAQ.xlsx]Sheet1!R332C10</stp>
        <tr r="J332" s="1"/>
      </tp>
      <tp t="e">
        <v>#N/A</v>
        <stp/>
        <stp>##V3_BDPV12</stp>
        <stp>NVEC UW Equity</stp>
        <stp>RTG_MDY_SEN_UNSECURED_DEBT</stp>
        <stp>[NASDAQ.xlsx]Sheet1!R237C10</stp>
        <tr r="J237" s="1"/>
      </tp>
      <tp t="e">
        <v>#N/A</v>
        <stp/>
        <stp>##V3_BDPV12</stp>
        <stp>MPWR UW Equity</stp>
        <stp>TOT_DEBT_TO_EBITDA</stp>
        <stp>[NASDAQ.xlsx]Sheet1!R224C20</stp>
        <tr r="T224" s="1"/>
      </tp>
      <tp t="e">
        <v>#N/A</v>
        <stp/>
        <stp>##V3_BDPV12</stp>
        <stp>TTWO UW Equity</stp>
        <stp>TOT_DEBT_TO_EBITDA</stp>
        <stp>[NASDAQ.xlsx]Sheet1!R328C20</stp>
        <tr r="T328" s="1"/>
      </tp>
      <tp t="e">
        <v>#N/A</v>
        <stp/>
        <stp>##V3_BDPV12</stp>
        <stp>POWI UW Equity</stp>
        <stp>TOT_DEBT_TO_EBITDA</stp>
        <stp>[NASDAQ.xlsx]Sheet1!R260C20</stp>
        <tr r="T260" s="1"/>
      </tp>
      <tp t="e">
        <v>#N/A</v>
        <stp/>
        <stp>##V3_BDPV12</stp>
        <stp>RNWK UW Equity</stp>
        <stp>TOT_DEBT_TO_EBITDA</stp>
        <stp>[NASDAQ.xlsx]Sheet1!R281C20</stp>
        <tr r="T281" s="1"/>
      </tp>
      <tp t="e">
        <v>#N/A</v>
        <stp/>
        <stp>##V3_BDPV12</stp>
        <stp>NTWK UW Equity</stp>
        <stp>TOT_DEBT_TO_EBITDA</stp>
        <stp>[NASDAQ.xlsx]Sheet1!R235C20</stp>
        <tr r="T235" s="1"/>
      </tp>
      <tp t="e">
        <v>#N/A</v>
        <stp/>
        <stp>##V3_BDPV12</stp>
        <stp>HSON UW Equity</stp>
        <stp>RTG_SP_LT_LC_ISSUER_CREDIT</stp>
        <stp>[NASDAQ.xlsx]Sheet1!R150C8</stp>
        <tr r="H150" s="1"/>
      </tp>
      <tp t="e">
        <v>#N/A</v>
        <stp/>
        <stp>##V3_BDPV12</stp>
        <stp>PRLS UW Equity</stp>
        <stp>RTG_SP_LT_LC_ISSUER_CREDIT</stp>
        <stp>[NASDAQ.xlsx]Sheet1!R251C8</stp>
        <tr r="H251" s="1"/>
      </tp>
      <tp t="e">
        <v>#N/A</v>
        <stp/>
        <stp>##V3_BDPV12</stp>
        <stp>QUMU UW Equity</stp>
        <stp>RTG_SP_LT_LC_ISSUER_CREDIT</stp>
        <stp>[NASDAQ.xlsx]Sheet1!R276C8</stp>
        <tr r="H276" s="1"/>
      </tp>
      <tp t="e">
        <v>#N/A</v>
        <stp/>
        <stp>##V3_BDPV12</stp>
        <stp>SWKS UW Equity</stp>
        <stp>RTG_SP_LT_LC_ISSUER_CREDIT</stp>
        <stp>[NASDAQ.xlsx]Sheet1!R304C8</stp>
        <tr r="H304" s="1"/>
      </tp>
      <tp t="e">
        <v>#N/A</v>
        <stp/>
        <stp>##V3_BDPV12</stp>
        <stp>KVHI UW Equity</stp>
        <stp>RTG_SP_LT_LC_ISSUER_CREDIT</stp>
        <stp>[NASDAQ.xlsx]Sheet1!R185C8</stp>
        <tr r="H185" s="1"/>
      </tp>
      <tp t="e">
        <v>#N/A</v>
        <stp/>
        <stp>##V3_BDPV12</stp>
        <stp>UPIP UW Equity</stp>
        <stp>RTG_SP_LT_LC_ISSUER_CREDIT</stp>
        <stp>[NASDAQ.xlsx]Sheet1!R353C8</stp>
        <tr r="H353" s="1"/>
      </tp>
      <tp t="e">
        <v>#N/A</v>
        <stp/>
        <stp>##V3_BDPV12</stp>
        <stp>NUAN UW Equity</stp>
        <stp>RTG_SP_LT_LC_ISSUER_CREDIT</stp>
        <stp>[NASDAQ.xlsx]Sheet1!R236C8</stp>
        <tr r="H236" s="1"/>
      </tp>
      <tp t="e">
        <v>#N/A</v>
        <stp/>
        <stp>##V3_BDPV12</stp>
        <stp>VSAT UW Equity</stp>
        <stp>RTG_SP_LT_LC_ISSUER_CREDIT</stp>
        <stp>[NASDAQ.xlsx]Sheet1!R360C8</stp>
        <tr r="H360" s="1"/>
      </tp>
      <tp t="e">
        <v>#N/A</v>
        <stp/>
        <stp>##V3_BDPV12</stp>
        <stp>MSTR UW Equity</stp>
        <stp>RTG_SP_LT_LC_ISSUER_CREDIT</stp>
        <stp>[NASDAQ.xlsx]Sheet1!R220C8</stp>
        <tr r="H220" s="1"/>
      </tp>
      <tp t="e">
        <v>#N/A</v>
        <stp/>
        <stp>##V3_BDPV12</stp>
        <stp>LTRX UW Equity</stp>
        <stp>RTG_SP_LT_LC_ISSUER_CREDIT</stp>
        <stp>[NASDAQ.xlsx]Sheet1!R187C8</stp>
        <tr r="H187" s="1"/>
      </tp>
      <tp t="e">
        <v>#N/A</v>
        <stp/>
        <stp>##V3_BDPV12</stp>
        <stp>KFX UW Equity</stp>
        <stp>BS_CASH_NEAR_CASH_ITEM</stp>
        <stp>[NASDAQ.xlsx]Sheet1!R183C28</stp>
        <tr r="AB183" s="1"/>
      </tp>
      <tp t="e">
        <v>#N/A</v>
        <stp/>
        <stp>##V3_BDPV12</stp>
        <stp>CTG UW Equity</stp>
        <stp>IS_OPER_INC</stp>
        <stp>[NASDAQ.xlsx]Sheet1!R76C23</stp>
        <tr r="W76" s="1"/>
      </tp>
      <tp t="e">
        <v>#N/A</v>
        <stp/>
        <stp>##V3_BDPV12</stp>
        <stp>ADI UW Equity</stp>
        <stp>OPER_MARGIN</stp>
        <stp>[NASDAQ.xlsx]Sheet1!R20C17</stp>
        <tr r="Q20" s="1"/>
      </tp>
      <tp t="e">
        <v>#N/A</v>
        <stp/>
        <stp>##V3_BDPV12</stp>
        <stp>ADP UW Equity</stp>
        <stp>OPER_MARGIN</stp>
        <stp>[NASDAQ.xlsx]Sheet1!R39C17</stp>
        <tr r="Q39" s="1"/>
      </tp>
      <tp t="e">
        <v>#N/A</v>
        <stp/>
        <stp>##V3_BDPV12</stp>
        <stp>ACIW UW Equity</stp>
        <stp>RTG_FITCH_LT_ISSUER_DEFAULT</stp>
        <stp>[NASDAQ.xlsx]Sheet1!R4C9</stp>
        <tr r="I4" s="1"/>
      </tp>
      <tp t="e">
        <v>#N/A</v>
        <stp/>
        <stp>##V3_BDPV12</stp>
        <stp>SOFO UW Equity</stp>
        <stp>RTG_MDY_SEN_UNSECURED_DEBT</stp>
        <stp>[NASDAQ.xlsx]Sheet1!R307C10</stp>
        <tr r="J307" s="1"/>
      </tp>
      <tp t="e">
        <v>#N/A</v>
        <stp/>
        <stp>##V3_BDPV12</stp>
        <stp>PCTY UW Equity</stp>
        <stp>TOT_DEBT_TO_EBITDA</stp>
        <stp>[NASDAQ.xlsx]Sheet1!R248C20</stp>
        <tr r="T248" s="1"/>
      </tp>
      <tp t="e">
        <v>#N/A</v>
        <stp/>
        <stp>##V3_BDPV12</stp>
        <stp>MNTX UW Equity</stp>
        <stp>TOT_DEBT_TO_EBITDA</stp>
        <stp>[NASDAQ.xlsx]Sheet1!R203C20</stp>
        <tr r="T203" s="1"/>
      </tp>
      <tp t="e">
        <v>#N/A</v>
        <stp/>
        <stp>##V3_BDPV12</stp>
        <stp>INTX UW Equity</stp>
        <stp>TOT_DEBT_TO_EBITDA</stp>
        <stp>[NASDAQ.xlsx]Sheet1!R165C20</stp>
        <tr r="T165" s="1"/>
      </tp>
      <tp t="e">
        <v>#N/A</v>
        <stp/>
        <stp>##V3_BDPV12</stp>
        <stp>UCTT UW Equity</stp>
        <stp>TOT_DEBT_TO_EBITDA</stp>
        <stp>[NASDAQ.xlsx]Sheet1!R350C20</stp>
        <tr r="T350" s="1"/>
      </tp>
      <tp t="e">
        <v>#N/A</v>
        <stp/>
        <stp>##V3_BDPV12</stp>
        <stp>VRTU UW Equity</stp>
        <stp>TOT_DEBT_TO_EBITDA</stp>
        <stp>[NASDAQ.xlsx]Sheet1!R363C20</stp>
        <tr r="T363" s="1"/>
      </tp>
      <tp t="e">
        <v>#N/A</v>
        <stp/>
        <stp>##V3_BDPV12</stp>
        <stp>WATT UW Equity</stp>
        <stp>TOT_DEBT_TO_EBITDA</stp>
        <stp>[NASDAQ.xlsx]Sheet1!R119C20</stp>
        <tr r="T119" s="1"/>
      </tp>
      <tp t="e">
        <v>#N/A</v>
        <stp/>
        <stp>##V3_BDPV12</stp>
        <stp>INTU UW Equity</stp>
        <stp>TOT_DEBT_TO_EBITDA</stp>
        <stp>[NASDAQ.xlsx]Sheet1!R168C20</stp>
        <tr r="T168" s="1"/>
      </tp>
      <tp t="e">
        <v>#N/A</v>
        <stp/>
        <stp>##V3_BDPV12</stp>
        <stp>SMTP UW Equity</stp>
        <stp>TOT_DEBT_TO_EBITDA</stp>
        <stp>[NASDAQ.xlsx]Sheet1!R306C20</stp>
        <tr r="T306" s="1"/>
      </tp>
      <tp t="e">
        <v>#N/A</v>
        <stp/>
        <stp>##V3_BDPV12</stp>
        <stp>EXTR UW Equity</stp>
        <stp>TOT_DEBT_TO_EBITDA</stp>
        <stp>[NASDAQ.xlsx]Sheet1!R128C20</stp>
        <tr r="T128" s="1"/>
      </tp>
      <tp t="e">
        <v>#N/A</v>
        <stp/>
        <stp>##V3_BDPV12</stp>
        <stp>ENTR UW Equity</stp>
        <stp>TOT_DEBT_TO_EBITDA</stp>
        <stp>[NASDAQ.xlsx]Sheet1!R123C20</stp>
        <tr r="T123" s="1"/>
      </tp>
      <tp t="e">
        <v>#N/A</v>
        <stp/>
        <stp>##V3_BDPV12</stp>
        <stp>SATS UW Equity</stp>
        <stp>TOT_DEBT_TO_EBITDA</stp>
        <stp>[NASDAQ.xlsx]Sheet1!R111C20</stp>
        <tr r="T111" s="1"/>
      </tp>
      <tp t="e">
        <v>#N/A</v>
        <stp/>
        <stp>##V3_BDPV12</stp>
        <stp>INFA UW Equity</stp>
        <stp>RTG_MDY_SEN_UNSECURED_DEBT</stp>
        <stp>[NASDAQ.xlsx]Sheet1!R155C10</stp>
        <tr r="J155" s="1"/>
      </tp>
      <tp t="e">
        <v>#N/A</v>
        <stp/>
        <stp>##V3_BDPV12</stp>
        <stp>MSTR UW Equity</stp>
        <stp>TOT_DEBT_TO_EBITDA</stp>
        <stp>[NASDAQ.xlsx]Sheet1!R220C20</stp>
        <tr r="T220" s="1"/>
      </tp>
      <tp t="e">
        <v>#N/A</v>
        <stp/>
        <stp>##V3_BDPV12</stp>
        <stp>MKTO UW Equity</stp>
        <stp>TOT_DEBT_TO_EBITDA</stp>
        <stp>[NASDAQ.xlsx]Sheet1!R204C20</stp>
        <tr r="T204" s="1"/>
      </tp>
      <tp t="e">
        <v>#N/A</v>
        <stp/>
        <stp>##V3_BDPV12</stp>
        <stp>HSTM UW Equity</stp>
        <stp>TOT_DEBT_TO_EBITDA</stp>
        <stp>[NASDAQ.xlsx]Sheet1!R147C20</stp>
        <tr r="T147" s="1"/>
      </tp>
      <tp t="e">
        <v>#N/A</v>
        <stp/>
        <stp>##V3_BDPV12</stp>
        <stp>PCTI UW Equity</stp>
        <stp>TOT_DEBT_TO_EBITDA</stp>
        <stp>[NASDAQ.xlsx]Sheet1!R249C20</stp>
        <tr r="T249" s="1"/>
      </tp>
      <tp t="e">
        <v>#N/A</v>
        <stp/>
        <stp>##V3_BDPV12</stp>
        <stp>OVTI UW Equity</stp>
        <stp>TOT_DEBT_TO_EBITDA</stp>
        <stp>[NASDAQ.xlsx]Sheet1!R241C20</stp>
        <tr r="T241" s="1"/>
      </tp>
      <tp t="e">
        <v>#N/A</v>
        <stp/>
        <stp>##V3_BDPV12</stp>
        <stp>NATI UW Equity</stp>
        <stp>TOT_DEBT_TO_EBITDA</stp>
        <stp>[NASDAQ.xlsx]Sheet1!R229C20</stp>
        <tr r="T229" s="1"/>
      </tp>
      <tp t="e">
        <v>#N/A</v>
        <stp/>
        <stp>##V3_BDPV12</stp>
        <stp>ULTI UW Equity</stp>
        <stp>TOT_DEBT_TO_EBITDA</stp>
        <stp>[NASDAQ.xlsx]Sheet1!R337C20</stp>
        <tr r="T337" s="1"/>
      </tp>
      <tp t="e">
        <v>#N/A</v>
        <stp/>
        <stp>##V3_BDPV12</stp>
        <stp>KELYA UW Equity</stp>
        <stp>RTG_MDY_SEN_UNSECURED_DEBT</stp>
        <stp>[NASDAQ.xlsx]Sheet1!R176C10</stp>
        <tr r="J176" s="1"/>
      </tp>
      <tp t="e">
        <v>#N/A</v>
        <stp/>
        <stp>##V3_BDPV12</stp>
        <stp>KELYB UW Equity</stp>
        <stp>RTG_MDY_SEN_UNSECURED_DEBT</stp>
        <stp>[NASDAQ.xlsx]Sheet1!R177C10</stp>
        <tr r="J177" s="1"/>
      </tp>
      <tp t="e">
        <v>#N/A</v>
        <stp/>
        <stp>##V3_BDPV12</stp>
        <stp>MITK UW Equity</stp>
        <stp>TOT_DEBT_TO_EBITDA</stp>
        <stp>[NASDAQ.xlsx]Sheet1!R222C20</stp>
        <tr r="T222" s="1"/>
      </tp>
      <tp t="e">
        <v>#N/A</v>
        <stp/>
        <stp>##V3_BDPV12</stp>
        <stp>LPTH UW Equity</stp>
        <stp>TOT_DEBT_TO_EBITDA</stp>
        <stp>[NASDAQ.xlsx]Sheet1!R189C20</stp>
        <tr r="T189" s="1"/>
      </tp>
      <tp t="e">
        <v>#N/A</v>
        <stp/>
        <stp>##V3_BDPV12</stp>
        <stp>IDTI UW Equity</stp>
        <stp>TOT_DEBT_TO_EBITDA</stp>
        <stp>[NASDAQ.xlsx]Sheet1!R158C20</stp>
        <tr r="T158" s="1"/>
      </tp>
      <tp t="e">
        <v>#N/A</v>
        <stp/>
        <stp>##V3_BDPV12</stp>
        <stp>UNTD UW Equity</stp>
        <stp>TOT_DEBT_TO_EBITDA</stp>
        <stp>[NASDAQ.xlsx]Sheet1!R352C20</stp>
        <tr r="T352" s="1"/>
      </tp>
      <tp t="e">
        <v>#N/A</v>
        <stp/>
        <stp>##V3_BDPV12</stp>
        <stp>MSFT UW Equity</stp>
        <stp>RTG_MDY_SEN_UNSECURED_DEBT</stp>
        <stp>[NASDAQ.xlsx]Sheet1!R219C10</stp>
        <tr r="J219" s="1"/>
      </tp>
      <tp t="e">
        <v>#N/A</v>
        <stp/>
        <stp>##V3_BDPV12</stp>
        <stp>PRFT UW Equity</stp>
        <stp>RTG_MDY_SEN_UNSECURED_DEBT</stp>
        <stp>[NASDAQ.xlsx]Sheet1!R254C10</stp>
        <tr r="J254" s="1"/>
      </tp>
      <tp t="e">
        <v>#N/A</v>
        <stp/>
        <stp>##V3_BDPV12</stp>
        <stp>NETE UW Equity</stp>
        <stp>TOT_DEBT_TO_EBITDA</stp>
        <stp>[NASDAQ.xlsx]Sheet1!R231C20</stp>
        <tr r="T231" s="1"/>
      </tp>
      <tp t="e">
        <v>#N/A</v>
        <stp/>
        <stp>##V3_BDPV12</stp>
        <stp>WSTG UW Equity</stp>
        <stp>TOT_DEBT_TO_EBITDA</stp>
        <stp>[NASDAQ.xlsx]Sheet1!R366C20</stp>
        <tr r="T366" s="1"/>
      </tp>
      <tp t="e">
        <v>#N/A</v>
        <stp/>
        <stp>##V3_BDPV12</stp>
        <stp>IGTE UW Equity</stp>
        <stp>TOT_DEBT_TO_EBITDA</stp>
        <stp>[NASDAQ.xlsx]Sheet1!R152C20</stp>
        <tr r="T152" s="1"/>
      </tp>
      <tp t="e">
        <v>#N/A</v>
        <stp/>
        <stp>##V3_BDPV12</stp>
        <stp>INTC UW Equity</stp>
        <stp>TOT_DEBT_TO_EBITDA</stp>
        <stp>[NASDAQ.xlsx]Sheet1!R160C20</stp>
        <tr r="T160" s="1"/>
      </tp>
      <tp t="e">
        <v>#N/A</v>
        <stp/>
        <stp>##V3_BDPV12</stp>
        <stp>LLTC UW Equity</stp>
        <stp>TOT_DEBT_TO_EBITDA</stp>
        <stp>[NASDAQ.xlsx]Sheet1!R191C20</stp>
        <tr r="T191" s="1"/>
      </tp>
      <tp t="e">
        <v>#N/A</v>
        <stp/>
        <stp>##V3_BDPV12</stp>
        <stp>SLTC UW Equity</stp>
        <stp>TOT_DEBT_TO_EBITDA</stp>
        <stp>[NASDAQ.xlsx]Sheet1!R297C20</stp>
        <tr r="T297" s="1"/>
      </tp>
      <tp t="e">
        <v>#N/A</v>
        <stp/>
        <stp>##V3_BDPV12</stp>
        <stp>SMTC UW Equity</stp>
        <stp>TOT_DEBT_TO_EBITDA</stp>
        <stp>[NASDAQ.xlsx]Sheet1!R298C20</stp>
        <tr r="T298" s="1"/>
      </tp>
      <tp t="e">
        <v>#N/A</v>
        <stp/>
        <stp>##V3_BDPV12</stp>
        <stp>PDFS UW Equity</stp>
        <stp>RTG_MDY_SEN_UNSECURED_DEBT</stp>
        <stp>[NASDAQ.xlsx]Sheet1!R250C10</stp>
        <tr r="J250" s="1"/>
      </tp>
      <tp t="e">
        <v>#N/A</v>
        <stp/>
        <stp>##V3_BDPV12</stp>
        <stp>EVOL UW Equity</stp>
        <stp>RTG_SP_LT_LC_ISSUER_CREDIT</stp>
        <stp>[NASDAQ.xlsx]Sheet1!R126C8</stp>
        <tr r="H126" s="1"/>
      </tp>
      <tp t="e">
        <v>#N/A</v>
        <stp/>
        <stp>##V3_BDPV12</stp>
        <stp>SPLK UW Equity</stp>
        <stp>RTG_SP_LT_LC_ISSUER_CREDIT</stp>
        <stp>[NASDAQ.xlsx]Sheet1!R310C8</stp>
        <tr r="H310" s="1"/>
      </tp>
      <tp t="e">
        <v>#N/A</v>
        <stp/>
        <stp>##V3_BDPV12</stp>
        <stp>PSMI UW Equity</stp>
        <stp>RTG_SP_LT_LC_ISSUER_CREDIT</stp>
        <stp>[NASDAQ.xlsx]Sheet1!R253C8</stp>
        <tr r="H253" s="1"/>
      </tp>
      <tp t="e">
        <v>#N/A</v>
        <stp/>
        <stp>##V3_BDPV12</stp>
        <stp>QUIK UW Equity</stp>
        <stp>RTG_SP_LT_LC_ISSUER_CREDIT</stp>
        <stp>[NASDAQ.xlsx]Sheet1!R275C8</stp>
        <tr r="H275" s="1"/>
      </tp>
      <tp t="e">
        <v>#N/A</v>
        <stp/>
        <stp>##V3_BDPV12</stp>
        <stp>GUID UW Equity</stp>
        <stp>RTG_SP_LT_LC_ISSUER_CREDIT</stp>
        <stp>[NASDAQ.xlsx]Sheet1!R145C8</stp>
        <tr r="H145" s="1"/>
      </tp>
      <tp t="e">
        <v>#N/A</v>
        <stp/>
        <stp>##V3_BDPV12</stp>
        <stp>DRIV UW Equity</stp>
        <stp>RTG_SP_LT_LC_ISSUER_CREDIT</stp>
        <stp>[NASDAQ.xlsx]Sheet1!R102C8</stp>
        <tr r="H102" s="1"/>
      </tp>
      <tp t="e">
        <v>#N/A</v>
        <stp/>
        <stp>##V3_BDPV12</stp>
        <stp>TRIP UW Equity</stp>
        <stp>RTG_SP_LT_LC_ISSUER_CREDIT</stp>
        <stp>[NASDAQ.xlsx]Sheet1!R342C8</stp>
        <tr r="H342" s="1"/>
      </tp>
      <tp t="e">
        <v>#N/A</v>
        <stp/>
        <stp>##V3_BDPV12</stp>
        <stp>OSIS UW Equity</stp>
        <stp>RTG_SP_LT_LC_ISSUER_CREDIT</stp>
        <stp>[NASDAQ.xlsx]Sheet1!R243C8</stp>
        <tr r="H243" s="1"/>
      </tp>
      <tp t="e">
        <v>#N/A</v>
        <stp/>
        <stp>##V3_BDPV12</stp>
        <stp>IPGP UW Equity</stp>
        <stp>RTG_SP_LT_LC_ISSUER_CREDIT</stp>
        <stp>[NASDAQ.xlsx]Sheet1!R170C8</stp>
        <tr r="H170" s="1"/>
      </tp>
      <tp t="e">
        <v>#N/A</v>
        <stp/>
        <stp>##V3_BDPV12</stp>
        <stp>RVBD UW Equity</stp>
        <stp>RTG_SP_LT_LC_ISSUER_CREDIT</stp>
        <stp>[NASDAQ.xlsx]Sheet1!R286C8</stp>
        <tr r="H286" s="1"/>
      </tp>
      <tp t="e">
        <v>#N/A</v>
        <stp/>
        <stp>##V3_BDPV12</stp>
        <stp>NTCT UW Equity</stp>
        <stp>RTG_SP_LT_LC_ISSUER_CREDIT</stp>
        <stp>[NASDAQ.xlsx]Sheet1!R234C8</stp>
        <tr r="H234" s="1"/>
      </tp>
      <tp t="e">
        <v>#N/A</v>
        <stp/>
        <stp>##V3_BDPV12</stp>
        <stp>SSYS UW Equity</stp>
        <stp>RTG_SP_LT_LC_ISSUER_CREDIT</stp>
        <stp>[NASDAQ.xlsx]Sheet1!R313C8</stp>
        <tr r="H313" s="1"/>
      </tp>
      <tp t="e">
        <v>#N/A</v>
        <stp/>
        <stp>##V3_BDPV12</stp>
        <stp>WWWW UW Equity</stp>
        <stp>RTG_SP_LT_LC_ISSUER_CREDIT</stp>
        <stp>[NASDAQ.xlsx]Sheet1!R367C8</stp>
        <tr r="H367" s="1"/>
      </tp>
      <tp t="e">
        <v>#N/A</v>
        <stp/>
        <stp>##V3_BDPV12</stp>
        <stp>EXTR UW Equity</stp>
        <stp>RTG_SP_LT_LC_ISSUER_CREDIT</stp>
        <stp>[NASDAQ.xlsx]Sheet1!R128C8</stp>
        <tr r="H128" s="1"/>
      </tp>
      <tp t="e">
        <v>#N/A</v>
        <stp/>
        <stp>##V3_BDPV12</stp>
        <stp>STRM UW Equity</stp>
        <stp>RTG_SP_LT_LC_ISSUER_CREDIT</stp>
        <stp>[NASDAQ.xlsx]Sheet1!R314C8</stp>
        <tr r="H314" s="1"/>
      </tp>
      <tp t="e">
        <v>#N/A</v>
        <stp/>
        <stp>##V3_BDPV12</stp>
        <stp>TSRA UW Equity</stp>
        <stp>RTG_SP_LT_LC_ISSUER_CREDIT</stp>
        <stp>[NASDAQ.xlsx]Sheet1!R333C8</stp>
        <tr r="H333" s="1"/>
      </tp>
      <tp t="e">
        <v>#N/A</v>
        <stp/>
        <stp>##V3_BDPV12</stp>
        <stp>XRSC UW Equity</stp>
        <stp>RTG_SP_LT_LC_ISSUER_CREDIT</stp>
        <stp>[NASDAQ.xlsx]Sheet1!R372C8</stp>
        <tr r="H372" s="1"/>
      </tp>
      <tp t="e">
        <v>#N/A</v>
        <stp/>
        <stp>##V3_BDPV12</stp>
        <stp>VTSS UW Equity</stp>
        <stp>RTG_SP_LT_LC_ISSUER_CREDIT</stp>
        <stp>[NASDAQ.xlsx]Sheet1!R364C8</stp>
        <tr r="H364" s="1"/>
      </tp>
      <tp>
        <v>-0.95469999999999999</v>
        <stp/>
        <stp>##V3_BDHV12</stp>
        <stp>QRHC UW Equity</stp>
        <stp>FREE_CASH_FLOW_MARGIN</stp>
        <stp>CQ12004</stp>
        <stp/>
        <stp>[NASDAQ.xlsx]FCFMarg BDH!R5C273</stp>
        <stp>Dir=V</stp>
        <stp>Dts=H</stp>
        <stp>Sort=D</stp>
        <stp>Quote=C</stp>
        <stp>QtTyp=Y</stp>
        <stp>Days=T</stp>
        <stp>Per=cq</stp>
        <stp>DtFmt=D</stp>
        <stp>UseDPDF=Y</stp>
        <stp>cols=1;rows=6</stp>
        <tr r="JM5" s="4"/>
      </tp>
      <tp t="e">
        <v>#N/A</v>
        <stp/>
        <stp>##V3_BDPV12</stp>
        <stp>EXA UW Equity</stp>
        <stp>RTG_SP_LT_LC_ISSUER_CREDIT</stp>
        <stp>[NASDAQ.xlsx]Sheet1!R127C8</stp>
        <tr r="H127" s="1"/>
      </tp>
      <tp t="e">
        <v>#N/A</v>
        <stp/>
        <stp>##V3_BDPV12</stp>
        <stp>ACXM UW Equity</stp>
        <stp>RTG_FITCH_LT_ISSUER_DEFAULT</stp>
        <stp>[NASDAQ.xlsx]Sheet1!R7C9</stp>
        <tr r="I7" s="1"/>
      </tp>
      <tp>
        <v>-19.951000000000001</v>
        <stp/>
        <stp>##V3_BDHV12</stp>
        <stp>FUEL UW Equity</stp>
        <stp>FREE_CASH_FLOW_MARGIN</stp>
        <stp>CQ12004</stp>
        <stp/>
        <stp>[NASDAQ.xlsx]FCFMarg BDH!R5C286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JZ5" s="4"/>
      </tp>
      <tp t="e">
        <v>#N/A</v>
        <stp/>
        <stp>##V3_BDPV12</stp>
        <stp>ACXM UW Equity</stp>
        <stp>CF_CASH_FROM_OPER</stp>
        <stp>[NASDAQ.xlsx]Sheet1!R7C26</stp>
        <tr r="Z7" s="1"/>
      </tp>
      <tp t="e">
        <v>#N/A</v>
        <stp/>
        <stp>##V3_BDPV12</stp>
        <stp>VGGL UW Equity</stp>
        <stp>RTG_MDY_SEN_UNSECURED_DEBT</stp>
        <stp>[NASDAQ.xlsx]Sheet1!R362C10</stp>
        <tr r="J362" s="1"/>
      </tp>
      <tp t="e">
        <v>#N/A</v>
        <stp/>
        <stp>##V3_BDPV12</stp>
        <stp>SIGM UW Equity</stp>
        <stp>RTG_MDY_SEN_UNSECURED_DEBT</stp>
        <stp>[NASDAQ.xlsx]Sheet1!R299C10</stp>
        <tr r="J299" s="1"/>
      </tp>
      <tp t="e">
        <v>#N/A</v>
        <stp/>
        <stp>##V3_BDPV12</stp>
        <stp>LOGM UW Equity</stp>
        <stp>RTG_MDY_SEN_UNSECURED_DEBT</stp>
        <stp>[NASDAQ.xlsx]Sheet1!R196C10</stp>
        <tr r="J196" s="1"/>
      </tp>
      <tp t="e">
        <v>#N/A</v>
        <stp/>
        <stp>##V3_BDPV12</stp>
        <stp>TNGO UW Equity</stp>
        <stp>RTG_MDY_SEN_UNSECURED_DEBT</stp>
        <stp>[NASDAQ.xlsx]Sheet1!R329C10</stp>
        <tr r="J329" s="1"/>
      </tp>
      <tp t="e">
        <v>#N/A</v>
        <stp/>
        <stp>##V3_BDPV12</stp>
        <stp>RP UW Equity</stp>
        <stp>SALES_REV_TURN</stp>
        <stp>[NASDAQ.xlsx]Sheet1!R282C15</stp>
        <tr r="O282" s="1"/>
      </tp>
      <tp t="e">
        <v>#N/A</v>
        <stp/>
        <stp>##V3_BDPV12</stp>
        <stp>EIGI UW Equity</stp>
        <stp>RTG_MDY_SEN_UNSECURED_DEBT</stp>
        <stp>[NASDAQ.xlsx]Sheet1!R118C10</stp>
        <tr r="J118" s="1"/>
      </tp>
      <tp t="e">
        <v>#N/A</v>
        <stp/>
        <stp>##V3_BDPV12</stp>
        <stp>LOGI UW Equity</stp>
        <stp>RTG_MDY_SEN_UNSECURED_DEBT</stp>
        <stp>[NASDAQ.xlsx]Sheet1!R195C10</stp>
        <tr r="J195" s="1"/>
      </tp>
      <tp t="e">
        <v>#N/A</v>
        <stp/>
        <stp>##V3_BDPV12</stp>
        <stp>MRGE UW Equity</stp>
        <stp>RTG_MDY_SEN_UNSECURED_DEBT</stp>
        <stp>[NASDAQ.xlsx]Sheet1!R213C10</stp>
        <tr r="J213" s="1"/>
      </tp>
      <tp t="e">
        <v>#N/A</v>
        <stp/>
        <stp>##V3_BDPV12</stp>
        <stp>GLUU UW Equity</stp>
        <stp>TOT_DEBT_TO_EBITDA</stp>
        <stp>[NASDAQ.xlsx]Sheet1!R140C20</stp>
        <tr r="T140" s="1"/>
      </tp>
      <tp t="e">
        <v>#N/A</v>
        <stp/>
        <stp>##V3_BDPV12</stp>
        <stp>ZNGA UW Equity</stp>
        <stp>RTG_MDY_SEN_UNSECURED_DEBT</stp>
        <stp>[NASDAQ.xlsx]Sheet1!R376C10</stp>
        <tr r="J376" s="1"/>
      </tp>
      <tp t="e">
        <v>#N/A</v>
        <stp/>
        <stp>##V3_BDPV12</stp>
        <stp>PLUS UW Equity</stp>
        <stp>TOT_DEBT_TO_EBITDA</stp>
        <stp>[NASDAQ.xlsx]Sheet1!R125C20</stp>
        <tr r="T125" s="1"/>
      </tp>
      <tp t="e">
        <v>#N/A</v>
        <stp/>
        <stp>##V3_BDPV12</stp>
        <stp>MNGA UW Equity</stp>
        <stp>RTG_MDY_SEN_UNSECURED_DEBT</stp>
        <stp>[NASDAQ.xlsx]Sheet1!R200C10</stp>
        <tr r="J200" s="1"/>
      </tp>
      <tp t="e">
        <v>#N/A</v>
        <stp/>
        <stp>##V3_BDPV12</stp>
        <stp>PEGA UW Equity</stp>
        <stp>RTG_MDY_SEN_UNSECURED_DEBT</stp>
        <stp>[NASDAQ.xlsx]Sheet1!R252C10</stp>
        <tr r="J252" s="1"/>
      </tp>
      <tp t="e">
        <v>#N/A</v>
        <stp/>
        <stp>##V3_BDPV12</stp>
        <stp>QLGC UW Equity</stp>
        <stp>RTG_MDY_SEN_UNSECURED_DEBT</stp>
        <stp>[NASDAQ.xlsx]Sheet1!R269C10</stp>
        <tr r="J269" s="1"/>
      </tp>
      <tp t="e">
        <v>#N/A</v>
        <stp/>
        <stp>##V3_BDPV12</stp>
        <stp>RP UW Equity</stp>
        <stp>RTG_MDY_ISSUER</stp>
        <stp>[NASDAQ.xlsx]Sheet1!R282C11</stp>
        <tr r="K282" s="1"/>
      </tp>
      <tp t="e">
        <v>#N/A</v>
        <stp/>
        <stp>##V3_BDPV12</stp>
        <stp>EDGW UW Equity</stp>
        <stp>RTG_MDY_SEN_UNSECURED_DEBT</stp>
        <stp>[NASDAQ.xlsx]Sheet1!R112C10</stp>
        <tr r="J112" s="1"/>
      </tp>
      <tp t="e">
        <v>#N/A</v>
        <stp/>
        <stp>##V3_BDPV12</stp>
        <stp>TRUE UW Equity</stp>
        <stp>TOT_DEBT_TO_EBITDA</stp>
        <stp>[NASDAQ.xlsx]Sheet1!R344C20</stp>
        <tr r="T344" s="1"/>
      </tp>
      <tp t="e">
        <v>#N/A</v>
        <stp/>
        <stp>##V3_BDPV12</stp>
        <stp>IPGP UW Equity</stp>
        <stp>RTG_MDY_SEN_UNSECURED_DEBT</stp>
        <stp>[NASDAQ.xlsx]Sheet1!R170C10</stp>
        <tr r="J170" s="1"/>
      </tp>
      <tp t="e">
        <v>#N/A</v>
        <stp/>
        <stp>##V3_BDPV12</stp>
        <stp>PRGS UW Equity</stp>
        <stp>RTG_MDY_SEN_UNSECURED_DEBT</stp>
        <stp>[NASDAQ.xlsx]Sheet1!R263C10</stp>
        <tr r="J263" s="1"/>
      </tp>
      <tp t="e">
        <v>#N/A</v>
        <stp/>
        <stp>##V3_BDPV12</stp>
        <stp>TIGR UW Equity</stp>
        <stp>RTG_MDY_SEN_UNSECURED_DEBT</stp>
        <stp>[NASDAQ.xlsx]Sheet1!R339C10</stp>
        <tr r="J339" s="1"/>
      </tp>
      <tp t="e">
        <v>#N/A</v>
        <stp/>
        <stp>##V3_BDPV12</stp>
        <stp>SSNC UW Equity</stp>
        <stp>RTG_SP_LT_LC_ISSUER_CREDIT</stp>
        <stp>[NASDAQ.xlsx]Sheet1!R312C8</stp>
        <tr r="H312" s="1"/>
      </tp>
      <tp t="e">
        <v>#N/A</v>
        <stp/>
        <stp>##V3_BDPV12</stp>
        <stp>XPLR UW Equity</stp>
        <stp>RTG_SP_LT_LC_ISSUER_CREDIT</stp>
        <stp>[NASDAQ.xlsx]Sheet1!R371C8</stp>
        <tr r="H371" s="1"/>
      </tp>
      <tp t="e">
        <v>#N/A</v>
        <stp/>
        <stp>##V3_BDPV12</stp>
        <stp>MRGE UW Equity</stp>
        <stp>RTG_SP_LT_LC_ISSUER_CREDIT</stp>
        <stp>[NASDAQ.xlsx]Sheet1!R213C8</stp>
        <tr r="H213" s="1"/>
      </tp>
      <tp t="e">
        <v>#N/A</v>
        <stp/>
        <stp>##V3_BDPV12</stp>
        <stp>PRGS UW Equity</stp>
        <stp>RTG_SP_LT_LC_ISSUER_CREDIT</stp>
        <stp>[NASDAQ.xlsx]Sheet1!R263C8</stp>
        <tr r="H263" s="1"/>
      </tp>
      <tp t="e">
        <v>#N/A</v>
        <stp/>
        <stp>##V3_BDPV12</stp>
        <stp>NVEC UW Equity</stp>
        <stp>RTG_SP_LT_LC_ISSUER_CREDIT</stp>
        <stp>[NASDAQ.xlsx]Sheet1!R237C8</stp>
        <tr r="H237" s="1"/>
      </tp>
      <tp t="e">
        <v>#N/A</v>
        <stp/>
        <stp>##V3_BDPV12</stp>
        <stp>IVAC UW Equity</stp>
        <stp>RTG_SP_LT_LC_ISSUER_CREDIT</stp>
        <stp>[NASDAQ.xlsx]Sheet1!R167C8</stp>
        <tr r="H167" s="1"/>
      </tp>
      <tp t="e">
        <v>#N/A</v>
        <stp/>
        <stp>##V3_BDPV12</stp>
        <stp>NTWK UW Equity</stp>
        <stp>RTG_SP_LT_LC_ISSUER_CREDIT</stp>
        <stp>[NASDAQ.xlsx]Sheet1!R235C8</stp>
        <tr r="H235" s="1"/>
      </tp>
      <tp t="e">
        <v>#N/A</v>
        <stp/>
        <stp>##V3_BDPV12</stp>
        <stp>VRTU UW Equity</stp>
        <stp>RTG_SP_LT_LC_ISSUER_CREDIT</stp>
        <stp>[NASDAQ.xlsx]Sheet1!R363C8</stp>
        <tr r="H363" s="1"/>
      </tp>
      <tp t="e">
        <v>#N/A</v>
        <stp/>
        <stp>##V3_BDPV12</stp>
        <stp>MTSN UW Equity</stp>
        <stp>RTG_SP_LT_LC_ISSUER_CREDIT</stp>
        <stp>[NASDAQ.xlsx]Sheet1!R205C8</stp>
        <tr r="H205" s="1"/>
      </tp>
      <tp t="e">
        <v>#N/A</v>
        <stp/>
        <stp>##V3_BDPV12</stp>
        <stp>SPSC UW Equity</stp>
        <stp>RTG_SP_LT_LC_ISSUER_CREDIT</stp>
        <stp>[NASDAQ.xlsx]Sheet1!R311C8</stp>
        <tr r="H311" s="1"/>
      </tp>
      <tp t="e">
        <v>#N/A</v>
        <stp/>
        <stp>##V3_BDPV12</stp>
        <stp>GRPN UW Equity</stp>
        <stp>RTG_SP_LT_LC_ISSUER_CREDIT</stp>
        <stp>[NASDAQ.xlsx]Sheet1!R143C8</stp>
        <tr r="H143" s="1"/>
      </tp>
      <tp t="e">
        <v>#N/A</v>
        <stp/>
        <stp>##V3_BDPV12</stp>
        <stp>WDC UW Equity</stp>
        <stp>BS_CASH_NEAR_CASH_ITEM</stp>
        <stp>[NASDAQ.xlsx]Sheet1!R368C28</stp>
        <tr r="AB368" s="1"/>
      </tp>
      <tp t="e">
        <v>#N/A</v>
        <stp/>
        <stp>##V3_BDPV12</stp>
        <stp>TXN UW Equity</stp>
        <stp>NET_WORKING_CAPITAL_INVESTMENT</stp>
        <stp>[NASDAQ.xlsx]Sheet1!R334C27</stp>
        <tr r="AA334" s="1"/>
      </tp>
      <tp t="e">
        <v>#N/A</v>
        <stp/>
        <stp>##V3_BDPV12</stp>
        <stp>EXA UW Equity</stp>
        <stp>NET_WORKING_CAPITAL_INVESTMENT</stp>
        <stp>[NASDAQ.xlsx]Sheet1!R127C27</stp>
        <tr r="AA127" s="1"/>
      </tp>
      <tp t="e">
        <v>#N/A</v>
        <stp/>
        <stp>##V3_BDPV12</stp>
        <stp>CVV UW Equity</stp>
        <stp>IS_OPER_INC</stp>
        <stp>[NASDAQ.xlsx]Sheet1!R92C23</stp>
        <tr r="W92" s="1"/>
      </tp>
      <tp t="e">
        <v>#N/A</v>
        <stp/>
        <stp>##V3_BDPV12</stp>
        <stp>SYRX UW Equity</stp>
        <stp>TOT_DEBT_TO_EBITDA</stp>
        <stp>[NASDAQ.xlsx]Sheet1!R327C20</stp>
        <tr r="T327" s="1"/>
      </tp>
      <tp t="e">
        <v>#N/A</v>
        <stp/>
        <stp>##V3_BDPV12</stp>
        <stp>LTRX UW Equity</stp>
        <stp>TOT_DEBT_TO_EBITDA</stp>
        <stp>[NASDAQ.xlsx]Sheet1!R187C20</stp>
        <tr r="T187" s="1"/>
      </tp>
      <tp t="e">
        <v>#N/A</v>
        <stp/>
        <stp>##V3_BDPV12</stp>
        <stp>SPRT UW Equity</stp>
        <stp>TOT_DEBT_TO_EBITDA</stp>
        <stp>[NASDAQ.xlsx]Sheet1!R319C20</stp>
        <tr r="T319" s="1"/>
      </tp>
      <tp t="e">
        <v>#N/A</v>
        <stp/>
        <stp>##V3_BDPV12</stp>
        <stp>MERU UW Equity</stp>
        <stp>TOT_DEBT_TO_EBITDA</stp>
        <stp>[NASDAQ.xlsx]Sheet1!R214C20</stp>
        <tr r="T214" s="1"/>
      </tp>
      <tp t="e">
        <v>#N/A</v>
        <stp/>
        <stp>##V3_BDPV12</stp>
        <stp>STRM UW Equity</stp>
        <stp>TOT_DEBT_TO_EBITDA</stp>
        <stp>[NASDAQ.xlsx]Sheet1!R314C20</stp>
        <tr r="T314" s="1"/>
      </tp>
      <tp t="e">
        <v>#N/A</v>
        <stp/>
        <stp>##V3_BDPV12</stp>
        <stp>OVRL UW Equity</stp>
        <stp>TOT_DEBT_TO_EBITDA</stp>
        <stp>[NASDAQ.xlsx]Sheet1!R244C20</stp>
        <tr r="T244" s="1"/>
      </tp>
      <tp t="e">
        <v>#N/A</v>
        <stp/>
        <stp>##V3_BDPV12</stp>
        <stp>MCRL UW Equity</stp>
        <stp>TOT_DEBT_TO_EBITDA</stp>
        <stp>[NASDAQ.xlsx]Sheet1!R215C20</stp>
        <tr r="T215" s="1"/>
      </tp>
      <tp t="e">
        <v>#N/A</v>
        <stp/>
        <stp>##V3_BDPV12</stp>
        <stp>LORL UW Equity</stp>
        <stp>TOT_DEBT_TO_EBITDA</stp>
        <stp>[NASDAQ.xlsx]Sheet1!R198C20</stp>
        <tr r="T198" s="1"/>
      </tp>
      <tp t="e">
        <v>#N/A</v>
        <stp/>
        <stp>##V3_BDPV12</stp>
        <stp>FORM UW Equity</stp>
        <stp>TOT_DEBT_TO_EBITDA</stp>
        <stp>[NASDAQ.xlsx]Sheet1!R138C20</stp>
        <tr r="T138" s="1"/>
      </tp>
      <tp t="e">
        <v>#N/A</v>
        <stp/>
        <stp>##V3_BDPV12</stp>
        <stp>TSRI UW Equity</stp>
        <stp>TOT_DEBT_TO_EBITDA</stp>
        <stp>[NASDAQ.xlsx]Sheet1!R345C20</stp>
        <tr r="T345" s="1"/>
      </tp>
      <tp t="e">
        <v>#N/A</v>
        <stp/>
        <stp>##V3_BDPV12</stp>
        <stp>MU UW Equity</stp>
        <stp>NET_WORKING_CAPITAL_INVESTMENT</stp>
        <stp>[NASDAQ.xlsx]Sheet1!R217C27</stp>
        <tr r="AA217" s="1"/>
      </tp>
      <tp t="e">
        <v>#N/A</v>
        <stp/>
        <stp>##V3_BDPV12</stp>
        <stp>ZBRA UW Equity</stp>
        <stp>TOT_DEBT_TO_EBITDA</stp>
        <stp>[NASDAQ.xlsx]Sheet1!R374C20</stp>
        <tr r="T374" s="1"/>
      </tp>
      <tp t="e">
        <v>#N/A</v>
        <stp/>
        <stp>##V3_BDPV12</stp>
        <stp>TSRA UW Equity</stp>
        <stp>TOT_DEBT_TO_EBITDA</stp>
        <stp>[NASDAQ.xlsx]Sheet1!R333C20</stp>
        <tr r="T333" s="1"/>
      </tp>
      <tp t="e">
        <v>#N/A</v>
        <stp/>
        <stp>##V3_BDPV12</stp>
        <stp>KFRC UW Equity</stp>
        <stp>TOT_DEBT_TO_EBITDA</stp>
        <stp>[NASDAQ.xlsx]Sheet1!R180C20</stp>
        <tr r="T180" s="1"/>
      </tp>
      <tp t="e">
        <v>#N/A</v>
        <stp/>
        <stp>##V3_BDPV12</stp>
        <stp>ELRC UW Equity</stp>
        <stp>TOT_DEBT_TO_EBITDA</stp>
        <stp>[NASDAQ.xlsx]Sheet1!R114C20</stp>
        <tr r="T114" s="1"/>
      </tp>
      <tp t="e">
        <v>#N/A</v>
        <stp/>
        <stp>##V3_BDPV12</stp>
        <stp>DMRC UW Equity</stp>
        <stp>TOT_DEBT_TO_EBITDA</stp>
        <stp>[NASDAQ.xlsx]Sheet1!R100C20</stp>
        <tr r="T100" s="1"/>
      </tp>
      <tp t="e">
        <v>#N/A</v>
        <stp/>
        <stp>##V3_BDPV12</stp>
        <stp>MGRC UW Equity</stp>
        <stp>TOT_DEBT_TO_EBITDA</stp>
        <stp>[NASDAQ.xlsx]Sheet1!R207C20</stp>
        <tr r="T207" s="1"/>
      </tp>
      <tp t="e">
        <v>#N/A</v>
        <stp/>
        <stp>##V3_BDPV12</stp>
        <stp>VRNS UW Equity</stp>
        <stp>RTG_SP_LT_LC_ISSUER_CREDIT</stp>
        <stp>[NASDAQ.xlsx]Sheet1!R354C8</stp>
        <tr r="H354" s="1"/>
      </tp>
      <tp t="e">
        <v>#N/A</v>
        <stp/>
        <stp>##V3_BDPV12</stp>
        <stp>FSLR UW Equity</stp>
        <stp>RTG_SP_LT_LC_ISSUER_CREDIT</stp>
        <stp>[NASDAQ.xlsx]Sheet1!R135C8</stp>
        <tr r="H135" s="1"/>
      </tp>
      <tp t="e">
        <v>#N/A</v>
        <stp/>
        <stp>##V3_BDPV12</stp>
        <stp>CY UW Equity</stp>
        <stp>IS_OPER_INC</stp>
        <stp>[NASDAQ.xlsx]Sheet1!R93C23</stp>
        <tr r="W93" s="1"/>
      </tp>
      <tp t="e">
        <v>#N/A</v>
        <stp/>
        <stp>##V3_BDPV12</stp>
        <stp>QRHC UW Equity</stp>
        <stp>RTG_SP_LT_LC_ISSUER_CREDIT</stp>
        <stp>[NASDAQ.xlsx]Sheet1!R274C8</stp>
        <tr r="H274" s="1"/>
      </tp>
      <tp t="e">
        <v>#N/A</v>
        <stp/>
        <stp>##V3_BDPV12</stp>
        <stp>PRFT UW Equity</stp>
        <stp>RTG_SP_LT_LC_ISSUER_CREDIT</stp>
        <stp>[NASDAQ.xlsx]Sheet1!R254C8</stp>
        <tr r="H254" s="1"/>
      </tp>
      <tp t="e">
        <v>#N/A</v>
        <stp/>
        <stp>##V3_BDPV12</stp>
        <stp>PSEM UW Equity</stp>
        <stp>RTG_SP_LT_LC_ISSUER_CREDIT</stp>
        <stp>[NASDAQ.xlsx]Sheet1!R255C8</stp>
        <tr r="H255" s="1"/>
      </tp>
      <tp t="e">
        <v>#N/A</v>
        <stp/>
        <stp>##V3_BDPV12</stp>
        <stp>TTEC UW Equity</stp>
        <stp>RTG_SP_LT_LC_ISSUER_CREDIT</stp>
        <stp>[NASDAQ.xlsx]Sheet1!R332C8</stp>
        <tr r="H332" s="1"/>
      </tp>
      <tp t="e">
        <v>#N/A</v>
        <stp/>
        <stp>##V3_BDPV12</stp>
        <stp>NTAP UW Equity</stp>
        <stp>RTG_SP_LT_LC_ISSUER_CREDIT</stp>
        <stp>[NASDAQ.xlsx]Sheet1!R232C8</stp>
        <tr r="H232" s="1"/>
      </tp>
      <tp t="e">
        <v>#N/A</v>
        <stp/>
        <stp>##V3_BDPV12</stp>
        <stp>SPWR UW Equity</stp>
        <stp>RTG_SP_LT_LC_ISSUER_CREDIT</stp>
        <stp>[NASDAQ.xlsx]Sheet1!R316C8</stp>
        <tr r="H316" s="1"/>
      </tp>
      <tp t="e">
        <v>#N/A</v>
        <stp/>
        <stp>##V3_BDPV12</stp>
        <stp>TRUE UW Equity</stp>
        <stp>RTG_SP_LT_LC_ISSUER_CREDIT</stp>
        <stp>[NASDAQ.xlsx]Sheet1!R344C8</stp>
        <tr r="H344" s="1"/>
      </tp>
      <tp t="e">
        <v>#N/A</v>
        <stp/>
        <stp>##V3_BDPV12</stp>
        <stp>CA UW Equity</stp>
        <stp>IS_OPER_INC</stp>
        <stp>[NASDAQ.xlsx]Sheet1!R59C23</stp>
        <tr r="W59" s="1"/>
      </tp>
      <tp t="e">
        <v>#N/A</v>
        <stp/>
        <stp>##V3_BDPV12</stp>
        <stp>TSRI UW Equity</stp>
        <stp>RTG_SP_LT_LC_ISSUER_CREDIT</stp>
        <stp>[NASDAQ.xlsx]Sheet1!R345C8</stp>
        <tr r="H345" s="1"/>
      </tp>
      <tp t="e">
        <v>#N/A</v>
        <stp/>
        <stp>##V3_BDPV12</stp>
        <stp>FCS UW Equity</stp>
        <stp>BS_CASH_NEAR_CASH_ITEM</stp>
        <stp>[NASDAQ.xlsx]Sheet1!R131C28</stp>
        <tr r="AB131" s="1"/>
      </tp>
      <tp t="e">
        <v>#N/A</v>
        <stp/>
        <stp>##V3_BDPV12</stp>
        <stp>SGI UW Equity</stp>
        <stp>SALES_REV_TURN</stp>
        <stp>[NASDAQ.xlsx]Sheet1!R301C15</stp>
        <tr r="O301" s="1"/>
      </tp>
      <tp t="e">
        <v>#N/A</v>
        <stp/>
        <stp>##V3_BDPV12</stp>
        <stp>SGI UW Equity</stp>
        <stp>RTG_MDY_ISSUER</stp>
        <stp>[NASDAQ.xlsx]Sheet1!R301C11</stp>
        <tr r="K301" s="1"/>
      </tp>
      <tp t="e">
        <v>#N/A</v>
        <stp/>
        <stp>##V3_BDPV12</stp>
        <stp>BIRT UW Equity</stp>
        <stp>FCF_TO_TOTAL_DEBT</stp>
        <stp>[NASDAQ.xlsx]Sheet1!R6C19</stp>
        <tr r="S6" s="1"/>
      </tp>
      <tp t="e">
        <v>#N/A</v>
        <stp/>
        <stp>##V3_BDPV12</stp>
        <stp>EGAN UW Equity</stp>
        <stp>RTG_MDY_SEN_UNSECURED_DEBT</stp>
        <stp>[NASDAQ.xlsx]Sheet1!R113C10</stp>
        <tr r="J113" s="1"/>
      </tp>
      <tp t="e">
        <v>#N/A</v>
        <stp/>
        <stp>##V3_BDPV12</stp>
        <stp>NUAN UW Equity</stp>
        <stp>RTG_MDY_SEN_UNSECURED_DEBT</stp>
        <stp>[NASDAQ.xlsx]Sheet1!R236C10</stp>
        <tr r="J236" s="1"/>
      </tp>
      <tp t="e">
        <v>#N/A</v>
        <stp/>
        <stp>##V3_BDPV12</stp>
        <stp>MOSY UW Equity</stp>
        <stp>TOT_DEBT_TO_EBITDA</stp>
        <stp>[NASDAQ.xlsx]Sheet1!R226C20</stp>
        <tr r="T226" s="1"/>
      </tp>
      <tp t="e">
        <v>#N/A</v>
        <stp/>
        <stp>##V3_BDPV12</stp>
        <stp>KBALB UW Equity</stp>
        <stp>TOT_DEBT_TO_EBITDA</stp>
        <stp>[NASDAQ.xlsx]Sheet1!R181C20</stp>
        <tr r="T181" s="1"/>
      </tp>
      <tp t="e">
        <v>#N/A</v>
        <stp/>
        <stp>##V3_BDPV12</stp>
        <stp>QBAK UW Equity</stp>
        <stp>RTG_MDY_SEN_UNSECURED_DEBT</stp>
        <stp>[NASDAQ.xlsx]Sheet1!R272C10</stp>
        <tr r="J272" s="1"/>
      </tp>
      <tp t="e">
        <v>#N/A</v>
        <stp/>
        <stp>##V3_BDPV12</stp>
        <stp>FISV UW Equity</stp>
        <stp>TOT_DEBT_TO_EBITDA</stp>
        <stp>[NASDAQ.xlsx]Sheet1!R136C20</stp>
        <tr r="T136" s="1"/>
      </tp>
      <tp t="e">
        <v>#N/A</v>
        <stp/>
        <stp>##V3_BDPV12</stp>
        <stp>NLST UW Equity</stp>
        <stp>TOT_DEBT_TO_EBITDA</stp>
        <stp>[NASDAQ.xlsx]Sheet1!R233C20</stp>
        <tr r="T233" s="1"/>
      </tp>
      <tp t="e">
        <v>#N/A</v>
        <stp/>
        <stp>##V3_BDPV12</stp>
        <stp>JDSU UW Equity</stp>
        <stp>TOT_DEBT_TO_EBITDA</stp>
        <stp>[NASDAQ.xlsx]Sheet1!R174C20</stp>
        <tr r="T174" s="1"/>
      </tp>
      <tp t="e">
        <v>#N/A</v>
        <stp/>
        <stp>##V3_BDPV12</stp>
        <stp>IVAC UW Equity</stp>
        <stp>RTG_MDY_SEN_UNSECURED_DEBT</stp>
        <stp>[NASDAQ.xlsx]Sheet1!R167C10</stp>
        <tr r="J167" s="1"/>
      </tp>
      <tp t="e">
        <v>#N/A</v>
        <stp/>
        <stp>##V3_BDPV12</stp>
        <stp>FNSR UW Equity</stp>
        <stp>TOT_DEBT_TO_EBITDA</stp>
        <stp>[NASDAQ.xlsx]Sheet1!R133C20</stp>
        <tr r="T133" s="1"/>
      </tp>
      <tp t="e">
        <v>#N/A</v>
        <stp/>
        <stp>##V3_BDPV12</stp>
        <stp>PLAB UW Equity</stp>
        <stp>RTG_MDY_SEN_UNSECURED_DEBT</stp>
        <stp>[NASDAQ.xlsx]Sheet1!R256C10</stp>
        <tr r="J256" s="1"/>
      </tp>
      <tp t="e">
        <v>#N/A</v>
        <stp/>
        <stp>##V3_BDPV12</stp>
        <stp>VTSS UW Equity</stp>
        <stp>TOT_DEBT_TO_EBITDA</stp>
        <stp>[NASDAQ.xlsx]Sheet1!R364C20</stp>
        <tr r="T364" s="1"/>
      </tp>
      <tp t="e">
        <v>#N/A</v>
        <stp/>
        <stp>##V3_BDPV12</stp>
        <stp>SLAB UW Equity</stp>
        <stp>RTG_MDY_SEN_UNSECURED_DEBT</stp>
        <stp>[NASDAQ.xlsx]Sheet1!R302C10</stp>
        <tr r="J302" s="1"/>
      </tp>
      <tp t="e">
        <v>#N/A</v>
        <stp/>
        <stp>##V3_BDPV12</stp>
        <stp>SEAC UW Equity</stp>
        <stp>RTG_MDY_SEN_UNSECURED_DEBT</stp>
        <stp>[NASDAQ.xlsx]Sheet1!R296C10</stp>
        <tr r="J296" s="1"/>
      </tp>
      <tp t="e">
        <v>#N/A</v>
        <stp/>
        <stp>##V3_BDPV12</stp>
        <stp>LPSN UW Equity</stp>
        <stp>TOT_DEBT_TO_EBITDA</stp>
        <stp>[NASDAQ.xlsx]Sheet1!R194C20</stp>
        <tr r="T194" s="1"/>
      </tp>
      <tp t="e">
        <v>#N/A</v>
        <stp/>
        <stp>##V3_BDPV12</stp>
        <stp>VRSN UW Equity</stp>
        <stp>TOT_DEBT_TO_EBITDA</stp>
        <stp>[NASDAQ.xlsx]Sheet1!R358C20</stp>
        <tr r="T358" s="1"/>
      </tp>
      <tp t="e">
        <v>#N/A</v>
        <stp/>
        <stp>##V3_BDPV12</stp>
        <stp>MDSO UW Equity</stp>
        <stp>TOT_DEBT_TO_EBITDA</stp>
        <stp>[NASDAQ.xlsx]Sheet1!R210C20</stp>
        <tr r="T210" s="1"/>
      </tp>
      <tp t="e">
        <v>#N/A</v>
        <stp/>
        <stp>##V3_BDPV12</stp>
        <stp>KBALV UW Equity</stp>
        <stp>TOT_DEBT_TO_EBITDA</stp>
        <stp>[NASDAQ.xlsx]Sheet1!R182C20</stp>
        <tr r="T182" s="1"/>
      </tp>
      <tp t="e">
        <v>#N/A</v>
        <stp/>
        <stp>##V3_BDPV12</stp>
        <stp>RESN UW Equity</stp>
        <stp>TOT_DEBT_TO_EBITDA</stp>
        <stp>[NASDAQ.xlsx]Sheet1!R284C20</stp>
        <tr r="T284" s="1"/>
      </tp>
      <tp t="e">
        <v>#N/A</v>
        <stp/>
        <stp>##V3_BDPV12</stp>
        <stp>MTSN UW Equity</stp>
        <stp>TOT_DEBT_TO_EBITDA</stp>
        <stp>[NASDAQ.xlsx]Sheet1!R205C20</stp>
        <tr r="T205" s="1"/>
      </tp>
      <tp t="e">
        <v>#N/A</v>
        <stp/>
        <stp>##V3_BDPV12</stp>
        <stp>SMSI UW Equity</stp>
        <stp>TOT_DEBT_TO_EBITDA</stp>
        <stp>[NASDAQ.xlsx]Sheet1!R305C20</stp>
        <tr r="T305" s="1"/>
      </tp>
      <tp t="e">
        <v>#N/A</v>
        <stp/>
        <stp>##V3_BDPV12</stp>
        <stp>VDSI UW Equity</stp>
        <stp>TOT_DEBT_TO_EBITDA</stp>
        <stp>[NASDAQ.xlsx]Sheet1!R355C20</stp>
        <tr r="T355" s="1"/>
      </tp>
      <tp t="e">
        <v>#N/A</v>
        <stp/>
        <stp>##V3_BDPV12</stp>
        <stp>AWAY UW Equity</stp>
        <stp>RTG_MDY_SEN_UNSECURED_DEBT</stp>
        <stp>[NASDAQ.xlsx]Sheet1!R149C10</stp>
        <tr r="J149" s="1"/>
      </tp>
      <tp t="e">
        <v>#N/A</v>
        <stp/>
        <stp>##V3_BDPV12</stp>
        <stp>VRSK UW Equity</stp>
        <stp>TOT_DEBT_TO_EBITDA</stp>
        <stp>[NASDAQ.xlsx]Sheet1!R359C20</stp>
        <tr r="T359" s="1"/>
      </tp>
      <tp t="e">
        <v>#N/A</v>
        <stp/>
        <stp>##V3_BDPV12</stp>
        <stp>ISSI UW Equity</stp>
        <stp>TOT_DEBT_TO_EBITDA</stp>
        <stp>[NASDAQ.xlsx]Sheet1!R159C20</stp>
        <tr r="T159" s="1"/>
      </tp>
      <tp t="e">
        <v>#N/A</v>
        <stp/>
        <stp>##V3_BDPV12</stp>
        <stp>MTSI UW Equity</stp>
        <stp>TOT_DEBT_TO_EBITDA</stp>
        <stp>[NASDAQ.xlsx]Sheet1!R199C20</stp>
        <tr r="T199" s="1"/>
      </tp>
      <tp t="e">
        <v>#N/A</v>
        <stp/>
        <stp>##V3_BDPV12</stp>
        <stp>VSAT UW Equity</stp>
        <stp>RTG_MDY_SEN_UNSECURED_DEBT</stp>
        <stp>[NASDAQ.xlsx]Sheet1!R360C10</stp>
        <tr r="J360" s="1"/>
      </tp>
      <tp t="e">
        <v>#N/A</v>
        <stp/>
        <stp>##V3_BDPV12</stp>
        <stp>NTAP UW Equity</stp>
        <stp>RTG_MDY_SEN_UNSECURED_DEBT</stp>
        <stp>[NASDAQ.xlsx]Sheet1!R232C10</stp>
        <tr r="J232" s="1"/>
      </tp>
      <tp t="e">
        <v>#N/A</v>
        <stp/>
        <stp>##V3_BDPV12</stp>
        <stp>IPAS UW Equity</stp>
        <stp>RTG_MDY_SEN_UNSECURED_DEBT</stp>
        <stp>[NASDAQ.xlsx]Sheet1!R169C10</stp>
        <tr r="J169" s="1"/>
      </tp>
      <tp t="e">
        <v>#N/A</v>
        <stp/>
        <stp>##V3_BDPV12</stp>
        <stp>SAAS UW Equity</stp>
        <stp>RTG_MDY_SEN_UNSECURED_DEBT</stp>
        <stp>[NASDAQ.xlsx]Sheet1!R154C10</stp>
        <tr r="J154" s="1"/>
      </tp>
      <tp t="e">
        <v>#N/A</v>
        <stp/>
        <stp>##V3_BDPV12</stp>
        <stp>ISSC UW Equity</stp>
        <stp>TOT_DEBT_TO_EBITDA</stp>
        <stp>[NASDAQ.xlsx]Sheet1!R157C20</stp>
        <tr r="T157" s="1"/>
      </tp>
      <tp t="e">
        <v>#N/A</v>
        <stp/>
        <stp>##V3_BDPV12</stp>
        <stp>SCSC UW Equity</stp>
        <stp>TOT_DEBT_TO_EBITDA</stp>
        <stp>[NASDAQ.xlsx]Sheet1!R293C20</stp>
        <tr r="T293" s="1"/>
      </tp>
      <tp t="e">
        <v>#N/A</v>
        <stp/>
        <stp>##V3_BDPV12</stp>
        <stp>VIAS UW Equity</stp>
        <stp>RTG_MDY_SEN_UNSECURED_DEBT</stp>
        <stp>[NASDAQ.xlsx]Sheet1!R361C10</stp>
        <tr r="J361" s="1"/>
      </tp>
      <tp t="e">
        <v>#N/A</v>
        <stp/>
        <stp>##V3_BDPV12</stp>
        <stp>XRSC UW Equity</stp>
        <stp>TOT_DEBT_TO_EBITDA</stp>
        <stp>[NASDAQ.xlsx]Sheet1!R372C20</stp>
        <tr r="T372" s="1"/>
      </tp>
      <tp t="e">
        <v>#N/A</v>
        <stp/>
        <stp>##V3_BDPV12</stp>
        <stp>SPSC UW Equity</stp>
        <stp>TOT_DEBT_TO_EBITDA</stp>
        <stp>[NASDAQ.xlsx]Sheet1!R311C20</stp>
        <tr r="T311" s="1"/>
      </tp>
      <tp t="e">
        <v>#N/A</v>
        <stp/>
        <stp>##V3_BDPV12</stp>
        <stp>MDAS UW Equity</stp>
        <stp>RTG_MDY_SEN_UNSECURED_DEBT</stp>
        <stp>[NASDAQ.xlsx]Sheet1!R208C10</stp>
        <tr r="J208" s="1"/>
      </tp>
      <tp t="e">
        <v>#N/A</v>
        <stp/>
        <stp>##V3_BDPV12</stp>
        <stp>INAP UW Equity</stp>
        <stp>RTG_MDY_SEN_UNSECURED_DEBT</stp>
        <stp>[NASDAQ.xlsx]Sheet1!R163C10</stp>
        <tr r="J163" s="1"/>
      </tp>
      <tp t="e">
        <v>#N/A</v>
        <stp/>
        <stp>##V3_BDPV12</stp>
        <stp>GSIT UW Equity</stp>
        <stp>RTG_SP_LT_LC_ISSUER_CREDIT</stp>
        <stp>[NASDAQ.xlsx]Sheet1!R144C8</stp>
        <tr r="H144" s="1"/>
      </tp>
      <tp t="e">
        <v>#N/A</v>
        <stp/>
        <stp>##V3_BDPV12</stp>
        <stp>BV UW Equity</stp>
        <stp>IS_OPER_INC</stp>
        <stp>[NASDAQ.xlsx]Sheet1!R45C23</stp>
        <tr r="W45" s="1"/>
      </tp>
      <tp t="e">
        <v>#N/A</v>
        <stp/>
        <stp>##V3_BDPV12</stp>
        <stp>OVTI UW Equity</stp>
        <stp>RTG_SP_LT_LC_ISSUER_CREDIT</stp>
        <stp>[NASDAQ.xlsx]Sheet1!R241C8</stp>
        <tr r="H241" s="1"/>
      </tp>
      <tp t="e">
        <v>#N/A</v>
        <stp/>
        <stp>##V3_BDPV12</stp>
        <stp>KFX UW Equity</stp>
        <stp>RTG_MDY_ISSUER</stp>
        <stp>[NASDAQ.xlsx]Sheet1!R183C11</stp>
        <tr r="K183" s="1"/>
      </tp>
      <tp t="e">
        <v>#N/A</v>
        <stp/>
        <stp>##V3_BDPV12</stp>
        <stp>KFX UW Equity</stp>
        <stp>SALES_REV_TURN</stp>
        <stp>[NASDAQ.xlsx]Sheet1!R183C15</stp>
        <tr r="O183" s="1"/>
      </tp>
      <tp t="e">
        <v>#N/A</v>
        <stp/>
        <stp>##V3_BDPV12</stp>
        <stp>TWOU UW Equity</stp>
        <stp>FCF_TO_TOTAL_DEBT</stp>
        <stp>[NASDAQ.xlsx]Sheet1!R3C19</stp>
        <tr r="S3" s="1"/>
      </tp>
      <tp>
        <v>-2.0541999999999998</v>
        <stp/>
        <stp>##V3_BDHV12</stp>
        <stp>MTBC UW Equity</stp>
        <stp>FREE_CASH_FLOW_MARGIN</stp>
        <stp>CQ12004</stp>
        <stp/>
        <stp>[NASDAQ.xlsx]FCFMarg BDH!R5C208</stp>
        <stp>Dir=V</stp>
        <stp>Dts=H</stp>
        <stp>Sort=D</stp>
        <stp>Quote=C</stp>
        <stp>QtTyp=Y</stp>
        <stp>Days=T</stp>
        <stp>Per=cq</stp>
        <stp>DtFmt=D</stp>
        <stp>UseDPDF=Y</stp>
        <stp>cols=1;rows=2</stp>
        <tr r="GZ5" s="4"/>
      </tp>
      <tp t="e">
        <v>#N/A</v>
        <stp/>
        <stp>##V3_BDPV12</stp>
        <stp>MOBL UW Equity</stp>
        <stp>RTG_MDY_SEN_UNSECURED_DEBT</stp>
        <stp>[NASDAQ.xlsx]Sheet1!R223C10</stp>
        <tr r="J223" s="1"/>
      </tp>
      <tp t="e">
        <v>#N/A</v>
        <stp/>
        <stp>##V3_BDPV12</stp>
        <stp>TUBE UW Equity</stp>
        <stp>RTG_MDY_SEN_UNSECURED_DEBT</stp>
        <stp>[NASDAQ.xlsx]Sheet1!R347C10</stp>
        <tr r="J347" s="1"/>
      </tp>
      <tp t="e">
        <v>#N/A</v>
        <stp/>
        <stp>##V3_BDPV12</stp>
        <stp>RVBD UW Equity</stp>
        <stp>RTG_MDY_SEN_UNSECURED_DEBT</stp>
        <stp>[NASDAQ.xlsx]Sheet1!R286C10</stp>
        <tr r="J286" s="1"/>
      </tp>
      <tp t="e">
        <v>#N/A</v>
        <stp/>
        <stp>##V3_BDPV12</stp>
        <stp>PFPT UW Equity</stp>
        <stp>TOT_DEBT_TO_EBITDA</stp>
        <stp>[NASDAQ.xlsx]Sheet1!R264C20</stp>
        <tr r="T264" s="1"/>
      </tp>
      <tp t="e">
        <v>#N/A</v>
        <stp/>
        <stp>##V3_BDPV12</stp>
        <stp>SNPS UW Equity</stp>
        <stp>TOT_DEBT_TO_EBITDA</stp>
        <stp>[NASDAQ.xlsx]Sheet1!R325C20</stp>
        <tr r="T325" s="1"/>
      </tp>
      <tp t="e">
        <v>#N/A</v>
        <stp/>
        <stp>##V3_BDPV12</stp>
        <stp>MTBC UW Equity</stp>
        <stp>RTG_MDY_SEN_UNSECURED_DEBT</stp>
        <stp>[NASDAQ.xlsx]Sheet1!R209C10</stp>
        <tr r="J209" s="1"/>
      </tp>
      <tp t="e">
        <v>#N/A</v>
        <stp/>
        <stp>##V3_BDPV12</stp>
        <stp>GRPN UW Equity</stp>
        <stp>TOT_DEBT_TO_EBITDA</stp>
        <stp>[NASDAQ.xlsx]Sheet1!R143C20</stp>
        <tr r="T143" s="1"/>
      </tp>
      <tp t="e">
        <v>#N/A</v>
        <stp/>
        <stp>##V3_BDPV12</stp>
        <stp>KOPN UW Equity</stp>
        <stp>TOT_DEBT_TO_EBITDA</stp>
        <stp>[NASDAQ.xlsx]Sheet1!R184C20</stp>
        <tr r="T184" s="1"/>
      </tp>
      <tp t="e">
        <v>#N/A</v>
        <stp/>
        <stp>##V3_BDPV12</stp>
        <stp>EOPN UW Equity</stp>
        <stp>TOT_DEBT_TO_EBITDA</stp>
        <stp>[NASDAQ.xlsx]Sheet1!R107C20</stp>
        <tr r="T107" s="1"/>
      </tp>
      <tp t="e">
        <v>#N/A</v>
        <stp/>
        <stp>##V3_BDPV12</stp>
        <stp>TIBX UW Equity</stp>
        <stp>RTG_MDY_SEN_UNSECURED_DEBT</stp>
        <stp>[NASDAQ.xlsx]Sheet1!R338C10</stp>
        <tr r="J338" s="1"/>
      </tp>
      <tp t="e">
        <v>#N/A</v>
        <stp/>
        <stp>##V3_BDPV12</stp>
        <stp>INPH UW Equity</stp>
        <stp>TOT_DEBT_TO_EBITDA</stp>
        <stp>[NASDAQ.xlsx]Sheet1!R164C20</stp>
        <tr r="T164" s="1"/>
      </tp>
      <tp t="e">
        <v>#N/A</v>
        <stp/>
        <stp>##V3_BDPV12</stp>
        <stp>ENPH UW Equity</stp>
        <stp>TOT_DEBT_TO_EBITDA</stp>
        <stp>[NASDAQ.xlsx]Sheet1!R122C20</stp>
        <tr r="T122" s="1"/>
      </tp>
      <tp t="e">
        <v>#N/A</v>
        <stp/>
        <stp>##V3_BDPV12</stp>
        <stp>SAPE UW Equity</stp>
        <stp>TOT_DEBT_TO_EBITDA</stp>
        <stp>[NASDAQ.xlsx]Sheet1!R292C20</stp>
        <tr r="T292" s="1"/>
      </tp>
      <tp t="e">
        <v>#N/A</v>
        <stp/>
        <stp>##V3_BDPV12</stp>
        <stp>TYPE UW Equity</stp>
        <stp>TOT_DEBT_TO_EBITDA</stp>
        <stp>[NASDAQ.xlsx]Sheet1!R225C20</stp>
        <tr r="T225" s="1"/>
      </tp>
      <tp t="e">
        <v>#N/A</v>
        <stp/>
        <stp>##V3_BDPV12</stp>
        <stp>DSPG UW Equity</stp>
        <stp>TOT_DEBT_TO_EBITDA</stp>
        <stp>[NASDAQ.xlsx]Sheet1!R106C20</stp>
        <tr r="T106" s="1"/>
      </tp>
      <tp t="e">
        <v>#N/A</v>
        <stp/>
        <stp>##V3_BDPV12</stp>
        <stp>SABR UW Equity</stp>
        <stp>RTG_MDY_SEN_UNSECURED_DEBT</stp>
        <stp>[NASDAQ.xlsx]Sheet1!R289C10</stp>
        <tr r="J289" s="1"/>
      </tp>
      <tp t="e">
        <v>#N/A</v>
        <stp/>
        <stp>##V3_BDPV12</stp>
        <stp>RMBS UW Equity</stp>
        <stp>RTG_MDY_SEN_UNSECURED_DEBT</stp>
        <stp>[NASDAQ.xlsx]Sheet1!R278C10</stp>
        <tr r="J278" s="1"/>
      </tp>
      <tp t="e">
        <v>#N/A</v>
        <stp/>
        <stp>##V3_BDPV12</stp>
        <stp>EPIQ UW Equity</stp>
        <stp>RTG_SP_LT_LC_ISSUER_CREDIT</stp>
        <stp>[NASDAQ.xlsx]Sheet1!R124C8</stp>
        <tr r="H124" s="1"/>
      </tp>
      <tp t="e">
        <v>#N/A</v>
        <stp/>
        <stp>##V3_BDPV12</stp>
        <stp>LRCX UW Equity</stp>
        <stp>RTG_SP_LT_LC_ISSUER_CREDIT</stp>
        <stp>[NASDAQ.xlsx]Sheet1!R186C8</stp>
        <tr r="H186" s="1"/>
      </tp>
      <tp t="e">
        <v>#N/A</v>
        <stp/>
        <stp>##V3_BDPV12</stp>
        <stp>ADEP UW Equity</stp>
        <stp>RTG_SP_LT_LC_ISSUER_CREDIT</stp>
        <stp>[NASDAQ.xlsx]Sheet1!R8C8</stp>
        <tr r="H8" s="1"/>
      </tp>
      <tp t="e">
        <v>#N/A</v>
        <stp/>
        <stp>##V3_BDPV12</stp>
        <stp>RSYS UW Equity</stp>
        <stp>RTG_SP_LT_LC_ISSUER_CREDIT</stp>
        <stp>[NASDAQ.xlsx]Sheet1!R277C8</stp>
        <tr r="H277" s="1"/>
      </tp>
      <tp t="e">
        <v>#N/A</v>
        <stp/>
        <stp>##V3_BDPV12</stp>
        <stp>MPWR UW Equity</stp>
        <stp>RTG_SP_LT_LC_ISSUER_CREDIT</stp>
        <stp>[NASDAQ.xlsx]Sheet1!R224C8</stp>
        <tr r="H224" s="1"/>
      </tp>
      <tp t="e">
        <v>#N/A</v>
        <stp/>
        <stp>##V3_BDPV12</stp>
        <stp>HSTM UW Equity</stp>
        <stp>RTG_SP_LT_LC_ISSUER_CREDIT</stp>
        <stp>[NASDAQ.xlsx]Sheet1!R147C8</stp>
        <tr r="H147" s="1"/>
      </tp>
      <tp t="e">
        <v>#N/A</v>
        <stp/>
        <stp>##V3_BDPV12</stp>
        <stp>LPSN UW Equity</stp>
        <stp>RTG_SP_LT_LC_ISSUER_CREDIT</stp>
        <stp>[NASDAQ.xlsx]Sheet1!R194C8</stp>
        <tr r="H194" s="1"/>
      </tp>
      <tp t="e">
        <v>#N/A</v>
        <stp/>
        <stp>##V3_BDPV12</stp>
        <stp>ISSC UW Equity</stp>
        <stp>RTG_SP_LT_LC_ISSUER_CREDIT</stp>
        <stp>[NASDAQ.xlsx]Sheet1!R157C8</stp>
        <tr r="H157" s="1"/>
      </tp>
      <tp t="e">
        <v>#N/A</v>
        <stp/>
        <stp>##V3_BDPV12</stp>
        <stp>ATVI UW Equity</stp>
        <stp>CF_CASH_FROM_OPER</stp>
        <stp>[NASDAQ.xlsx]Sheet1!R5C26</stp>
        <tr r="Z5" s="1"/>
      </tp>
      <tp t="e">
        <v>#N/A</v>
        <stp/>
        <stp>##V3_BDPV12</stp>
        <stp>LECO UW Equity</stp>
        <stp>RTG_MDY_SEN_UNSECURED_DEBT</stp>
        <stp>[NASDAQ.xlsx]Sheet1!R190C10</stp>
        <tr r="J190" s="1"/>
      </tp>
      <tp t="e">
        <v>#N/A</v>
        <stp/>
        <stp>##V3_BDPV12</stp>
        <stp>OMCL UW Equity</stp>
        <stp>RTG_MDY_SEN_UNSECURED_DEBT</stp>
        <stp>[NASDAQ.xlsx]Sheet1!R240C10</stp>
        <tr r="J240" s="1"/>
      </tp>
      <tp t="e">
        <v>#N/A</v>
        <stp/>
        <stp>##V3_BDPV12</stp>
        <stp>VECO UW Equity</stp>
        <stp>RTG_MDY_SEN_UNSECURED_DEBT</stp>
        <stp>[NASDAQ.xlsx]Sheet1!R356C10</stp>
        <tr r="J356" s="1"/>
      </tp>
      <tp t="e">
        <v>#N/A</v>
        <stp/>
        <stp>##V3_BDPV12</stp>
        <stp>RBCN UW Equity</stp>
        <stp>RTG_MDY_SEN_UNSECURED_DEBT</stp>
        <stp>[NASDAQ.xlsx]Sheet1!R288C10</stp>
        <tr r="J288" s="1"/>
      </tp>
      <tp t="e">
        <v>#N/A</v>
        <stp/>
        <stp>##V3_BDPV12</stp>
        <stp>WSCI UW Equity</stp>
        <stp>RTG_MDY_SEN_UNSECURED_DEBT</stp>
        <stp>[NASDAQ.xlsx]Sheet1!R369C10</stp>
        <tr r="J369" s="1"/>
      </tp>
      <tp t="e">
        <v>#N/A</v>
        <stp/>
        <stp>##V3_BDPV12</stp>
        <stp>SMCI UW Equity</stp>
        <stp>RTG_MDY_SEN_UNSECURED_DEBT</stp>
        <stp>[NASDAQ.xlsx]Sheet1!R317C10</stp>
        <tr r="J317" s="1"/>
      </tp>
      <tp t="e">
        <v>#N/A</v>
        <stp/>
        <stp>##V3_BDPV12</stp>
        <stp>TECD UW Equity</stp>
        <stp>RTG_MDY_SEN_UNSECURED_DEBT</stp>
        <stp>[NASDAQ.xlsx]Sheet1!R330C10</stp>
        <tr r="J330" s="1"/>
      </tp>
      <tp t="e">
        <v>#N/A</v>
        <stp/>
        <stp>##V3_BDPV12</stp>
        <stp>LSCC UW Equity</stp>
        <stp>RTG_MDY_SEN_UNSECURED_DEBT</stp>
        <stp>[NASDAQ.xlsx]Sheet1!R188C10</stp>
        <tr r="J188" s="1"/>
      </tp>
      <tp t="e">
        <v>#N/A</v>
        <stp/>
        <stp>##V3_BDPV12</stp>
        <stp>KTCC UW Equity</stp>
        <stp>RTG_MDY_SEN_UNSECURED_DEBT</stp>
        <stp>[NASDAQ.xlsx]Sheet1!R179C10</stp>
        <tr r="J179" s="1"/>
      </tp>
      <tp t="e">
        <v>#N/A</v>
        <stp/>
        <stp>##V3_BDPV12</stp>
        <stp>MSCC UW Equity</stp>
        <stp>RTG_MDY_SEN_UNSECURED_DEBT</stp>
        <stp>[NASDAQ.xlsx]Sheet1!R218C10</stp>
        <tr r="J218" s="1"/>
      </tp>
      <tp t="e">
        <v>#N/A</v>
        <stp/>
        <stp>##V3_BDPV12</stp>
        <stp>LRCX UW Equity</stp>
        <stp>RTG_MDY_SEN_UNSECURED_DEBT</stp>
        <stp>[NASDAQ.xlsx]Sheet1!R186C10</stp>
        <tr r="J186" s="1"/>
      </tp>
      <tp t="e">
        <v>#N/A</v>
        <stp/>
        <stp>##V3_BDPV12</stp>
        <stp>NTCT UW Equity</stp>
        <stp>RTG_MDY_SEN_UNSECURED_DEBT</stp>
        <stp>[NASDAQ.xlsx]Sheet1!R234C10</stp>
        <tr r="J234" s="1"/>
      </tp>
      <tp t="e">
        <v>#N/A</v>
        <stp/>
        <stp>##V3_BDPV12</stp>
        <stp>TACT UW Equity</stp>
        <stp>RTG_MDY_SEN_UNSECURED_DEBT</stp>
        <stp>[NASDAQ.xlsx]Sheet1!R340C10</stp>
        <tr r="J340" s="1"/>
      </tp>
      <tp t="e">
        <v>#N/A</v>
        <stp/>
        <stp>##V3_BDPV12</stp>
        <stp>LIQD UW Equity</stp>
        <stp>TOT_DEBT_TO_EBITDA</stp>
        <stp>[NASDAQ.xlsx]Sheet1!R192C20</stp>
        <tr r="T192" s="1"/>
      </tp>
      <tp t="e">
        <v>#N/A</v>
        <stp/>
        <stp>##V3_BDPV12</stp>
        <stp>RP UW Equity</stp>
        <stp>BS_CASH_NEAR_CASH_ITEM</stp>
        <stp>[NASDAQ.xlsx]Sheet1!R282C28</stp>
        <tr r="AB282" s="1"/>
      </tp>
      <tp t="e">
        <v>#N/A</v>
        <stp/>
        <stp>##V3_BDPV12</stp>
        <stp>SNCR UW Equity</stp>
        <stp>RTG_MDY_SEN_UNSECURED_DEBT</stp>
        <stp>[NASDAQ.xlsx]Sheet1!R324C10</stp>
        <tr r="J324" s="1"/>
      </tp>
      <tp t="e">
        <v>#N/A</v>
        <stp/>
        <stp>##V3_BDPV12</stp>
        <stp>PMCS UW Equity</stp>
        <stp>RTG_MDY_SEN_UNSECURED_DEBT</stp>
        <stp>[NASDAQ.xlsx]Sheet1!R259C10</stp>
        <tr r="J259" s="1"/>
      </tp>
      <tp t="e">
        <v>#N/A</v>
        <stp/>
        <stp>##V3_BDPV12</stp>
        <stp>VRNT UW Equity</stp>
        <stp>RTG_SP_LT_LC_ISSUER_CREDIT</stp>
        <stp>[NASDAQ.xlsx]Sheet1!R357C8</stp>
        <tr r="H357" s="1"/>
      </tp>
      <tp t="e">
        <v>#N/A</v>
        <stp/>
        <stp>##V3_BDPV12</stp>
        <stp>PRKR UW Equity</stp>
        <stp>RTG_SP_LT_LC_ISSUER_CREDIT</stp>
        <stp>[NASDAQ.xlsx]Sheet1!R247C8</stp>
        <tr r="H247" s="1"/>
      </tp>
      <tp t="e">
        <v>#N/A</v>
        <stp/>
        <stp>##V3_BDPV12</stp>
        <stp>ISIL UW Equity</stp>
        <stp>RTG_SP_LT_LC_ISSUER_CREDIT</stp>
        <stp>[NASDAQ.xlsx]Sheet1!R166C8</stp>
        <tr r="H166" s="1"/>
      </tp>
      <tp t="e">
        <v>#N/A</v>
        <stp/>
        <stp>##V3_BDPV12</stp>
        <stp>UTEK UW Equity</stp>
        <stp>RTG_SP_LT_LC_ISSUER_CREDIT</stp>
        <stp>[NASDAQ.xlsx]Sheet1!R351C8</stp>
        <tr r="H351" s="1"/>
      </tp>
      <tp t="e">
        <v>#N/A</v>
        <stp/>
        <stp>##V3_BDPV12</stp>
        <stp>TWOU UW Equity</stp>
        <stp>TOT_DEBT_TO_EBITDA</stp>
        <stp>[NASDAQ.xlsx]Sheet1!R3C20</stp>
        <tr r="T3" s="1"/>
      </tp>
      <tp t="e">
        <v>#N/A</v>
        <stp/>
        <stp>##V3_BDPV12</stp>
        <stp>MRVC UW Equity</stp>
        <stp>RTG_SP_LT_LC_ISSUER_CREDIT</stp>
        <stp>[NASDAQ.xlsx]Sheet1!R227C8</stp>
        <tr r="H227" s="1"/>
      </tp>
      <tp t="e">
        <v>#N/A</v>
        <stp/>
        <stp>##V3_BDPV12</stp>
        <stp>WSTG UW Equity</stp>
        <stp>RTG_SP_LT_LC_ISSUER_CREDIT</stp>
        <stp>[NASDAQ.xlsx]Sheet1!R366C8</stp>
        <tr r="H366" s="1"/>
      </tp>
      <tp t="e">
        <v>#N/A</v>
        <stp/>
        <stp>##V3_BDPV12</stp>
        <stp>DSPG UW Equity</stp>
        <stp>RTG_SP_LT_LC_ISSUER_CREDIT</stp>
        <stp>[NASDAQ.xlsx]Sheet1!R106C8</stp>
        <tr r="H106" s="1"/>
      </tp>
      <tp t="e">
        <v>#N/A</v>
        <stp/>
        <stp>##V3_BDPV12</stp>
        <stp>WDC UW Equity</stp>
        <stp>SALES_REV_TURN</stp>
        <stp>[NASDAQ.xlsx]Sheet1!R368C15</stp>
        <tr r="O368" s="1"/>
      </tp>
      <tp t="e">
        <v>#N/A</v>
        <stp/>
        <stp>##V3_BDPV12</stp>
        <stp>WDC UW Equity</stp>
        <stp>RTG_MDY_ISSUER</stp>
        <stp>[NASDAQ.xlsx]Sheet1!R368C11</stp>
        <tr r="K368" s="1"/>
      </tp>
      <tp>
        <v>17.503</v>
        <stp/>
        <stp>##V3_BDHV12</stp>
        <stp>TUBE UW Equity</stp>
        <stp>FREE_CASH_FLOW_MARGIN</stp>
        <stp>CQ12004</stp>
        <stp/>
        <stp>[NASDAQ.xlsx]FCFMarg BDH!R5C346</stp>
        <stp>Dir=V</stp>
        <stp>Dts=H</stp>
        <stp>Sort=D</stp>
        <stp>Quote=C</stp>
        <stp>QtTyp=Y</stp>
        <stp>Days=T</stp>
        <stp>Per=cq</stp>
        <stp>DtFmt=D</stp>
        <stp>UseDPDF=Y</stp>
        <stp>cols=1;rows=2</stp>
        <tr r="MH5" s="4"/>
      </tp>
      <tp t="e">
        <v>#N/A</v>
        <stp/>
        <stp>##V3_BDPV12</stp>
        <stp>ACIW UW Equity</stp>
        <stp>FCF_TO_TOTAL_DEBT</stp>
        <stp>[NASDAQ.xlsx]Sheet1!R4C19</stp>
        <tr r="S4" s="1"/>
      </tp>
      <tp>
        <v>-13.3117</v>
        <stp/>
        <stp>##V3_BDHV12</stp>
        <stp>TRUE UW Equity</stp>
        <stp>FREE_CASH_FLOW_MARGIN</stp>
        <stp>CQ12004</stp>
        <stp/>
        <stp>[NASDAQ.xlsx]FCFMarg BDH!R5C343</stp>
        <stp>Dir=V</stp>
        <stp>Dts=H</stp>
        <stp>Sort=D</stp>
        <stp>Quote=C</stp>
        <stp>QtTyp=Y</stp>
        <stp>Days=T</stp>
        <stp>Per=cq</stp>
        <stp>DtFmt=D</stp>
        <stp>UseDPDF=Y</stp>
        <stp>cols=1;rows=2</stp>
        <tr r="ME5" s="4"/>
      </tp>
      <tp t="e">
        <v>#N/A</v>
        <stp/>
        <stp>##V3_BDPV12</stp>
        <stp>FCS UW Equity</stp>
        <stp>RTG_SP_LT_LC_ISSUER_CREDIT</stp>
        <stp>[NASDAQ.xlsx]Sheet1!R131C8</stp>
        <tr r="H131" s="1"/>
      </tp>
      <tp t="e">
        <v>#N/A</v>
        <stp/>
        <stp>##V3_BDPV12</stp>
        <stp>XLNX UW Equity</stp>
        <stp>TOT_DEBT_TO_EBITDA</stp>
        <stp>[NASDAQ.xlsx]Sheet1!R370C20</stp>
        <tr r="T370" s="1"/>
      </tp>
      <tp t="e">
        <v>#N/A</v>
        <stp/>
        <stp>##V3_BDPV12</stp>
        <stp>MLNX UW Equity</stp>
        <stp>TOT_DEBT_TO_EBITDA</stp>
        <stp>[NASDAQ.xlsx]Sheet1!R211C20</stp>
        <tr r="T211" s="1"/>
      </tp>
      <tp t="e">
        <v>#N/A</v>
        <stp/>
        <stp>##V3_BDPV12</stp>
        <stp>TQNT UW Equity</stp>
        <stp>TOT_DEBT_TO_EBITDA</stp>
        <stp>[NASDAQ.xlsx]Sheet1!R343C20</stp>
        <tr r="T343" s="1"/>
      </tp>
      <tp t="e">
        <v>#N/A</v>
        <stp/>
        <stp>##V3_BDPV12</stp>
        <stp>SYNT UW Equity</stp>
        <stp>TOT_DEBT_TO_EBITDA</stp>
        <stp>[NASDAQ.xlsx]Sheet1!R326C20</stp>
        <tr r="T326" s="1"/>
      </tp>
      <tp t="e">
        <v>#N/A</v>
        <stp/>
        <stp>##V3_BDPV12</stp>
        <stp>UBNT UW Equity</stp>
        <stp>TOT_DEBT_TO_EBITDA</stp>
        <stp>[NASDAQ.xlsx]Sheet1!R349C20</stp>
        <tr r="T349" s="1"/>
      </tp>
      <tp t="e">
        <v>#N/A</v>
        <stp/>
        <stp>##V3_BDPV12</stp>
        <stp>VRNT UW Equity</stp>
        <stp>TOT_DEBT_TO_EBITDA</stp>
        <stp>[NASDAQ.xlsx]Sheet1!R357C20</stp>
        <tr r="T357" s="1"/>
      </tp>
      <tp t="e">
        <v>#N/A</v>
        <stp/>
        <stp>##V3_BDPV12</stp>
        <stp>MENT UW Equity</stp>
        <stp>TOT_DEBT_TO_EBITDA</stp>
        <stp>[NASDAQ.xlsx]Sheet1!R212C20</stp>
        <tr r="T212" s="1"/>
      </tp>
      <tp t="e">
        <v>#N/A</v>
        <stp/>
        <stp>##V3_BDPV12</stp>
        <stp>FTNT UW Equity</stp>
        <stp>TOT_DEBT_TO_EBITDA</stp>
        <stp>[NASDAQ.xlsx]Sheet1!R139C20</stp>
        <tr r="T139" s="1"/>
      </tp>
      <tp t="e">
        <v>#N/A</v>
        <stp/>
        <stp>##V3_BDPV12</stp>
        <stp>VRNS UW Equity</stp>
        <stp>TOT_DEBT_TO_EBITDA</stp>
        <stp>[NASDAQ.xlsx]Sheet1!R354C20</stp>
        <tr r="T354" s="1"/>
      </tp>
      <tp t="e">
        <v>#N/A</v>
        <stp/>
        <stp>##V3_BDPV12</stp>
        <stp>SONS UW Equity</stp>
        <stp>TOT_DEBT_TO_EBITDA</stp>
        <stp>[NASDAQ.xlsx]Sheet1!R308C20</stp>
        <tr r="T308" s="1"/>
      </tp>
      <tp t="e">
        <v>#N/A</v>
        <stp/>
        <stp>##V3_BDPV12</stp>
        <stp>SANM UW Equity</stp>
        <stp>TOT_DEBT_TO_EBITDA</stp>
        <stp>[NASDAQ.xlsx]Sheet1!R291C20</stp>
        <tr r="T291" s="1"/>
      </tp>
      <tp t="e">
        <v>#N/A</v>
        <stp/>
        <stp>##V3_BDPV12</stp>
        <stp>ONNN UW Equity</stp>
        <stp>TOT_DEBT_TO_EBITDA</stp>
        <stp>[NASDAQ.xlsx]Sheet1!R242C20</stp>
        <tr r="T242" s="1"/>
      </tp>
      <tp t="e">
        <v>#N/A</v>
        <stp/>
        <stp>##V3_BDPV12</stp>
        <stp>MANH UW Equity</stp>
        <stp>TOT_DEBT_TO_EBITDA</stp>
        <stp>[NASDAQ.xlsx]Sheet1!R202C20</stp>
        <tr r="T202" s="1"/>
      </tp>
      <tp t="e">
        <v>#N/A</v>
        <stp/>
        <stp>##V3_BDPV12</stp>
        <stp>ELNK UW Equity</stp>
        <stp>TOT_DEBT_TO_EBITDA</stp>
        <stp>[NASDAQ.xlsx]Sheet1!R108C20</stp>
        <tr r="T108" s="1"/>
      </tp>
      <tp t="e">
        <v>#N/A</v>
        <stp/>
        <stp>##V3_BDPV12</stp>
        <stp>MIND UW Equity</stp>
        <stp>TOT_DEBT_TO_EBITDA</stp>
        <stp>[NASDAQ.xlsx]Sheet1!R221C20</stp>
        <tr r="T221" s="1"/>
      </tp>
      <tp t="e">
        <v>#N/A</v>
        <stp/>
        <stp>##V3_BDPV12</stp>
        <stp>MU UW Equity</stp>
        <stp>BS_CASH_NEAR_CASH_ITEM</stp>
        <stp>[NASDAQ.xlsx]Sheet1!R217C28</stp>
        <tr r="AB217" s="1"/>
      </tp>
      <tp t="e">
        <v>#N/A</v>
        <stp/>
        <stp>##V3_BDPV12</stp>
        <stp>SYNA UW Equity</stp>
        <stp>TOT_DEBT_TO_EBITDA</stp>
        <stp>[NASDAQ.xlsx]Sheet1!R323C20</stp>
        <tr r="T323" s="1"/>
      </tp>
      <tp t="e">
        <v>#N/A</v>
        <stp/>
        <stp>##V3_BDPV12</stp>
        <stp>SYNC UW Equity</stp>
        <stp>TOT_DEBT_TO_EBITDA</stp>
        <stp>[NASDAQ.xlsx]Sheet1!R322C20</stp>
        <tr r="T322" s="1"/>
      </tp>
      <tp t="e">
        <v>#N/A</v>
        <stp/>
        <stp>##V3_BDPV12</stp>
        <stp>SSNC UW Equity</stp>
        <stp>TOT_DEBT_TO_EBITDA</stp>
        <stp>[NASDAQ.xlsx]Sheet1!R312C20</stp>
        <tr r="T312" s="1"/>
      </tp>
      <tp t="e">
        <v>#N/A</v>
        <stp/>
        <stp>##V3_BDPV12</stp>
        <stp>DIOD UW Equity</stp>
        <stp>RTG_SP_LT_LC_ISSUER_CREDIT</stp>
        <stp>[NASDAQ.xlsx]Sheet1!R103C8</stp>
        <tr r="H103" s="1"/>
      </tp>
      <tp t="e">
        <v>#N/A</v>
        <stp/>
        <stp>##V3_BDPV12</stp>
        <stp>OCLR UW Equity</stp>
        <stp>RTG_SP_LT_LC_ISSUER_CREDIT</stp>
        <stp>[NASDAQ.xlsx]Sheet1!R239C8</stp>
        <tr r="H239" s="1"/>
      </tp>
      <tp t="e">
        <v>#N/A</v>
        <stp/>
        <stp>##V3_BDPV12</stp>
        <stp>RCMT UW Equity</stp>
        <stp>RTG_SP_LT_LC_ISSUER_CREDIT</stp>
        <stp>[NASDAQ.xlsx]Sheet1!R279C8</stp>
        <tr r="H279" s="1"/>
      </tp>
      <tp t="e">
        <v>#N/A</v>
        <stp/>
        <stp>##V3_BDPV12</stp>
        <stp>EMKR UW Equity</stp>
        <stp>RTG_SP_LT_LC_ISSUER_CREDIT</stp>
        <stp>[NASDAQ.xlsx]Sheet1!R117C8</stp>
        <tr r="H117" s="1"/>
      </tp>
      <tp t="e">
        <v>#N/A</v>
        <stp/>
        <stp>##V3_BDPV12</stp>
        <stp>HLIT UW Equity</stp>
        <stp>RTG_SP_LT_LC_ISSUER_CREDIT</stp>
        <stp>[NASDAQ.xlsx]Sheet1!R146C8</stp>
        <tr r="H146" s="1"/>
      </tp>
      <tp t="e">
        <v>#N/A</v>
        <stp/>
        <stp>##V3_BDPV12</stp>
        <stp>LOGI UW Equity</stp>
        <stp>RTG_SP_LT_LC_ISSUER_CREDIT</stp>
        <stp>[NASDAQ.xlsx]Sheet1!R195C8</stp>
        <tr r="H195" s="1"/>
      </tp>
      <tp t="e">
        <v>#N/A</v>
        <stp/>
        <stp>##V3_BDPV12</stp>
        <stp>RBCN UW Equity</stp>
        <stp>RTG_SP_LT_LC_ISSUER_CREDIT</stp>
        <stp>[NASDAQ.xlsx]Sheet1!R288C8</stp>
        <tr r="H288" s="1"/>
      </tp>
      <tp t="e">
        <v>#N/A</v>
        <stp/>
        <stp>##V3_BDPV12</stp>
        <stp>SMCI UW Equity</stp>
        <stp>RTG_SP_LT_LC_ISSUER_CREDIT</stp>
        <stp>[NASDAQ.xlsx]Sheet1!R317C8</stp>
        <tr r="H317" s="1"/>
      </tp>
      <tp t="e">
        <v>#N/A</v>
        <stp/>
        <stp>##V3_BDPV12</stp>
        <stp>SNCR UW Equity</stp>
        <stp>RTG_SP_LT_LC_ISSUER_CREDIT</stp>
        <stp>[NASDAQ.xlsx]Sheet1!R324C8</stp>
        <tr r="H324" s="1"/>
      </tp>
      <tp t="e">
        <v>#N/A</v>
        <stp/>
        <stp>##V3_BDPV12</stp>
        <stp>PLAB UW Equity</stp>
        <stp>RTG_SP_LT_LC_ISSUER_CREDIT</stp>
        <stp>[NASDAQ.xlsx]Sheet1!R256C8</stp>
        <tr r="H256" s="1"/>
      </tp>
      <tp t="e">
        <v>#N/A</v>
        <stp/>
        <stp>##V3_BDPV12</stp>
        <stp>LIVE UW Equity</stp>
        <stp>RTG_SP_LT_LC_ISSUER_CREDIT</stp>
        <stp>[NASDAQ.xlsx]Sheet1!R193C8</stp>
        <tr r="H193" s="1"/>
      </tp>
      <tp t="e">
        <v>#N/A</v>
        <stp/>
        <stp>##V3_BDPV12</stp>
        <stp>PCTI UW Equity</stp>
        <stp>RTG_SP_LT_LC_ISSUER_CREDIT</stp>
        <stp>[NASDAQ.xlsx]Sheet1!R249C8</stp>
        <tr r="H249" s="1"/>
      </tp>
      <tp t="e">
        <v>#N/A</v>
        <stp/>
        <stp>##V3_BDPV12</stp>
        <stp>INPH UW Equity</stp>
        <stp>RTG_SP_LT_LC_ISSUER_CREDIT</stp>
        <stp>[NASDAQ.xlsx]Sheet1!R164C8</stp>
        <tr r="H164" s="1"/>
      </tp>
      <tp t="e">
        <v>#N/A</v>
        <stp/>
        <stp>##V3_BDPV12</stp>
        <stp>FCS UW Equity</stp>
        <stp>NET_WORKING_CAPITAL_INVESTMENT</stp>
        <stp>[NASDAQ.xlsx]Sheet1!R131C27</stp>
        <tr r="AA131" s="1"/>
      </tp>
      <tp t="e">
        <v>#N/A</v>
        <stp/>
        <stp>##V3_BDPV12</stp>
        <stp>ACIW UW Equity</stp>
        <stp>CF_CASH_FROM_OPER</stp>
        <stp>[NASDAQ.xlsx]Sheet1!R4C26</stp>
        <tr r="Z4" s="1"/>
      </tp>
      <tp t="e">
        <v>#N/A</v>
        <stp/>
        <stp>##V3_BDPV12</stp>
        <stp>QCOM UW Equity</stp>
        <stp>TOT_DEBT_TO_EBITDA</stp>
        <stp>[NASDAQ.xlsx]Sheet1!R270C20</stp>
        <tr r="T270" s="1"/>
      </tp>
      <tp t="e">
        <v>#N/A</v>
        <stp/>
        <stp>##V3_BDPV12</stp>
        <stp>HSON UW Equity</stp>
        <stp>TOT_DEBT_TO_EBITDA</stp>
        <stp>[NASDAQ.xlsx]Sheet1!R150C20</stp>
        <tr r="T150" s="1"/>
      </tp>
      <tp t="e">
        <v>#N/A</v>
        <stp/>
        <stp>##V3_BDPV12</stp>
        <stp>ELON UW Equity</stp>
        <stp>TOT_DEBT_TO_EBITDA</stp>
        <stp>[NASDAQ.xlsx]Sheet1!R110C20</stp>
        <tr r="T110" s="1"/>
      </tp>
      <tp t="e">
        <v>#N/A</v>
        <stp/>
        <stp>##V3_BDPV12</stp>
        <stp>COOL UW Equity</stp>
        <stp>TOT_DEBT_TO_EBITDA</stp>
        <stp>[NASDAQ.xlsx]Sheet1!R201C20</stp>
        <tr r="T201" s="1"/>
      </tp>
      <tp t="e">
        <v>#N/A</v>
        <stp/>
        <stp>##V3_BDPV12</stp>
        <stp>SCON UW Equity</stp>
        <stp>TOT_DEBT_TO_EBITDA</stp>
        <stp>[NASDAQ.xlsx]Sheet1!R318C20</stp>
        <tr r="T318" s="1"/>
      </tp>
      <tp t="e">
        <v>#N/A</v>
        <stp/>
        <stp>##V3_BDPV12</stp>
        <stp>EVOL UW Equity</stp>
        <stp>TOT_DEBT_TO_EBITDA</stp>
        <stp>[NASDAQ.xlsx]Sheet1!R126C20</stp>
        <tr r="T126" s="1"/>
      </tp>
      <tp t="e">
        <v>#N/A</v>
        <stp/>
        <stp>##V3_BDPV12</stp>
        <stp>YHOO UW Equity</stp>
        <stp>TOT_DEBT_TO_EBITDA</stp>
        <stp>[NASDAQ.xlsx]Sheet1!R373C20</stp>
        <tr r="T373" s="1"/>
      </tp>
      <tp t="e">
        <v>#N/A</v>
        <stp/>
        <stp>##V3_BDPV12</stp>
        <stp>TZOO UW Equity</stp>
        <stp>TOT_DEBT_TO_EBITDA</stp>
        <stp>[NASDAQ.xlsx]Sheet1!R341C20</stp>
        <tr r="T341" s="1"/>
      </tp>
      <tp t="e">
        <v>#N/A</v>
        <stp/>
        <stp>##V3_BDPV12</stp>
        <stp>JCOM UW Equity</stp>
        <stp>TOT_DEBT_TO_EBITDA</stp>
        <stp>[NASDAQ.xlsx]Sheet1!R172C20</stp>
        <tr r="T172" s="1"/>
      </tp>
      <tp t="e">
        <v>#N/A</v>
        <stp/>
        <stp>##V3_BDPV12</stp>
        <stp>LOOK UW Equity</stp>
        <stp>TOT_DEBT_TO_EBITDA</stp>
        <stp>[NASDAQ.xlsx]Sheet1!R197C20</stp>
        <tr r="T197" s="1"/>
      </tp>
      <tp t="e">
        <v>#N/A</v>
        <stp/>
        <stp>##V3_BDPV12</stp>
        <stp>GOOG UW Equity</stp>
        <stp>TOT_DEBT_TO_EBITDA</stp>
        <stp>[NASDAQ.xlsx]Sheet1!R141C20</stp>
        <tr r="T141" s="1"/>
      </tp>
      <tp t="e">
        <v>#N/A</v>
        <stp/>
        <stp>##V3_BDPV12</stp>
        <stp>INOD UW Equity</stp>
        <stp>TOT_DEBT_TO_EBITDA</stp>
        <stp>[NASDAQ.xlsx]Sheet1!R156C20</stp>
        <tr r="T156" s="1"/>
      </tp>
      <tp t="e">
        <v>#N/A</v>
        <stp/>
        <stp>##V3_BDPV12</stp>
        <stp>DIOD UW Equity</stp>
        <stp>TOT_DEBT_TO_EBITDA</stp>
        <stp>[NASDAQ.xlsx]Sheet1!R103C20</stp>
        <tr r="T103" s="1"/>
      </tp>
      <tp t="e">
        <v>#N/A</v>
        <stp/>
        <stp>##V3_BDPV12</stp>
        <stp>ENOC UW Equity</stp>
        <stp>TOT_DEBT_TO_EBITDA</stp>
        <stp>[NASDAQ.xlsx]Sheet1!R121C20</stp>
        <tr r="T121" s="1"/>
      </tp>
      <tp t="e">
        <v>#N/A</v>
        <stp/>
        <stp>##V3_BDPV12</stp>
        <stp>RLOC UW Equity</stp>
        <stp>TOT_DEBT_TO_EBITDA</stp>
        <stp>[NASDAQ.xlsx]Sheet1!R280C20</stp>
        <tr r="T280" s="1"/>
      </tp>
      <tp t="e">
        <v>#N/A</v>
        <stp/>
        <stp>##V3_BDPV12</stp>
        <stp>UBNT UW Equity</stp>
        <stp>RTG_SP_LT_LC_ISSUER_CREDIT</stp>
        <stp>[NASDAQ.xlsx]Sheet1!R349C8</stp>
        <tr r="H349" s="1"/>
      </tp>
      <tp t="e">
        <v>#N/A</v>
        <stp/>
        <stp>##V3_BDPV12</stp>
        <stp>YHOO UW Equity</stp>
        <stp>RTG_SP_LT_LC_ISSUER_CREDIT</stp>
        <stp>[NASDAQ.xlsx]Sheet1!R373C8</stp>
        <tr r="H373" s="1"/>
      </tp>
      <tp t="e">
        <v>#N/A</v>
        <stp/>
        <stp>##V3_BDPV12</stp>
        <stp>SCON UW Equity</stp>
        <stp>RTG_SP_LT_LC_ISSUER_CREDIT</stp>
        <stp>[NASDAQ.xlsx]Sheet1!R318C8</stp>
        <tr r="H318" s="1"/>
      </tp>
      <tp t="e">
        <v>#N/A</v>
        <stp/>
        <stp>##V3_BDPV12</stp>
        <stp>EBIX UW Equity</stp>
        <stp>RTG_SP_LT_LC_ISSUER_CREDIT</stp>
        <stp>[NASDAQ.xlsx]Sheet1!R109C8</stp>
        <tr r="H109" s="1"/>
      </tp>
      <tp t="e">
        <v>#N/A</v>
        <stp/>
        <stp>##V3_BDPV12</stp>
        <stp>INFA UW Equity</stp>
        <stp>RTG_SP_LT_LC_ISSUER_CREDIT</stp>
        <stp>[NASDAQ.xlsx]Sheet1!R155C8</stp>
        <tr r="H155" s="1"/>
      </tp>
      <tp t="e">
        <v>#N/A</v>
        <stp/>
        <stp>##V3_BDPV12</stp>
        <stp>ULTI UW Equity</stp>
        <stp>RTG_SP_LT_LC_ISSUER_CREDIT</stp>
        <stp>[NASDAQ.xlsx]Sheet1!R337C8</stp>
        <tr r="H337" s="1"/>
      </tp>
      <tp t="e">
        <v>#N/A</v>
        <stp/>
        <stp>##V3_BDPV12</stp>
        <stp>MITK UW Equity</stp>
        <stp>RTG_SP_LT_LC_ISSUER_CREDIT</stp>
        <stp>[NASDAQ.xlsx]Sheet1!R222C8</stp>
        <tr r="H222" s="1"/>
      </tp>
      <tp t="e">
        <v>#N/A</v>
        <stp/>
        <stp>##V3_BDPV12</stp>
        <stp>SLTC UW Equity</stp>
        <stp>RTG_SP_LT_LC_ISSUER_CREDIT</stp>
        <stp>[NASDAQ.xlsx]Sheet1!R297C8</stp>
        <tr r="H297" s="1"/>
      </tp>
      <tp t="e">
        <v>#N/A</v>
        <stp/>
        <stp>##V3_BDPV12</stp>
        <stp>PCTY UW Equity</stp>
        <stp>RTG_SP_LT_LC_ISSUER_CREDIT</stp>
        <stp>[NASDAQ.xlsx]Sheet1!R248C8</stp>
        <tr r="H248" s="1"/>
      </tp>
      <tp t="e">
        <v>#N/A</v>
        <stp/>
        <stp>##V3_BDPV12</stp>
        <stp>INTX UW Equity</stp>
        <stp>RTG_SP_LT_LC_ISSUER_CREDIT</stp>
        <stp>[NASDAQ.xlsx]Sheet1!R165C8</stp>
        <tr r="H165" s="1"/>
      </tp>
      <tp t="e">
        <v>#N/A</v>
        <stp/>
        <stp>##V3_BDPV12</stp>
        <stp>SMTP UW Equity</stp>
        <stp>RTG_SP_LT_LC_ISSUER_CREDIT</stp>
        <stp>[NASDAQ.xlsx]Sheet1!R306C8</stp>
        <tr r="H306" s="1"/>
      </tp>
      <tp t="e">
        <v>#N/A</v>
        <stp/>
        <stp>##V3_BDPV12</stp>
        <stp>KOPN UW Equity</stp>
        <stp>RTG_SP_LT_LC_ISSUER_CREDIT</stp>
        <stp>[NASDAQ.xlsx]Sheet1!R184C8</stp>
        <tr r="H184" s="1"/>
      </tp>
      <tp t="e">
        <v>#N/A</v>
        <stp/>
        <stp>##V3_BDPV12</stp>
        <stp>SNPS UW Equity</stp>
        <stp>RTG_SP_LT_LC_ISSUER_CREDIT</stp>
        <stp>[NASDAQ.xlsx]Sheet1!R325C8</stp>
        <tr r="H325" s="1"/>
      </tp>
      <tp t="e">
        <v>#N/A</v>
        <stp/>
        <stp>##V3_BDPV12</stp>
        <stp>LIQD UW Equity</stp>
        <stp>RTG_SP_LT_LC_ISSUER_CREDIT</stp>
        <stp>[NASDAQ.xlsx]Sheet1!R192C8</stp>
        <tr r="H192" s="1"/>
      </tp>
      <tp t="e">
        <v>#N/A</v>
        <stp/>
        <stp>##V3_BDPV12</stp>
        <stp>ADP UW Equity</stp>
        <stp>RTG_MOODY_LONG_TERM</stp>
        <stp>[NASDAQ.xlsx]Sheet1!R39C12</stp>
        <tr r="L39" s="1"/>
      </tp>
      <tp t="e">
        <v>#N/A</v>
        <stp/>
        <stp>##V3_BDPV12</stp>
        <stp>ATVI UW Equity</stp>
        <stp>FCF_TO_TOTAL_DEBT</stp>
        <stp>[NASDAQ.xlsx]Sheet1!R5C19</stp>
        <tr r="S5" s="1"/>
      </tp>
      <tp t="e">
        <v>#N/A</v>
        <stp/>
        <stp>##V3_BDPV12</stp>
        <stp>ADI UW Equity</stp>
        <stp>RTG_MOODY_LONG_TERM</stp>
        <stp>[NASDAQ.xlsx]Sheet1!R20C12</stp>
        <tr r="L20" s="1"/>
      </tp>
      <tp t="e">
        <v>#N/A</v>
        <stp/>
        <stp>##V3_BDPV12</stp>
        <stp>ADBE UW Equity</stp>
        <stp>CF_FREE_CASH_FLOW</stp>
        <stp>[NASDAQ.xlsx]Sheet1!R9C16</stp>
        <tr r="P9" s="1"/>
      </tp>
      <tp t="e">
        <v>#N/A</v>
        <stp/>
        <stp>##V3_BDPV12</stp>
        <stp>MFLX UW Equity</stp>
        <stp>TOT_DEBT_TO_EBITDA</stp>
        <stp>[NASDAQ.xlsx]Sheet1!R228C20</stp>
        <tr r="T228" s="1"/>
      </tp>
      <tp t="e">
        <v>#N/A</v>
        <stp/>
        <stp>##V3_BDPV12</stp>
        <stp>DGLY UW Equity</stp>
        <stp>TOT_DEBT_TO_EBITDA</stp>
        <stp>[NASDAQ.xlsx]Sheet1!R101C20</stp>
        <tr r="T101" s="1"/>
      </tp>
      <tp t="e">
        <v>#N/A</v>
        <stp/>
        <stp>##V3_BDPV12</stp>
        <stp>PXLW UW Equity</stp>
        <stp>TOT_DEBT_TO_EBITDA</stp>
        <stp>[NASDAQ.xlsx]Sheet1!R257C20</stp>
        <tr r="T257" s="1"/>
      </tp>
      <tp t="e">
        <v>#N/A</v>
        <stp/>
        <stp>##V3_BDPV12</stp>
        <stp>FSLR UW Equity</stp>
        <stp>TOT_DEBT_TO_EBITDA</stp>
        <stp>[NASDAQ.xlsx]Sheet1!R135C20</stp>
        <tr r="T135" s="1"/>
      </tp>
      <tp t="e">
        <v>#N/A</v>
        <stp/>
        <stp>##V3_BDPV12</stp>
        <stp>XPLR UW Equity</stp>
        <stp>TOT_DEBT_TO_EBITDA</stp>
        <stp>[NASDAQ.xlsx]Sheet1!R371C20</stp>
        <tr r="T371" s="1"/>
      </tp>
      <tp t="e">
        <v>#N/A</v>
        <stp/>
        <stp>##V3_BDPV12</stp>
        <stp>PRLS UW Equity</stp>
        <stp>TOT_DEBT_TO_EBITDA</stp>
        <stp>[NASDAQ.xlsx]Sheet1!R251C20</stp>
        <tr r="T251" s="1"/>
      </tp>
      <tp t="e">
        <v>#N/A</v>
        <stp/>
        <stp>##V3_BDPV12</stp>
        <stp>OCLR UW Equity</stp>
        <stp>TOT_DEBT_TO_EBITDA</stp>
        <stp>[NASDAQ.xlsx]Sheet1!R239C20</stp>
        <tr r="T239" s="1"/>
      </tp>
      <tp t="e">
        <v>#N/A</v>
        <stp/>
        <stp>##V3_BDPV12</stp>
        <stp>HILL UW Equity</stp>
        <stp>TOT_DEBT_TO_EBITDA</stp>
        <stp>[NASDAQ.xlsx]Sheet1!R105C20</stp>
        <tr r="T105" s="1"/>
      </tp>
      <tp t="e">
        <v>#N/A</v>
        <stp/>
        <stp>##V3_BDPV12</stp>
        <stp>SPLK UW Equity</stp>
        <stp>TOT_DEBT_TO_EBITDA</stp>
        <stp>[NASDAQ.xlsx]Sheet1!R310C20</stp>
        <tr r="T310" s="1"/>
      </tp>
      <tp t="e">
        <v>#N/A</v>
        <stp/>
        <stp>##V3_BDPV12</stp>
        <stp>FALC UW Equity</stp>
        <stp>TOT_DEBT_TO_EBITDA</stp>
        <stp>[NASDAQ.xlsx]Sheet1!R132C20</stp>
        <tr r="T132" s="1"/>
      </tp>
      <tp t="e">
        <v>#N/A</v>
        <stp/>
        <stp>##V3_BDPV12</stp>
        <stp>MIND UW Equity</stp>
        <stp>RTG_SP_LT_LC_ISSUER_CREDIT</stp>
        <stp>[NASDAQ.xlsx]Sheet1!R221C8</stp>
        <tr r="H221" s="1"/>
      </tp>
      <tp t="e">
        <v>#N/A</v>
        <stp/>
        <stp>##V3_BDPV12</stp>
        <stp>LOOK UW Equity</stp>
        <stp>RTG_SP_LT_LC_ISSUER_CREDIT</stp>
        <stp>[NASDAQ.xlsx]Sheet1!R197C8</stp>
        <tr r="H197" s="1"/>
      </tp>
      <tp t="e">
        <v>#N/A</v>
        <stp/>
        <stp>##V3_BDPV12</stp>
        <stp>INOD UW Equity</stp>
        <stp>RTG_SP_LT_LC_ISSUER_CREDIT</stp>
        <stp>[NASDAQ.xlsx]Sheet1!R156C8</stp>
        <tr r="H156" s="1"/>
      </tp>
      <tp t="e">
        <v>#N/A</v>
        <stp/>
        <stp>##V3_BDPV12</stp>
        <stp>DLHC UW Equity</stp>
        <stp>RTG_SP_LT_LC_ISSUER_CREDIT</stp>
        <stp>[NASDAQ.xlsx]Sheet1!R104C8</stp>
        <tr r="H104" s="1"/>
      </tp>
      <tp t="e">
        <v>#N/A</v>
        <stp/>
        <stp>##V3_BDPV12</stp>
        <stp>JKHY UW Equity</stp>
        <stp>RTG_SP_LT_LC_ISSUER_CREDIT</stp>
        <stp>[NASDAQ.xlsx]Sheet1!R173C8</stp>
        <tr r="H173" s="1"/>
      </tp>
      <tp t="e">
        <v>#N/A</v>
        <stp/>
        <stp>##V3_BDPV12</stp>
        <stp>SOFO UW Equity</stp>
        <stp>RTG_SP_LT_LC_ISSUER_CREDIT</stp>
        <stp>[NASDAQ.xlsx]Sheet1!R307C8</stp>
        <tr r="H307" s="1"/>
      </tp>
      <tp t="e">
        <v>#N/A</v>
        <stp/>
        <stp>##V3_BDPV12</stp>
        <stp>ZNGA UW Equity</stp>
        <stp>RTG_SP_LT_LC_ISSUER_CREDIT</stp>
        <stp>[NASDAQ.xlsx]Sheet1!R376C8</stp>
        <tr r="H376" s="1"/>
      </tp>
      <tp t="e">
        <v>#N/A</v>
        <stp/>
        <stp>##V3_BDPV12</stp>
        <stp>SABR UW Equity</stp>
        <stp>RTG_SP_LT_LC_ISSUER_CREDIT</stp>
        <stp>[NASDAQ.xlsx]Sheet1!R289C8</stp>
        <tr r="H289" s="1"/>
      </tp>
      <tp t="e">
        <v>#N/A</v>
        <stp/>
        <stp>##V3_BDPV12</stp>
        <stp>VIAS UW Equity</stp>
        <stp>RTG_SP_LT_LC_ISSUER_CREDIT</stp>
        <stp>[NASDAQ.xlsx]Sheet1!R361C8</stp>
        <tr r="H361" s="1"/>
      </tp>
      <tp t="e">
        <v>#N/A</v>
        <stp/>
        <stp>##V3_BDPV12</stp>
        <stp>NATI UW Equity</stp>
        <stp>RTG_SP_LT_LC_ISSUER_CREDIT</stp>
        <stp>[NASDAQ.xlsx]Sheet1!R229C8</stp>
        <tr r="H229" s="1"/>
      </tp>
      <tp t="e">
        <v>#N/A</v>
        <stp/>
        <stp>##V3_BDPV12</stp>
        <stp>WATT UW Equity</stp>
        <stp>RTG_SP_LT_LC_ISSUER_CREDIT</stp>
        <stp>[NASDAQ.xlsx]Sheet1!R119C8</stp>
        <tr r="H119" s="1"/>
      </tp>
      <tp t="e">
        <v>#N/A</v>
        <stp/>
        <stp>##V3_BDPV12</stp>
        <stp>ELRC UW Equity</stp>
        <stp>RTG_SP_LT_LC_ISSUER_CREDIT</stp>
        <stp>[NASDAQ.xlsx]Sheet1!R114C8</stp>
        <tr r="H114" s="1"/>
      </tp>
      <tp t="e">
        <v>#N/A</v>
        <stp/>
        <stp>##V3_BDPV12</stp>
        <stp>SMSI UW Equity</stp>
        <stp>RTG_SP_LT_LC_ISSUER_CREDIT</stp>
        <stp>[NASDAQ.xlsx]Sheet1!R305C8</stp>
        <tr r="H305" s="1"/>
      </tp>
      <tp t="e">
        <v>#N/A</v>
        <stp/>
        <stp>##V3_BDPV12</stp>
        <stp>EOPN UW Equity</stp>
        <stp>RTG_SP_LT_LC_ISSUER_CREDIT</stp>
        <stp>[NASDAQ.xlsx]Sheet1!R107C8</stp>
        <tr r="H107" s="1"/>
      </tp>
      <tp t="e">
        <v>#N/A</v>
        <stp/>
        <stp>##V3_BDPV12</stp>
        <stp>TWOU UW Equity</stp>
        <stp>CF_CASH_FROM_OPER</stp>
        <stp>[NASDAQ.xlsx]Sheet1!R3C26</stp>
        <tr r="Z3" s="1"/>
      </tp>
      <tp t="e">
        <v>#N/A</v>
        <stp/>
        <stp>##V3_BDPV12</stp>
        <stp>QUMU UW Equity</stp>
        <stp>TOT_DEBT_TO_EBITDA</stp>
        <stp>[NASDAQ.xlsx]Sheet1!R276C20</stp>
        <tr r="T276" s="1"/>
      </tp>
      <tp t="e">
        <v>#N/A</v>
        <stp/>
        <stp>##V3_BDPV12</stp>
        <stp>RCMT UW Equity</stp>
        <stp>TOT_DEBT_TO_EBITDA</stp>
        <stp>[NASDAQ.xlsx]Sheet1!R279C20</stp>
        <tr r="T279" s="1"/>
      </tp>
      <tp t="e">
        <v>#N/A</v>
        <stp/>
        <stp>##V3_BDPV12</stp>
        <stp>IMMR UW Equity</stp>
        <stp>TOT_DEBT_TO_EBITDA</stp>
        <stp>[NASDAQ.xlsx]Sheet1!R153C20</stp>
        <tr r="T153" s="1"/>
      </tp>
      <tp t="e">
        <v>#N/A</v>
        <stp/>
        <stp>##V3_BDPV12</stp>
        <stp>SGMS UW Equity</stp>
        <stp>TOT_DEBT_TO_EBITDA</stp>
        <stp>[NASDAQ.xlsx]Sheet1!R294C20</stp>
        <tr r="T294" s="1"/>
      </tp>
      <tp t="e">
        <v>#N/A</v>
        <stp/>
        <stp>##V3_BDPV12</stp>
        <stp>RP UW Equity</stp>
        <stp>NET_WORKING_CAPITAL_INVESTMENT</stp>
        <stp>[NASDAQ.xlsx]Sheet1!R282C27</stp>
        <tr r="AA282" s="1"/>
      </tp>
      <tp t="e">
        <v>#N/A</v>
        <stp/>
        <stp>##V3_BDPV12</stp>
        <stp>PSMI UW Equity</stp>
        <stp>TOT_DEBT_TO_EBITDA</stp>
        <stp>[NASDAQ.xlsx]Sheet1!R253C20</stp>
        <tr r="T253" s="1"/>
      </tp>
      <tp t="e">
        <v>#N/A</v>
        <stp/>
        <stp>##V3_BDPV12</stp>
        <stp>TTMI UW Equity</stp>
        <stp>TOT_DEBT_TO_EBITDA</stp>
        <stp>[NASDAQ.xlsx]Sheet1!R346C20</stp>
        <tr r="T346" s="1"/>
      </tp>
      <tp t="e">
        <v>#N/A</v>
        <stp/>
        <stp>##V3_BDPV12</stp>
        <stp>SEMI UW Equity</stp>
        <stp>TOT_DEBT_TO_EBITDA</stp>
        <stp>[NASDAQ.xlsx]Sheet1!R315C20</stp>
        <tr r="T315" s="1"/>
      </tp>
      <tp t="e">
        <v>#N/A</v>
        <stp/>
        <stp>##V3_BDPV12</stp>
        <stp>RFMD UW Equity</stp>
        <stp>TOT_DEBT_TO_EBITDA</stp>
        <stp>[NASDAQ.xlsx]Sheet1!R285C20</stp>
        <tr r="T285" s="1"/>
      </tp>
      <tp t="e">
        <v>#N/A</v>
        <stp/>
        <stp>##V3_BDPV12</stp>
        <stp>SGMA UW Equity</stp>
        <stp>TOT_DEBT_TO_EBITDA</stp>
        <stp>[NASDAQ.xlsx]Sheet1!R300C20</stp>
        <tr r="T300" s="1"/>
      </tp>
      <tp t="e">
        <v>#N/A</v>
        <stp/>
        <stp>##V3_BDPV12</stp>
        <stp>SYMC UW Equity</stp>
        <stp>TOT_DEBT_TO_EBITDA</stp>
        <stp>[NASDAQ.xlsx]Sheet1!R321C20</stp>
        <tr r="T321" s="1"/>
      </tp>
      <tp t="e">
        <v>#N/A</v>
        <stp/>
        <stp>##V3_BDPV12</stp>
        <stp>LOGM UW Equity</stp>
        <stp>RTG_SP_LT_LC_ISSUER_CREDIT</stp>
        <stp>[NASDAQ.xlsx]Sheet1!R196C8</stp>
        <tr r="H196" s="1"/>
      </tp>
      <tp t="e">
        <v>#N/A</v>
        <stp/>
        <stp>##V3_BDPV12</stp>
        <stp>PLUS UW Equity</stp>
        <stp>RTG_SP_LT_LC_ISSUER_CREDIT</stp>
        <stp>[NASDAQ.xlsx]Sheet1!R125C8</stp>
        <tr r="H125" s="1"/>
      </tp>
      <tp t="e">
        <v>#N/A</v>
        <stp/>
        <stp>##V3_BDPV12</stp>
        <stp>MOSY UW Equity</stp>
        <stp>RTG_SP_LT_LC_ISSUER_CREDIT</stp>
        <stp>[NASDAQ.xlsx]Sheet1!R226C8</stp>
        <tr r="H226" s="1"/>
      </tp>
      <tp t="e">
        <v>#N/A</v>
        <stp/>
        <stp>##V3_BDPV12</stp>
        <stp>TXN UW Equity</stp>
        <stp>SALES_REV_TURN</stp>
        <stp>[NASDAQ.xlsx]Sheet1!R334C15</stp>
        <tr r="O334" s="1"/>
      </tp>
      <tp t="e">
        <v>#N/A</v>
        <stp/>
        <stp>##V3_BDPV12</stp>
        <stp>EXA UW Equity</stp>
        <stp>SALES_REV_TURN</stp>
        <stp>[NASDAQ.xlsx]Sheet1!R127C15</stp>
        <tr r="O127" s="1"/>
      </tp>
      <tp t="e">
        <v>#N/A</v>
        <stp/>
        <stp>##V3_BDPV12</stp>
        <stp>TXN UW Equity</stp>
        <stp>RTG_MDY_ISSUER</stp>
        <stp>[NASDAQ.xlsx]Sheet1!R334C11</stp>
        <tr r="K334" s="1"/>
      </tp>
      <tp t="e">
        <v>#N/A</v>
        <stp/>
        <stp>##V3_BDPV12</stp>
        <stp>EXA UW Equity</stp>
        <stp>RTG_MDY_ISSUER</stp>
        <stp>[NASDAQ.xlsx]Sheet1!R127C11</stp>
        <tr r="K127" s="1"/>
      </tp>
      <tp t="e">
        <v>#N/A</v>
        <stp/>
        <stp>##V3_BDPV12</stp>
        <stp>BIRT UW Equity</stp>
        <stp>CF_CASH_FROM_OPER</stp>
        <stp>[NASDAQ.xlsx]Sheet1!R6C26</stp>
        <tr r="Z6" s="1"/>
      </tp>
      <tp t="e">
        <v>#N/A</v>
        <stp/>
        <stp>##V3_BDPV12</stp>
        <stp>MU UW Equity</stp>
        <stp>SALES_REV_TURN</stp>
        <stp>[NASDAQ.xlsx]Sheet1!R217C15</stp>
        <tr r="O217" s="1"/>
      </tp>
      <tp t="e">
        <v>#N/A</v>
        <stp/>
        <stp>##V3_BDPV12</stp>
        <stp>ZIXI UW Equity</stp>
        <stp>RTG_MDY_SEN_UNSECURED_DEBT</stp>
        <stp>[NASDAQ.xlsx]Sheet1!R375C10</stp>
        <tr r="J375" s="1"/>
      </tp>
      <tp t="e">
        <v>#N/A</v>
        <stp/>
        <stp>##V3_BDPV12</stp>
        <stp>MU UW Equity</stp>
        <stp>RTG_MDY_ISSUER</stp>
        <stp>[NASDAQ.xlsx]Sheet1!R217C11</stp>
        <tr r="K217" s="1"/>
      </tp>
      <tp t="e">
        <v>#N/A</v>
        <stp/>
        <stp>##V3_BDPV12</stp>
        <stp>GOOGL UW Equity</stp>
        <stp>RTG_MDY_SEN_UNSECURED_DEBT</stp>
        <stp>[NASDAQ.xlsx]Sheet1!R142C10</stp>
        <tr r="J142" s="1"/>
      </tp>
      <tp t="e">
        <v>#N/A</v>
        <stp/>
        <stp>##V3_BDPV12</stp>
        <stp>PLXS UW Equity</stp>
        <stp>RTG_MDY_SEN_UNSECURED_DEBT</stp>
        <stp>[NASDAQ.xlsx]Sheet1!R258C10</stp>
        <tr r="J258" s="1"/>
      </tp>
      <tp t="e">
        <v>#N/A</v>
        <stp/>
        <stp>##V3_BDPV12</stp>
        <stp>COOL UW Equity</stp>
        <stp>RTG_SP_LT_LC_ISSUER_CREDIT</stp>
        <stp>[NASDAQ.xlsx]Sheet1!R201C8</stp>
        <tr r="H201" s="1"/>
      </tp>
      <tp t="e">
        <v>#N/A</v>
        <stp/>
        <stp>##V3_BDPV12</stp>
        <stp>GOOG UW Equity</stp>
        <stp>RTG_SP_LT_LC_ISSUER_CREDIT</stp>
        <stp>[NASDAQ.xlsx]Sheet1!R141C8</stp>
        <tr r="H141" s="1"/>
      </tp>
      <tp t="e">
        <v>#N/A</v>
        <stp/>
        <stp>##V3_BDPV12</stp>
        <stp>MFLX UW Equity</stp>
        <stp>RTG_SP_LT_LC_ISSUER_CREDIT</stp>
        <stp>[NASDAQ.xlsx]Sheet1!R228C8</stp>
        <tr r="H228" s="1"/>
      </tp>
      <tp t="e">
        <v>#N/A</v>
        <stp/>
        <stp>##V3_BDPV12</stp>
        <stp>IMMR UW Equity</stp>
        <stp>RTG_SP_LT_LC_ISSUER_CREDIT</stp>
        <stp>[NASDAQ.xlsx]Sheet1!R153C8</stp>
        <tr r="H153" s="1"/>
      </tp>
      <tp t="e">
        <v>#N/A</v>
        <stp/>
        <stp>##V3_BDPV12</stp>
        <stp>MNGA UW Equity</stp>
        <stp>RTG_SP_LT_LC_ISSUER_CREDIT</stp>
        <stp>[NASDAQ.xlsx]Sheet1!R200C8</stp>
        <tr r="H200" s="1"/>
      </tp>
      <tp t="e">
        <v>#N/A</v>
        <stp/>
        <stp>##V3_BDPV12</stp>
        <stp>SNDK UW Equity</stp>
        <stp>RTG_SP_LT_LC_ISSUER_CREDIT</stp>
        <stp>[NASDAQ.xlsx]Sheet1!R290C8</stp>
        <tr r="H290" s="1"/>
      </tp>
      <tp t="e">
        <v>#N/A</v>
        <stp/>
        <stp>##V3_BDPV12</stp>
        <stp>SLAB UW Equity</stp>
        <stp>RTG_SP_LT_LC_ISSUER_CREDIT</stp>
        <stp>[NASDAQ.xlsx]Sheet1!R302C8</stp>
        <tr r="H302" s="1"/>
      </tp>
      <tp t="e">
        <v>#N/A</v>
        <stp/>
        <stp>##V3_BDPV12</stp>
        <stp>FIVN UW Equity</stp>
        <stp>RTG_SP_LT_LC_ISSUER_CREDIT</stp>
        <stp>[NASDAQ.xlsx]Sheet1!R137C8</stp>
        <tr r="H137" s="1"/>
      </tp>
      <tp t="e">
        <v>#N/A</v>
        <stp/>
        <stp>##V3_BDPV12</stp>
        <stp>INTC UW Equity</stp>
        <stp>RTG_SP_LT_LC_ISSUER_CREDIT</stp>
        <stp>[NASDAQ.xlsx]Sheet1!R160C8</stp>
        <tr r="H160" s="1"/>
      </tp>
      <tp t="e">
        <v>#N/A</v>
        <stp/>
        <stp>##V3_BDPV12</stp>
        <stp>SGI UW Equity</stp>
        <stp>NET_WORKING_CAPITAL_INVESTMENT</stp>
        <stp>[NASDAQ.xlsx]Sheet1!R301C27</stp>
        <tr r="AA301" s="1"/>
      </tp>
      <tp>
        <v>-5.5153999999999996</v>
        <stp/>
        <stp>##V3_BDHV12</stp>
        <stp>SABR UW Equity</stp>
        <stp>FREE_CASH_FLOW_MARGIN</stp>
        <stp>CQ12004</stp>
        <stp/>
        <stp>[NASDAQ.xlsx]FCFMarg BDH!R5C288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KB5" s="4"/>
      </tp>
      <tp t="e">
        <v>#N/A</v>
        <stp/>
        <stp>##V3_BDPV12</stp>
        <stp>FEYE UW Equity</stp>
        <stp>RTG_MDY_SEN_UNSECURED_DEBT</stp>
        <stp>[NASDAQ.xlsx]Sheet1!R134C10</stp>
        <tr r="J134" s="1"/>
      </tp>
      <tp t="e">
        <v>#N/A</v>
        <stp/>
        <stp>##V3_BDPV12</stp>
        <stp>PCYG UW Equity</stp>
        <stp>RTG_MDY_SEN_UNSECURED_DEBT</stp>
        <stp>[NASDAQ.xlsx]Sheet1!R246C10</stp>
        <tr r="J246" s="1"/>
      </tp>
      <tp t="e">
        <v>#N/A</v>
        <stp/>
        <stp>##V3_BDPV12</stp>
        <stp>EMKR UW Equity</stp>
        <stp>TOT_DEBT_TO_EBITDA</stp>
        <stp>[NASDAQ.xlsx]Sheet1!R117C20</stp>
        <tr r="T117" s="1"/>
      </tp>
      <tp t="e">
        <v>#N/A</v>
        <stp/>
        <stp>##V3_BDPV12</stp>
        <stp>SWKS UW Equity</stp>
        <stp>TOT_DEBT_TO_EBITDA</stp>
        <stp>[NASDAQ.xlsx]Sheet1!R304C20</stp>
        <tr r="T304" s="1"/>
      </tp>
      <tp t="e">
        <v>#N/A</v>
        <stp/>
        <stp>##V3_BDPV12</stp>
        <stp>PRKR UW Equity</stp>
        <stp>TOT_DEBT_TO_EBITDA</stp>
        <stp>[NASDAQ.xlsx]Sheet1!R247C20</stp>
        <tr r="T247" s="1"/>
      </tp>
      <tp t="e">
        <v>#N/A</v>
        <stp/>
        <stp>##V3_BDPV12</stp>
        <stp>SYKE UW Equity</stp>
        <stp>TOT_DEBT_TO_EBITDA</stp>
        <stp>[NASDAQ.xlsx]Sheet1!R320C20</stp>
        <tr r="T320" s="1"/>
      </tp>
      <tp t="e">
        <v>#N/A</v>
        <stp/>
        <stp>##V3_BDPV12</stp>
        <stp>KEYW UW Equity</stp>
        <stp>RTG_MDY_SEN_UNSECURED_DEBT</stp>
        <stp>[NASDAQ.xlsx]Sheet1!R335C10</stp>
        <tr r="J335" s="1"/>
      </tp>
      <tp t="e">
        <v>#N/A</v>
        <stp/>
        <stp>##V3_BDPV12</stp>
        <stp>IXYS UW Equity</stp>
        <stp>RTG_MDY_SEN_UNSECURED_DEBT</stp>
        <stp>[NASDAQ.xlsx]Sheet1!R171C10</stp>
        <tr r="J171" s="1"/>
      </tp>
      <tp t="e">
        <v>#N/A</v>
        <stp/>
        <stp>##V3_BDPV12</stp>
        <stp>SSYS UW Equity</stp>
        <stp>RTG_MDY_SEN_UNSECURED_DEBT</stp>
        <stp>[NASDAQ.xlsx]Sheet1!R313C10</stp>
        <tr r="J313" s="1"/>
      </tp>
      <tp t="e">
        <v>#N/A</v>
        <stp/>
        <stp>##V3_BDPV12</stp>
        <stp>TSYS UW Equity</stp>
        <stp>RTG_MDY_SEN_UNSECURED_DEBT</stp>
        <stp>[NASDAQ.xlsx]Sheet1!R331C10</stp>
        <tr r="J331" s="1"/>
      </tp>
      <tp t="e">
        <v>#N/A</v>
        <stp/>
        <stp>##V3_BDPV12</stp>
        <stp>RSYS UW Equity</stp>
        <stp>RTG_MDY_SEN_UNSECURED_DEBT</stp>
        <stp>[NASDAQ.xlsx]Sheet1!R277C10</stp>
        <tr r="J277" s="1"/>
      </tp>
      <tp t="e">
        <v>#N/A</v>
        <stp/>
        <stp>##V3_BDPV12</stp>
        <stp>QLYS UW Equity</stp>
        <stp>RTG_MDY_SEN_UNSECURED_DEBT</stp>
        <stp>[NASDAQ.xlsx]Sheet1!R273C10</stp>
        <tr r="J273" s="1"/>
      </tp>
      <tp t="e">
        <v>#N/A</v>
        <stp/>
        <stp>##V3_BDPV12</stp>
        <stp>ENOC UW Equity</stp>
        <stp>RTG_SP_LT_LC_ISSUER_CREDIT</stp>
        <stp>[NASDAQ.xlsx]Sheet1!R121C8</stp>
        <tr r="H121" s="1"/>
      </tp>
      <tp t="e">
        <v>#N/A</v>
        <stp/>
        <stp>##V3_BDPV12</stp>
        <stp>ININ UW Equity</stp>
        <stp>RTG_SP_LT_LC_ISSUER_CREDIT</stp>
        <stp>[NASDAQ.xlsx]Sheet1!R161C8</stp>
        <tr r="H161" s="1"/>
      </tp>
      <tp t="e">
        <v>#N/A</v>
        <stp/>
        <stp>##V3_BDPV12</stp>
        <stp>FFIV UW Equity</stp>
        <stp>RTG_SP_LT_LC_ISSUER_CREDIT</stp>
        <stp>[NASDAQ.xlsx]Sheet1!R129C8</stp>
        <tr r="H129" s="1"/>
      </tp>
      <tp t="e">
        <v>#N/A</v>
        <stp/>
        <stp>##V3_BDPV12</stp>
        <stp>MIDD UW Equity</stp>
        <stp>RTG_SP_LT_LC_ISSUER_CREDIT</stp>
        <stp>[NASDAQ.xlsx]Sheet1!R336C8</stp>
        <tr r="H336" s="1"/>
      </tp>
      <tp>
        <v>19.221</v>
        <stp/>
        <stp>##V3_BDHV12</stp>
        <stp>CY UW Equity</stp>
        <stp>FREE_CASH_FLOW_MARGIN</stp>
        <stp>CQ12004</stp>
        <stp/>
        <stp>[NASDAQ.xlsx]FCFMarg BDH!R5C92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N5" s="4"/>
      </tp>
      <tp t="e">
        <v>#N/A</v>
        <stp/>
        <stp>##V3_BDPV12</stp>
        <stp>QLYS UW Equity</stp>
        <stp>RTG_SP_LT_LC_ISSUER_CREDIT</stp>
        <stp>[NASDAQ.xlsx]Sheet1!R273C8</stp>
        <tr r="H273" s="1"/>
      </tp>
      <tp t="e">
        <v>#N/A</v>
        <stp/>
        <stp>##V3_BDPV12</stp>
        <stp>INVE UW Equity</stp>
        <stp>RTG_SP_LT_LC_ISSUER_CREDIT</stp>
        <stp>[NASDAQ.xlsx]Sheet1!R151C8</stp>
        <tr r="H151" s="1"/>
      </tp>
      <tp t="e">
        <v>#N/A</v>
        <stp/>
        <stp>##V3_BDPV12</stp>
        <stp>POWI UW Equity</stp>
        <stp>RTG_SP_LT_LC_ISSUER_CREDIT</stp>
        <stp>[NASDAQ.xlsx]Sheet1!R260C8</stp>
        <tr r="H260" s="1"/>
      </tp>
      <tp t="e">
        <v>#N/A</v>
        <stp/>
        <stp>##V3_BDPV12</stp>
        <stp>RNWK UW Equity</stp>
        <stp>RTG_SP_LT_LC_ISSUER_CREDIT</stp>
        <stp>[NASDAQ.xlsx]Sheet1!R281C8</stp>
        <tr r="H281" s="1"/>
      </tp>
      <tp t="e">
        <v>#N/A</v>
        <stp/>
        <stp>##V3_BDPV12</stp>
        <stp>MKTO UW Equity</stp>
        <stp>RTG_SP_LT_LC_ISSUER_CREDIT</stp>
        <stp>[NASDAQ.xlsx]Sheet1!R204C8</stp>
        <tr r="H204" s="1"/>
      </tp>
      <tp t="e">
        <v>#N/A</v>
        <stp/>
        <stp>##V3_BDPV12</stp>
        <stp>NLST UW Equity</stp>
        <stp>RTG_SP_LT_LC_ISSUER_CREDIT</stp>
        <stp>[NASDAQ.xlsx]Sheet1!R233C8</stp>
        <tr r="H233" s="1"/>
      </tp>
      <tp t="e">
        <v>#N/A</v>
        <stp/>
        <stp>##V3_BDPV12</stp>
        <stp>FISV UW Equity</stp>
        <stp>RTG_SP_LT_LC_ISSUER_CREDIT</stp>
        <stp>[NASDAQ.xlsx]Sheet1!R136C8</stp>
        <tr r="H136" s="1"/>
      </tp>
      <tp t="e">
        <v>#N/A</v>
        <stp/>
        <stp>##V3_BDPV12</stp>
        <stp>KFX UW Equity</stp>
        <stp>NET_WORKING_CAPITAL_INVESTMENT</stp>
        <stp>[NASDAQ.xlsx]Sheet1!R183C27</stp>
        <tr r="AA183" s="1"/>
      </tp>
      <tp t="e">
        <v>#N/A</v>
        <stp/>
        <stp>##V3_BDPV12</stp>
        <stp>ACXM UW Equity</stp>
        <stp>FCF_TO_TOTAL_DEBT</stp>
        <stp>[NASDAQ.xlsx]Sheet1!R7C19</stp>
        <tr r="S7" s="1"/>
      </tp>
      <tp t="e">
        <v>#N/A</v>
        <stp/>
        <stp>##V3_BDPV12</stp>
        <stp>JKHY UW Equity</stp>
        <stp>TOT_DEBT_TO_EBITDA</stp>
        <stp>[NASDAQ.xlsx]Sheet1!R173C20</stp>
        <tr r="T173" s="1"/>
      </tp>
      <tp t="e">
        <v>#N/A</v>
        <stp/>
        <stp>##V3_BDPV12</stp>
        <stp>MCHP UW Equity</stp>
        <stp>TOT_DEBT_TO_EBITDA</stp>
        <stp>[NASDAQ.xlsx]Sheet1!R216C20</stp>
        <tr r="T216" s="1"/>
      </tp>
      <tp t="e">
        <v>#N/A</v>
        <stp/>
        <stp>##V3_BDPV12</stp>
        <stp>KVHI UW Equity</stp>
        <stp>TOT_DEBT_TO_EBITDA</stp>
        <stp>[NASDAQ.xlsx]Sheet1!R185C20</stp>
        <tr r="T185" s="1"/>
      </tp>
      <tp t="e">
        <v>#N/A</v>
        <stp/>
        <stp>##V3_BDPV12</stp>
        <stp>DLHC UW Equity</stp>
        <stp>TOT_DEBT_TO_EBITDA</stp>
        <stp>[NASDAQ.xlsx]Sheet1!R104C20</stp>
        <tr r="T104" s="1"/>
      </tp>
      <tp t="e">
        <v>#N/A</v>
        <stp/>
        <stp>##V3_BDPV12</stp>
        <stp>QRHC UW Equity</stp>
        <stp>TOT_DEBT_TO_EBITDA</stp>
        <stp>[NASDAQ.xlsx]Sheet1!R274C20</stp>
        <tr r="T274" s="1"/>
      </tp>
      <tp t="e">
        <v>#N/A</v>
        <stp/>
        <stp>##V3_BDPV12</stp>
        <stp>ONNN UW Equity</stp>
        <stp>RTG_SP_LT_LC_ISSUER_CREDIT</stp>
        <stp>[NASDAQ.xlsx]Sheet1!R242C8</stp>
        <tr r="H242" s="1"/>
      </tp>
      <tp t="e">
        <v>#N/A</v>
        <stp/>
        <stp>##V3_BDPV12</stp>
        <stp>XLNX UW Equity</stp>
        <stp>RTG_SP_LT_LC_ISSUER_CREDIT</stp>
        <stp>[NASDAQ.xlsx]Sheet1!R370C8</stp>
        <tr r="H370" s="1"/>
      </tp>
      <tp t="e">
        <v>#N/A</v>
        <stp/>
        <stp>##V3_BDPV12</stp>
        <stp>ELON UW Equity</stp>
        <stp>RTG_SP_LT_LC_ISSUER_CREDIT</stp>
        <stp>[NASDAQ.xlsx]Sheet1!R110C8</stp>
        <tr r="H110" s="1"/>
      </tp>
      <tp t="e">
        <v>#N/A</v>
        <stp/>
        <stp>##V3_BDPV12</stp>
        <stp>RLOC UW Equity</stp>
        <stp>RTG_SP_LT_LC_ISSUER_CREDIT</stp>
        <stp>[NASDAQ.xlsx]Sheet1!R280C8</stp>
        <tr r="H280" s="1"/>
      </tp>
      <tp t="e">
        <v>#N/A</v>
        <stp/>
        <stp>##V3_BDPV12</stp>
        <stp>HILL UW Equity</stp>
        <stp>RTG_SP_LT_LC_ISSUER_CREDIT</stp>
        <stp>[NASDAQ.xlsx]Sheet1!R105C8</stp>
        <tr r="H105" s="1"/>
      </tp>
      <tp t="e">
        <v>#N/A</v>
        <stp/>
        <stp>##V3_BDPV12</stp>
        <stp>MOBL UW Equity</stp>
        <stp>RTG_SP_LT_LC_ISSUER_CREDIT</stp>
        <stp>[NASDAQ.xlsx]Sheet1!R223C8</stp>
        <tr r="H223" s="1"/>
      </tp>
      <tp t="e">
        <v>#N/A</v>
        <stp/>
        <stp>##V3_BDPV12</stp>
        <stp>MDAS UW Equity</stp>
        <stp>RTG_SP_LT_LC_ISSUER_CREDIT</stp>
        <stp>[NASDAQ.xlsx]Sheet1!R208C8</stp>
        <tr r="H208" s="1"/>
      </tp>
      <tp t="e">
        <v>#N/A</v>
        <stp/>
        <stp>##V3_BDPV12</stp>
        <stp>ZIXI UW Equity</stp>
        <stp>RTG_SP_LT_LC_ISSUER_CREDIT</stp>
        <stp>[NASDAQ.xlsx]Sheet1!R375C8</stp>
        <tr r="H375" s="1"/>
      </tp>
      <tp t="e">
        <v>#N/A</v>
        <stp/>
        <stp>##V3_BDPV12</stp>
        <stp>JIVE UW Equity</stp>
        <stp>RTG_SP_LT_LC_ISSUER_CREDIT</stp>
        <stp>[NASDAQ.xlsx]Sheet1!R175C8</stp>
        <tr r="H175" s="1"/>
      </tp>
      <tp t="e">
        <v>#N/A</v>
        <stp/>
        <stp>##V3_BDPV12</stp>
        <stp>IDTI UW Equity</stp>
        <stp>RTG_SP_LT_LC_ISSUER_CREDIT</stp>
        <stp>[NASDAQ.xlsx]Sheet1!R158C8</stp>
        <tr r="H158" s="1"/>
      </tp>
      <tp t="e">
        <v>#N/A</v>
        <stp/>
        <stp>##V3_BDPV12</stp>
        <stp>UNTD UW Equity</stp>
        <stp>RTG_SP_LT_LC_ISSUER_CREDIT</stp>
        <stp>[NASDAQ.xlsx]Sheet1!R352C8</stp>
        <tr r="H352" s="1"/>
      </tp>
      <tp t="e">
        <v>#N/A</v>
        <stp/>
        <stp>##V3_BDPV12</stp>
        <stp>GLUU UW Equity</stp>
        <stp>RTG_SP_LT_LC_ISSUER_CREDIT</stp>
        <stp>[NASDAQ.xlsx]Sheet1!R140C8</stp>
        <tr r="H140" s="1"/>
      </tp>
      <tp t="e">
        <v>#N/A</v>
        <stp/>
        <stp>##V3_BDPV12</stp>
        <stp>ENPH UW Equity</stp>
        <stp>RTG_SP_LT_LC_ISSUER_CREDIT</stp>
        <stp>[NASDAQ.xlsx]Sheet1!R122C8</stp>
        <tr r="H122" s="1"/>
      </tp>
      <tp>
        <v>-25.751799999999999</v>
        <stp/>
        <stp>##V3_BDHV12</stp>
        <stp>FIVN UW Equity</stp>
        <stp>FREE_CASH_FLOW_MARGIN</stp>
        <stp>CQ12004</stp>
        <stp/>
        <stp>[NASDAQ.xlsx]FCFMarg BDH!R5C136</stp>
        <stp>Dir=V</stp>
        <stp>Dts=H</stp>
        <stp>Sort=D</stp>
        <stp>Quote=C</stp>
        <stp>QtTyp=Y</stp>
        <stp>Days=T</stp>
        <stp>Per=cq</stp>
        <stp>DtFmt=D</stp>
        <stp>UseDPDF=Y</stp>
        <tr r="EF5" s="4"/>
      </tp>
      <tp t="e">
        <v>#N/A</v>
        <stp/>
        <stp>##V3_BDPV12</stp>
        <stp>EBIX UW Equity</stp>
        <stp>TOT_DEBT_TO_EBITDA</stp>
        <stp>[NASDAQ.xlsx]Sheet1!R109C20</stp>
        <tr r="T109" s="1"/>
      </tp>
      <tp t="e">
        <v>#N/A</v>
        <stp/>
        <stp>##V3_BDPV12</stp>
        <stp>DRIV UW Equity</stp>
        <stp>TOT_DEBT_TO_EBITDA</stp>
        <stp>[NASDAQ.xlsx]Sheet1!R102C20</stp>
        <tr r="T102" s="1"/>
      </tp>
      <tp t="e">
        <v>#N/A</v>
        <stp/>
        <stp>##V3_BDPV12</stp>
        <stp>FFIV UW Equity</stp>
        <stp>TOT_DEBT_TO_EBITDA</stp>
        <stp>[NASDAQ.xlsx]Sheet1!R129C20</stp>
        <tr r="T129" s="1"/>
      </tp>
      <tp t="e">
        <v>#N/A</v>
        <stp/>
        <stp>##V3_BDPV12</stp>
        <stp>NCIT UW Equity</stp>
        <stp>TOT_DEBT_TO_EBITDA</stp>
        <stp>[NASDAQ.xlsx]Sheet1!R230C20</stp>
        <tr r="T230" s="1"/>
      </tp>
      <tp t="e">
        <v>#N/A</v>
        <stp/>
        <stp>##V3_BDPV12</stp>
        <stp>HLIT UW Equity</stp>
        <stp>TOT_DEBT_TO_EBITDA</stp>
        <stp>[NASDAQ.xlsx]Sheet1!R146C20</stp>
        <tr r="T146" s="1"/>
      </tp>
      <tp t="e">
        <v>#N/A</v>
        <stp/>
        <stp>##V3_BDPV12</stp>
        <stp>GSIT UW Equity</stp>
        <stp>TOT_DEBT_TO_EBITDA</stp>
        <stp>[NASDAQ.xlsx]Sheet1!R144C20</stp>
        <tr r="T144" s="1"/>
      </tp>
      <tp t="e">
        <v>#N/A</v>
        <stp/>
        <stp>##V3_BDPV12</stp>
        <stp>UPIP UW Equity</stp>
        <stp>TOT_DEBT_TO_EBITDA</stp>
        <stp>[NASDAQ.xlsx]Sheet1!R353C20</stp>
        <tr r="T353" s="1"/>
      </tp>
      <tp t="e">
        <v>#N/A</v>
        <stp/>
        <stp>##V3_BDPV12</stp>
        <stp>TRIP UW Equity</stp>
        <stp>TOT_DEBT_TO_EBITDA</stp>
        <stp>[NASDAQ.xlsx]Sheet1!R342C20</stp>
        <tr r="T342" s="1"/>
      </tp>
      <tp t="e">
        <v>#N/A</v>
        <stp/>
        <stp>##V3_BDPV12</stp>
        <stp>OSIS UW Equity</stp>
        <stp>TOT_DEBT_TO_EBITDA</stp>
        <stp>[NASDAQ.xlsx]Sheet1!R243C20</stp>
        <tr r="T243" s="1"/>
      </tp>
      <tp t="e">
        <v>#N/A</v>
        <stp/>
        <stp>##V3_BDPV12</stp>
        <stp>EPIQ UW Equity</stp>
        <stp>TOT_DEBT_TO_EBITDA</stp>
        <stp>[NASDAQ.xlsx]Sheet1!R124C20</stp>
        <tr r="T124" s="1"/>
      </tp>
      <tp t="e">
        <v>#N/A</v>
        <stp/>
        <stp>##V3_BDPV12</stp>
        <stp>MXIM UW Equity</stp>
        <stp>TOT_DEBT_TO_EBITDA</stp>
        <stp>[NASDAQ.xlsx]Sheet1!R206C20</stp>
        <tr r="T206" s="1"/>
      </tp>
      <tp t="e">
        <v>#N/A</v>
        <stp/>
        <stp>##V3_BDPV12</stp>
        <stp>ININ UW Equity</stp>
        <stp>TOT_DEBT_TO_EBITDA</stp>
        <stp>[NASDAQ.xlsx]Sheet1!R161C20</stp>
        <tr r="T161" s="1"/>
      </tp>
      <tp t="e">
        <v>#N/A</v>
        <stp/>
        <stp>##V3_BDPV12</stp>
        <stp>TWIN UW Equity</stp>
        <stp>TOT_DEBT_TO_EBITDA</stp>
        <stp>[NASDAQ.xlsx]Sheet1!R348C20</stp>
        <tr r="T348" s="1"/>
      </tp>
      <tp t="e">
        <v>#N/A</v>
        <stp/>
        <stp>##V3_BDPV12</stp>
        <stp>ISIL UW Equity</stp>
        <stp>TOT_DEBT_TO_EBITDA</stp>
        <stp>[NASDAQ.xlsx]Sheet1!R166C20</stp>
        <tr r="T166" s="1"/>
      </tp>
      <tp t="e">
        <v>#N/A</v>
        <stp/>
        <stp>##V3_BDPV12</stp>
        <stp>PFIN UW Equity</stp>
        <stp>TOT_DEBT_TO_EBITDA</stp>
        <stp>[NASDAQ.xlsx]Sheet1!R245C20</stp>
        <tr r="T245" s="1"/>
      </tp>
      <tp t="e">
        <v>#N/A</v>
        <stp/>
        <stp>##V3_BDPV12</stp>
        <stp>RCII UW Equity</stp>
        <stp>TOT_DEBT_TO_EBITDA</stp>
        <stp>[NASDAQ.xlsx]Sheet1!R283C20</stp>
        <tr r="T283" s="1"/>
      </tp>
      <tp t="e">
        <v>#N/A</v>
        <stp/>
        <stp>##V3_BDPV12</stp>
        <stp>QSII UW Equity</stp>
        <stp>TOT_DEBT_TO_EBITDA</stp>
        <stp>[NASDAQ.xlsx]Sheet1!R271C20</stp>
        <tr r="T271" s="1"/>
      </tp>
      <tp t="e">
        <v>#N/A</v>
        <stp/>
        <stp>##V3_BDPV12</stp>
        <stp>QUIK UW Equity</stp>
        <stp>TOT_DEBT_TO_EBITDA</stp>
        <stp>[NASDAQ.xlsx]Sheet1!R275C20</stp>
        <tr r="T275" s="1"/>
      </tp>
      <tp t="e">
        <v>#N/A</v>
        <stp/>
        <stp>##V3_BDPV12</stp>
        <stp>QLIK UW Equity</stp>
        <stp>TOT_DEBT_TO_EBITDA</stp>
        <stp>[NASDAQ.xlsx]Sheet1!R268C20</stp>
        <tr r="T268" s="1"/>
      </tp>
      <tp t="e">
        <v>#N/A</v>
        <stp/>
        <stp>##V3_BDPV12</stp>
        <stp>HSII UW Equity</stp>
        <stp>TOT_DEBT_TO_EBITDA</stp>
        <stp>[NASDAQ.xlsx]Sheet1!R148C20</stp>
        <tr r="T148" s="1"/>
      </tp>
      <tp t="e">
        <v>#N/A</v>
        <stp/>
        <stp>##V3_BDPV12</stp>
        <stp>EFII UW Equity</stp>
        <stp>TOT_DEBT_TO_EBITDA</stp>
        <stp>[NASDAQ.xlsx]Sheet1!R116C20</stp>
        <tr r="T116" s="1"/>
      </tp>
      <tp t="e">
        <v>#N/A</v>
        <stp/>
        <stp>##V3_BDPV12</stp>
        <stp>ERII UW Equity</stp>
        <stp>TOT_DEBT_TO_EBITDA</stp>
        <stp>[NASDAQ.xlsx]Sheet1!R120C20</stp>
        <tr r="T120" s="1"/>
      </tp>
      <tp t="e">
        <v>#N/A</v>
        <stp/>
        <stp>##V3_BDPV12</stp>
        <stp>GUID UW Equity</stp>
        <stp>TOT_DEBT_TO_EBITDA</stp>
        <stp>[NASDAQ.xlsx]Sheet1!R145C20</stp>
        <tr r="T145" s="1"/>
      </tp>
      <tp t="e">
        <v>#N/A</v>
        <stp/>
        <stp>##V3_BDPV12</stp>
        <stp>MLNX UW Equity</stp>
        <stp>RTG_SP_LT_LC_ISSUER_CREDIT</stp>
        <stp>[NASDAQ.xlsx]Sheet1!R211C8</stp>
        <tr r="H211" s="1"/>
      </tp>
      <tp t="e">
        <v>#N/A</v>
        <stp/>
        <stp>##V3_BDPV12</stp>
        <stp>TWOU UW Equity</stp>
        <stp>RTG_MDY_SEN_UNSECURED_DEBT</stp>
        <stp>[NASDAQ.xlsx]Sheet1!R3C10</stp>
        <tr r="J3" s="1"/>
      </tp>
      <tp t="e">
        <v>#N/A</v>
        <stp/>
        <stp>##V3_BDPV12</stp>
        <stp>OMCL UW Equity</stp>
        <stp>RTG_SP_LT_LC_ISSUER_CREDIT</stp>
        <stp>[NASDAQ.xlsx]Sheet1!R240C8</stp>
        <tr r="H240" s="1"/>
      </tp>
      <tp t="e">
        <v>#N/A</v>
        <stp/>
        <stp>##V3_BDPV12</stp>
        <stp>INAP UW Equity</stp>
        <stp>RTG_SP_LT_LC_ISSUER_CREDIT</stp>
        <stp>[NASDAQ.xlsx]Sheet1!R163C8</stp>
        <tr r="H163" s="1"/>
      </tp>
      <tp t="e">
        <v>#N/A</v>
        <stp/>
        <stp>##V3_BDPV12</stp>
        <stp>LLTC UW Equity</stp>
        <stp>RTG_SP_LT_LC_ISSUER_CREDIT</stp>
        <stp>[NASDAQ.xlsx]Sheet1!R191C8</stp>
        <tr r="H191" s="1"/>
      </tp>
      <tp t="e">
        <v>#N/A</v>
        <stp/>
        <stp>##V3_BDPV12</stp>
        <stp>MNTX UW Equity</stp>
        <stp>RTG_SP_LT_LC_ISSUER_CREDIT</stp>
        <stp>[NASDAQ.xlsx]Sheet1!R203C8</stp>
        <tr r="H203" s="1"/>
      </tp>
      <tp t="e">
        <v>#N/A</v>
        <stp/>
        <stp>##V3_BDPV12</stp>
        <stp>ENTR UW Equity</stp>
        <stp>RTG_SP_LT_LC_ISSUER_CREDIT</stp>
        <stp>[NASDAQ.xlsx]Sheet1!R123C8</stp>
        <tr r="H123" s="1"/>
      </tp>
      <tp t="e">
        <v>#N/A</v>
        <stp/>
        <stp>##V3_BDPV12</stp>
        <stp>DMRC UW Equity</stp>
        <stp>RTG_SP_LT_LC_ISSUER_CREDIT</stp>
        <stp>[NASDAQ.xlsx]Sheet1!R100C8</stp>
        <tr r="H100" s="1"/>
      </tp>
      <tp t="e">
        <v>#N/A</v>
        <stp/>
        <stp>##V3_BDPV12</stp>
        <stp>FNSR UW Equity</stp>
        <stp>RTG_SP_LT_LC_ISSUER_CREDIT</stp>
        <stp>[NASDAQ.xlsx]Sheet1!R133C8</stp>
        <tr r="H133" s="1"/>
      </tp>
      <tp t="e">
        <v>#N/A</v>
        <stp/>
        <stp>##V3_BDPV12</stp>
        <stp>EXA UW Equity</stp>
        <stp>BS_CASH_NEAR_CASH_ITEM</stp>
        <stp>[NASDAQ.xlsx]Sheet1!R127C28</stp>
        <tr r="AB127" s="1"/>
      </tp>
      <tp t="e">
        <v>#N/A</v>
        <stp/>
        <stp>##V3_BDPV12</stp>
        <stp>WDC UW Equity</stp>
        <stp>NET_WORKING_CAPITAL_INVESTMENT</stp>
        <stp>[NASDAQ.xlsx]Sheet1!R368C27</stp>
        <tr r="AA368" s="1"/>
      </tp>
      <tp t="e">
        <v>#N/A</v>
        <stp/>
        <stp>##V3_BDPV12</stp>
        <stp>TXN UW Equity</stp>
        <stp>BS_CASH_NEAR_CASH_ITEM</stp>
        <stp>[NASDAQ.xlsx]Sheet1!R334C28</stp>
        <tr r="AB334" s="1"/>
      </tp>
      <tp t="e">
        <v>#N/A</v>
        <stp/>
        <stp>##V3_BDPV12</stp>
        <stp>WDC UW Equity</stp>
        <stp>RTG_SP_LT_LC_ISSUER_CREDIT</stp>
        <stp>[NASDAQ.xlsx]Sheet1!R368C8</stp>
        <tr r="H368" s="1"/>
      </tp>
      <tp t="e">
        <v>#N/A</v>
        <stp/>
        <stp>##V3_BDPV12</stp>
        <stp>ADEP UW Equity</stp>
        <stp>CF_CASH_FROM_OPER</stp>
        <stp>[NASDAQ.xlsx]Sheet1!R8C26</stp>
        <tr r="Z8" s="1"/>
      </tp>
      <tp t="e">
        <v>#N/A</v>
        <stp/>
        <stp>##V3_BDPV12</stp>
        <stp>HSTM UW Equity</stp>
        <stp>RTG_MDY_SEN_UNSECURED_DEBT</stp>
        <stp>[NASDAQ.xlsx]Sheet1!R147C10</stp>
        <tr r="J147" s="1"/>
      </tp>
      <tp t="e">
        <v>#N/A</v>
        <stp/>
        <stp>##V3_BDPV12</stp>
        <stp>MKTO UW Equity</stp>
        <stp>RTG_MDY_SEN_UNSECURED_DEBT</stp>
        <stp>[NASDAQ.xlsx]Sheet1!R204C10</stp>
        <tr r="J204" s="1"/>
      </tp>
      <tp t="e">
        <v>#N/A</v>
        <stp/>
        <stp>##V3_BDPV12</stp>
        <stp>KELYA UW Equity</stp>
        <stp>TOT_DEBT_TO_EBITDA</stp>
        <stp>[NASDAQ.xlsx]Sheet1!R176C20</stp>
        <tr r="T176" s="1"/>
      </tp>
      <tp t="e">
        <v>#N/A</v>
        <stp/>
        <stp>##V3_BDPV12</stp>
        <stp>ULTI UW Equity</stp>
        <stp>RTG_MDY_SEN_UNSECURED_DEBT</stp>
        <stp>[NASDAQ.xlsx]Sheet1!R337C10</stp>
        <tr r="J337" s="1"/>
      </tp>
      <tp t="e">
        <v>#N/A</v>
        <stp/>
        <stp>##V3_BDPV12</stp>
        <stp>OVTI UW Equity</stp>
        <stp>RTG_MDY_SEN_UNSECURED_DEBT</stp>
        <stp>[NASDAQ.xlsx]Sheet1!R241C10</stp>
        <tr r="J241" s="1"/>
      </tp>
      <tp t="e">
        <v>#N/A</v>
        <stp/>
        <stp>##V3_BDPV12</stp>
        <stp>NATI UW Equity</stp>
        <stp>RTG_MDY_SEN_UNSECURED_DEBT</stp>
        <stp>[NASDAQ.xlsx]Sheet1!R229C10</stp>
        <tr r="J229" s="1"/>
      </tp>
      <tp t="e">
        <v>#N/A</v>
        <stp/>
        <stp>##V3_BDPV12</stp>
        <stp>PCTI UW Equity</stp>
        <stp>RTG_MDY_SEN_UNSECURED_DEBT</stp>
        <stp>[NASDAQ.xlsx]Sheet1!R249C10</stp>
        <tr r="J249" s="1"/>
      </tp>
      <tp t="e">
        <v>#N/A</v>
        <stp/>
        <stp>##V3_BDPV12</stp>
        <stp>IDTI UW Equity</stp>
        <stp>RTG_MDY_SEN_UNSECURED_DEBT</stp>
        <stp>[NASDAQ.xlsx]Sheet1!R158C10</stp>
        <tr r="J158" s="1"/>
      </tp>
      <tp t="e">
        <v>#N/A</v>
        <stp/>
        <stp>##V3_BDPV12</stp>
        <stp>LPTH UW Equity</stp>
        <stp>RTG_MDY_SEN_UNSECURED_DEBT</stp>
        <stp>[NASDAQ.xlsx]Sheet1!R189C10</stp>
        <tr r="J189" s="1"/>
      </tp>
      <tp t="e">
        <v>#N/A</v>
        <stp/>
        <stp>##V3_BDPV12</stp>
        <stp>KELYB UW Equity</stp>
        <stp>TOT_DEBT_TO_EBITDA</stp>
        <stp>[NASDAQ.xlsx]Sheet1!R177C20</stp>
        <tr r="T177" s="1"/>
      </tp>
      <tp t="e">
        <v>#N/A</v>
        <stp/>
        <stp>##V3_BDPV12</stp>
        <stp>MITK UW Equity</stp>
        <stp>RTG_MDY_SEN_UNSECURED_DEBT</stp>
        <stp>[NASDAQ.xlsx]Sheet1!R222C10</stp>
        <tr r="J222" s="1"/>
      </tp>
      <tp t="e">
        <v>#N/A</v>
        <stp/>
        <stp>##V3_BDPV12</stp>
        <stp>PRFT UW Equity</stp>
        <stp>TOT_DEBT_TO_EBITDA</stp>
        <stp>[NASDAQ.xlsx]Sheet1!R254C20</stp>
        <tr r="T254" s="1"/>
      </tp>
      <tp t="e">
        <v>#N/A</v>
        <stp/>
        <stp>##V3_BDPV12</stp>
        <stp>NETE UW Equity</stp>
        <stp>RTG_MDY_SEN_UNSECURED_DEBT</stp>
        <stp>[NASDAQ.xlsx]Sheet1!R231C10</stp>
        <tr r="J231" s="1"/>
      </tp>
      <tp t="e">
        <v>#N/A</v>
        <stp/>
        <stp>##V3_BDPV12</stp>
        <stp>UNTD UW Equity</stp>
        <stp>RTG_MDY_SEN_UNSECURED_DEBT</stp>
        <stp>[NASDAQ.xlsx]Sheet1!R352C10</stp>
        <tr r="J352" s="1"/>
      </tp>
      <tp t="e">
        <v>#N/A</v>
        <stp/>
        <stp>##V3_BDPV12</stp>
        <stp>MSFT UW Equity</stp>
        <stp>TOT_DEBT_TO_EBITDA</stp>
        <stp>[NASDAQ.xlsx]Sheet1!R219C20</stp>
        <tr r="T219" s="1"/>
      </tp>
      <tp t="e">
        <v>#N/A</v>
        <stp/>
        <stp>##V3_BDPV12</stp>
        <stp>IGTE UW Equity</stp>
        <stp>RTG_MDY_SEN_UNSECURED_DEBT</stp>
        <stp>[NASDAQ.xlsx]Sheet1!R152C10</stp>
        <tr r="J152" s="1"/>
      </tp>
      <tp t="e">
        <v>#N/A</v>
        <stp/>
        <stp>##V3_BDPV12</stp>
        <stp>WSTG UW Equity</stp>
        <stp>RTG_MDY_SEN_UNSECURED_DEBT</stp>
        <stp>[NASDAQ.xlsx]Sheet1!R366C10</stp>
        <tr r="J366" s="1"/>
      </tp>
      <tp t="e">
        <v>#N/A</v>
        <stp/>
        <stp>##V3_BDPV12</stp>
        <stp>EA UW Equity</stp>
        <stp>BS_CASH_NEAR_CASH_ITEM</stp>
        <stp>[NASDAQ.xlsx]Sheet1!R115C28</stp>
        <tr r="AB115" s="1"/>
      </tp>
      <tp t="e">
        <v>#N/A</v>
        <stp/>
        <stp>##V3_BDPV12</stp>
        <stp>LLTC UW Equity</stp>
        <stp>RTG_MDY_SEN_UNSECURED_DEBT</stp>
        <stp>[NASDAQ.xlsx]Sheet1!R191C10</stp>
        <tr r="J191" s="1"/>
      </tp>
      <tp t="e">
        <v>#N/A</v>
        <stp/>
        <stp>##V3_BDPV12</stp>
        <stp>INTC UW Equity</stp>
        <stp>RTG_MDY_SEN_UNSECURED_DEBT</stp>
        <stp>[NASDAQ.xlsx]Sheet1!R160C10</stp>
        <tr r="J160" s="1"/>
      </tp>
      <tp t="e">
        <v>#N/A</v>
        <stp/>
        <stp>##V3_BDPV12</stp>
        <stp>PDFS UW Equity</stp>
        <stp>TOT_DEBT_TO_EBITDA</stp>
        <stp>[NASDAQ.xlsx]Sheet1!R250C20</stp>
        <tr r="T250" s="1"/>
      </tp>
      <tp t="e">
        <v>#N/A</v>
        <stp/>
        <stp>##V3_BDPV12</stp>
        <stp>SLTC UW Equity</stp>
        <stp>RTG_MDY_SEN_UNSECURED_DEBT</stp>
        <stp>[NASDAQ.xlsx]Sheet1!R297C10</stp>
        <tr r="J297" s="1"/>
      </tp>
      <tp t="e">
        <v>#N/A</v>
        <stp/>
        <stp>##V3_BDPV12</stp>
        <stp>SMTC UW Equity</stp>
        <stp>RTG_MDY_SEN_UNSECURED_DEBT</stp>
        <stp>[NASDAQ.xlsx]Sheet1!R298C10</stp>
        <tr r="J298" s="1"/>
      </tp>
      <tp t="e">
        <v>#N/A</v>
        <stp/>
        <stp>##V3_BDPV12</stp>
        <stp>SOFO UW Equity</stp>
        <stp>TOT_DEBT_TO_EBITDA</stp>
        <stp>[NASDAQ.xlsx]Sheet1!R307C20</stp>
        <tr r="T307" s="1"/>
      </tp>
      <tp t="e">
        <v>#N/A</v>
        <stp/>
        <stp>##V3_BDPV12</stp>
        <stp>MNTX UW Equity</stp>
        <stp>RTG_MDY_SEN_UNSECURED_DEBT</stp>
        <stp>[NASDAQ.xlsx]Sheet1!R203C10</stp>
        <tr r="J203" s="1"/>
      </tp>
      <tp t="e">
        <v>#N/A</v>
        <stp/>
        <stp>##V3_BDPV12</stp>
        <stp>PCTY UW Equity</stp>
        <stp>RTG_MDY_SEN_UNSECURED_DEBT</stp>
        <stp>[NASDAQ.xlsx]Sheet1!R248C10</stp>
        <tr r="J248" s="1"/>
      </tp>
      <tp t="e">
        <v>#N/A</v>
        <stp/>
        <stp>##V3_BDPV12</stp>
        <stp>INTX UW Equity</stp>
        <stp>RTG_MDY_SEN_UNSECURED_DEBT</stp>
        <stp>[NASDAQ.xlsx]Sheet1!R165C10</stp>
        <tr r="J165" s="1"/>
      </tp>
      <tp t="e">
        <v>#N/A</v>
        <stp/>
        <stp>##V3_BDPV12</stp>
        <stp>VRTU UW Equity</stp>
        <stp>RTG_MDY_SEN_UNSECURED_DEBT</stp>
        <stp>[NASDAQ.xlsx]Sheet1!R363C10</stp>
        <tr r="J363" s="1"/>
      </tp>
      <tp t="e">
        <v>#N/A</v>
        <stp/>
        <stp>##V3_BDPV12</stp>
        <stp>UCTT UW Equity</stp>
        <stp>RTG_MDY_SEN_UNSECURED_DEBT</stp>
        <stp>[NASDAQ.xlsx]Sheet1!R350C10</stp>
        <tr r="J350" s="1"/>
      </tp>
      <tp t="e">
        <v>#N/A</v>
        <stp/>
        <stp>##V3_BDPV12</stp>
        <stp>INTU UW Equity</stp>
        <stp>RTG_MDY_SEN_UNSECURED_DEBT</stp>
        <stp>[NASDAQ.xlsx]Sheet1!R168C10</stp>
        <tr r="J168" s="1"/>
      </tp>
      <tp t="e">
        <v>#N/A</v>
        <stp/>
        <stp>##V3_BDPV12</stp>
        <stp>WATT UW Equity</stp>
        <stp>RTG_MDY_SEN_UNSECURED_DEBT</stp>
        <stp>[NASDAQ.xlsx]Sheet1!R119C10</stp>
        <tr r="J119" s="1"/>
      </tp>
      <tp t="e">
        <v>#N/A</v>
        <stp/>
        <stp>##V3_BDPV12</stp>
        <stp>SATS UW Equity</stp>
        <stp>RTG_MDY_SEN_UNSECURED_DEBT</stp>
        <stp>[NASDAQ.xlsx]Sheet1!R111C10</stp>
        <tr r="J111" s="1"/>
      </tp>
      <tp t="e">
        <v>#N/A</v>
        <stp/>
        <stp>##V3_BDPV12</stp>
        <stp>EXTR UW Equity</stp>
        <stp>RTG_MDY_SEN_UNSECURED_DEBT</stp>
        <stp>[NASDAQ.xlsx]Sheet1!R128C10</stp>
        <tr r="J128" s="1"/>
      </tp>
      <tp t="e">
        <v>#N/A</v>
        <stp/>
        <stp>##V3_BDPV12</stp>
        <stp>ENTR UW Equity</stp>
        <stp>RTG_MDY_SEN_UNSECURED_DEBT</stp>
        <stp>[NASDAQ.xlsx]Sheet1!R123C10</stp>
        <tr r="J123" s="1"/>
      </tp>
      <tp t="e">
        <v>#N/A</v>
        <stp/>
        <stp>##V3_BDPV12</stp>
        <stp>SMTP UW Equity</stp>
        <stp>RTG_MDY_SEN_UNSECURED_DEBT</stp>
        <stp>[NASDAQ.xlsx]Sheet1!R306C10</stp>
        <tr r="J306" s="1"/>
      </tp>
      <tp t="e">
        <v>#N/A</v>
        <stp/>
        <stp>##V3_BDPV12</stp>
        <stp>MSTR UW Equity</stp>
        <stp>RTG_MDY_SEN_UNSECURED_DEBT</stp>
        <stp>[NASDAQ.xlsx]Sheet1!R220C10</stp>
        <tr r="J220" s="1"/>
      </tp>
      <tp t="e">
        <v>#N/A</v>
        <stp/>
        <stp>##V3_BDPV12</stp>
        <stp>INFA UW Equity</stp>
        <stp>TOT_DEBT_TO_EBITDA</stp>
        <stp>[NASDAQ.xlsx]Sheet1!R155C20</stp>
        <tr r="T155" s="1"/>
      </tp>
      <tp t="e">
        <v>#N/A</v>
        <stp/>
        <stp>##V3_BDPV12</stp>
        <stp>PFPT UW Equity</stp>
        <stp>RTG_SP_LT_LC_ISSUER_CREDIT</stp>
        <stp>[NASDAQ.xlsx]Sheet1!R264C8</stp>
        <tr r="H264" s="1"/>
      </tp>
      <tp t="e">
        <v>#N/A</v>
        <stp/>
        <stp>##V3_BDPV12</stp>
        <stp>PKT UW Equity</stp>
        <stp>NET_WORKING_CAPITAL_INVESTMENT</stp>
        <stp>[NASDAQ.xlsx]Sheet1!R261C27</stp>
        <tr r="AA261" s="1"/>
      </tp>
      <tp t="e">
        <v>#N/A</v>
        <stp/>
        <stp>##V3_BDPV12</stp>
        <stp>TXN UW Equity</stp>
        <stp>RTG_SP_LT_LC_ISSUER_CREDIT</stp>
        <stp>[NASDAQ.xlsx]Sheet1!R334C8</stp>
        <tr r="H334" s="1"/>
      </tp>
      <tp>
        <v>-22.737200000000001</v>
        <stp/>
        <stp>##V3_BDHV12</stp>
        <stp>VRNS UW Equity</stp>
        <stp>FREE_CASH_FLOW_MARGIN</stp>
        <stp>CQ12004</stp>
        <stp/>
        <stp>[NASDAQ.xlsx]FCFMarg BDH!R5C353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MO5" s="4"/>
      </tp>
      <tp t="e">
        <v>#N/A</v>
        <stp/>
        <stp>##V3_BDPV12</stp>
        <stp>RP UW Equity</stp>
        <stp>RTG_SP_LT_LC_ISSUER_CREDIT</stp>
        <stp>[NASDAQ.xlsx]Sheet1!R282C8</stp>
        <tr r="H282" s="1"/>
      </tp>
      <tp t="e">
        <v>#N/A</v>
        <stp/>
        <stp>##V3_BDPV12</stp>
        <stp>SLP UW Equity</stp>
        <stp>RTG_SP_LT_LC_ISSUER_CREDIT</stp>
        <stp>[NASDAQ.xlsx]Sheet1!R303C8</stp>
        <tr r="H303" s="1"/>
      </tp>
      <tp t="e">
        <v>#N/A</v>
        <stp/>
        <stp>##V3_BDPV12</stp>
        <stp>TRUE UW Equity</stp>
        <stp>RTG_MDY_SEN_UNSECURED_DEBT</stp>
        <stp>[NASDAQ.xlsx]Sheet1!R344C10</stp>
        <tr r="J344" s="1"/>
      </tp>
      <tp t="e">
        <v>#N/A</v>
        <stp/>
        <stp>##V3_BDPV12</stp>
        <stp>EDGW UW Equity</stp>
        <stp>TOT_DEBT_TO_EBITDA</stp>
        <stp>[NASDAQ.xlsx]Sheet1!R112C20</stp>
        <tr r="T112" s="1"/>
      </tp>
      <tp t="e">
        <v>#N/A</v>
        <stp/>
        <stp>##V3_BDPV12</stp>
        <stp>PRGS UW Equity</stp>
        <stp>TOT_DEBT_TO_EBITDA</stp>
        <stp>[NASDAQ.xlsx]Sheet1!R263C20</stp>
        <tr r="T263" s="1"/>
      </tp>
      <tp t="e">
        <v>#N/A</v>
        <stp/>
        <stp>##V3_BDPV12</stp>
        <stp>TIGR UW Equity</stp>
        <stp>TOT_DEBT_TO_EBITDA</stp>
        <stp>[NASDAQ.xlsx]Sheet1!R339C20</stp>
        <tr r="T339" s="1"/>
      </tp>
      <tp t="e">
        <v>#N/A</v>
        <stp/>
        <stp>##V3_BDPV12</stp>
        <stp>IPGP UW Equity</stp>
        <stp>TOT_DEBT_TO_EBITDA</stp>
        <stp>[NASDAQ.xlsx]Sheet1!R170C20</stp>
        <tr r="T170" s="1"/>
      </tp>
      <tp t="e">
        <v>#N/A</v>
        <stp/>
        <stp>##V3_BDPV12</stp>
        <stp>SIGM UW Equity</stp>
        <stp>TOT_DEBT_TO_EBITDA</stp>
        <stp>[NASDAQ.xlsx]Sheet1!R299C20</stp>
        <tr r="T299" s="1"/>
      </tp>
      <tp t="e">
        <v>#N/A</v>
        <stp/>
        <stp>##V3_BDPV12</stp>
        <stp>VGGL UW Equity</stp>
        <stp>TOT_DEBT_TO_EBITDA</stp>
        <stp>[NASDAQ.xlsx]Sheet1!R362C20</stp>
        <tr r="T362" s="1"/>
      </tp>
      <tp t="e">
        <v>#N/A</v>
        <stp/>
        <stp>##V3_BDPV12</stp>
        <stp>TNGO UW Equity</stp>
        <stp>TOT_DEBT_TO_EBITDA</stp>
        <stp>[NASDAQ.xlsx]Sheet1!R329C20</stp>
        <tr r="T329" s="1"/>
      </tp>
      <tp t="e">
        <v>#N/A</v>
        <stp/>
        <stp>##V3_BDPV12</stp>
        <stp>LOGM UW Equity</stp>
        <stp>TOT_DEBT_TO_EBITDA</stp>
        <stp>[NASDAQ.xlsx]Sheet1!R196C20</stp>
        <tr r="T196" s="1"/>
      </tp>
      <tp t="e">
        <v>#N/A</v>
        <stp/>
        <stp>##V3_BDPV12</stp>
        <stp>EIGI UW Equity</stp>
        <stp>TOT_DEBT_TO_EBITDA</stp>
        <stp>[NASDAQ.xlsx]Sheet1!R118C20</stp>
        <tr r="T118" s="1"/>
      </tp>
      <tp t="e">
        <v>#N/A</v>
        <stp/>
        <stp>##V3_BDPV12</stp>
        <stp>LOGI UW Equity</stp>
        <stp>TOT_DEBT_TO_EBITDA</stp>
        <stp>[NASDAQ.xlsx]Sheet1!R195C20</stp>
        <tr r="T195" s="1"/>
      </tp>
      <tp t="e">
        <v>#N/A</v>
        <stp/>
        <stp>##V3_BDPV12</stp>
        <stp>MRGE UW Equity</stp>
        <stp>TOT_DEBT_TO_EBITDA</stp>
        <stp>[NASDAQ.xlsx]Sheet1!R213C20</stp>
        <tr r="T213" s="1"/>
      </tp>
      <tp t="e">
        <v>#N/A</v>
        <stp/>
        <stp>##V3_BDPV12</stp>
        <stp>GLUU UW Equity</stp>
        <stp>RTG_MDY_SEN_UNSECURED_DEBT</stp>
        <stp>[NASDAQ.xlsx]Sheet1!R140C10</stp>
        <tr r="J140" s="1"/>
      </tp>
      <tp t="e">
        <v>#N/A</v>
        <stp/>
        <stp>##V3_BDPV12</stp>
        <stp>PEGA UW Equity</stp>
        <stp>TOT_DEBT_TO_EBITDA</stp>
        <stp>[NASDAQ.xlsx]Sheet1!R252C20</stp>
        <tr r="T252" s="1"/>
      </tp>
      <tp t="e">
        <v>#N/A</v>
        <stp/>
        <stp>##V3_BDPV12</stp>
        <stp>PLUS UW Equity</stp>
        <stp>RTG_MDY_SEN_UNSECURED_DEBT</stp>
        <stp>[NASDAQ.xlsx]Sheet1!R125C10</stp>
        <tr r="J125" s="1"/>
      </tp>
      <tp t="e">
        <v>#N/A</v>
        <stp/>
        <stp>##V3_BDPV12</stp>
        <stp>MNGA UW Equity</stp>
        <stp>TOT_DEBT_TO_EBITDA</stp>
        <stp>[NASDAQ.xlsx]Sheet1!R200C20</stp>
        <tr r="T200" s="1"/>
      </tp>
      <tp t="e">
        <v>#N/A</v>
        <stp/>
        <stp>##V3_BDPV12</stp>
        <stp>ZNGA UW Equity</stp>
        <stp>TOT_DEBT_TO_EBITDA</stp>
        <stp>[NASDAQ.xlsx]Sheet1!R376C20</stp>
        <tr r="T376" s="1"/>
      </tp>
      <tp t="e">
        <v>#N/A</v>
        <stp/>
        <stp>##V3_BDPV12</stp>
        <stp>QLGC UW Equity</stp>
        <stp>TOT_DEBT_TO_EBITDA</stp>
        <stp>[NASDAQ.xlsx]Sheet1!R269C20</stp>
        <tr r="T269" s="1"/>
      </tp>
      <tp t="e">
        <v>#N/A</v>
        <stp/>
        <stp>##V3_BDPV12</stp>
        <stp>MANH UW Equity</stp>
        <stp>RTG_SP_LT_LC_ISSUER_CREDIT</stp>
        <stp>[NASDAQ.xlsx]Sheet1!R202C8</stp>
        <tr r="H202" s="1"/>
      </tp>
      <tp t="e">
        <v>#N/A</v>
        <stp/>
        <stp>##V3_BDPV12</stp>
        <stp>QCOM UW Equity</stp>
        <stp>RTG_SP_LT_LC_ISSUER_CREDIT</stp>
        <stp>[NASDAQ.xlsx]Sheet1!R270C8</stp>
        <tr r="H270" s="1"/>
      </tp>
      <tp t="e">
        <v>#N/A</v>
        <stp/>
        <stp>##V3_BDPV12</stp>
        <stp>FALC UW Equity</stp>
        <stp>RTG_SP_LT_LC_ISSUER_CREDIT</stp>
        <stp>[NASDAQ.xlsx]Sheet1!R132C8</stp>
        <tr r="H132" s="1"/>
      </tp>
      <tp t="e">
        <v>#N/A</v>
        <stp/>
        <stp>##V3_BDPV12</stp>
        <stp>RFMD UW Equity</stp>
        <stp>RTG_SP_LT_LC_ISSUER_CREDIT</stp>
        <stp>[NASDAQ.xlsx]Sheet1!R285C8</stp>
        <tr r="H285" s="1"/>
      </tp>
      <tp t="e">
        <v>#N/A</v>
        <stp/>
        <stp>##V3_BDPV12</stp>
        <stp>SGMS UW Equity</stp>
        <stp>RTG_SP_LT_LC_ISSUER_CREDIT</stp>
        <stp>[NASDAQ.xlsx]Sheet1!R294C8</stp>
        <tr r="H294" s="1"/>
      </tp>
      <tp t="e">
        <v>#N/A</v>
        <stp/>
        <stp>##V3_BDPV12</stp>
        <stp>PFIN UW Equity</stp>
        <stp>RTG_SP_LT_LC_ISSUER_CREDIT</stp>
        <stp>[NASDAQ.xlsx]Sheet1!R245C8</stp>
        <tr r="H245" s="1"/>
      </tp>
      <tp t="e">
        <v>#N/A</v>
        <stp/>
        <stp>##V3_BDPV12</stp>
        <stp>NCIT UW Equity</stp>
        <stp>RTG_SP_LT_LC_ISSUER_CREDIT</stp>
        <stp>[NASDAQ.xlsx]Sheet1!R230C8</stp>
        <tr r="H230" s="1"/>
      </tp>
      <tp t="e">
        <v>#N/A</v>
        <stp/>
        <stp>##V3_BDPV12</stp>
        <stp>VECO UW Equity</stp>
        <stp>RTG_SP_LT_LC_ISSUER_CREDIT</stp>
        <stp>[NASDAQ.xlsx]Sheet1!R356C8</stp>
        <tr r="H356" s="1"/>
      </tp>
      <tp t="e">
        <v>#N/A</v>
        <stp/>
        <stp>##V3_BDPV12</stp>
        <stp>SEAC UW Equity</stp>
        <stp>RTG_SP_LT_LC_ISSUER_CREDIT</stp>
        <stp>[NASDAQ.xlsx]Sheet1!R296C8</stp>
        <tr r="H296" s="1"/>
      </tp>
      <tp t="e">
        <v>#N/A</v>
        <stp/>
        <stp>##V3_BDPV12</stp>
        <stp>BIRT UW Equity</stp>
        <stp>TOT_DEBT_TO_EBITDA</stp>
        <stp>[NASDAQ.xlsx]Sheet1!R6C20</stp>
        <tr r="T6" s="1"/>
      </tp>
      <tp t="e">
        <v>#N/A</v>
        <stp/>
        <stp>##V3_BDPV12</stp>
        <stp>UCTT UW Equity</stp>
        <stp>RTG_SP_LT_LC_ISSUER_CREDIT</stp>
        <stp>[NASDAQ.xlsx]Sheet1!R350C8</stp>
        <tr r="H350" s="1"/>
      </tp>
      <tp t="e">
        <v>#N/A</v>
        <stp/>
        <stp>##V3_BDPV12</stp>
        <stp>SAPE UW Equity</stp>
        <stp>RTG_SP_LT_LC_ISSUER_CREDIT</stp>
        <stp>[NASDAQ.xlsx]Sheet1!R292C8</stp>
        <tr r="H292" s="1"/>
      </tp>
      <tp t="e">
        <v>#N/A</v>
        <stp/>
        <stp>##V3_BDPV12</stp>
        <stp>CTG UW Equity</stp>
        <stp>OPER_MARGIN</stp>
        <stp>[NASDAQ.xlsx]Sheet1!R76C17</stp>
        <tr r="Q76" s="1"/>
      </tp>
      <tp t="e">
        <v>#N/A</v>
        <stp/>
        <stp>##V3_BDPV12</stp>
        <stp>ADI UW Equity</stp>
        <stp>IS_OPER_INC</stp>
        <stp>[NASDAQ.xlsx]Sheet1!R20C23</stp>
        <tr r="W20" s="1"/>
      </tp>
      <tp t="e">
        <v>#N/A</v>
        <stp/>
        <stp>##V3_BDPV12</stp>
        <stp>ACXM UW Equity</stp>
        <stp>CF_FREE_CASH_FLOW</stp>
        <stp>[NASDAQ.xlsx]Sheet1!R7C16</stp>
        <tr r="P7" s="1"/>
      </tp>
      <tp t="e">
        <v>#N/A</v>
        <stp/>
        <stp>##V3_BDPV12</stp>
        <stp>ADP UW Equity</stp>
        <stp>IS_OPER_INC</stp>
        <stp>[NASDAQ.xlsx]Sheet1!R39C23</stp>
        <tr r="W39" s="1"/>
      </tp>
      <tp t="e">
        <v>#N/A</v>
        <stp/>
        <stp>##V3_BDPV12</stp>
        <stp>PKT UW Equity</stp>
        <stp>RTG_SP_LT_LC_ISSUER_CREDIT</stp>
        <stp>[NASDAQ.xlsx]Sheet1!R261C8</stp>
        <tr r="H261" s="1"/>
      </tp>
      <tp t="e">
        <v>#N/A</v>
        <stp/>
        <stp>##V3_BDPV12</stp>
        <stp>FIVN UW Equity</stp>
        <stp>RTG_MDY_SEN_UNSECURED_DEBT</stp>
        <stp>[NASDAQ.xlsx]Sheet1!R137C10</stp>
        <tr r="J137" s="1"/>
      </tp>
      <tp t="e">
        <v>#N/A</v>
        <stp/>
        <stp>##V3_BDPV12</stp>
        <stp>LIVE UW Equity</stp>
        <stp>RTG_MDY_SEN_UNSECURED_DEBT</stp>
        <stp>[NASDAQ.xlsx]Sheet1!R193C10</stp>
        <tr r="J193" s="1"/>
      </tp>
      <tp t="e">
        <v>#N/A</v>
        <stp/>
        <stp>##V3_BDPV12</stp>
        <stp>INVE UW Equity</stp>
        <stp>RTG_MDY_SEN_UNSECURED_DEBT</stp>
        <stp>[NASDAQ.xlsx]Sheet1!R151C10</stp>
        <tr r="J151" s="1"/>
      </tp>
      <tp t="e">
        <v>#N/A</v>
        <stp/>
        <stp>##V3_BDPV12</stp>
        <stp>JIVE UW Equity</stp>
        <stp>RTG_MDY_SEN_UNSECURED_DEBT</stp>
        <stp>[NASDAQ.xlsx]Sheet1!R175C10</stp>
        <tr r="J175" s="1"/>
      </tp>
      <tp t="e">
        <v>#N/A</v>
        <stp/>
        <stp>##V3_BDPV12</stp>
        <stp>MRVC UW Equity</stp>
        <stp>RTG_MDY_SEN_UNSECURED_DEBT</stp>
        <stp>[NASDAQ.xlsx]Sheet1!R227C10</stp>
        <tr r="J227" s="1"/>
      </tp>
      <tp t="e">
        <v>#N/A</v>
        <stp/>
        <stp>##V3_BDPV12</stp>
        <stp>IPDN UW Equity</stp>
        <stp>TOT_DEBT_TO_EBITDA</stp>
        <stp>[NASDAQ.xlsx]Sheet1!R262C20</stp>
        <tr r="T262" s="1"/>
      </tp>
      <tp t="e">
        <v>#N/A</v>
        <stp/>
        <stp>##V3_BDPV12</stp>
        <stp>WAVX UW Equity</stp>
        <stp>RTG_MDY_SEN_UNSECURED_DEBT</stp>
        <stp>[NASDAQ.xlsx]Sheet1!R365C10</stp>
        <tr r="J365" s="1"/>
      </tp>
      <tp t="e">
        <v>#N/A</v>
        <stp/>
        <stp>##V3_BDPV12</stp>
        <stp>SNDK UW Equity</stp>
        <stp>TOT_DEBT_TO_EBITDA</stp>
        <stp>[NASDAQ.xlsx]Sheet1!R290C20</stp>
        <tr r="T290" s="1"/>
      </tp>
      <tp t="e">
        <v>#N/A</v>
        <stp/>
        <stp>##V3_BDPV12</stp>
        <stp>MIDD UW Equity</stp>
        <stp>TOT_DEBT_TO_EBITDA</stp>
        <stp>[NASDAQ.xlsx]Sheet1!R336C20</stp>
        <tr r="T336" s="1"/>
      </tp>
      <tp t="e">
        <v>#N/A</v>
        <stp/>
        <stp>##V3_BDPV12</stp>
        <stp>QADA UW Equity</stp>
        <stp>TOT_DEBT_TO_EBITDA</stp>
        <stp>[NASDAQ.xlsx]Sheet1!R266C20</stp>
        <tr r="T266" s="1"/>
      </tp>
      <tp t="e">
        <v>#N/A</v>
        <stp/>
        <stp>##V3_BDPV12</stp>
        <stp>NVDA UW Equity</stp>
        <stp>TOT_DEBT_TO_EBITDA</stp>
        <stp>[NASDAQ.xlsx]Sheet1!R238C20</stp>
        <tr r="T238" s="1"/>
      </tp>
      <tp t="e">
        <v>#N/A</v>
        <stp/>
        <stp>##V3_BDPV12</stp>
        <stp>SPDC UW Equity</stp>
        <stp>TOT_DEBT_TO_EBITDA</stp>
        <stp>[NASDAQ.xlsx]Sheet1!R309C20</stp>
        <tr r="T309" s="1"/>
      </tp>
      <tp t="e">
        <v>#N/A</v>
        <stp/>
        <stp>##V3_BDPV12</stp>
        <stp>QADB UW Equity</stp>
        <stp>TOT_DEBT_TO_EBITDA</stp>
        <stp>[NASDAQ.xlsx]Sheet1!R267C20</stp>
        <tr r="T267" s="1"/>
      </tp>
      <tp t="e">
        <v>#N/A</v>
        <stp/>
        <stp>##V3_BDPV12</stp>
        <stp>SANM UW Equity</stp>
        <stp>RTG_SP_LT_LC_ISSUER_CREDIT</stp>
        <stp>[NASDAQ.xlsx]Sheet1!R291C8</stp>
        <tr r="H291" s="1"/>
      </tp>
      <tp t="e">
        <v>#N/A</v>
        <stp/>
        <stp>##V3_BDPV12</stp>
        <stp>SEMI UW Equity</stp>
        <stp>RTG_SP_LT_LC_ISSUER_CREDIT</stp>
        <stp>[NASDAQ.xlsx]Sheet1!R315C8</stp>
        <tr r="H315" s="1"/>
      </tp>
      <tp t="e">
        <v>#N/A</v>
        <stp/>
        <stp>##V3_BDPV12</stp>
        <stp>RCII UW Equity</stp>
        <stp>RTG_SP_LT_LC_ISSUER_CREDIT</stp>
        <stp>[NASDAQ.xlsx]Sheet1!R283C8</stp>
        <tr r="H283" s="1"/>
      </tp>
      <tp t="e">
        <v>#N/A</v>
        <stp/>
        <stp>##V3_BDPV12</stp>
        <stp>EFII UW Equity</stp>
        <stp>RTG_SP_LT_LC_ISSUER_CREDIT</stp>
        <stp>[NASDAQ.xlsx]Sheet1!R116C8</stp>
        <tr r="H116" s="1"/>
      </tp>
      <tp t="e">
        <v>#N/A</v>
        <stp/>
        <stp>##V3_BDPV12</stp>
        <stp>SIGM UW Equity</stp>
        <stp>RTG_SP_LT_LC_ISSUER_CREDIT</stp>
        <stp>[NASDAQ.xlsx]Sheet1!R299C8</stp>
        <tr r="H299" s="1"/>
      </tp>
      <tp t="e">
        <v>#N/A</v>
        <stp/>
        <stp>##V3_BDPV12</stp>
        <stp>TIGR UW Equity</stp>
        <stp>RTG_SP_LT_LC_ISSUER_CREDIT</stp>
        <stp>[NASDAQ.xlsx]Sheet1!R339C8</stp>
        <tr r="H339" s="1"/>
      </tp>
      <tp t="e">
        <v>#N/A</v>
        <stp/>
        <stp>##V3_BDPV12</stp>
        <stp>QBAK UW Equity</stp>
        <stp>RTG_SP_LT_LC_ISSUER_CREDIT</stp>
        <stp>[NASDAQ.xlsx]Sheet1!R272C8</stp>
        <tr r="H272" s="1"/>
      </tp>
      <tp t="e">
        <v>#N/A</v>
        <stp/>
        <stp>##V3_BDPV12</stp>
        <stp>ATVI UW Equity</stp>
        <stp>TOT_DEBT_TO_EBITDA</stp>
        <stp>[NASDAQ.xlsx]Sheet1!R5C20</stp>
        <tr r="T5" s="1"/>
      </tp>
      <tp t="e">
        <v>#N/A</v>
        <stp/>
        <stp>##V3_BDPV12</stp>
        <stp>ATVI UW Equity</stp>
        <stp>RTG_SP_LT_LC_ISSUER_CREDIT</stp>
        <stp>[NASDAQ.xlsx]Sheet1!R5C8</stp>
        <tr r="H5" s="1"/>
      </tp>
      <tp t="e">
        <v>#N/A</v>
        <stp/>
        <stp>##V3_BDPV12</stp>
        <stp>ADBE UW Equity</stp>
        <stp>RTG_SP_LT_LC_ISSUER_CREDIT</stp>
        <stp>[NASDAQ.xlsx]Sheet1!R9C8</stp>
        <tr r="H9" s="1"/>
      </tp>
      <tp t="e">
        <v>#N/A</v>
        <stp/>
        <stp>##V3_BDPV12</stp>
        <stp>KEYW UW Equity</stp>
        <stp>RTG_SP_LT_LC_ISSUER_CREDIT</stp>
        <stp>[NASDAQ.xlsx]Sheet1!R335C8</stp>
        <tr r="H335" s="1"/>
      </tp>
      <tp t="e">
        <v>#N/A</v>
        <stp/>
        <stp>##V3_BDPV12</stp>
        <stp>ACIW UW Equity</stp>
        <stp>TOT_DEBT_TO_EBITDA</stp>
        <stp>[NASDAQ.xlsx]Sheet1!R4C20</stp>
        <tr r="T4" s="1"/>
      </tp>
      <tp t="e">
        <v>#N/A</v>
        <stp/>
        <stp>##V3_BDPV12</stp>
        <stp>ACXM UW Equity</stp>
        <stp>TOT_DEBT_TO_EBITDA</stp>
        <stp>[NASDAQ.xlsx]Sheet1!R7C20</stp>
        <tr r="T7" s="1"/>
      </tp>
      <tp t="e">
        <v>#N/A</v>
        <stp/>
        <stp>##V3_BDPV12</stp>
        <stp>SATS UW Equity</stp>
        <stp>RTG_SP_LT_LC_ISSUER_CREDIT</stp>
        <stp>[NASDAQ.xlsx]Sheet1!R111C8</stp>
        <tr r="H111" s="1"/>
      </tp>
      <tp t="e">
        <v>#N/A</v>
        <stp/>
        <stp>##V3_BDPV12</stp>
        <stp>MGRC UW Equity</stp>
        <stp>RTG_SP_LT_LC_ISSUER_CREDIT</stp>
        <stp>[NASDAQ.xlsx]Sheet1!R207C8</stp>
        <tr r="H207" s="1"/>
      </tp>
      <tp t="e">
        <v>#N/A</v>
        <stp/>
        <stp>##V3_BDPV12</stp>
        <stp>SCSC UW Equity</stp>
        <stp>RTG_SP_LT_LC_ISSUER_CREDIT</stp>
        <stp>[NASDAQ.xlsx]Sheet1!R293C8</stp>
        <tr r="H293" s="1"/>
      </tp>
      <tp t="e">
        <v>#N/A</v>
        <stp/>
        <stp>##V3_BDPV12</stp>
        <stp>JDSU UW Equity</stp>
        <stp>RTG_SP_LT_LC_ISSUER_CREDIT</stp>
        <stp>[NASDAQ.xlsx]Sheet1!R174C8</stp>
        <tr r="H174" s="1"/>
      </tp>
      <tp t="e">
        <v>#N/A</v>
        <stp/>
        <stp>##V3_BDPV12</stp>
        <stp>ADEP UW Equity</stp>
        <stp>TOT_DEBT_TO_EBITDA</stp>
        <stp>[NASDAQ.xlsx]Sheet1!R8C20</stp>
        <tr r="T8" s="1"/>
      </tp>
      <tp t="e">
        <v>#N/A</v>
        <stp/>
        <stp>##V3_BDPV12</stp>
        <stp>ADBE UW Equity</stp>
        <stp>TOT_DEBT_TO_EBITDA</stp>
        <stp>[NASDAQ.xlsx]Sheet1!R9C20</stp>
        <tr r="T9" s="1"/>
      </tp>
      <tp t="e">
        <v>#N/A</v>
        <stp/>
        <stp>##V3_BDPV12</stp>
        <stp>SQI UW Equity</stp>
        <stp>SALES_REV_TURN</stp>
        <stp>[NASDAQ.xlsx]Sheet1!R295C15</stp>
        <tr r="O295" s="1"/>
      </tp>
      <tp t="s">
        <v>#N/A N/A</v>
        <stp/>
        <stp>##V3_BDHV12</stp>
        <stp>RESN UW Equity</stp>
        <stp>FREE_CASH_FLOW_MARGIN</stp>
        <stp>CQ12004</stp>
        <stp/>
        <stp>[NASDAQ.xlsx]FCFMarg BDH!R5C283</stp>
        <stp>Dir=V</stp>
        <stp>Dts=H</stp>
        <stp>Sort=D</stp>
        <stp>Quote=C</stp>
        <stp>QtTyp=Y</stp>
        <stp>Days=T</stp>
        <stp>Per=cq</stp>
        <stp>DtFmt=D</stp>
        <stp>UseDPDF=Y</stp>
        <tr r="JW5" s="4"/>
      </tp>
      <tp t="s">
        <v>#N/A N/A</v>
        <stp/>
        <stp>##V3_BDHV12</stp>
        <stp>SEMI UW Equity</stp>
        <stp>FREE_CASH_FLOW_MARGIN</stp>
        <stp>CQ12004</stp>
        <stp/>
        <stp>[NASDAQ.xlsx]FCFMarg BDH!R5C314</stp>
        <stp>Dir=V</stp>
        <stp>Dts=H</stp>
        <stp>Sort=D</stp>
        <stp>Quote=C</stp>
        <stp>QtTyp=Y</stp>
        <stp>Days=T</stp>
        <stp>Per=cq</stp>
        <stp>DtFmt=D</stp>
        <stp>UseDPDF=Y</stp>
        <tr r="LB5" s="4"/>
      </tp>
      <tp t="e">
        <v>#N/A</v>
        <stp/>
        <stp>##V3_BDPV12</stp>
        <stp>SQI UW Equity</stp>
        <stp>RTG_MDY_ISSUER</stp>
        <stp>[NASDAQ.xlsx]Sheet1!R295C11</stp>
        <tr r="K295" s="1"/>
      </tp>
      <tp t="e">
        <v>#N/A</v>
        <stp/>
        <stp>##V3_BDPV12</stp>
        <stp>FB UW Equity</stp>
        <stp>RTG_SP_LT_LC_ISSUER_CREDIT</stp>
        <stp>[NASDAQ.xlsx]Sheet1!R130C8</stp>
        <tr r="H130" s="1"/>
      </tp>
      <tp t="e">
        <v>#N/A</v>
        <stp/>
        <stp>##V3_BDPV12</stp>
        <stp>SGI UW Equity</stp>
        <stp>RTG_SP_LT_LC_ISSUER_CREDIT</stp>
        <stp>[NASDAQ.xlsx]Sheet1!R301C8</stp>
        <tr r="H301" s="1"/>
      </tp>
      <tp t="e">
        <v>#N/A</v>
        <stp/>
        <stp>##V3_BDPV12</stp>
        <stp>TTWO UW Equity</stp>
        <stp>RTG_MDY_SEN_UNSECURED_DEBT</stp>
        <stp>[NASDAQ.xlsx]Sheet1!R328C10</stp>
        <tr r="J328" s="1"/>
      </tp>
      <tp t="e">
        <v>#N/A</v>
        <stp/>
        <stp>##V3_BDPV12</stp>
        <stp>POWI UW Equity</stp>
        <stp>RTG_MDY_SEN_UNSECURED_DEBT</stp>
        <stp>[NASDAQ.xlsx]Sheet1!R260C10</stp>
        <tr r="J260" s="1"/>
      </tp>
      <tp t="e">
        <v>#N/A</v>
        <stp/>
        <stp>##V3_BDPV12</stp>
        <stp>NTWK UW Equity</stp>
        <stp>RTG_MDY_SEN_UNSECURED_DEBT</stp>
        <stp>[NASDAQ.xlsx]Sheet1!R235C10</stp>
        <tr r="J235" s="1"/>
      </tp>
      <tp t="e">
        <v>#N/A</v>
        <stp/>
        <stp>##V3_BDPV12</stp>
        <stp>RNWK UW Equity</stp>
        <stp>RTG_MDY_SEN_UNSECURED_DEBT</stp>
        <stp>[NASDAQ.xlsx]Sheet1!R281C10</stp>
        <tr r="J281" s="1"/>
      </tp>
      <tp t="e">
        <v>#N/A</v>
        <stp/>
        <stp>##V3_BDPV12</stp>
        <stp>FB UW Equity</stp>
        <stp>BS_CASH_NEAR_CASH_ITEM</stp>
        <stp>[NASDAQ.xlsx]Sheet1!R130C28</stp>
        <tr r="AB130" s="1"/>
      </tp>
      <tp t="e">
        <v>#N/A</v>
        <stp/>
        <stp>##V3_BDPV12</stp>
        <stp>PSEM UW Equity</stp>
        <stp>TOT_DEBT_TO_EBITDA</stp>
        <stp>[NASDAQ.xlsx]Sheet1!R255C20</stp>
        <tr r="T255" s="1"/>
      </tp>
      <tp t="e">
        <v>#N/A</v>
        <stp/>
        <stp>##V3_BDPV12</stp>
        <stp>FUEL UW Equity</stp>
        <stp>TOT_DEBT_TO_EBITDA</stp>
        <stp>[NASDAQ.xlsx]Sheet1!R287C20</stp>
        <tr r="T287" s="1"/>
      </tp>
      <tp t="e">
        <v>#N/A</v>
        <stp/>
        <stp>##V3_BDPV12</stp>
        <stp>UTEK UW Equity</stp>
        <stp>TOT_DEBT_TO_EBITDA</stp>
        <stp>[NASDAQ.xlsx]Sheet1!R351C20</stp>
        <tr r="T351" s="1"/>
      </tp>
      <tp t="e">
        <v>#N/A</v>
        <stp/>
        <stp>##V3_BDPV12</stp>
        <stp>WWWW UW Equity</stp>
        <stp>RTG_MDY_SEN_UNSECURED_DEBT</stp>
        <stp>[NASDAQ.xlsx]Sheet1!R367C10</stp>
        <tr r="J367" s="1"/>
      </tp>
      <tp t="e">
        <v>#N/A</v>
        <stp/>
        <stp>##V3_BDPV12</stp>
        <stp>KTEC UW Equity</stp>
        <stp>TOT_DEBT_TO_EBITDA</stp>
        <stp>[NASDAQ.xlsx]Sheet1!R178C20</stp>
        <tr r="T178" s="1"/>
      </tp>
      <tp t="e">
        <v>#N/A</v>
        <stp/>
        <stp>##V3_BDPV12</stp>
        <stp>MPWR UW Equity</stp>
        <stp>RTG_MDY_SEN_UNSECURED_DEBT</stp>
        <stp>[NASDAQ.xlsx]Sheet1!R224C10</stp>
        <tr r="J224" s="1"/>
      </tp>
      <tp t="e">
        <v>#N/A</v>
        <stp/>
        <stp>##V3_BDPV12</stp>
        <stp>NVEC UW Equity</stp>
        <stp>TOT_DEBT_TO_EBITDA</stp>
        <stp>[NASDAQ.xlsx]Sheet1!R237C20</stp>
        <tr r="T237" s="1"/>
      </tp>
      <tp t="e">
        <v>#N/A</v>
        <stp/>
        <stp>##V3_BDPV12</stp>
        <stp>TTEC UW Equity</stp>
        <stp>TOT_DEBT_TO_EBITDA</stp>
        <stp>[NASDAQ.xlsx]Sheet1!R332C20</stp>
        <tr r="T332" s="1"/>
      </tp>
      <tp t="e">
        <v>#N/A</v>
        <stp/>
        <stp>##V3_BDPV12</stp>
        <stp>SPWR UW Equity</stp>
        <stp>RTG_MDY_SEN_UNSECURED_DEBT</stp>
        <stp>[NASDAQ.xlsx]Sheet1!R316C10</stp>
        <tr r="J316" s="1"/>
      </tp>
      <tp t="e">
        <v>#N/A</v>
        <stp/>
        <stp>##V3_BDPV12</stp>
        <stp>JCOM UW Equity</stp>
        <stp>RTG_SP_LT_LC_ISSUER_CREDIT</stp>
        <stp>[NASDAQ.xlsx]Sheet1!R172C8</stp>
        <tr r="H172" s="1"/>
      </tp>
      <tp t="e">
        <v>#N/A</v>
        <stp/>
        <stp>##V3_BDPV12</stp>
        <stp>EIGI UW Equity</stp>
        <stp>RTG_SP_LT_LC_ISSUER_CREDIT</stp>
        <stp>[NASDAQ.xlsx]Sheet1!R118C8</stp>
        <tr r="H118" s="1"/>
      </tp>
      <tp t="e">
        <v>#N/A</v>
        <stp/>
        <stp>##V3_BDPV12</stp>
        <stp>TIBX UW Equity</stp>
        <stp>RTG_SP_LT_LC_ISSUER_CREDIT</stp>
        <stp>[NASDAQ.xlsx]Sheet1!R338C8</stp>
        <tr r="H338" s="1"/>
      </tp>
      <tp t="e">
        <v>#N/A</v>
        <stp/>
        <stp>##V3_BDPV12</stp>
        <stp>TACT UW Equity</stp>
        <stp>RTG_SP_LT_LC_ISSUER_CREDIT</stp>
        <stp>[NASDAQ.xlsx]Sheet1!R340C8</stp>
        <tr r="H340" s="1"/>
      </tp>
      <tp t="e">
        <v>#N/A</v>
        <stp/>
        <stp>##V3_BDPV12</stp>
        <stp>FEYE UW Equity</stp>
        <stp>RTG_SP_LT_LC_ISSUER_CREDIT</stp>
        <stp>[NASDAQ.xlsx]Sheet1!R134C8</stp>
        <tr r="H134" s="1"/>
      </tp>
      <tp t="e">
        <v>#N/A</v>
        <stp/>
        <stp>##V3_BDPV12</stp>
        <stp>MERU UW Equity</stp>
        <stp>RTG_SP_LT_LC_ISSUER_CREDIT</stp>
        <stp>[NASDAQ.xlsx]Sheet1!R214C8</stp>
        <tr r="H214" s="1"/>
      </tp>
      <tp t="e">
        <v>#N/A</v>
        <stp/>
        <stp>##V3_BDPV12</stp>
        <stp>RESN UW Equity</stp>
        <stp>RTG_SP_LT_LC_ISSUER_CREDIT</stp>
        <stp>[NASDAQ.xlsx]Sheet1!R284C8</stp>
        <tr r="H284" s="1"/>
      </tp>
      <tp t="e">
        <v>#N/A</v>
        <stp/>
        <stp>##V3_BDPV12</stp>
        <stp>VDSI UW Equity</stp>
        <stp>RTG_SP_LT_LC_ISSUER_CREDIT</stp>
        <stp>[NASDAQ.xlsx]Sheet1!R355C8</stp>
        <tr r="H355" s="1"/>
      </tp>
      <tp t="e">
        <v>#N/A</v>
        <stp/>
        <stp>##V3_BDPV12</stp>
        <stp>PTC UW Equity</stp>
        <stp>BS_CASH_NEAR_CASH_ITEM</stp>
        <stp>[NASDAQ.xlsx]Sheet1!R265C28</stp>
        <tr r="AB265" s="1"/>
      </tp>
      <tp t="e">
        <v>#N/A</v>
        <stp/>
        <stp>##V3_BDPV12</stp>
        <stp>TWOU UW Equity</stp>
        <stp>RTG_FITCH_LT_ISSUER_DEFAULT</stp>
        <stp>[NASDAQ.xlsx]Sheet1!R3C9</stp>
        <tr r="I3" s="1"/>
      </tp>
      <tp t="e">
        <v>#N/A</v>
        <stp/>
        <stp>##V3_BDPV12</stp>
        <stp>CVV UW Equity</stp>
        <stp>OPER_MARGIN</stp>
        <stp>[NASDAQ.xlsx]Sheet1!R92C17</stp>
        <tr r="Q92" s="1"/>
      </tp>
      <tp t="e">
        <v>#N/A</v>
        <stp/>
        <stp>##V3_BDPV12</stp>
        <stp>GRPN UW Equity</stp>
        <stp>RTG_MDY_SEN_UNSECURED_DEBT</stp>
        <stp>[NASDAQ.xlsx]Sheet1!R143C10</stp>
        <tr r="J143" s="1"/>
      </tp>
      <tp t="e">
        <v>#N/A</v>
        <stp/>
        <stp>##V3_BDPV12</stp>
        <stp>KOPN UW Equity</stp>
        <stp>RTG_MDY_SEN_UNSECURED_DEBT</stp>
        <stp>[NASDAQ.xlsx]Sheet1!R184C10</stp>
        <tr r="J184" s="1"/>
      </tp>
      <tp t="e">
        <v>#N/A</v>
        <stp/>
        <stp>##V3_BDPV12</stp>
        <stp>EOPN UW Equity</stp>
        <stp>RTG_MDY_SEN_UNSECURED_DEBT</stp>
        <stp>[NASDAQ.xlsx]Sheet1!R107C10</stp>
        <tr r="J107" s="1"/>
      </tp>
      <tp t="e">
        <v>#N/A</v>
        <stp/>
        <stp>##V3_BDPV12</stp>
        <stp>EA UW Equity</stp>
        <stp>RTG_MDY_ISSUER</stp>
        <stp>[NASDAQ.xlsx]Sheet1!R115C11</stp>
        <tr r="K115" s="1"/>
      </tp>
      <tp t="e">
        <v>#N/A</v>
        <stp/>
        <stp>##V3_BDPV12</stp>
        <stp>TIBX UW Equity</stp>
        <stp>TOT_DEBT_TO_EBITDA</stp>
        <stp>[NASDAQ.xlsx]Sheet1!R338C20</stp>
        <tr r="T338" s="1"/>
      </tp>
      <tp t="e">
        <v>#N/A</v>
        <stp/>
        <stp>##V3_BDPV12</stp>
        <stp>ENPH UW Equity</stp>
        <stp>RTG_MDY_SEN_UNSECURED_DEBT</stp>
        <stp>[NASDAQ.xlsx]Sheet1!R122C10</stp>
        <tr r="J122" s="1"/>
      </tp>
      <tp t="e">
        <v>#N/A</v>
        <stp/>
        <stp>##V3_BDPV12</stp>
        <stp>INPH UW Equity</stp>
        <stp>RTG_MDY_SEN_UNSECURED_DEBT</stp>
        <stp>[NASDAQ.xlsx]Sheet1!R164C10</stp>
        <tr r="J164" s="1"/>
      </tp>
      <tp t="e">
        <v>#N/A</v>
        <stp/>
        <stp>##V3_BDPV12</stp>
        <stp>DSPG UW Equity</stp>
        <stp>RTG_MDY_SEN_UNSECURED_DEBT</stp>
        <stp>[NASDAQ.xlsx]Sheet1!R106C10</stp>
        <tr r="J106" s="1"/>
      </tp>
      <tp t="e">
        <v>#N/A</v>
        <stp/>
        <stp>##V3_BDPV12</stp>
        <stp>TYPE UW Equity</stp>
        <stp>RTG_MDY_SEN_UNSECURED_DEBT</stp>
        <stp>[NASDAQ.xlsx]Sheet1!R225C10</stp>
        <tr r="J225" s="1"/>
      </tp>
      <tp t="e">
        <v>#N/A</v>
        <stp/>
        <stp>##V3_BDPV12</stp>
        <stp>SAPE UW Equity</stp>
        <stp>RTG_MDY_SEN_UNSECURED_DEBT</stp>
        <stp>[NASDAQ.xlsx]Sheet1!R292C10</stp>
        <tr r="J292" s="1"/>
      </tp>
      <tp t="e">
        <v>#N/A</v>
        <stp/>
        <stp>##V3_BDPV12</stp>
        <stp>RMBS UW Equity</stp>
        <stp>TOT_DEBT_TO_EBITDA</stp>
        <stp>[NASDAQ.xlsx]Sheet1!R278C20</stp>
        <tr r="T278" s="1"/>
      </tp>
      <tp t="e">
        <v>#N/A</v>
        <stp/>
        <stp>##V3_BDPV12</stp>
        <stp>SABR UW Equity</stp>
        <stp>TOT_DEBT_TO_EBITDA</stp>
        <stp>[NASDAQ.xlsx]Sheet1!R289C20</stp>
        <tr r="T289" s="1"/>
      </tp>
      <tp t="e">
        <v>#N/A</v>
        <stp/>
        <stp>##V3_BDPV12</stp>
        <stp>MOBL UW Equity</stp>
        <stp>TOT_DEBT_TO_EBITDA</stp>
        <stp>[NASDAQ.xlsx]Sheet1!R223C20</stp>
        <tr r="T223" s="1"/>
      </tp>
      <tp t="e">
        <v>#N/A</v>
        <stp/>
        <stp>##V3_BDPV12</stp>
        <stp>EA UW Equity</stp>
        <stp>SALES_REV_TURN</stp>
        <stp>[NASDAQ.xlsx]Sheet1!R115C15</stp>
        <tr r="O115" s="1"/>
      </tp>
      <tp t="e">
        <v>#N/A</v>
        <stp/>
        <stp>##V3_BDPV12</stp>
        <stp>PFPT UW Equity</stp>
        <stp>RTG_MDY_SEN_UNSECURED_DEBT</stp>
        <stp>[NASDAQ.xlsx]Sheet1!R264C10</stp>
        <tr r="J264" s="1"/>
      </tp>
      <tp t="e">
        <v>#N/A</v>
        <stp/>
        <stp>##V3_BDPV12</stp>
        <stp>RVBD UW Equity</stp>
        <stp>TOT_DEBT_TO_EBITDA</stp>
        <stp>[NASDAQ.xlsx]Sheet1!R286C20</stp>
        <tr r="T286" s="1"/>
      </tp>
      <tp t="e">
        <v>#N/A</v>
        <stp/>
        <stp>##V3_BDPV12</stp>
        <stp>TUBE UW Equity</stp>
        <stp>TOT_DEBT_TO_EBITDA</stp>
        <stp>[NASDAQ.xlsx]Sheet1!R347C20</stp>
        <tr r="T347" s="1"/>
      </tp>
      <tp t="e">
        <v>#N/A</v>
        <stp/>
        <stp>##V3_BDPV12</stp>
        <stp>SNPS UW Equity</stp>
        <stp>RTG_MDY_SEN_UNSECURED_DEBT</stp>
        <stp>[NASDAQ.xlsx]Sheet1!R325C10</stp>
        <tr r="J325" s="1"/>
      </tp>
      <tp t="e">
        <v>#N/A</v>
        <stp/>
        <stp>##V3_BDPV12</stp>
        <stp>MTBC UW Equity</stp>
        <stp>TOT_DEBT_TO_EBITDA</stp>
        <stp>[NASDAQ.xlsx]Sheet1!R209C20</stp>
        <tr r="T209" s="1"/>
      </tp>
      <tp t="e">
        <v>#N/A</v>
        <stp/>
        <stp>##V3_BDPV12</stp>
        <stp>DGLY UW Equity</stp>
        <stp>RTG_SP_LT_LC_ISSUER_CREDIT</stp>
        <stp>[NASDAQ.xlsx]Sheet1!R101C8</stp>
        <tr r="H101" s="1"/>
      </tp>
      <tp t="e">
        <v>#N/A</v>
        <stp/>
        <stp>##V3_BDPV12</stp>
        <stp>CY UW Equity</stp>
        <stp>OPER_MARGIN</stp>
        <stp>[NASDAQ.xlsx]Sheet1!R93C17</stp>
        <tr r="Q93" s="1"/>
      </tp>
      <tp t="e">
        <v>#N/A</v>
        <stp/>
        <stp>##V3_BDPV12</stp>
        <stp>EDGW UW Equity</stp>
        <stp>RTG_SP_LT_LC_ISSUER_CREDIT</stp>
        <stp>[NASDAQ.xlsx]Sheet1!R112C8</stp>
        <tr r="H112" s="1"/>
      </tp>
      <tp t="e">
        <v>#N/A</v>
        <stp/>
        <stp>##V3_BDPV12</stp>
        <stp>QADB UW Equity</stp>
        <stp>RTG_SP_LT_LC_ISSUER_CREDIT</stp>
        <stp>[NASDAQ.xlsx]Sheet1!R267C8</stp>
        <tr r="H267" s="1"/>
      </tp>
      <tp>
        <v>-14.555099999999999</v>
        <stp/>
        <stp>##V3_BDHV12</stp>
        <stp>BV UW Equity</stp>
        <stp>FREE_CASH_FLOW_MARGIN</stp>
        <stp>CQ12004</stp>
        <stp/>
        <stp>[NASDAQ.xlsx]FCFMarg BDH!R5C44</stp>
        <stp>Dir=V</stp>
        <stp>Dts=H</stp>
        <stp>Sort=D</stp>
        <stp>Quote=C</stp>
        <stp>QtTyp=Y</stp>
        <stp>Days=T</stp>
        <stp>Per=cq</stp>
        <stp>DtFmt=D</stp>
        <stp>UseDPDF=Y</stp>
        <stp>cols=1;rows=13</stp>
        <tr r="AR5" s="4"/>
      </tp>
      <tp t="e">
        <v>#N/A</v>
        <stp/>
        <stp>##V3_BDPV12</stp>
        <stp>ACXM UW Equity</stp>
        <stp>RTG_SP_LT_LC_ISSUER_CREDIT</stp>
        <stp>[NASDAQ.xlsx]Sheet1!R7C8</stp>
        <tr r="H7" s="1"/>
      </tp>
      <tp t="e">
        <v>#N/A</v>
        <stp/>
        <stp>##V3_BDPV12</stp>
        <stp>INTU UW Equity</stp>
        <stp>RTG_SP_LT_LC_ISSUER_CREDIT</stp>
        <stp>[NASDAQ.xlsx]Sheet1!R168C8</stp>
        <tr r="H168" s="1"/>
      </tp>
      <tp t="e">
        <v>#N/A</v>
        <stp/>
        <stp>##V3_BDPV12</stp>
        <stp>MCRL UW Equity</stp>
        <stp>RTG_SP_LT_LC_ISSUER_CREDIT</stp>
        <stp>[NASDAQ.xlsx]Sheet1!R215C8</stp>
        <tr r="H215" s="1"/>
      </tp>
      <tp t="e">
        <v>#N/A</v>
        <stp/>
        <stp>##V3_BDPV12</stp>
        <stp>KFRC UW Equity</stp>
        <stp>RTG_SP_LT_LC_ISSUER_CREDIT</stp>
        <stp>[NASDAQ.xlsx]Sheet1!R180C8</stp>
        <tr r="H180" s="1"/>
      </tp>
      <tp t="e">
        <v>#N/A</v>
        <stp/>
        <stp>##V3_BDPV12</stp>
        <stp>ZBRA UW Equity</stp>
        <stp>RTG_SP_LT_LC_ISSUER_CREDIT</stp>
        <stp>[NASDAQ.xlsx]Sheet1!R374C8</stp>
        <tr r="H374" s="1"/>
      </tp>
      <tp t="e">
        <v>#N/A</v>
        <stp/>
        <stp>##V3_BDPV12</stp>
        <stp>CA UW Equity</stp>
        <stp>OPER_MARGIN</stp>
        <stp>[NASDAQ.xlsx]Sheet1!R59C17</stp>
        <tr r="Q59" s="1"/>
      </tp>
      <tp t="s">
        <v>#N/A N/A</v>
        <stp/>
        <stp>##V3_BDHV12</stp>
        <stp>PCTY UW Equity</stp>
        <stp>FREE_CASH_FLOW_MARGIN</stp>
        <stp>CQ12004</stp>
        <stp/>
        <stp>[NASDAQ.xlsx]FCFMarg BDH!R5C247</stp>
        <stp>Dir=V</stp>
        <stp>Dts=H</stp>
        <stp>Sort=D</stp>
        <stp>Quote=C</stp>
        <stp>QtTyp=Y</stp>
        <stp>Days=T</stp>
        <stp>Per=cq</stp>
        <stp>DtFmt=D</stp>
        <stp>UseDPDF=Y</stp>
        <tr r="IM5" s="4"/>
      </tp>
      <tp t="e">
        <v>#N/A</v>
        <stp/>
        <stp>##V3_BDPV12</stp>
        <stp>LRCX UW Equity</stp>
        <stp>TOT_DEBT_TO_EBITDA</stp>
        <stp>[NASDAQ.xlsx]Sheet1!R186C20</stp>
        <tr r="T186" s="1"/>
      </tp>
      <tp t="e">
        <v>#N/A</v>
        <stp/>
        <stp>##V3_BDPV12</stp>
        <stp>TACT UW Equity</stp>
        <stp>TOT_DEBT_TO_EBITDA</stp>
        <stp>[NASDAQ.xlsx]Sheet1!R340C20</stp>
        <tr r="T340" s="1"/>
      </tp>
      <tp t="e">
        <v>#N/A</v>
        <stp/>
        <stp>##V3_BDPV12</stp>
        <stp>NTCT UW Equity</stp>
        <stp>TOT_DEBT_TO_EBITDA</stp>
        <stp>[NASDAQ.xlsx]Sheet1!R234C20</stp>
        <tr r="T234" s="1"/>
      </tp>
      <tp t="e">
        <v>#N/A</v>
        <stp/>
        <stp>##V3_BDPV12</stp>
        <stp>LIQD UW Equity</stp>
        <stp>RTG_MDY_SEN_UNSECURED_DEBT</stp>
        <stp>[NASDAQ.xlsx]Sheet1!R192C10</stp>
        <tr r="J192" s="1"/>
      </tp>
      <tp t="e">
        <v>#N/A</v>
        <stp/>
        <stp>##V3_BDPV12</stp>
        <stp>SNCR UW Equity</stp>
        <stp>TOT_DEBT_TO_EBITDA</stp>
        <stp>[NASDAQ.xlsx]Sheet1!R324C20</stp>
        <tr r="T324" s="1"/>
      </tp>
      <tp t="e">
        <v>#N/A</v>
        <stp/>
        <stp>##V3_BDPV12</stp>
        <stp>PMCS UW Equity</stp>
        <stp>TOT_DEBT_TO_EBITDA</stp>
        <stp>[NASDAQ.xlsx]Sheet1!R259C20</stp>
        <tr r="T259" s="1"/>
      </tp>
      <tp t="e">
        <v>#N/A</v>
        <stp/>
        <stp>##V3_BDPV12</stp>
        <stp>OMCL UW Equity</stp>
        <stp>TOT_DEBT_TO_EBITDA</stp>
        <stp>[NASDAQ.xlsx]Sheet1!R240C20</stp>
        <tr r="T240" s="1"/>
      </tp>
      <tp t="e">
        <v>#N/A</v>
        <stp/>
        <stp>##V3_BDPV12</stp>
        <stp>LECO UW Equity</stp>
        <stp>TOT_DEBT_TO_EBITDA</stp>
        <stp>[NASDAQ.xlsx]Sheet1!R190C20</stp>
        <tr r="T190" s="1"/>
      </tp>
      <tp t="e">
        <v>#N/A</v>
        <stp/>
        <stp>##V3_BDPV12</stp>
        <stp>RBCN UW Equity</stp>
        <stp>TOT_DEBT_TO_EBITDA</stp>
        <stp>[NASDAQ.xlsx]Sheet1!R288C20</stp>
        <tr r="T288" s="1"/>
      </tp>
      <tp t="e">
        <v>#N/A</v>
        <stp/>
        <stp>##V3_BDPV12</stp>
        <stp>VECO UW Equity</stp>
        <stp>TOT_DEBT_TO_EBITDA</stp>
        <stp>[NASDAQ.xlsx]Sheet1!R356C20</stp>
        <tr r="T356" s="1"/>
      </tp>
      <tp t="e">
        <v>#N/A</v>
        <stp/>
        <stp>##V3_BDPV12</stp>
        <stp>WSCI UW Equity</stp>
        <stp>TOT_DEBT_TO_EBITDA</stp>
        <stp>[NASDAQ.xlsx]Sheet1!R369C20</stp>
        <tr r="T369" s="1"/>
      </tp>
      <tp t="e">
        <v>#N/A</v>
        <stp/>
        <stp>##V3_BDPV12</stp>
        <stp>SMCI UW Equity</stp>
        <stp>TOT_DEBT_TO_EBITDA</stp>
        <stp>[NASDAQ.xlsx]Sheet1!R317C20</stp>
        <tr r="T317" s="1"/>
      </tp>
      <tp t="e">
        <v>#N/A</v>
        <stp/>
        <stp>##V3_BDPV12</stp>
        <stp>TECD UW Equity</stp>
        <stp>TOT_DEBT_TO_EBITDA</stp>
        <stp>[NASDAQ.xlsx]Sheet1!R330C20</stp>
        <tr r="T330" s="1"/>
      </tp>
      <tp t="e">
        <v>#N/A</v>
        <stp/>
        <stp>##V3_BDPV12</stp>
        <stp>KTCC UW Equity</stp>
        <stp>TOT_DEBT_TO_EBITDA</stp>
        <stp>[NASDAQ.xlsx]Sheet1!R179C20</stp>
        <tr r="T179" s="1"/>
      </tp>
      <tp t="e">
        <v>#N/A</v>
        <stp/>
        <stp>##V3_BDPV12</stp>
        <stp>LSCC UW Equity</stp>
        <stp>TOT_DEBT_TO_EBITDA</stp>
        <stp>[NASDAQ.xlsx]Sheet1!R188C20</stp>
        <tr r="T188" s="1"/>
      </tp>
      <tp t="e">
        <v>#N/A</v>
        <stp/>
        <stp>##V3_BDPV12</stp>
        <stp>MSCC UW Equity</stp>
        <stp>TOT_DEBT_TO_EBITDA</stp>
        <stp>[NASDAQ.xlsx]Sheet1!R218C20</stp>
        <tr r="T218" s="1"/>
      </tp>
      <tp t="e">
        <v>#N/A</v>
        <stp/>
        <stp>##V3_BDPV12</stp>
        <stp>MENT UW Equity</stp>
        <stp>RTG_SP_LT_LC_ISSUER_CREDIT</stp>
        <stp>[NASDAQ.xlsx]Sheet1!R212C8</stp>
        <tr r="H212" s="1"/>
      </tp>
      <tp t="e">
        <v>#N/A</v>
        <stp/>
        <stp>##V3_BDPV12</stp>
        <stp>SONS UW Equity</stp>
        <stp>RTG_SP_LT_LC_ISSUER_CREDIT</stp>
        <stp>[NASDAQ.xlsx]Sheet1!R308C8</stp>
        <tr r="H308" s="1"/>
      </tp>
      <tp t="e">
        <v>#N/A</v>
        <stp/>
        <stp>##V3_BDPV12</stp>
        <stp>SGMA UW Equity</stp>
        <stp>RTG_SP_LT_LC_ISSUER_CREDIT</stp>
        <stp>[NASDAQ.xlsx]Sheet1!R300C8</stp>
        <tr r="H300" s="1"/>
      </tp>
      <tp t="e">
        <v>#N/A</v>
        <stp/>
        <stp>##V3_BDPV12</stp>
        <stp>BV UW Equity</stp>
        <stp>OPER_MARGIN</stp>
        <stp>[NASDAQ.xlsx]Sheet1!R45C17</stp>
        <tr r="Q45" s="1"/>
      </tp>
      <tp t="e">
        <v>#N/A</v>
        <stp/>
        <stp>##V3_BDPV12</stp>
        <stp>TNGO UW Equity</stp>
        <stp>RTG_SP_LT_LC_ISSUER_CREDIT</stp>
        <stp>[NASDAQ.xlsx]Sheet1!R329C8</stp>
        <tr r="H329" s="1"/>
      </tp>
      <tp t="e">
        <v>#N/A</v>
        <stp/>
        <stp>##V3_BDPV12</stp>
        <stp>PEGA UW Equity</stp>
        <stp>RTG_SP_LT_LC_ISSUER_CREDIT</stp>
        <stp>[NASDAQ.xlsx]Sheet1!R252C8</stp>
        <tr r="H252" s="1"/>
      </tp>
      <tp t="e">
        <v>#N/A</v>
        <stp/>
        <stp>##V3_BDPV12</stp>
        <stp>QADA UW Equity</stp>
        <stp>RTG_SP_LT_LC_ISSUER_CREDIT</stp>
        <stp>[NASDAQ.xlsx]Sheet1!R266C8</stp>
        <tr r="H266" s="1"/>
      </tp>
      <tp t="e">
        <v>#N/A</v>
        <stp/>
        <stp>##V3_BDPV12</stp>
        <stp>FORM UW Equity</stp>
        <stp>RTG_SP_LT_LC_ISSUER_CREDIT</stp>
        <stp>[NASDAQ.xlsx]Sheet1!R138C8</stp>
        <tr r="H138" s="1"/>
      </tp>
      <tp t="e">
        <v>#N/A</v>
        <stp/>
        <stp>##V3_BDPV12</stp>
        <stp>LORL UW Equity</stp>
        <stp>RTG_SP_LT_LC_ISSUER_CREDIT</stp>
        <stp>[NASDAQ.xlsx]Sheet1!R198C8</stp>
        <tr r="H198" s="1"/>
      </tp>
      <tp t="e">
        <v>#N/A</v>
        <stp/>
        <stp>##V3_BDPV12</stp>
        <stp>PTC UW Equity</stp>
        <stp>RTG_SP_LT_LC_ISSUER_CREDIT</stp>
        <stp>[NASDAQ.xlsx]Sheet1!R265C8</stp>
        <tr r="H265" s="1"/>
      </tp>
      <tp t="e">
        <v>#N/A</v>
        <stp/>
        <stp>##V3_BDPV12</stp>
        <stp>ADBE UW Equity</stp>
        <stp>FCF_TO_TOTAL_DEBT</stp>
        <stp>[NASDAQ.xlsx]Sheet1!R9C19</stp>
        <tr r="S9" s="1"/>
      </tp>
      <tp t="e">
        <v>#N/A</v>
        <stp/>
        <stp>##V3_BDPV12</stp>
        <stp>MU UW Equity</stp>
        <stp>RTG_SP_LT_LC_ISSUER_CREDIT</stp>
        <stp>[NASDAQ.xlsx]Sheet1!R217C8</stp>
        <tr r="H217" s="1"/>
      </tp>
      <tp t="e">
        <v>#N/A</v>
        <stp/>
        <stp>##V3_BDPV12</stp>
        <stp>ATVI UW Equity</stp>
        <stp>CF_FREE_CASH_FLOW</stp>
        <stp>[NASDAQ.xlsx]Sheet1!R5C16</stp>
        <tr r="P5" s="1"/>
      </tp>
      <tp t="e">
        <v>#N/A</v>
        <stp/>
        <stp>##V3_BDPV12</stp>
        <stp>OVRL UW Equity</stp>
        <stp>RTG_MDY_SEN_UNSECURED_DEBT</stp>
        <stp>[NASDAQ.xlsx]Sheet1!R244C10</stp>
        <tr r="J244" s="1"/>
      </tp>
      <tp t="e">
        <v>#N/A</v>
        <stp/>
        <stp>##V3_BDPV12</stp>
        <stp>MCRL UW Equity</stp>
        <stp>RTG_MDY_SEN_UNSECURED_DEBT</stp>
        <stp>[NASDAQ.xlsx]Sheet1!R215C10</stp>
        <tr r="J215" s="1"/>
      </tp>
      <tp t="e">
        <v>#N/A</v>
        <stp/>
        <stp>##V3_BDPV12</stp>
        <stp>STRM UW Equity</stp>
        <stp>RTG_MDY_SEN_UNSECURED_DEBT</stp>
        <stp>[NASDAQ.xlsx]Sheet1!R314C10</stp>
        <tr r="J314" s="1"/>
      </tp>
      <tp t="e">
        <v>#N/A</v>
        <stp/>
        <stp>##V3_BDPV12</stp>
        <stp>FORM UW Equity</stp>
        <stp>RTG_MDY_SEN_UNSECURED_DEBT</stp>
        <stp>[NASDAQ.xlsx]Sheet1!R138C10</stp>
        <tr r="J138" s="1"/>
      </tp>
      <tp t="e">
        <v>#N/A</v>
        <stp/>
        <stp>##V3_BDPV12</stp>
        <stp>LORL UW Equity</stp>
        <stp>RTG_MDY_SEN_UNSECURED_DEBT</stp>
        <stp>[NASDAQ.xlsx]Sheet1!R198C10</stp>
        <tr r="J198" s="1"/>
      </tp>
      <tp t="e">
        <v>#N/A</v>
        <stp/>
        <stp>##V3_BDPV12</stp>
        <stp>TSRI UW Equity</stp>
        <stp>RTG_MDY_SEN_UNSECURED_DEBT</stp>
        <stp>[NASDAQ.xlsx]Sheet1!R345C10</stp>
        <tr r="J345" s="1"/>
      </tp>
      <tp t="e">
        <v>#N/A</v>
        <stp/>
        <stp>##V3_BDPV12</stp>
        <stp>KFRC UW Equity</stp>
        <stp>RTG_MDY_SEN_UNSECURED_DEBT</stp>
        <stp>[NASDAQ.xlsx]Sheet1!R180C10</stp>
        <tr r="J180" s="1"/>
      </tp>
      <tp t="e">
        <v>#N/A</v>
        <stp/>
        <stp>##V3_BDPV12</stp>
        <stp>DMRC UW Equity</stp>
        <stp>RTG_MDY_SEN_UNSECURED_DEBT</stp>
        <stp>[NASDAQ.xlsx]Sheet1!R100C10</stp>
        <tr r="J100" s="1"/>
      </tp>
      <tp t="e">
        <v>#N/A</v>
        <stp/>
        <stp>##V3_BDPV12</stp>
        <stp>ELRC UW Equity</stp>
        <stp>RTG_MDY_SEN_UNSECURED_DEBT</stp>
        <stp>[NASDAQ.xlsx]Sheet1!R114C10</stp>
        <tr r="J114" s="1"/>
      </tp>
      <tp t="e">
        <v>#N/A</v>
        <stp/>
        <stp>##V3_BDPV12</stp>
        <stp>TSRA UW Equity</stp>
        <stp>RTG_MDY_SEN_UNSECURED_DEBT</stp>
        <stp>[NASDAQ.xlsx]Sheet1!R333C10</stp>
        <tr r="J333" s="1"/>
      </tp>
      <tp t="e">
        <v>#N/A</v>
        <stp/>
        <stp>##V3_BDPV12</stp>
        <stp>ZBRA UW Equity</stp>
        <stp>RTG_MDY_SEN_UNSECURED_DEBT</stp>
        <stp>[NASDAQ.xlsx]Sheet1!R374C10</stp>
        <tr r="J374" s="1"/>
      </tp>
      <tp t="e">
        <v>#N/A</v>
        <stp/>
        <stp>##V3_BDPV12</stp>
        <stp>MGRC UW Equity</stp>
        <stp>RTG_MDY_SEN_UNSECURED_DEBT</stp>
        <stp>[NASDAQ.xlsx]Sheet1!R207C10</stp>
        <tr r="J207" s="1"/>
      </tp>
      <tp t="e">
        <v>#N/A</v>
        <stp/>
        <stp>##V3_BDPV12</stp>
        <stp>SYRX UW Equity</stp>
        <stp>RTG_MDY_SEN_UNSECURED_DEBT</stp>
        <stp>[NASDAQ.xlsx]Sheet1!R327C10</stp>
        <tr r="J327" s="1"/>
      </tp>
      <tp t="e">
        <v>#N/A</v>
        <stp/>
        <stp>##V3_BDPV12</stp>
        <stp>LTRX UW Equity</stp>
        <stp>RTG_MDY_SEN_UNSECURED_DEBT</stp>
        <stp>[NASDAQ.xlsx]Sheet1!R187C10</stp>
        <tr r="J187" s="1"/>
      </tp>
      <tp t="e">
        <v>#N/A</v>
        <stp/>
        <stp>##V3_BDPV12</stp>
        <stp>MERU UW Equity</stp>
        <stp>RTG_MDY_SEN_UNSECURED_DEBT</stp>
        <stp>[NASDAQ.xlsx]Sheet1!R214C10</stp>
        <tr r="J214" s="1"/>
      </tp>
      <tp t="e">
        <v>#N/A</v>
        <stp/>
        <stp>##V3_BDPV12</stp>
        <stp>SPRT UW Equity</stp>
        <stp>RTG_MDY_SEN_UNSECURED_DEBT</stp>
        <stp>[NASDAQ.xlsx]Sheet1!R319C10</stp>
        <tr r="J319" s="1"/>
      </tp>
      <tp t="e">
        <v>#N/A</v>
        <stp/>
        <stp>##V3_BDPV12</stp>
        <stp>ELNK UW Equity</stp>
        <stp>RTG_SP_LT_LC_ISSUER_CREDIT</stp>
        <stp>[NASDAQ.xlsx]Sheet1!R108C8</stp>
        <tr r="H108" s="1"/>
      </tp>
      <tp t="e">
        <v>#N/A</v>
        <stp/>
        <stp>##V3_BDPV12</stp>
        <stp>QLIK UW Equity</stp>
        <stp>RTG_SP_LT_LC_ISSUER_CREDIT</stp>
        <stp>[NASDAQ.xlsx]Sheet1!R268C8</stp>
        <tr r="H268" s="1"/>
      </tp>
      <tp t="e">
        <v>#N/A</v>
        <stp/>
        <stp>##V3_BDPV12</stp>
        <stp>PDFS UW Equity</stp>
        <stp>RTG_SP_LT_LC_ISSUER_CREDIT</stp>
        <stp>[NASDAQ.xlsx]Sheet1!R250C8</stp>
        <tr r="H250" s="1"/>
      </tp>
      <tp t="e">
        <v>#N/A</v>
        <stp/>
        <stp>##V3_BDPV12</stp>
        <stp>PMCS UW Equity</stp>
        <stp>RTG_SP_LT_LC_ISSUER_CREDIT</stp>
        <stp>[NASDAQ.xlsx]Sheet1!R259C8</stp>
        <tr r="H259" s="1"/>
      </tp>
      <tp t="e">
        <v>#N/A</v>
        <stp/>
        <stp>##V3_BDPV12</stp>
        <stp>EGAN UW Equity</stp>
        <stp>RTG_SP_LT_LC_ISSUER_CREDIT</stp>
        <stp>[NASDAQ.xlsx]Sheet1!R113C8</stp>
        <tr r="H113" s="1"/>
      </tp>
      <tp t="e">
        <v>#N/A</v>
        <stp/>
        <stp>##V3_BDPV12</stp>
        <stp>PLXS UW Equity</stp>
        <stp>RTG_SP_LT_LC_ISSUER_CREDIT</stp>
        <stp>[NASDAQ.xlsx]Sheet1!R258C8</stp>
        <tr r="H258" s="1"/>
      </tp>
      <tp t="e">
        <v>#N/A</v>
        <stp/>
        <stp>##V3_BDPV12</stp>
        <stp>WAVX UW Equity</stp>
        <stp>RTG_SP_LT_LC_ISSUER_CREDIT</stp>
        <stp>[NASDAQ.xlsx]Sheet1!R365C8</stp>
        <tr r="H365" s="1"/>
      </tp>
      <tp t="e">
        <v>#N/A</v>
        <stp/>
        <stp>##V3_BDPV12</stp>
        <stp>NETE UW Equity</stp>
        <stp>RTG_SP_LT_LC_ISSUER_CREDIT</stp>
        <stp>[NASDAQ.xlsx]Sheet1!R231C8</stp>
        <tr r="H231" s="1"/>
      </tp>
      <tp t="e">
        <v>#N/A</v>
        <stp/>
        <stp>##V3_BDPV12</stp>
        <stp>MDSO UW Equity</stp>
        <stp>RTG_SP_LT_LC_ISSUER_CREDIT</stp>
        <stp>[NASDAQ.xlsx]Sheet1!R210C8</stp>
        <tr r="H210" s="1"/>
      </tp>
      <tp t="s">
        <v>#N/A N/A</v>
        <stp/>
        <stp>##V3_BDHV12</stp>
        <stp>WATT UW Equity</stp>
        <stp>FREE_CASH_FLOW_MARGIN</stp>
        <stp>CQ12004</stp>
        <stp/>
        <stp>[NASDAQ.xlsx]FCFMarg BDH!R5C118</stp>
        <stp>Dir=V</stp>
        <stp>Dts=H</stp>
        <stp>Sort=D</stp>
        <stp>Quote=C</stp>
        <stp>QtTyp=Y</stp>
        <stp>Days=T</stp>
        <stp>Per=cq</stp>
        <stp>DtFmt=D</stp>
        <stp>UseDPDF=Y</stp>
        <tr r="DN5" s="4"/>
      </tp>
      <tp t="e">
        <v>#N/A</v>
        <stp/>
        <stp>##V3_BDPV12</stp>
        <stp>IMI UW Equity</stp>
        <stp>NET_WORKING_CAPITAL_INVESTMENT</stp>
        <stp>[NASDAQ.xlsx]Sheet1!R162C27</stp>
        <tr r="AA162" s="1"/>
      </tp>
      <tp t="e">
        <v>#N/A</v>
        <stp/>
        <stp>##V3_BDPV12</stp>
        <stp>SQI UW Equity</stp>
        <stp>BS_CASH_NEAR_CASH_ITEM</stp>
        <stp>[NASDAQ.xlsx]Sheet1!R295C28</stp>
        <tr r="AB295" s="1"/>
      </tp>
      <tp t="e">
        <v>#N/A</v>
        <stp/>
        <stp>##V3_BDPV12</stp>
        <stp>SQI UW Equity</stp>
        <stp>RTG_SP_LT_LC_ISSUER_CREDIT</stp>
        <stp>[NASDAQ.xlsx]Sheet1!R295C8</stp>
        <tr r="H295" s="1"/>
      </tp>
      <tp t="e">
        <v>#N/A</v>
        <stp/>
        <stp>##V3_BDPV12</stp>
        <stp>FB UW Equity</stp>
        <stp>RTG_MDY_ISSUER</stp>
        <stp>[NASDAQ.xlsx]Sheet1!R130C11</stp>
        <tr r="K130" s="1"/>
      </tp>
      <tp t="e">
        <v>#N/A</v>
        <stp/>
        <stp>##V3_BDPV12</stp>
        <stp>LPSN UW Equity</stp>
        <stp>RTG_MDY_SEN_UNSECURED_DEBT</stp>
        <stp>[NASDAQ.xlsx]Sheet1!R194C10</stp>
        <tr r="J194" s="1"/>
      </tp>
      <tp t="e">
        <v>#N/A</v>
        <stp/>
        <stp>##V3_BDPV12</stp>
        <stp>MTSN UW Equity</stp>
        <stp>RTG_MDY_SEN_UNSECURED_DEBT</stp>
        <stp>[NASDAQ.xlsx]Sheet1!R205C10</stp>
        <tr r="J205" s="1"/>
      </tp>
      <tp t="e">
        <v>#N/A</v>
        <stp/>
        <stp>##V3_BDPV12</stp>
        <stp>KBALV UW Equity</stp>
        <stp>RTG_MDY_SEN_UNSECURED_DEBT</stp>
        <stp>[NASDAQ.xlsx]Sheet1!R182C10</stp>
        <tr r="J182" s="1"/>
      </tp>
      <tp t="e">
        <v>#N/A</v>
        <stp/>
        <stp>##V3_BDPV12</stp>
        <stp>RESN UW Equity</stp>
        <stp>RTG_MDY_SEN_UNSECURED_DEBT</stp>
        <stp>[NASDAQ.xlsx]Sheet1!R284C10</stp>
        <tr r="J284" s="1"/>
      </tp>
      <tp t="e">
        <v>#N/A</v>
        <stp/>
        <stp>##V3_BDPV12</stp>
        <stp>MDSO UW Equity</stp>
        <stp>RTG_MDY_SEN_UNSECURED_DEBT</stp>
        <stp>[NASDAQ.xlsx]Sheet1!R210C10</stp>
        <tr r="J210" s="1"/>
      </tp>
      <tp t="e">
        <v>#N/A</v>
        <stp/>
        <stp>##V3_BDPV12</stp>
        <stp>VRSN UW Equity</stp>
        <stp>RTG_MDY_SEN_UNSECURED_DEBT</stp>
        <stp>[NASDAQ.xlsx]Sheet1!R358C10</stp>
        <tr r="J358" s="1"/>
      </tp>
      <tp t="e">
        <v>#N/A</v>
        <stp/>
        <stp>##V3_BDPV12</stp>
        <stp>SMSI UW Equity</stp>
        <stp>RTG_MDY_SEN_UNSECURED_DEBT</stp>
        <stp>[NASDAQ.xlsx]Sheet1!R305C10</stp>
        <tr r="J305" s="1"/>
      </tp>
      <tp t="e">
        <v>#N/A</v>
        <stp/>
        <stp>##V3_BDPV12</stp>
        <stp>VDSI UW Equity</stp>
        <stp>RTG_MDY_SEN_UNSECURED_DEBT</stp>
        <stp>[NASDAQ.xlsx]Sheet1!R355C10</stp>
        <tr r="J355" s="1"/>
      </tp>
      <tp t="e">
        <v>#N/A</v>
        <stp/>
        <stp>##V3_BDPV12</stp>
        <stp>MTSI UW Equity</stp>
        <stp>RTG_MDY_SEN_UNSECURED_DEBT</stp>
        <stp>[NASDAQ.xlsx]Sheet1!R199C10</stp>
        <tr r="J199" s="1"/>
      </tp>
      <tp t="e">
        <v>#N/A</v>
        <stp/>
        <stp>##V3_BDPV12</stp>
        <stp>ISSI UW Equity</stp>
        <stp>RTG_MDY_SEN_UNSECURED_DEBT</stp>
        <stp>[NASDAQ.xlsx]Sheet1!R159C10</stp>
        <tr r="J159" s="1"/>
      </tp>
      <tp t="e">
        <v>#N/A</v>
        <stp/>
        <stp>##V3_BDPV12</stp>
        <stp>VRSK UW Equity</stp>
        <stp>RTG_MDY_SEN_UNSECURED_DEBT</stp>
        <stp>[NASDAQ.xlsx]Sheet1!R359C10</stp>
        <tr r="J359" s="1"/>
      </tp>
      <tp t="e">
        <v>#N/A</v>
        <stp/>
        <stp>##V3_BDPV12</stp>
        <stp>AWAY UW Equity</stp>
        <stp>TOT_DEBT_TO_EBITDA</stp>
        <stp>[NASDAQ.xlsx]Sheet1!R149C20</stp>
        <tr r="T149" s="1"/>
      </tp>
      <tp t="e">
        <v>#N/A</v>
        <stp/>
        <stp>##V3_BDPV12</stp>
        <stp>VSAT UW Equity</stp>
        <stp>TOT_DEBT_TO_EBITDA</stp>
        <stp>[NASDAQ.xlsx]Sheet1!R360C20</stp>
        <tr r="T360" s="1"/>
      </tp>
      <tp t="e">
        <v>#N/A</v>
        <stp/>
        <stp>##V3_BDPV12</stp>
        <stp>ISSC UW Equity</stp>
        <stp>RTG_MDY_SEN_UNSECURED_DEBT</stp>
        <stp>[NASDAQ.xlsx]Sheet1!R157C10</stp>
        <tr r="J157" s="1"/>
      </tp>
      <tp t="e">
        <v>#N/A</v>
        <stp/>
        <stp>##V3_BDPV12</stp>
        <stp>SAAS UW Equity</stp>
        <stp>TOT_DEBT_TO_EBITDA</stp>
        <stp>[NASDAQ.xlsx]Sheet1!R154C20</stp>
        <tr r="T154" s="1"/>
      </tp>
      <tp t="e">
        <v>#N/A</v>
        <stp/>
        <stp>##V3_BDPV12</stp>
        <stp>NTAP UW Equity</stp>
        <stp>TOT_DEBT_TO_EBITDA</stp>
        <stp>[NASDAQ.xlsx]Sheet1!R232C20</stp>
        <tr r="T232" s="1"/>
      </tp>
      <tp t="e">
        <v>#N/A</v>
        <stp/>
        <stp>##V3_BDPV12</stp>
        <stp>IPAS UW Equity</stp>
        <stp>TOT_DEBT_TO_EBITDA</stp>
        <stp>[NASDAQ.xlsx]Sheet1!R169C20</stp>
        <tr r="T169" s="1"/>
      </tp>
      <tp t="e">
        <v>#N/A</v>
        <stp/>
        <stp>##V3_BDPV12</stp>
        <stp>SPSC UW Equity</stp>
        <stp>RTG_MDY_SEN_UNSECURED_DEBT</stp>
        <stp>[NASDAQ.xlsx]Sheet1!R311C10</stp>
        <tr r="J311" s="1"/>
      </tp>
      <tp t="e">
        <v>#N/A</v>
        <stp/>
        <stp>##V3_BDPV12</stp>
        <stp>MDAS UW Equity</stp>
        <stp>TOT_DEBT_TO_EBITDA</stp>
        <stp>[NASDAQ.xlsx]Sheet1!R208C20</stp>
        <tr r="T208" s="1"/>
      </tp>
      <tp t="e">
        <v>#N/A</v>
        <stp/>
        <stp>##V3_BDPV12</stp>
        <stp>INAP UW Equity</stp>
        <stp>TOT_DEBT_TO_EBITDA</stp>
        <stp>[NASDAQ.xlsx]Sheet1!R163C20</stp>
        <tr r="T163" s="1"/>
      </tp>
      <tp t="e">
        <v>#N/A</v>
        <stp/>
        <stp>##V3_BDPV12</stp>
        <stp>XRSC UW Equity</stp>
        <stp>RTG_MDY_SEN_UNSECURED_DEBT</stp>
        <stp>[NASDAQ.xlsx]Sheet1!R372C10</stp>
        <tr r="J372" s="1"/>
      </tp>
      <tp t="e">
        <v>#N/A</v>
        <stp/>
        <stp>##V3_BDPV12</stp>
        <stp>VIAS UW Equity</stp>
        <stp>TOT_DEBT_TO_EBITDA</stp>
        <stp>[NASDAQ.xlsx]Sheet1!R361C20</stp>
        <tr r="T361" s="1"/>
      </tp>
      <tp t="e">
        <v>#N/A</v>
        <stp/>
        <stp>##V3_BDPV12</stp>
        <stp>SCSC UW Equity</stp>
        <stp>RTG_MDY_SEN_UNSECURED_DEBT</stp>
        <stp>[NASDAQ.xlsx]Sheet1!R293C10</stp>
        <tr r="J293" s="1"/>
      </tp>
      <tp t="e">
        <v>#N/A</v>
        <stp/>
        <stp>##V3_BDPV12</stp>
        <stp>EGAN UW Equity</stp>
        <stp>TOT_DEBT_TO_EBITDA</stp>
        <stp>[NASDAQ.xlsx]Sheet1!R113C20</stp>
        <tr r="T113" s="1"/>
      </tp>
      <tp t="e">
        <v>#N/A</v>
        <stp/>
        <stp>##V3_BDPV12</stp>
        <stp>NUAN UW Equity</stp>
        <stp>TOT_DEBT_TO_EBITDA</stp>
        <stp>[NASDAQ.xlsx]Sheet1!R236C20</stp>
        <tr r="T236" s="1"/>
      </tp>
      <tp t="e">
        <v>#N/A</v>
        <stp/>
        <stp>##V3_BDPV12</stp>
        <stp>MOSY UW Equity</stp>
        <stp>RTG_MDY_SEN_UNSECURED_DEBT</stp>
        <stp>[NASDAQ.xlsx]Sheet1!R226C10</stp>
        <tr r="J226" s="1"/>
      </tp>
      <tp t="e">
        <v>#N/A</v>
        <stp/>
        <stp>##V3_BDPV12</stp>
        <stp>QBAK UW Equity</stp>
        <stp>TOT_DEBT_TO_EBITDA</stp>
        <stp>[NASDAQ.xlsx]Sheet1!R272C20</stp>
        <tr r="T272" s="1"/>
      </tp>
      <tp t="e">
        <v>#N/A</v>
        <stp/>
        <stp>##V3_BDPV12</stp>
        <stp>KBALB UW Equity</stp>
        <stp>RTG_MDY_SEN_UNSECURED_DEBT</stp>
        <stp>[NASDAQ.xlsx]Sheet1!R181C10</stp>
        <tr r="J181" s="1"/>
      </tp>
      <tp t="e">
        <v>#N/A</v>
        <stp/>
        <stp>##V3_BDPV12</stp>
        <stp>FB UW Equity</stp>
        <stp>SALES_REV_TURN</stp>
        <stp>[NASDAQ.xlsx]Sheet1!R130C15</stp>
        <tr r="O130" s="1"/>
      </tp>
      <tp t="e">
        <v>#N/A</v>
        <stp/>
        <stp>##V3_BDPV12</stp>
        <stp>NLST UW Equity</stp>
        <stp>RTG_MDY_SEN_UNSECURED_DEBT</stp>
        <stp>[NASDAQ.xlsx]Sheet1!R233C10</stp>
        <tr r="J233" s="1"/>
      </tp>
      <tp t="e">
        <v>#N/A</v>
        <stp/>
        <stp>##V3_BDPV12</stp>
        <stp>FISV UW Equity</stp>
        <stp>RTG_MDY_SEN_UNSECURED_DEBT</stp>
        <stp>[NASDAQ.xlsx]Sheet1!R136C10</stp>
        <tr r="J136" s="1"/>
      </tp>
      <tp t="e">
        <v>#N/A</v>
        <stp/>
        <stp>##V3_BDPV12</stp>
        <stp>JDSU UW Equity</stp>
        <stp>RTG_MDY_SEN_UNSECURED_DEBT</stp>
        <stp>[NASDAQ.xlsx]Sheet1!R174C10</stp>
        <tr r="J174" s="1"/>
      </tp>
      <tp t="e">
        <v>#N/A</v>
        <stp/>
        <stp>##V3_BDPV12</stp>
        <stp>FNSR UW Equity</stp>
        <stp>RTG_MDY_SEN_UNSECURED_DEBT</stp>
        <stp>[NASDAQ.xlsx]Sheet1!R133C10</stp>
        <tr r="J133" s="1"/>
      </tp>
      <tp t="e">
        <v>#N/A</v>
        <stp/>
        <stp>##V3_BDPV12</stp>
        <stp>IVAC UW Equity</stp>
        <stp>TOT_DEBT_TO_EBITDA</stp>
        <stp>[NASDAQ.xlsx]Sheet1!R167C20</stp>
        <tr r="T167" s="1"/>
      </tp>
      <tp t="e">
        <v>#N/A</v>
        <stp/>
        <stp>##V3_BDPV12</stp>
        <stp>SEAC UW Equity</stp>
        <stp>TOT_DEBT_TO_EBITDA</stp>
        <stp>[NASDAQ.xlsx]Sheet1!R296C20</stp>
        <tr r="T296" s="1"/>
      </tp>
      <tp t="e">
        <v>#N/A</v>
        <stp/>
        <stp>##V3_BDPV12</stp>
        <stp>SLAB UW Equity</stp>
        <stp>TOT_DEBT_TO_EBITDA</stp>
        <stp>[NASDAQ.xlsx]Sheet1!R302C20</stp>
        <tr r="T302" s="1"/>
      </tp>
      <tp t="e">
        <v>#N/A</v>
        <stp/>
        <stp>##V3_BDPV12</stp>
        <stp>VTSS UW Equity</stp>
        <stp>RTG_MDY_SEN_UNSECURED_DEBT</stp>
        <stp>[NASDAQ.xlsx]Sheet1!R364C10</stp>
        <tr r="J364" s="1"/>
      </tp>
      <tp t="e">
        <v>#N/A</v>
        <stp/>
        <stp>##V3_BDPV12</stp>
        <stp>PLAB UW Equity</stp>
        <stp>TOT_DEBT_TO_EBITDA</stp>
        <stp>[NASDAQ.xlsx]Sheet1!R256C20</stp>
        <tr r="T256" s="1"/>
      </tp>
      <tp t="e">
        <v>#N/A</v>
        <stp/>
        <stp>##V3_BDPV12</stp>
        <stp>MCHP UW Equity</stp>
        <stp>RTG_SP_LT_LC_ISSUER_CREDIT</stp>
        <stp>[NASDAQ.xlsx]Sheet1!R216C8</stp>
        <tr r="H216" s="1"/>
      </tp>
      <tp t="e">
        <v>#N/A</v>
        <stp/>
        <stp>##V3_BDPV12</stp>
        <stp>VGGL UW Equity</stp>
        <stp>RTG_SP_LT_LC_ISSUER_CREDIT</stp>
        <stp>[NASDAQ.xlsx]Sheet1!R362C8</stp>
        <tr r="H362" s="1"/>
      </tp>
      <tp t="e">
        <v>#N/A</v>
        <stp/>
        <stp>##V3_BDPV12</stp>
        <stp>QLGC UW Equity</stp>
        <stp>RTG_SP_LT_LC_ISSUER_CREDIT</stp>
        <stp>[NASDAQ.xlsx]Sheet1!R269C8</stp>
        <tr r="H269" s="1"/>
      </tp>
      <tp t="e">
        <v>#N/A</v>
        <stp/>
        <stp>##V3_BDPV12</stp>
        <stp>RMBS UW Equity</stp>
        <stp>RTG_SP_LT_LC_ISSUER_CREDIT</stp>
        <stp>[NASDAQ.xlsx]Sheet1!R278C8</stp>
        <tr r="H278" s="1"/>
      </tp>
      <tp t="e">
        <v>#N/A</v>
        <stp/>
        <stp>##V3_BDPV12</stp>
        <stp>LECO UW Equity</stp>
        <stp>RTG_SP_LT_LC_ISSUER_CREDIT</stp>
        <stp>[NASDAQ.xlsx]Sheet1!R190C8</stp>
        <tr r="H190" s="1"/>
      </tp>
      <tp t="e">
        <v>#N/A</v>
        <stp/>
        <stp>##V3_BDPV12</stp>
        <stp>TECD UW Equity</stp>
        <stp>RTG_SP_LT_LC_ISSUER_CREDIT</stp>
        <stp>[NASDAQ.xlsx]Sheet1!R330C8</stp>
        <tr r="H330" s="1"/>
      </tp>
      <tp t="e">
        <v>#N/A</v>
        <stp/>
        <stp>##V3_BDPV12</stp>
        <stp>SAAS UW Equity</stp>
        <stp>RTG_SP_LT_LC_ISSUER_CREDIT</stp>
        <stp>[NASDAQ.xlsx]Sheet1!R154C8</stp>
        <tr r="H154" s="1"/>
      </tp>
      <tp t="e">
        <v>#N/A</v>
        <stp/>
        <stp>##V3_BDPV12</stp>
        <stp>BLIN           UW Equity</stp>
        <stp>BS_TOT_ASSET</stp>
        <stp>[NASDAQ.xlsx]Sheet1!R51C22</stp>
        <tr r="V51" s="1"/>
      </tp>
      <tp t="e">
        <v>#N/A</v>
        <stp/>
        <stp>##V3_BDPV12</stp>
        <stp>PCYG UW Equity</stp>
        <stp>RTG_SP_LT_LC_ISSUER_CREDIT</stp>
        <stp>[NASDAQ.xlsx]Sheet1!R246C8</stp>
        <tr r="H246" s="1"/>
      </tp>
      <tp t="e">
        <v>#N/A</v>
        <stp/>
        <stp>##V3_BDPV12</stp>
        <stp>IGTE UW Equity</stp>
        <stp>RTG_SP_LT_LC_ISSUER_CREDIT</stp>
        <stp>[NASDAQ.xlsx]Sheet1!R152C8</stp>
        <tr r="H152" s="1"/>
      </tp>
      <tp t="e">
        <v>#N/A</v>
        <stp/>
        <stp>##V3_BDPV12</stp>
        <stp>SMTC UW Equity</stp>
        <stp>RTG_SP_LT_LC_ISSUER_CREDIT</stp>
        <stp>[NASDAQ.xlsx]Sheet1!R298C8</stp>
        <tr r="H298" s="1"/>
      </tp>
      <tp t="e">
        <v>#N/A</v>
        <stp/>
        <stp>##V3_BDPV12</stp>
        <stp>PTC UW Equity</stp>
        <stp>SALES_REV_TURN</stp>
        <stp>[NASDAQ.xlsx]Sheet1!R265C15</stp>
        <tr r="O265" s="1"/>
      </tp>
      <tp t="e">
        <v>#N/A</v>
        <stp/>
        <stp>##V3_BDPV12</stp>
        <stp>SLP UW Equity</stp>
        <stp>NET_WORKING_CAPITAL_INVESTMENT</stp>
        <stp>[NASDAQ.xlsx]Sheet1!R303C27</stp>
        <tr r="AA303" s="1"/>
      </tp>
      <tp t="e">
        <v>#N/A</v>
        <stp/>
        <stp>##V3_BDPV12</stp>
        <stp>PTC UW Equity</stp>
        <stp>RTG_MDY_ISSUER</stp>
        <stp>[NASDAQ.xlsx]Sheet1!R265C11</stp>
        <tr r="K265" s="1"/>
      </tp>
      <tp t="e">
        <v>#N/A</v>
        <stp/>
        <stp>##V3_BDPV12</stp>
        <stp>EA UW Equity</stp>
        <stp>RTG_SP_LT_LC_ISSUER_CREDIT</stp>
        <stp>[NASDAQ.xlsx]Sheet1!R115C8</stp>
        <tr r="H115" s="1"/>
      </tp>
      <tp t="e">
        <v>#N/A</v>
        <stp/>
        <stp>##V3_BDPV12</stp>
        <stp>XLNX UW Equity</stp>
        <stp>NET_DEBT_TO_SHRHLDR_EQTY</stp>
        <stp>[NASDAQ.xlsx]Sheet1!R370C24</stp>
        <tr r="X370" s="1"/>
      </tp>
      <tp t="e">
        <v>#N/A</v>
        <stp/>
        <stp>##V3_BDPV12</stp>
        <stp>XPLR UW Equity</stp>
        <stp>NET_DEBT_TO_SHRHLDR_EQTY</stp>
        <stp>[NASDAQ.xlsx]Sheet1!R371C24</stp>
        <tr r="X371" s="1"/>
      </tp>
      <tp t="e">
        <v>#N/A</v>
        <stp/>
        <stp>##V3_BDPV12</stp>
        <stp>XRSC UW Equity</stp>
        <stp>NET_DEBT_TO_SHRHLDR_EQTY</stp>
        <stp>[NASDAQ.xlsx]Sheet1!R372C24</stp>
        <tr r="X372" s="1"/>
      </tp>
      <tp t="e">
        <v>#N/A</v>
        <stp/>
        <stp>##V3_BDPV12</stp>
        <stp>KFX UW Equity</stp>
        <stp>RTG_EGAN_JONES_LOCAL_SR_UNSEC</stp>
        <stp>[NASDAQ.xlsx]Sheet1!R183C13</stp>
        <tr r="M183" s="1"/>
      </tp>
      <tp t="e">
        <v>#N/A</v>
        <stp/>
        <stp>##V3_BDPV12</stp>
        <stp>SQI UW Equity</stp>
        <stp>EBITDA_TO_TOT_INT_EXP</stp>
        <stp>[NASDAQ.xlsx]Sheet1!R295C21</stp>
        <tr r="U295" s="1"/>
      </tp>
      <tp t="e">
        <v>#N/A</v>
        <stp/>
        <stp>##V3_BDPV12</stp>
        <stp>ATVI UW Equity</stp>
        <stp>BS_TOT_ASSET</stp>
        <stp>[NASDAQ.xlsx]Sheet1!R5C22</stp>
        <tr r="V5" s="1"/>
      </tp>
      <tp t="e">
        <v>#N/A</v>
        <stp/>
        <stp>##V3_BDPV12</stp>
        <stp>SGI UW Equity</stp>
        <stp>EBITDA_TO_TOT_INT_EXP</stp>
        <stp>[NASDAQ.xlsx]Sheet1!R301C21</stp>
        <tr r="U301" s="1"/>
      </tp>
      <tp t="e">
        <v>#N/A</v>
        <stp/>
        <stp>##V3_BDPV12</stp>
        <stp>EPAY UW Equity</stp>
        <stp>TOT_DEBT_TO_TOT_ASSET</stp>
        <stp>[NASDAQ.xlsx]Sheet1!R50C25</stp>
        <tr r="Y50" s="1"/>
      </tp>
      <tp t="e">
        <v>#N/A</v>
        <stp/>
        <stp>##V3_BDPV12</stp>
        <stp>ADP UW Equity</stp>
        <stp>RTG_EGAN_JONES_LOCAL_SR_UNSEC</stp>
        <stp>[NASDAQ.xlsx]Sheet1!R39C13</stp>
        <tr r="M39" s="1"/>
      </tp>
      <tp t="e">
        <v>#N/A</v>
        <stp/>
        <stp>##V3_BDPV12</stp>
        <stp>ADI UW Equity</stp>
        <stp>RTG_EGAN_JONES_LOCAL_SR_UNSEC</stp>
        <stp>[NASDAQ.xlsx]Sheet1!R20C13</stp>
        <tr r="M20" s="1"/>
      </tp>
      <tp t="e">
        <v>#N/A</v>
        <stp/>
        <stp>##V3_BDPV12</stp>
        <stp>CTG UW Equity</stp>
        <stp>RTG_EGAN_JONES_LOCAL_SR_UNSEC</stp>
        <stp>[NASDAQ.xlsx]Sheet1!R76C13</stp>
        <tr r="M76" s="1"/>
      </tp>
      <tp t="e">
        <v>#N/A</v>
        <stp/>
        <stp>##V3_BDPV12</stp>
        <stp>CVV UW Equity</stp>
        <stp>RTG_EGAN_JONES_LOCAL_SR_UNSEC</stp>
        <stp>[NASDAQ.xlsx]Sheet1!R92C13</stp>
        <tr r="M92" s="1"/>
      </tp>
      <tp t="e">
        <v>#N/A</v>
        <stp/>
        <stp>##V3_BDPV12</stp>
        <stp>SLP UW Equity</stp>
        <stp>EBITDA_TO_TOT_INT_EXP</stp>
        <stp>[NASDAQ.xlsx]Sheet1!R303C21</stp>
        <tr r="U303" s="1"/>
      </tp>
      <tp t="e">
        <v>#N/A</v>
        <stp/>
        <stp>##V3_BDPV12</stp>
        <stp>BNFT UW Equity</stp>
        <stp>RTG_SP_LT_LC_ISSUER_CREDIT</stp>
        <stp>[NASDAQ.xlsx]Sheet1!R46C8</stp>
        <tr r="H46" s="1"/>
      </tp>
      <tp t="e">
        <v>#N/A</v>
        <stp/>
        <stp>##V3_BDPV12</stp>
        <stp>AMCC UW Equity</stp>
        <stp>RTG_SP_LT_LC_ISSUER_CREDIT</stp>
        <stp>[NASDAQ.xlsx]Sheet1!R25C8</stp>
        <tr r="H25" s="1"/>
      </tp>
      <tp t="e">
        <v>#N/A</v>
        <stp/>
        <stp>##V3_BDPV12</stp>
        <stp>AMBA UW Equity</stp>
        <stp>RTG_SP_LT_LC_ISSUER_CREDIT</stp>
        <stp>[NASDAQ.xlsx]Sheet1!R15C8</stp>
        <tr r="H15" s="1"/>
      </tp>
      <tp t="e">
        <v>#N/A</v>
        <stp/>
        <stp>##V3_BDPV12</stp>
        <stp>ALTR UW Equity</stp>
        <stp>RTG_MDY_SEN_UNSECURED_DEBT</stp>
        <stp>[NASDAQ.xlsx]Sheet1!R14C10</stp>
        <tr r="J14" s="1"/>
      </tp>
      <tp t="e">
        <v>#N/A</v>
        <stp/>
        <stp>##V3_BDPV12</stp>
        <stp>CLRX UW Equity</stp>
        <stp>RTG_MDY_SEN_UNSECURED_DEBT</stp>
        <stp>[NASDAQ.xlsx]Sheet1!R72C10</stp>
        <tr r="J72" s="1"/>
      </tp>
      <tp t="e">
        <v>#N/A</v>
        <stp/>
        <stp>##V3_BDPV12</stp>
        <stp>ADNC UW Equity</stp>
        <stp>RTG_SP_LT_LC_ISSUER_CREDIT</stp>
        <stp>[NASDAQ.xlsx]Sheet1!R35C8</stp>
        <tr r="H35" s="1"/>
      </tp>
      <tp t="e">
        <v>#N/A</v>
        <stp/>
        <stp>##V3_BDPV12</stp>
        <stp>ALOT UW Equity</stp>
        <stp>RTG_MDY_SEN_UNSECURED_DEBT</stp>
        <stp>[NASDAQ.xlsx]Sheet1!R32C10</stp>
        <tr r="J32" s="1"/>
      </tp>
      <tp t="e">
        <v>#N/A</v>
        <stp/>
        <stp>##V3_BDPV12</stp>
        <stp>BLKB UW Equity</stp>
        <stp>RTG_MDY_SEN_UNSECURED_DEBT</stp>
        <stp>[NASDAQ.xlsx]Sheet1!R48C10</stp>
        <tr r="J48" s="1"/>
      </tp>
      <tp t="e">
        <v>#N/A</v>
        <stp/>
        <stp>##V3_BDPV12</stp>
        <stp>CRUS UW Equity</stp>
        <stp>RTG_SP_LT_LC_ISSUER_CREDIT</stp>
        <stp>[NASDAQ.xlsx]Sheet1!R67C8</stp>
        <tr r="H67" s="1"/>
      </tp>
      <tp t="e">
        <v>#N/A</v>
        <stp/>
        <stp>##V3_BDPV12</stp>
        <stp>CREE UW Equity</stp>
        <stp>RTG_SP_LT_LC_ISSUER_CREDIT</stp>
        <stp>[NASDAQ.xlsx]Sheet1!R87C8</stp>
        <tr r="H87" s="1"/>
      </tp>
      <tp t="e">
        <v>#N/A</v>
        <stp/>
        <stp>##V3_BDPV12</stp>
        <stp>BRCD UW Equity</stp>
        <stp>RTG_SP_LT_LC_ISSUER_CREDIT</stp>
        <stp>[NASDAQ.xlsx]Sheet1!R56C8</stp>
        <tr r="H56" s="1"/>
      </tp>
      <tp t="e">
        <v>#N/A</v>
        <stp/>
        <stp>##V3_BDPV12</stp>
        <stp>CPWR UW Equity</stp>
        <stp>RTG_SP_LT_LC_ISSUER_CREDIT</stp>
        <stp>[NASDAQ.xlsx]Sheet1!R77C8</stp>
        <tr r="H77" s="1"/>
      </tp>
      <tp>
        <v>-2.0032999999999999</v>
        <stp/>
        <stp>##V3_BDHV12</stp>
        <stp>KEYW UW Equity</stp>
        <stp>OPER_MARGIN</stp>
        <stp>CQ12004</stp>
        <stp/>
        <stp>[NASDAQ.xlsx]OperMarg BDH!R5C334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LV5" s="3"/>
      </tp>
      <tp t="e">
        <v>#N/A</v>
        <stp/>
        <stp>##V3_BDPV12</stp>
        <stp>QUMU UW Equity</stp>
        <stp>FREE_CASH_FLOW_MARGIN</stp>
        <stp>[NASDAQ.xlsx]Sheet1!R276C18</stp>
        <tr r="R276" s="1"/>
      </tp>
      <tp t="e">
        <v>#N/A</v>
        <stp/>
        <stp>##V3_BDPV12</stp>
        <stp>GUID UW Equity</stp>
        <stp>FREE_CASH_FLOW_MARGIN</stp>
        <stp>[NASDAQ.xlsx]Sheet1!R145C18</stp>
        <tr r="R145" s="1"/>
      </tp>
      <tp t="e">
        <v>#N/A</v>
        <stp/>
        <stp>##V3_BDPV12</stp>
        <stp>SANM UW Equity</stp>
        <stp>EBITDA_TO_TOT_INT_EXP</stp>
        <stp>[NASDAQ.xlsx]Sheet1!R291C21</stp>
        <tr r="U291" s="1"/>
      </tp>
      <tp t="e">
        <v>#N/A</v>
        <stp/>
        <stp>##V3_BDPV12</stp>
        <stp>MANH UW Equity</stp>
        <stp>EBITDA_TO_TOT_INT_EXP</stp>
        <stp>[NASDAQ.xlsx]Sheet1!R202C21</stp>
        <tr r="U202" s="1"/>
      </tp>
      <tp>
        <v>5.9934000000000003</v>
        <stp/>
        <stp>##V3_BDHV12</stp>
        <stp>IXYS UW Equity</stp>
        <stp>OPER_MARGIN</stp>
        <stp>CQ12004</stp>
        <stp/>
        <stp>[NASDAQ.xlsx]OperMarg BDH!R5C170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N5" s="3"/>
      </tp>
      <tp t="e">
        <v>#N/A</v>
        <stp/>
        <stp>##V3_BDPV12</stp>
        <stp>FALC UW Equity</stp>
        <stp>EBITDA_TO_TOT_INT_EXP</stp>
        <stp>[NASDAQ.xlsx]Sheet1!R132C21</stp>
        <tr r="U132" s="1"/>
      </tp>
      <tp t="e">
        <v>#N/A</v>
        <stp/>
        <stp>##V3_BDPV12</stp>
        <stp>QUIK UW Equity</stp>
        <stp>FREE_CASH_FLOW_MARGIN</stp>
        <stp>[NASDAQ.xlsx]Sheet1!R275C18</stp>
        <tr r="R275" s="1"/>
      </tp>
      <tp t="e">
        <v>#N/A</v>
        <stp/>
        <stp>##V3_BDPV12</stp>
        <stp>TACT UW Equity</stp>
        <stp>EBITDA_TO_TOT_INT_EXP</stp>
        <stp>[NASDAQ.xlsx]Sheet1!R340C21</stp>
        <tr r="U340" s="1"/>
      </tp>
      <tp t="e">
        <v>#N/A</v>
        <stp/>
        <stp>##V3_BDPV12</stp>
        <stp>SAAS UW Equity</stp>
        <stp>EBITDA_TO_TOT_INT_EXP</stp>
        <stp>[NASDAQ.xlsx]Sheet1!R154C21</stp>
        <tr r="U154" s="1"/>
      </tp>
      <tp t="e">
        <v>#N/A</v>
        <stp/>
        <stp>##V3_BDPV12</stp>
        <stp>SABR UW Equity</stp>
        <stp>EBITDA_TO_TOT_INT_EXP</stp>
        <stp>[NASDAQ.xlsx]Sheet1!R289C21</stp>
        <tr r="U289" s="1"/>
      </tp>
      <tp>
        <v>24.501200000000001</v>
        <stp/>
        <stp>##V3_BDHV12</stp>
        <stp>FISV UW Equity</stp>
        <stp>OPER_MARGIN</stp>
        <stp>CQ12004</stp>
        <stp/>
        <stp>[NASDAQ.xlsx]OperMarg BDH!R5C135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E5" s="3"/>
      </tp>
      <tp t="e">
        <v>#N/A</v>
        <stp/>
        <stp>##V3_BDPV12</stp>
        <stp>FUEL UW Equity</stp>
        <stp>FREE_CASH_FLOW_MARGIN</stp>
        <stp>[NASDAQ.xlsx]Sheet1!R287C18</stp>
        <tr r="R287" s="1"/>
      </tp>
      <tp t="e">
        <v>#N/A</v>
        <stp/>
        <stp>##V3_BDPV12</stp>
        <stp>TYPE UW Equity</stp>
        <stp>RTG_EGAN_JONES_LOCAL_SR_UNSEC</stp>
        <stp>[NASDAQ.xlsx]Sheet1!R225C13</stp>
        <tr r="M225" s="1"/>
      </tp>
      <tp t="e">
        <v>#N/A</v>
        <stp/>
        <stp>##V3_BDPV12</stp>
        <stp>TUBE UW Equity</stp>
        <stp>FREE_CASH_FLOW_MARGIN</stp>
        <stp>[NASDAQ.xlsx]Sheet1!R347C18</stp>
        <tr r="R347" s="1"/>
      </tp>
      <tp t="e">
        <v>#N/A</v>
        <stp/>
        <stp>##V3_BDPV12</stp>
        <stp>QADA UW Equity</stp>
        <stp>EBITDA_TO_TOT_INT_EXP</stp>
        <stp>[NASDAQ.xlsx]Sheet1!R266C21</stp>
        <tr r="U266" s="1"/>
      </tp>
      <tp t="e">
        <v>#N/A</v>
        <stp/>
        <stp>##V3_BDPV12</stp>
        <stp>QADB UW Equity</stp>
        <stp>EBITDA_TO_TOT_INT_EXP</stp>
        <stp>[NASDAQ.xlsx]Sheet1!R267C21</stp>
        <tr r="U267" s="1"/>
      </tp>
      <tp t="e">
        <v>#N/A</v>
        <stp/>
        <stp>##V3_BDPV12</stp>
        <stp>SYRX UW Equity</stp>
        <stp>RTG_EGAN_JONES_LOCAL_SR_UNSEC</stp>
        <stp>[NASDAQ.xlsx]Sheet1!R327C13</stp>
        <tr r="M327" s="1"/>
      </tp>
      <tp>
        <v>29.7498</v>
        <stp/>
        <stp>##V3_BDHV12</stp>
        <stp>CA UW Equity</stp>
        <stp>OPER_MARGIN</stp>
        <stp>CQ12004</stp>
        <stp/>
        <stp>[NASDAQ.xlsx]OperMarg BDH!R5C58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F5" s="3"/>
      </tp>
      <tp t="e">
        <v>#N/A</v>
        <stp/>
        <stp>##V3_BDPV12</stp>
        <stp>NUAN UW Equity</stp>
        <stp>FREE_CASH_FLOW_MARGIN</stp>
        <stp>[NASDAQ.xlsx]Sheet1!R236C18</stp>
        <tr r="R236" s="1"/>
      </tp>
      <tp t="e">
        <v>#N/A</v>
        <stp/>
        <stp>##V3_BDPV12</stp>
        <stp>SYMC UW Equity</stp>
        <stp>RTG_EGAN_JONES_LOCAL_SR_UNSEC</stp>
        <stp>[NASDAQ.xlsx]Sheet1!R321C13</stp>
        <tr r="M321" s="1"/>
      </tp>
      <tp t="e">
        <v>#N/A</v>
        <stp/>
        <stp>##V3_BDPV12</stp>
        <stp>SYNC UW Equity</stp>
        <stp>RTG_EGAN_JONES_LOCAL_SR_UNSEC</stp>
        <stp>[NASDAQ.xlsx]Sheet1!R322C13</stp>
        <tr r="M322" s="1"/>
      </tp>
      <tp t="e">
        <v>#N/A</v>
        <stp/>
        <stp>##V3_BDPV12</stp>
        <stp>SYNA UW Equity</stp>
        <stp>RTG_EGAN_JONES_LOCAL_SR_UNSEC</stp>
        <stp>[NASDAQ.xlsx]Sheet1!R323C13</stp>
        <tr r="M323" s="1"/>
      </tp>
      <tp t="e">
        <v>#N/A</v>
        <stp/>
        <stp>##V3_BDPV12</stp>
        <stp>SYNT UW Equity</stp>
        <stp>RTG_EGAN_JONES_LOCAL_SR_UNSEC</stp>
        <stp>[NASDAQ.xlsx]Sheet1!R326C13</stp>
        <tr r="M326" s="1"/>
      </tp>
      <tp t="e">
        <v>#N/A</v>
        <stp/>
        <stp>##V3_BDPV12</stp>
        <stp>TQNT UW Equity</stp>
        <stp>TOT_DEBT_TO_TOT_ASSET</stp>
        <stp>[NASDAQ.xlsx]Sheet1!R343C25</stp>
        <tr r="Y343" s="1"/>
      </tp>
      <tp t="e">
        <v>#N/A</v>
        <stp/>
        <stp>##V3_BDPV12</stp>
        <stp>SYKE UW Equity</stp>
        <stp>RTG_EGAN_JONES_LOCAL_SR_UNSEC</stp>
        <stp>[NASDAQ.xlsx]Sheet1!R320C13</stp>
        <tr r="M320" s="1"/>
      </tp>
      <tp>
        <v>3.6429999999999998</v>
        <stp/>
        <stp>##V3_BDHV12</stp>
        <stp>TSYS UW Equity</stp>
        <stp>OPER_MARGIN</stp>
        <stp>CQ12004</stp>
        <stp/>
        <stp>[NASDAQ.xlsx]OperMarg BDH!R5C330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R5" s="3"/>
      </tp>
      <tp>
        <v>10.51</v>
        <stp/>
        <stp>##V3_BDHV12</stp>
        <stp>SATS UW Equity</stp>
        <stp>OPER_MARGIN</stp>
        <stp>CQ12004</stp>
        <stp/>
        <stp>[NASDAQ.xlsx]OperMarg BDH!R5C110</stp>
        <stp>Dir=V</stp>
        <stp>Dts=H</stp>
        <stp>Sort=D</stp>
        <stp>Quote=C</stp>
        <stp>QtTyp=Y</stp>
        <stp>Days=T</stp>
        <stp>Per=cq</stp>
        <stp>DtFmt=D</stp>
        <stp>UseDPDF=Y</stp>
        <stp>cols=1;rows=23</stp>
        <tr r="DF5" s="3"/>
      </tp>
      <tp>
        <v>3.2067000000000001</v>
        <stp/>
        <stp>##V3_BDHV12</stp>
        <stp>VIAS UW Equity</stp>
        <stp>OPER_MARGIN</stp>
        <stp>CQ12004</stp>
        <stp/>
        <stp>[NASDAQ.xlsx]OperMarg BDH!R5C360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MV5" s="3"/>
      </tp>
      <tp t="e">
        <v>#N/A</v>
        <stp/>
        <stp>##V3_BDPV12</stp>
        <stp>SAPE UW Equity</stp>
        <stp>EBITDA_TO_TOT_INT_EXP</stp>
        <stp>[NASDAQ.xlsx]Sheet1!R292C21</stp>
        <tr r="U292" s="1"/>
      </tp>
      <tp>
        <v>39.015799999999999</v>
        <stp/>
        <stp>##V3_BDHV12</stp>
        <stp>PRLS UW Equity</stp>
        <stp>OPER_MARGIN</stp>
        <stp>CQ12004</stp>
        <stp/>
        <stp>[NASDAQ.xlsx]OperMarg BDH!R5C250</stp>
        <stp>Dir=V</stp>
        <stp>Dts=H</stp>
        <stp>Sort=D</stp>
        <stp>Quote=C</stp>
        <stp>QtTyp=Y</stp>
        <stp>Days=T</stp>
        <stp>Per=cq</stp>
        <stp>DtFmt=D</stp>
        <stp>UseDPDF=Y</stp>
        <stp>cols=1;rows=38</stp>
        <tr r="IP5" s="3"/>
      </tp>
      <tp t="e">
        <v>#N/A</v>
        <stp/>
        <stp>##V3_BDPV12</stp>
        <stp>SATS UW Equity</stp>
        <stp>EBITDA_TO_TOT_INT_EXP</stp>
        <stp>[NASDAQ.xlsx]Sheet1!R111C21</stp>
        <tr r="U111" s="1"/>
      </tp>
      <tp t="e">
        <v>#N/A</v>
        <stp/>
        <stp>##V3_BDPV12</stp>
        <stp>WATT UW Equity</stp>
        <stp>EBITDA_TO_TOT_INT_EXP</stp>
        <stp>[NASDAQ.xlsx]Sheet1!R119C21</stp>
        <tr r="U119" s="1"/>
      </tp>
      <tp t="e">
        <v>#N/A</v>
        <stp/>
        <stp>##V3_BDPV12</stp>
        <stp>WAVX UW Equity</stp>
        <stp>EBITDA_TO_TOT_INT_EXP</stp>
        <stp>[NASDAQ.xlsx]Sheet1!R365C21</stp>
        <tr r="U365" s="1"/>
      </tp>
      <tp t="e">
        <v>#N/A</v>
        <stp/>
        <stp>##V3_BDPV12</stp>
        <stp>NATI UW Equity</stp>
        <stp>EBITDA_TO_TOT_INT_EXP</stp>
        <stp>[NASDAQ.xlsx]Sheet1!R229C21</stp>
        <tr r="U229" s="1"/>
      </tp>
      <tp t="e">
        <v>#N/A</v>
        <stp/>
        <stp>##V3_BDPV12</stp>
        <stp>YHOO UW Equity</stp>
        <stp>NET_DEBT_TO_SHRHLDR_EQTY</stp>
        <stp>[NASDAQ.xlsx]Sheet1!R373C24</stp>
        <tr r="X373" s="1"/>
      </tp>
      <tp t="e">
        <v>#N/A</v>
        <stp/>
        <stp>##V3_BDPV12</stp>
        <stp>PKT UW Equity</stp>
        <stp>RTG_FITCH_LT_ISSUER_DEFAULT</stp>
        <stp>[NASDAQ.xlsx]Sheet1!R261C9</stp>
        <tr r="I261" s="1"/>
      </tp>
      <tp t="e">
        <v>#N/A</v>
        <stp/>
        <stp>##V3_BDPV12</stp>
        <stp>FB UW Equity</stp>
        <stp>EBITDA_TO_TOT_INT_EXP</stp>
        <stp>[NASDAQ.xlsx]Sheet1!R130C21</stp>
        <tr r="U130" s="1"/>
      </tp>
      <tp t="e">
        <v>#N/A</v>
        <stp/>
        <stp>##V3_BDPV12</stp>
        <stp>DAEG UW Equity</stp>
        <stp>TOT_DEBT_TO_TOT_ASSET</stp>
        <stp>[NASDAQ.xlsx]Sheet1!R94C25</stp>
        <tr r="Y94" s="1"/>
      </tp>
      <tp t="e">
        <v>#N/A</v>
        <stp/>
        <stp>##V3_BDPV12</stp>
        <stp>EA UW Equity</stp>
        <stp>EBITDA_TO_TOT_INT_EXP</stp>
        <stp>[NASDAQ.xlsx]Sheet1!R115C21</stp>
        <tr r="U115" s="1"/>
      </tp>
      <tp t="e">
        <v>#N/A</v>
        <stp/>
        <stp>##V3_BDPV12</stp>
        <stp>MDRX UW Equity</stp>
        <stp>FREE_CASH_FLOW_MARGIN</stp>
        <stp>[NASDAQ.xlsx]Sheet1!R13C18</stp>
        <tr r="R13" s="1"/>
      </tp>
      <tp t="e">
        <v>#N/A</v>
        <stp/>
        <stp>##V3_BDPV12</stp>
        <stp>DGII UW Equity</stp>
        <stp>TOT_DEBT_TO_TOT_ASSET</stp>
        <stp>[NASDAQ.xlsx]Sheet1!R99C25</stp>
        <tr r="Y99" s="1"/>
      </tp>
      <tp t="e">
        <v>#N/A</v>
        <stp/>
        <stp>##V3_BDPV12</stp>
        <stp>MU UW Equity</stp>
        <stp>EBITDA_TO_TOT_INT_EXP</stp>
        <stp>[NASDAQ.xlsx]Sheet1!R217C21</stp>
        <tr r="U217" s="1"/>
      </tp>
      <tp t="e">
        <v>#N/A</v>
        <stp/>
        <stp>##V3_BDPV12</stp>
        <stp>GOOGL UW Equity</stp>
        <stp>FCF_TO_TOTAL_DEBT</stp>
        <stp>[NASDAQ.xlsx]Sheet1!R142C19</stp>
        <tr r="S142" s="1"/>
      </tp>
      <tp t="e">
        <v>#N/A</v>
        <stp/>
        <stp>##V3_BDPV12</stp>
        <stp>FCS UW Equity</stp>
        <stp>FREE_CASH_FLOW_MARGIN</stp>
        <stp>[NASDAQ.xlsx]Sheet1!R131C18</stp>
        <tr r="R131" s="1"/>
      </tp>
      <tp t="e">
        <v>#N/A</v>
        <stp/>
        <stp>##V3_BDPV12</stp>
        <stp>DRAM UW Equity</stp>
        <stp>TOT_DEBT_TO_TOT_ASSET</stp>
        <stp>[NASDAQ.xlsx]Sheet1!R96C25</stp>
        <tr r="Y96" s="1"/>
      </tp>
      <tp t="e">
        <v>#N/A</v>
        <stp/>
        <stp>##V3_BDPV12</stp>
        <stp>DTLK UW Equity</stp>
        <stp>TOT_DEBT_TO_TOT_ASSET</stp>
        <stp>[NASDAQ.xlsx]Sheet1!R95C25</stp>
        <tr r="Y95" s="1"/>
      </tp>
      <tp t="e">
        <v>#N/A</v>
        <stp/>
        <stp>##V3_BDPV12</stp>
        <stp>RP UW Equity</stp>
        <stp>EBITDA_TO_TOT_INT_EXP</stp>
        <stp>[NASDAQ.xlsx]Sheet1!R282C21</stp>
        <tr r="U282" s="1"/>
      </tp>
      <tp t="e">
        <v>#N/A</v>
        <stp/>
        <stp>##V3_BDPV12</stp>
        <stp>DWCH UW Equity</stp>
        <stp>TOT_DEBT_TO_TOT_ASSET</stp>
        <stp>[NASDAQ.xlsx]Sheet1!R97C25</stp>
        <tr r="Y97" s="1"/>
      </tp>
      <tp t="e">
        <v>#N/A</v>
        <stp/>
        <stp>##V3_BDPV12</stp>
        <stp>ALTR UW Equity</stp>
        <stp>RTG_SP_LT_LC_ISSUER_CREDIT</stp>
        <stp>[NASDAQ.xlsx]Sheet1!R14C8</stp>
        <tr r="H14" s="1"/>
      </tp>
      <tp t="e">
        <v>#N/A</v>
        <stp/>
        <stp>##V3_BDPV12</stp>
        <stp>AMAT UW Equity</stp>
        <stp>RTG_SP_LT_LC_ISSUER_CREDIT</stp>
        <stp>[NASDAQ.xlsx]Sheet1!R24C8</stp>
        <tr r="H24" s="1"/>
      </tp>
      <tp t="e">
        <v>#N/A</v>
        <stp/>
        <stp>##V3_BDPV12</stp>
        <stp>BBOX UW Equity</stp>
        <stp>RTG_SP_LT_LC_ISSUER_CREDIT</stp>
        <stp>[NASDAQ.xlsx]Sheet1!R47C8</stp>
        <tr r="H47" s="1"/>
      </tp>
      <tp t="e">
        <v>#N/A</v>
        <stp/>
        <stp>##V3_BDPV12</stp>
        <stp>CMTL UW Equity</stp>
        <stp>RTG_MDY_SEN_UNSECURED_DEBT</stp>
        <stp>[NASDAQ.xlsx]Sheet1!R78C10</stp>
        <tr r="J78" s="1"/>
      </tp>
      <tp t="e">
        <v>#N/A</v>
        <stp/>
        <stp>##V3_BDPV12</stp>
        <stp>CEVA UW Equity</stp>
        <stp>RTG_SP_LT_LC_ISSUER_CREDIT</stp>
        <stp>[NASDAQ.xlsx]Sheet1!R66C8</stp>
        <tr r="H66" s="1"/>
      </tp>
      <tp t="e">
        <v>#N/A</v>
        <stp/>
        <stp>##V3_BDPV12</stp>
        <stp>AMKR UW Equity</stp>
        <stp>RTG_MDY_SEN_UNSECURED_DEBT</stp>
        <stp>[NASDAQ.xlsx]Sheet1!R17C10</stp>
        <tr r="J17" s="1"/>
      </tp>
      <tp t="e">
        <v>#N/A</v>
        <stp/>
        <stp>##V3_BDPV12</stp>
        <stp>CRAY UW Equity</stp>
        <stp>RTG_SP_LT_LC_ISSUER_CREDIT</stp>
        <stp>[NASDAQ.xlsx]Sheet1!R86C8</stp>
        <tr r="H86" s="1"/>
      </tp>
      <tp t="e">
        <v>#N/A</v>
        <stp/>
        <stp>##V3_BDPV12</stp>
        <stp>BRKS UW Equity</stp>
        <stp>RTG_SP_LT_LC_ISSUER_CREDIT</stp>
        <stp>[NASDAQ.xlsx]Sheet1!R57C8</stp>
        <tr r="H57" s="1"/>
      </tp>
      <tp t="e">
        <v>#N/A</v>
        <stp/>
        <stp>##V3_BDPV12</stp>
        <stp>EPAY UW Equity</stp>
        <stp>RTG_SP_LT_LC_ISSUER_CREDIT</stp>
        <stp>[NASDAQ.xlsx]Sheet1!R50C8</stp>
        <tr r="H50" s="1"/>
      </tp>
      <tp t="e">
        <v>#N/A</v>
        <stp/>
        <stp>##V3_BDPV12</stp>
        <stp>AMBA UW Equity</stp>
        <stp>RTG_MDY_SEN_UNSECURED_DEBT</stp>
        <stp>[NASDAQ.xlsx]Sheet1!R15C10</stp>
        <tr r="J15" s="1"/>
      </tp>
      <tp t="e">
        <v>#N/A</v>
        <stp/>
        <stp>##V3_BDPV12</stp>
        <stp>AMCC UW Equity</stp>
        <stp>RTG_MDY_SEN_UNSECURED_DEBT</stp>
        <stp>[NASDAQ.xlsx]Sheet1!R25C10</stp>
        <tr r="J25" s="1"/>
      </tp>
      <tp t="e">
        <v>#N/A</v>
        <stp/>
        <stp>##V3_BDPV12</stp>
        <stp>ATML UW Equity</stp>
        <stp>RTG_SP_LT_LC_ISSUER_CREDIT</stp>
        <stp>[NASDAQ.xlsx]Sheet1!R34C8</stp>
        <tr r="H34" s="1"/>
      </tp>
      <tp t="e">
        <v>#N/A</v>
        <stp/>
        <stp>##V3_BDPV12</stp>
        <stp>AMAT UW Equity</stp>
        <stp>RTG_MDY_SEN_UNSECURED_DEBT</stp>
        <stp>[NASDAQ.xlsx]Sheet1!R24C10</stp>
        <tr r="J24" s="1"/>
      </tp>
      <tp t="e">
        <v>#N/A</v>
        <stp/>
        <stp>##V3_BDPV12</stp>
        <stp>TTMI UW Equity</stp>
        <stp>FREE_CASH_FLOW_MARGIN</stp>
        <stp>[NASDAQ.xlsx]Sheet1!R346C18</stp>
        <tr r="R346" s="1"/>
      </tp>
      <tp t="e">
        <v>#N/A</v>
        <stp/>
        <stp>##V3_BDPV12</stp>
        <stp>FTNT UW Equity</stp>
        <stp>FREE_CASH_FLOW_MARGIN</stp>
        <stp>[NASDAQ.xlsx]Sheet1!R139C18</stp>
        <tr r="R139" s="1"/>
      </tp>
      <tp>
        <v>-10.2241</v>
        <stp/>
        <stp>##V3_BDHV12</stp>
        <stp>INTU UW Equity</stp>
        <stp>OPER_MARGIN</stp>
        <stp>CQ12004</stp>
        <stp/>
        <stp>[NASDAQ.xlsx]OperMarg BDH!R5C167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K5" s="3"/>
      </tp>
      <tp>
        <v>-5.3695000000000004</v>
        <stp/>
        <stp>##V3_BDHV12</stp>
        <stp>INAP UW Equity</stp>
        <stp>OPER_MARGIN</stp>
        <stp>CQ12004</stp>
        <stp/>
        <stp>[NASDAQ.xlsx]OperMarg BDH!R5C162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F5" s="3"/>
      </tp>
      <tp>
        <v>-7.1136999999999997</v>
        <stp/>
        <stp>##V3_BDHV12</stp>
        <stp>PKT UW Equity</stp>
        <stp>OPER_MARGIN</stp>
        <stp>CQ12004</stp>
        <stp/>
        <stp>[NASDAQ.xlsx]OperMarg BDH!R5C260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Z5" s="3"/>
      </tp>
      <tp t="e">
        <v>#N/A</v>
        <stp/>
        <stp>##V3_BDPV12</stp>
        <stp>IXYS UW Equity</stp>
        <stp>RTG_EGAN_JONES_LOCAL_SR_UNSEC</stp>
        <stp>[NASDAQ.xlsx]Sheet1!R171C13</stp>
        <tr r="M171" s="1"/>
      </tp>
      <tp t="e">
        <v>#N/A</v>
        <stp/>
        <stp>##V3_BDPV12</stp>
        <stp>KTEC UW Equity</stp>
        <stp>FREE_CASH_FLOW_MARGIN</stp>
        <stp>[NASDAQ.xlsx]Sheet1!R178C18</stp>
        <tr r="R178" s="1"/>
      </tp>
      <tp>
        <v>-0.96120000000000005</v>
        <stp/>
        <stp>##V3_BDHV12</stp>
        <stp>EPIQ UW Equity</stp>
        <stp>OPER_MARGIN</stp>
        <stp>CQ12004</stp>
        <stp/>
        <stp>[NASDAQ.xlsx]OperMarg BDH!R5C123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S5" s="3"/>
      </tp>
      <tp t="e">
        <v>#N/A</v>
        <stp/>
        <stp>##V3_BDPV12</stp>
        <stp>LPTH UW Equity</stp>
        <stp>TOT_DEBT_TO_TOT_ASSET</stp>
        <stp>[NASDAQ.xlsx]Sheet1!R189C25</stp>
        <tr r="Y189" s="1"/>
      </tp>
      <tp t="e">
        <v>#N/A</v>
        <stp/>
        <stp>##V3_BDPV12</stp>
        <stp>TTEC UW Equity</stp>
        <stp>FREE_CASH_FLOW_MARGIN</stp>
        <stp>[NASDAQ.xlsx]Sheet1!R332C18</stp>
        <tr r="R332" s="1"/>
      </tp>
      <tp t="e">
        <v>#N/A</v>
        <stp/>
        <stp>##V3_BDPV12</stp>
        <stp>EXTR UW Equity</stp>
        <stp>RTG_EGAN_JONES_LOCAL_SR_UNSEC</stp>
        <stp>[NASDAQ.xlsx]Sheet1!R128C13</stp>
        <tr r="M128" s="1"/>
      </tp>
      <tp t="e">
        <v>#N/A</v>
        <stp/>
        <stp>##V3_BDPV12</stp>
        <stp>MPWR UW Equity</stp>
        <stp>TOT_DEBT_TO_TOT_ASSET</stp>
        <stp>[NASDAQ.xlsx]Sheet1!R224C25</stp>
        <tr r="Y224" s="1"/>
      </tp>
      <tp t="e">
        <v>#N/A</v>
        <stp/>
        <stp>##V3_BDPV12</stp>
        <stp>UTEK UW Equity</stp>
        <stp>FREE_CASH_FLOW_MARGIN</stp>
        <stp>[NASDAQ.xlsx]Sheet1!R351C18</stp>
        <tr r="R351" s="1"/>
      </tp>
      <tp t="e">
        <v>#N/A</v>
        <stp/>
        <stp>##V3_BDPV12</stp>
        <stp>AMSWA UW Equity</stp>
        <stp>BS_TOT_ASSET</stp>
        <stp>[NASDAQ.xlsx]Sheet1!R16C22</stp>
        <tr r="V16" s="1"/>
      </tp>
      <tp t="e">
        <v>#N/A</v>
        <stp/>
        <stp>##V3_BDPV12</stp>
        <stp>SPWR UW Equity</stp>
        <stp>TOT_DEBT_TO_TOT_ASSET</stp>
        <stp>[NASDAQ.xlsx]Sheet1!R316C25</stp>
        <tr r="Y316" s="1"/>
      </tp>
      <tp t="e">
        <v>#N/A</v>
        <stp/>
        <stp>##V3_BDPV12</stp>
        <stp>MTBC UW Equity</stp>
        <stp>FREE_CASH_FLOW_MARGIN</stp>
        <stp>[NASDAQ.xlsx]Sheet1!R209C18</stp>
        <tr r="R209" s="1"/>
      </tp>
      <tp t="e">
        <v>#N/A</v>
        <stp/>
        <stp>##V3_BDPV12</stp>
        <stp>LPSN UW Equity</stp>
        <stp>TOT_DEBT_TO_TOT_ASSET</stp>
        <stp>[NASDAQ.xlsx]Sheet1!R194C25</stp>
        <tr r="Y194" s="1"/>
      </tp>
      <tp t="e">
        <v>#N/A</v>
        <stp/>
        <stp>##V3_BDPV12</stp>
        <stp>NTCT UW Equity</stp>
        <stp>FREE_CASH_FLOW_MARGIN</stp>
        <stp>[NASDAQ.xlsx]Sheet1!R234C18</stp>
        <tr r="R234" s="1"/>
      </tp>
      <tp t="e">
        <v>#N/A</v>
        <stp/>
        <stp>##V3_BDPV12</stp>
        <stp>KTCC UW Equity</stp>
        <stp>FREE_CASH_FLOW_MARGIN</stp>
        <stp>[NASDAQ.xlsx]Sheet1!R179C18</stp>
        <tr r="R179" s="1"/>
      </tp>
      <tp t="e">
        <v>#N/A</v>
        <stp/>
        <stp>##V3_BDPV12</stp>
        <stp>SPRT UW Equity</stp>
        <stp>TOT_DEBT_TO_TOT_ASSET</stp>
        <stp>[NASDAQ.xlsx]Sheet1!R319C25</stp>
        <tr r="Y319" s="1"/>
      </tp>
      <tp t="e">
        <v>#N/A</v>
        <stp/>
        <stp>##V3_BDPV12</stp>
        <stp>SPSC UW Equity</stp>
        <stp>TOT_DEBT_TO_TOT_ASSET</stp>
        <stp>[NASDAQ.xlsx]Sheet1!R311C25</stp>
        <tr r="Y311" s="1"/>
      </tp>
      <tp t="e">
        <v>#N/A</v>
        <stp/>
        <stp>##V3_BDPV12</stp>
        <stp>NTAP UW Equity</stp>
        <stp>FREE_CASH_FLOW_MARGIN</stp>
        <stp>[NASDAQ.xlsx]Sheet1!R232C18</stp>
        <tr r="R232" s="1"/>
      </tp>
      <tp t="e">
        <v>#N/A</v>
        <stp/>
        <stp>##V3_BDPV12</stp>
        <stp>SPLK UW Equity</stp>
        <stp>TOT_DEBT_TO_TOT_ASSET</stp>
        <stp>[NASDAQ.xlsx]Sheet1!R310C25</stp>
        <tr r="Y310" s="1"/>
      </tp>
      <tp t="e">
        <v>#N/A</v>
        <stp/>
        <stp>##V3_BDPV12</stp>
        <stp>XPLR UW Equity</stp>
        <stp>TOT_DEBT_TO_TOT_ASSET</stp>
        <stp>[NASDAQ.xlsx]Sheet1!R371C25</stp>
        <tr r="Y371" s="1"/>
      </tp>
      <tp t="e">
        <v>#N/A</v>
        <stp/>
        <stp>##V3_BDPV12</stp>
        <stp>PXLW UW Equity</stp>
        <stp>RTG_EGAN_JONES_LOCAL_SR_UNSEC</stp>
        <stp>[NASDAQ.xlsx]Sheet1!R257C13</stp>
        <tr r="M257" s="1"/>
      </tp>
      <tp>
        <v>-6.4352</v>
        <stp/>
        <stp>##V3_BDHV12</stp>
        <stp>XPLR UW Equity</stp>
        <stp>OPER_MARGIN</stp>
        <stp>CQ12004</stp>
        <stp/>
        <stp>[NASDAQ.xlsx]OperMarg BDH!R5C370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F5" s="3"/>
      </tp>
      <tp t="e">
        <v>#N/A</v>
        <stp/>
        <stp>##V3_BDPV12</stp>
        <stp>MXIM UW Equity</stp>
        <stp>RTG_EGAN_JONES_LOCAL_SR_UNSEC</stp>
        <stp>[NASDAQ.xlsx]Sheet1!R206C13</stp>
        <tr r="M206" s="1"/>
      </tp>
      <tp t="e">
        <v>#N/A</v>
        <stp/>
        <stp>##V3_BDPV12</stp>
        <stp>UPIP UW Equity</stp>
        <stp>TOT_DEBT_TO_TOT_ASSET</stp>
        <stp>[NASDAQ.xlsx]Sheet1!R353C25</stp>
        <tr r="Y353" s="1"/>
      </tp>
      <tp t="e">
        <v>#N/A</v>
        <stp/>
        <stp>##V3_BDPV12</stp>
        <stp>AFOP UW Equity</stp>
        <stp>BS_TOT_ASSET</stp>
        <stp>[NASDAQ.xlsx]Sheet1!R12C22</stp>
        <tr r="V12" s="1"/>
      </tp>
      <tp t="e">
        <v>#N/A</v>
        <stp/>
        <stp>##V3_BDPV12</stp>
        <stp>EPIQ UW Equity</stp>
        <stp>TOT_DEBT_TO_TOT_ASSET</stp>
        <stp>[NASDAQ.xlsx]Sheet1!R124C25</stp>
        <tr r="Y124" s="1"/>
      </tp>
      <tp t="e">
        <v>#N/A</v>
        <stp/>
        <stp>##V3_BDPV12</stp>
        <stp>CAMP UW Equity</stp>
        <stp>BS_TOT_ASSET</stp>
        <stp>[NASDAQ.xlsx]Sheet1!R62C22</stp>
        <tr r="V62" s="1"/>
      </tp>
      <tp t="e">
        <v>#N/A</v>
        <stp/>
        <stp>##V3_BDPV12</stp>
        <stp>CCMP UW Equity</stp>
        <stp>BS_TOT_ASSET</stp>
        <stp>[NASDAQ.xlsx]Sheet1!R60C22</stp>
        <tr r="V60" s="1"/>
      </tp>
      <tp t="e">
        <v>#N/A</v>
        <stp/>
        <stp>##V3_BDPV12</stp>
        <stp>SPDC UW Equity</stp>
        <stp>TOT_DEBT_TO_TOT_ASSET</stp>
        <stp>[NASDAQ.xlsx]Sheet1!R309C25</stp>
        <tr r="Y309" s="1"/>
      </tp>
      <tp t="e">
        <v>#N/A</v>
        <stp/>
        <stp>##V3_BDPV12</stp>
        <stp>TTWO UW Equity</stp>
        <stp>FREE_CASH_FLOW_MARGIN</stp>
        <stp>[NASDAQ.xlsx]Sheet1!R328C18</stp>
        <tr r="R328" s="1"/>
      </tp>
      <tp t="e">
        <v>#N/A</v>
        <stp/>
        <stp>##V3_BDPV12</stp>
        <stp>IPDN UW Equity</stp>
        <stp>TOT_DEBT_TO_TOT_ASSET</stp>
        <stp>[NASDAQ.xlsx]Sheet1!R262C25</stp>
        <tr r="Y262" s="1"/>
      </tp>
      <tp t="e">
        <v>#N/A</v>
        <stp/>
        <stp>##V3_BDPV12</stp>
        <stp>IPGP UW Equity</stp>
        <stp>TOT_DEBT_TO_TOT_ASSET</stp>
        <stp>[NASDAQ.xlsx]Sheet1!R170C25</stp>
        <tr r="Y170" s="1"/>
      </tp>
      <tp t="e">
        <v>#N/A</v>
        <stp/>
        <stp>##V3_BDPV12</stp>
        <stp>NTWK UW Equity</stp>
        <stp>FREE_CASH_FLOW_MARGIN</stp>
        <stp>[NASDAQ.xlsx]Sheet1!R235C18</stp>
        <tr r="R235" s="1"/>
      </tp>
      <tp t="e">
        <v>#N/A</v>
        <stp/>
        <stp>##V3_BDPV12</stp>
        <stp>VTSS UW Equity</stp>
        <stp>FREE_CASH_FLOW_MARGIN</stp>
        <stp>[NASDAQ.xlsx]Sheet1!R364C18</stp>
        <tr r="R364" s="1"/>
      </tp>
      <tp>
        <v>4.1435000000000004</v>
        <stp/>
        <stp>##V3_BDHV12</stp>
        <stp>VRNT UW Equity</stp>
        <stp>OPER_MARGIN</stp>
        <stp>CQ12004</stp>
        <stp/>
        <stp>[NASDAQ.xlsx]OperMarg BDH!R5C356</stp>
        <stp>Dir=V</stp>
        <stp>Dts=H</stp>
        <stp>Sort=D</stp>
        <stp>Quote=C</stp>
        <stp>QtTyp=Y</stp>
        <stp>Days=T</stp>
        <stp>Per=cq</stp>
        <stp>DtFmt=D</stp>
        <stp>UseDPDF=Y</stp>
        <stp>cols=1;rows=31</stp>
        <tr r="MR5" s="3"/>
      </tp>
      <tp t="e">
        <v>#N/A</v>
        <stp/>
        <stp>##V3_BDPV12</stp>
        <stp>STRM UW Equity</stp>
        <stp>FREE_CASH_FLOW_MARGIN</stp>
        <stp>[NASDAQ.xlsx]Sheet1!R314C18</stp>
        <tr r="R314" s="1"/>
      </tp>
      <tp t="e">
        <v>#N/A</v>
        <stp/>
        <stp>##V3_BDPV12</stp>
        <stp>MTSN UW Equity</stp>
        <stp>FREE_CASH_FLOW_MARGIN</stp>
        <stp>[NASDAQ.xlsx]Sheet1!R205C18</stp>
        <tr r="R205" s="1"/>
      </tp>
      <tp>
        <v>68.735600000000005</v>
        <stp/>
        <stp>##V3_BDHV12</stp>
        <stp>UPIP UW Equity</stp>
        <stp>OPER_MARGIN</stp>
        <stp>CQ12004</stp>
        <stp/>
        <stp>[NASDAQ.xlsx]OperMarg BDH!R5C352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MN5" s="3"/>
      </tp>
      <tp t="e">
        <v>#N/A</v>
        <stp/>
        <stp>##V3_BDPV12</stp>
        <stp>MTSI UW Equity</stp>
        <stp>FREE_CASH_FLOW_MARGIN</stp>
        <stp>[NASDAQ.xlsx]Sheet1!R199C18</stp>
        <tr r="R199" s="1"/>
      </tp>
      <tp t="e">
        <v>#N/A</v>
        <stp/>
        <stp>##V3_BDPV12</stp>
        <stp>LTRX UW Equity</stp>
        <stp>FREE_CASH_FLOW_MARGIN</stp>
        <stp>[NASDAQ.xlsx]Sheet1!R187C18</stp>
        <tr r="R187" s="1"/>
      </tp>
      <tp t="e">
        <v>#N/A</v>
        <stp/>
        <stp>##V3_BDPV12</stp>
        <stp>IPAS UW Equity</stp>
        <stp>TOT_DEBT_TO_TOT_ASSET</stp>
        <stp>[NASDAQ.xlsx]Sheet1!R169C25</stp>
        <tr r="Y169" s="1"/>
      </tp>
      <tp t="e">
        <v>#N/A</v>
        <stp/>
        <stp>##V3_BDPV12</stp>
        <stp>ZIXI UW Equity</stp>
        <stp>NET_DEBT_TO_SHRHLDR_EQTY</stp>
        <stp>[NASDAQ.xlsx]Sheet1!R375C24</stp>
        <tr r="X375" s="1"/>
      </tp>
      <tp t="e">
        <v>#N/A</v>
        <stp/>
        <stp>##V3_BDPV12</stp>
        <stp>ZNGA UW Equity</stp>
        <stp>NET_DEBT_TO_SHRHLDR_EQTY</stp>
        <stp>[NASDAQ.xlsx]Sheet1!R376C24</stp>
        <tr r="X376" s="1"/>
      </tp>
      <tp t="e">
        <v>#N/A</v>
        <stp/>
        <stp>##V3_BDPV12</stp>
        <stp>ZBRA UW Equity</stp>
        <stp>NET_DEBT_TO_SHRHLDR_EQTY</stp>
        <stp>[NASDAQ.xlsx]Sheet1!R374C24</stp>
        <tr r="X374" s="1"/>
      </tp>
      <tp t="e">
        <v>#N/A</v>
        <stp/>
        <stp>##V3_BDPV12</stp>
        <stp>CY UW Equity</stp>
        <stp>FREE_CASH_FLOW_MARGIN</stp>
        <stp>[NASDAQ.xlsx]Sheet1!R93C18</stp>
        <tr r="R93" s="1"/>
      </tp>
      <tp t="e">
        <v>#N/A</v>
        <stp/>
        <stp>##V3_BDPV12</stp>
        <stp>CA UW Equity</stp>
        <stp>FREE_CASH_FLOW_MARGIN</stp>
        <stp>[NASDAQ.xlsx]Sheet1!R59C18</stp>
        <tr r="R59" s="1"/>
      </tp>
      <tp t="e">
        <v>#N/A</v>
        <stp/>
        <stp>##V3_BDPV12</stp>
        <stp>BV UW Equity</stp>
        <stp>FREE_CASH_FLOW_MARGIN</stp>
        <stp>[NASDAQ.xlsx]Sheet1!R45C18</stp>
        <tr r="R45" s="1"/>
      </tp>
      <tp t="e">
        <v>#N/A</v>
        <stp/>
        <stp>##V3_BDPV12</stp>
        <stp>EXA UW Equity</stp>
        <stp>FREE_CASH_FLOW_MARGIN</stp>
        <stp>[NASDAQ.xlsx]Sheet1!R127C18</stp>
        <tr r="R127" s="1"/>
      </tp>
      <tp t="e">
        <v>#N/A</v>
        <stp/>
        <stp>##V3_BDPV12</stp>
        <stp>IMI UW Equity</stp>
        <stp>RTG_EGAN_JONES_LOCAL_SR_UNSEC</stp>
        <stp>[NASDAQ.xlsx]Sheet1!R162C13</stp>
        <tr r="M162" s="1"/>
      </tp>
      <tp t="e">
        <v>#N/A</v>
        <stp/>
        <stp>##V3_BDPV12</stp>
        <stp>KELYB UW Equity</stp>
        <stp>FCF_TO_TOTAL_DEBT</stp>
        <stp>[NASDAQ.xlsx]Sheet1!R177C19</stp>
        <tr r="S177" s="1"/>
      </tp>
      <tp t="e">
        <v>#N/A</v>
        <stp/>
        <stp>##V3_BDPV12</stp>
        <stp>KELYA UW Equity</stp>
        <stp>FCF_TO_TOTAL_DEBT</stp>
        <stp>[NASDAQ.xlsx]Sheet1!R176C19</stp>
        <tr r="S176" s="1"/>
      </tp>
      <tp t="e">
        <v>#N/A</v>
        <stp/>
        <stp>##V3_BDPV12</stp>
        <stp>AMKR UW Equity</stp>
        <stp>RTG_SP_LT_LC_ISSUER_CREDIT</stp>
        <stp>[NASDAQ.xlsx]Sheet1!R17C8</stp>
        <tr r="H17" s="1"/>
      </tp>
      <tp t="e">
        <v>#N/A</v>
        <stp/>
        <stp>##V3_BDPV12</stp>
        <stp>CNVR UW Equity</stp>
        <stp>RTG_MDY_SEN_UNSECURED_DEBT</stp>
        <stp>[NASDAQ.xlsx]Sheet1!R82C10</stp>
        <tr r="J82" s="1"/>
      </tp>
      <tp t="e">
        <v>#N/A</v>
        <stp/>
        <stp>##V3_BDPV12</stp>
        <stp>ABTL UW Equity</stp>
        <stp>RTG_SP_LT_LC_ISSUER_CREDIT</stp>
        <stp>[NASDAQ.xlsx]Sheet1!R37C8</stp>
        <tr r="H37" s="1"/>
      </tp>
      <tp t="e">
        <v>#N/A</v>
        <stp/>
        <stp>##V3_BDPV12</stp>
        <stp>BBSI UW Equity</stp>
        <stp>RTG_SP_LT_LC_ISSUER_CREDIT</stp>
        <stp>[NASDAQ.xlsx]Sheet1!R44C8</stp>
        <tr r="H44" s="1"/>
      </tp>
      <tp t="e">
        <v>#N/A</v>
        <stp/>
        <stp>##V3_BDPV12</stp>
        <stp>ANSS UW Equity</stp>
        <stp>RTG_MDY_SEN_UNSECURED_DEBT</stp>
        <stp>[NASDAQ.xlsx]Sheet1!R21C10</stp>
        <tr r="J21" s="1"/>
      </tp>
      <tp t="e">
        <v>#N/A</v>
        <stp/>
        <stp>##V3_BDPV12</stp>
        <stp>CNQR UW Equity</stp>
        <stp>RTG_MDY_SEN_UNSECURED_DEBT</stp>
        <stp>[NASDAQ.xlsx]Sheet1!R79C10</stp>
        <tr r="J79" s="1"/>
      </tp>
      <tp t="e">
        <v>#N/A</v>
        <stp/>
        <stp>##V3_BDPV12</stp>
        <stp>CERN UW Equity</stp>
        <stp>RTG_SP_LT_LC_ISSUER_CREDIT</stp>
        <stp>[NASDAQ.xlsx]Sheet1!R65C8</stp>
        <tr r="H65" s="1"/>
      </tp>
      <tp t="e">
        <v>#N/A</v>
        <stp/>
        <stp>##V3_BDPV12</stp>
        <stp>BNFT UW Equity</stp>
        <stp>RTG_MDY_SEN_UNSECURED_DEBT</stp>
        <stp>[NASDAQ.xlsx]Sheet1!R46C10</stp>
        <tr r="J46" s="1"/>
      </tp>
      <tp t="e">
        <v>#N/A</v>
        <stp/>
        <stp>##V3_BDPV12</stp>
        <stp>ARRS UW Equity</stp>
        <stp>RTG_SP_LT_LC_ISSUER_CREDIT</stp>
        <stp>[NASDAQ.xlsx]Sheet1!R27C8</stp>
        <tr r="H27" s="1"/>
      </tp>
      <tp t="e">
        <v>#N/A</v>
        <stp/>
        <stp>##V3_BDPV12</stp>
        <stp>BSFT UW Equity</stp>
        <stp>RTG_SP_LT_LC_ISSUER_CREDIT</stp>
        <stp>[NASDAQ.xlsx]Sheet1!R54C8</stp>
        <tr r="H54" s="1"/>
      </tp>
      <tp t="e">
        <v>#N/A</v>
        <stp/>
        <stp>##V3_BDPV12</stp>
        <stp>CPSI UW Equity</stp>
        <stp>RTG_SP_LT_LC_ISSUER_CREDIT</stp>
        <stp>[NASDAQ.xlsx]Sheet1!R75C8</stp>
        <tr r="H75" s="1"/>
      </tp>
      <tp t="e">
        <v>#N/A</v>
        <stp/>
        <stp>##V3_BDPV12</stp>
        <stp>ANAD UW Equity</stp>
        <stp>RTG_MDY_SEN_UNSECURED_DEBT</stp>
        <stp>[NASDAQ.xlsx]Sheet1!R19C10</stp>
        <tr r="J19" s="1"/>
      </tp>
      <tp>
        <v>9.6499000000000006</v>
        <stp/>
        <stp>##V3_BDHV12</stp>
        <stp>MPWR UW Equity</stp>
        <stp>OPER_MARGIN</stp>
        <stp>CQ12004</stp>
        <stp/>
        <stp>[NASDAQ.xlsx]OperMarg BDH!R5C223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O5" s="3"/>
      </tp>
      <tp>
        <v>10.737299999999999</v>
        <stp/>
        <stp>##V3_BDHV12</stp>
        <stp>NTAP UW Equity</stp>
        <stp>OPER_MARGIN</stp>
        <stp>CQ12004</stp>
        <stp/>
        <stp>[NASDAQ.xlsx]OperMarg BDH!R5C231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W5" s="3"/>
      </tp>
      <tp t="e">
        <v>#N/A</v>
        <stp/>
        <stp>##V3_BDPV12</stp>
        <stp>MCHP UW Equity</stp>
        <stp>EBITDA_TO_TOT_INT_EXP</stp>
        <stp>[NASDAQ.xlsx]Sheet1!R216C21</stp>
        <tr r="U216" s="1"/>
      </tp>
      <tp>
        <v>11.830299999999999</v>
        <stp/>
        <stp>##V3_BDHV12</stp>
        <stp>OSIS UW Equity</stp>
        <stp>OPER_MARGIN</stp>
        <stp>CQ12004</stp>
        <stp/>
        <stp>[NASDAQ.xlsx]OperMarg BDH!R5C242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H5" s="3"/>
      </tp>
      <tp t="e">
        <v>#N/A</v>
        <stp/>
        <stp>##V3_BDPV12</stp>
        <stp>NCIT UW Equity</stp>
        <stp>EBITDA_TO_TOT_INT_EXP</stp>
        <stp>[NASDAQ.xlsx]Sheet1!R230C21</stp>
        <tr r="U230" s="1"/>
      </tp>
      <tp t="e">
        <v>#N/A</v>
        <stp/>
        <stp>##V3_BDPV12</stp>
        <stp>RCII UW Equity</stp>
        <stp>EBITDA_TO_TOT_INT_EXP</stp>
        <stp>[NASDAQ.xlsx]Sheet1!R283C21</stp>
        <tr r="U283" s="1"/>
      </tp>
      <tp>
        <v>-7.8921999999999999</v>
        <stp/>
        <stp>##V3_BDHV12</stp>
        <stp>HLIT UW Equity</stp>
        <stp>OPER_MARGIN</stp>
        <stp>CQ12004</stp>
        <stp/>
        <stp>[NASDAQ.xlsx]OperMarg BDH!R5C145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O5" s="3"/>
      </tp>
      <tp t="e">
        <v>#N/A</v>
        <stp/>
        <stp>##V3_BDPV12</stp>
        <stp>SWKS UW Equity</stp>
        <stp>FREE_CASH_FLOW_MARGIN</stp>
        <stp>[NASDAQ.xlsx]Sheet1!R304C18</stp>
        <tr r="R304" s="1"/>
      </tp>
      <tp t="e">
        <v>#N/A</v>
        <stp/>
        <stp>##V3_BDPV12</stp>
        <stp>RSYS UW Equity</stp>
        <stp>TOT_DEBT_TO_TOT_ASSET</stp>
        <stp>[NASDAQ.xlsx]Sheet1!R277C25</stp>
        <tr r="Y277" s="1"/>
      </tp>
      <tp t="e">
        <v>#N/A</v>
        <stp/>
        <stp>##V3_BDPV12</stp>
        <stp>SCON UW Equity</stp>
        <stp>EBITDA_TO_TOT_INT_EXP</stp>
        <stp>[NASDAQ.xlsx]Sheet1!R318C21</stp>
        <tr r="U318" s="1"/>
      </tp>
      <tp t="e">
        <v>#N/A</v>
        <stp/>
        <stp>##V3_BDPV12</stp>
        <stp>SSYS UW Equity</stp>
        <stp>TOT_DEBT_TO_TOT_ASSET</stp>
        <stp>[NASDAQ.xlsx]Sheet1!R313C25</stp>
        <tr r="Y313" s="1"/>
      </tp>
      <tp t="e">
        <v>#N/A</v>
        <stp/>
        <stp>##V3_BDPV12</stp>
        <stp>TSYS UW Equity</stp>
        <stp>TOT_DEBT_TO_TOT_ASSET</stp>
        <stp>[NASDAQ.xlsx]Sheet1!R331C25</stp>
        <tr r="Y331" s="1"/>
      </tp>
      <tp t="e">
        <v>#N/A</v>
        <stp/>
        <stp>##V3_BDPV12</stp>
        <stp>QCOM UW Equity</stp>
        <stp>EBITDA_TO_TOT_INT_EXP</stp>
        <stp>[NASDAQ.xlsx]Sheet1!R270C21</stp>
        <tr r="U270" s="1"/>
      </tp>
      <tp t="e">
        <v>#N/A</v>
        <stp/>
        <stp>##V3_BDPV12</stp>
        <stp>OCLR UW Equity</stp>
        <stp>EBITDA_TO_TOT_INT_EXP</stp>
        <stp>[NASDAQ.xlsx]Sheet1!R239C21</stp>
        <tr r="U239" s="1"/>
      </tp>
      <tp t="e">
        <v>#N/A</v>
        <stp/>
        <stp>##V3_BDPV12</stp>
        <stp>JCOM UW Equity</stp>
        <stp>EBITDA_TO_TOT_INT_EXP</stp>
        <stp>[NASDAQ.xlsx]Sheet1!R172C21</stp>
        <tr r="U172" s="1"/>
      </tp>
      <tp t="e">
        <v>#N/A</v>
        <stp/>
        <stp>##V3_BDPV12</stp>
        <stp>TWIN UW Equity</stp>
        <stp>FREE_CASH_FLOW_MARGIN</stp>
        <stp>[NASDAQ.xlsx]Sheet1!R348C18</stp>
        <tr r="R348" s="1"/>
      </tp>
      <tp t="e">
        <v>#N/A</v>
        <stp/>
        <stp>##V3_BDPV12</stp>
        <stp>RCMT UW Equity</stp>
        <stp>EBITDA_TO_TOT_INT_EXP</stp>
        <stp>[NASDAQ.xlsx]Sheet1!R279C21</stp>
        <tr r="U279" s="1"/>
      </tp>
      <tp t="e">
        <v>#N/A</v>
        <stp/>
        <stp>##V3_BDPV12</stp>
        <stp>WSTG UW Equity</stp>
        <stp>TOT_DEBT_TO_TOT_ASSET</stp>
        <stp>[NASDAQ.xlsx]Sheet1!R366C25</stp>
        <tr r="Y366" s="1"/>
      </tp>
      <tp t="e">
        <v>#N/A</v>
        <stp/>
        <stp>##V3_BDPV12</stp>
        <stp>MSTR UW Equity</stp>
        <stp>TOT_DEBT_TO_TOT_ASSET</stp>
        <stp>[NASDAQ.xlsx]Sheet1!R220C25</stp>
        <tr r="Y220" s="1"/>
      </tp>
      <tp t="e">
        <v>#N/A</v>
        <stp/>
        <stp>##V3_BDPV12</stp>
        <stp>HSTM UW Equity</stp>
        <stp>TOT_DEBT_TO_TOT_ASSET</stp>
        <stp>[NASDAQ.xlsx]Sheet1!R147C25</stp>
        <tr r="Y147" s="1"/>
      </tp>
      <tp>
        <v>11.083</v>
        <stp/>
        <stp>##V3_BDHV12</stp>
        <stp>AWAY UW Equity</stp>
        <stp>OPER_MARGIN</stp>
        <stp>CQ12004</stp>
        <stp/>
        <stp>[NASDAQ.xlsx]OperMarg BDH!R5C148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ER5" s="3"/>
      </tp>
      <tp t="e">
        <v>#N/A</v>
        <stp/>
        <stp>##V3_BDPV12</stp>
        <stp>AWAY UW Equity</stp>
        <stp>FREE_CASH_FLOW_MARGIN</stp>
        <stp>[NASDAQ.xlsx]Sheet1!R149C18</stp>
        <tr r="R149" s="1"/>
      </tp>
      <tp t="e">
        <v>#N/A</v>
        <stp/>
        <stp>##V3_BDPV12</stp>
        <stp>ISSC UW Equity</stp>
        <stp>TOT_DEBT_TO_TOT_ASSET</stp>
        <stp>[NASDAQ.xlsx]Sheet1!R157C25</stp>
        <tr r="Y157" s="1"/>
      </tp>
      <tp t="e">
        <v>#N/A</v>
        <stp/>
        <stp>##V3_BDPV12</stp>
        <stp>ISSI UW Equity</stp>
        <stp>TOT_DEBT_TO_TOT_ASSET</stp>
        <stp>[NASDAQ.xlsx]Sheet1!R159C25</stp>
        <tr r="Y159" s="1"/>
      </tp>
      <tp t="e">
        <v>#N/A</v>
        <stp/>
        <stp>##V3_BDPV12</stp>
        <stp>DSPG UW Equity</stp>
        <stp>TOT_DEBT_TO_TOT_ASSET</stp>
        <stp>[NASDAQ.xlsx]Sheet1!R106C25</stp>
        <tr r="Y106" s="1"/>
      </tp>
      <tp t="e">
        <v>#N/A</v>
        <stp/>
        <stp>##V3_BDPV12</stp>
        <stp>TSRA UW Equity</stp>
        <stp>TOT_DEBT_TO_TOT_ASSET</stp>
        <stp>[NASDAQ.xlsx]Sheet1!R333C25</stp>
        <tr r="Y333" s="1"/>
      </tp>
      <tp t="e">
        <v>#N/A</v>
        <stp/>
        <stp>##V3_BDPV12</stp>
        <stp>TSRI UW Equity</stp>
        <stp>TOT_DEBT_TO_TOT_ASSET</stp>
        <stp>[NASDAQ.xlsx]Sheet1!R345C25</stp>
        <tr r="Y345" s="1"/>
      </tp>
      <tp t="e">
        <v>#N/A</v>
        <stp/>
        <stp>##V3_BDPV12</stp>
        <stp>PSMI UW Equity</stp>
        <stp>TOT_DEBT_TO_TOT_ASSET</stp>
        <stp>[NASDAQ.xlsx]Sheet1!R253C25</stp>
        <tr r="Y253" s="1"/>
      </tp>
      <tp t="e">
        <v>#N/A</v>
        <stp/>
        <stp>##V3_BDPV12</stp>
        <stp>HSON UW Equity</stp>
        <stp>TOT_DEBT_TO_TOT_ASSET</stp>
        <stp>[NASDAQ.xlsx]Sheet1!R150C25</stp>
        <tr r="Y150" s="1"/>
      </tp>
      <tp t="e">
        <v>#N/A</v>
        <stp/>
        <stp>##V3_BDPV12</stp>
        <stp>SSNC UW Equity</stp>
        <stp>TOT_DEBT_TO_TOT_ASSET</stp>
        <stp>[NASDAQ.xlsx]Sheet1!R312C25</stp>
        <tr r="Y312" s="1"/>
      </tp>
      <tp t="e">
        <v>#N/A</v>
        <stp/>
        <stp>##V3_BDPV12</stp>
        <stp>FSLR UW Equity</stp>
        <stp>TOT_DEBT_TO_TOT_ASSET</stp>
        <stp>[NASDAQ.xlsx]Sheet1!R135C25</stp>
        <tr r="Y135" s="1"/>
      </tp>
      <tp t="e">
        <v>#N/A</v>
        <stp/>
        <stp>##V3_BDPV12</stp>
        <stp>PCYG UW Equity</stp>
        <stp>EBITDA_TO_TOT_INT_EXP</stp>
        <stp>[NASDAQ.xlsx]Sheet1!R246C21</stp>
        <tr r="U246" s="1"/>
      </tp>
      <tp>
        <v>33.707000000000001</v>
        <stp/>
        <stp>##V3_BDHV12</stp>
        <stp>XLNX UW Equity</stp>
        <stp>OPER_MARGIN</stp>
        <stp>CQ12004</stp>
        <stp/>
        <stp>[NASDAQ.xlsx]OperMarg BDH!R5C369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E5" s="3"/>
      </tp>
      <tp t="e">
        <v>#N/A</v>
        <stp/>
        <stp>##V3_BDPV12</stp>
        <stp>QSII UW Equity</stp>
        <stp>TOT_DEBT_TO_TOT_ASSET</stp>
        <stp>[NASDAQ.xlsx]Sheet1!R271C25</stp>
        <tr r="Y271" s="1"/>
      </tp>
      <tp t="e">
        <v>#N/A</v>
        <stp/>
        <stp>##V3_BDPV12</stp>
        <stp>OSIS UW Equity</stp>
        <stp>TOT_DEBT_TO_TOT_ASSET</stp>
        <stp>[NASDAQ.xlsx]Sheet1!R243C25</stp>
        <tr r="Y243" s="1"/>
      </tp>
      <tp t="e">
        <v>#N/A</v>
        <stp/>
        <stp>##V3_BDPV12</stp>
        <stp>AGYS UW Equity</stp>
        <stp>BS_TOT_ASSET</stp>
        <stp>[NASDAQ.xlsx]Sheet1!R11C22</stp>
        <tr r="V11" s="1"/>
      </tp>
      <tp t="e">
        <v>#N/A</v>
        <stp/>
        <stp>##V3_BDPV12</stp>
        <stp>ACLS UW Equity</stp>
        <stp>BS_TOT_ASSET</stp>
        <stp>[NASDAQ.xlsx]Sheet1!R42C22</stp>
        <tr r="V42" s="1"/>
      </tp>
      <tp t="e">
        <v>#N/A</v>
        <stp/>
        <stp>##V3_BDPV12</stp>
        <stp>ADVS UW Equity</stp>
        <stp>BS_TOT_ASSET</stp>
        <stp>[NASDAQ.xlsx]Sheet1!R10C22</stp>
        <tr r="V10" s="1"/>
      </tp>
      <tp t="e">
        <v>#N/A</v>
        <stp/>
        <stp>##V3_BDPV12</stp>
        <stp>ANSS UW Equity</stp>
        <stp>BS_TOT_ASSET</stp>
        <stp>[NASDAQ.xlsx]Sheet1!R21C22</stp>
        <tr r="V21" s="1"/>
      </tp>
      <tp t="e">
        <v>#N/A</v>
        <stp/>
        <stp>##V3_BDPV12</stp>
        <stp>ASYS UW Equity</stp>
        <stp>BS_TOT_ASSET</stp>
        <stp>[NASDAQ.xlsx]Sheet1!R18C22</stp>
        <tr r="V18" s="1"/>
      </tp>
      <tp t="e">
        <v>#N/A</v>
        <stp/>
        <stp>##V3_BDPV12</stp>
        <stp>ARRS UW Equity</stp>
        <stp>BS_TOT_ASSET</stp>
        <stp>[NASDAQ.xlsx]Sheet1!R27C22</stp>
        <tr r="V27" s="1"/>
      </tp>
      <tp t="e">
        <v>#N/A</v>
        <stp/>
        <stp>##V3_BDPV12</stp>
        <stp>BRKS UW Equity</stp>
        <stp>BS_TOT_ASSET</stp>
        <stp>[NASDAQ.xlsx]Sheet1!R57C22</stp>
        <tr r="V57" s="1"/>
      </tp>
      <tp t="e">
        <v>#N/A</v>
        <stp/>
        <stp>##V3_BDPV12</stp>
        <stp>HSII UW Equity</stp>
        <stp>TOT_DEBT_TO_TOT_ASSET</stp>
        <stp>[NASDAQ.xlsx]Sheet1!R148C25</stp>
        <tr r="Y148" s="1"/>
      </tp>
      <tp t="e">
        <v>#N/A</v>
        <stp/>
        <stp>##V3_BDPV12</stp>
        <stp>ISIL UW Equity</stp>
        <stp>TOT_DEBT_TO_TOT_ASSET</stp>
        <stp>[NASDAQ.xlsx]Sheet1!R166C25</stp>
        <tr r="Y166" s="1"/>
      </tp>
      <tp t="e">
        <v>#N/A</v>
        <stp/>
        <stp>##V3_BDPV12</stp>
        <stp>GSIT UW Equity</stp>
        <stp>TOT_DEBT_TO_TOT_ASSET</stp>
        <stp>[NASDAQ.xlsx]Sheet1!R144C25</stp>
        <tr r="Y144" s="1"/>
      </tp>
      <tp t="e">
        <v>#N/A</v>
        <stp/>
        <stp>##V3_BDPV12</stp>
        <stp>CDNS UW Equity</stp>
        <stp>BS_TOT_ASSET</stp>
        <stp>[NASDAQ.xlsx]Sheet1!R61C22</stp>
        <tr r="V61" s="1"/>
      </tp>
      <tp t="e">
        <v>#N/A</v>
        <stp/>
        <stp>##V3_BDPV12</stp>
        <stp>COVS UW Equity</stp>
        <stp>BS_TOT_ASSET</stp>
        <stp>[NASDAQ.xlsx]Sheet1!R84C22</stp>
        <tr r="V84" s="1"/>
      </tp>
      <tp t="e">
        <v>#N/A</v>
        <stp/>
        <stp>##V3_BDPV12</stp>
        <stp>CTXS UW Equity</stp>
        <stp>BS_TOT_ASSET</stp>
        <stp>[NASDAQ.xlsx]Sheet1!R69C22</stp>
        <tr r="V69" s="1"/>
      </tp>
      <tp t="e">
        <v>#N/A</v>
        <stp/>
        <stp>##V3_BDPV12</stp>
        <stp>CRUS UW Equity</stp>
        <stp>BS_TOT_ASSET</stp>
        <stp>[NASDAQ.xlsx]Sheet1!R67C22</stp>
        <tr r="V67" s="1"/>
      </tp>
      <tp t="e">
        <v>#N/A</v>
        <stp/>
        <stp>##V3_BDPV12</stp>
        <stp>CSGS UW Equity</stp>
        <stp>BS_TOT_ASSET</stp>
        <stp>[NASDAQ.xlsx]Sheet1!R90C22</stp>
        <tr r="V90" s="1"/>
      </tp>
      <tp t="e">
        <v>#N/A</v>
        <stp/>
        <stp>##V3_BDPV12</stp>
        <stp>CRDS UW Equity</stp>
        <stp>BS_TOT_ASSET</stp>
        <stp>[NASDAQ.xlsx]Sheet1!R89C22</stp>
        <tr r="V89" s="1"/>
      </tp>
      <tp>
        <v>-3.2948</v>
        <stp/>
        <stp>##V3_BDHV12</stp>
        <stp>SSYS UW Equity</stp>
        <stp>OPER_MARGIN</stp>
        <stp>CQ12004</stp>
        <stp/>
        <stp>[NASDAQ.xlsx]OperMarg BDH!R5C312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KZ5" s="3"/>
      </tp>
      <tp>
        <v>5.5415000000000001</v>
        <stp/>
        <stp>##V3_BDHV12</stp>
        <stp>QLYS UW Equity</stp>
        <stp>OPER_MARGIN</stp>
        <stp>CQ12004</stp>
        <stp/>
        <stp>[NASDAQ.xlsx]OperMarg BDH!R5C272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L5" s="3"/>
      </tp>
      <tp>
        <v>13.3725</v>
        <stp/>
        <stp>##V3_BDHV12</stp>
        <stp>SNCR UW Equity</stp>
        <stp>OPER_MARGIN</stp>
        <stp>CQ12004</stp>
        <stp/>
        <stp>[NASDAQ.xlsx]OperMarg BDH!R5C323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LK5" s="3"/>
      </tp>
      <tp t="e">
        <v>#N/A</v>
        <stp/>
        <stp>##V3_BDPV12</stp>
        <stp>WWWW UW Equity</stp>
        <stp>FREE_CASH_FLOW_MARGIN</stp>
        <stp>[NASDAQ.xlsx]Sheet1!R367C18</stp>
        <tr r="R367" s="1"/>
      </tp>
      <tp t="e">
        <v>#N/A</v>
        <stp/>
        <stp>##V3_BDPV12</stp>
        <stp>PSEM UW Equity</stp>
        <stp>TOT_DEBT_TO_TOT_ASSET</stp>
        <stp>[NASDAQ.xlsx]Sheet1!R255C25</stp>
        <tr r="Y255" s="1"/>
      </tp>
      <tp t="e">
        <v>#N/A</v>
        <stp/>
        <stp>##V3_BDPV12</stp>
        <stp>MCRL UW Equity</stp>
        <stp>EBITDA_TO_TOT_INT_EXP</stp>
        <stp>[NASDAQ.xlsx]Sheet1!R215C21</stp>
        <tr r="U215" s="1"/>
      </tp>
      <tp t="e">
        <v>#N/A</v>
        <stp/>
        <stp>##V3_BDPV12</stp>
        <stp>SCSC UW Equity</stp>
        <stp>EBITDA_TO_TOT_INT_EXP</stp>
        <stp>[NASDAQ.xlsx]Sheet1!R293C21</stp>
        <tr r="U293" s="1"/>
      </tp>
      <tp t="e">
        <v>#N/A</v>
        <stp/>
        <stp>##V3_BDPV12</stp>
        <stp>MSFT UW Equity</stp>
        <stp>TOT_DEBT_TO_TOT_ASSET</stp>
        <stp>[NASDAQ.xlsx]Sheet1!R219C25</stp>
        <tr r="Y219" s="1"/>
      </tp>
      <tp>
        <v>7.4919000000000002</v>
        <stp/>
        <stp>##V3_BDHV12</stp>
        <stp>WWWW UW Equity</stp>
        <stp>OPER_MARGIN</stp>
        <stp>CQ12004</stp>
        <stp/>
        <stp>[NASDAQ.xlsx]OperMarg BDH!R5C366</stp>
        <stp>Dir=V</stp>
        <stp>Dts=H</stp>
        <stp>Sort=D</stp>
        <stp>Quote=C</stp>
        <stp>QtTyp=Y</stp>
        <stp>Days=T</stp>
        <stp>Per=cq</stp>
        <stp>DtFmt=D</stp>
        <stp>UseDPDF=Y</stp>
        <stp>cols=1;rows=36</stp>
        <tr r="NB5" s="3"/>
      </tp>
      <tp>
        <v>27.352</v>
        <stp/>
        <stp>##V3_BDHV12</stp>
        <stp>PRGS UW Equity</stp>
        <stp>OPER_MARGIN</stp>
        <stp>CQ12004</stp>
        <stp/>
        <stp>[NASDAQ.xlsx]OperMarg BDH!R5C262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JB5" s="3"/>
      </tp>
      <tp>
        <v>-12.758800000000001</v>
        <stp/>
        <stp>##V3_BDHV12</stp>
        <stp>PXLW UW Equity</stp>
        <stp>OPER_MARGIN</stp>
        <stp>CQ12004</stp>
        <stp/>
        <stp>[NASDAQ.xlsx]OperMarg BDH!R5C256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V5" s="3"/>
      </tp>
      <tp t="e">
        <v>#N/A</v>
        <stp/>
        <stp>##V3_BDPV12</stp>
        <stp>LSCC UW Equity</stp>
        <stp>TOT_DEBT_TO_TOT_ASSET</stp>
        <stp>[NASDAQ.xlsx]Sheet1!R188C25</stp>
        <tr r="Y188" s="1"/>
      </tp>
      <tp t="e">
        <v>#N/A</v>
        <stp/>
        <stp>##V3_BDPV12</stp>
        <stp>VSAT UW Equity</stp>
        <stp>TOT_DEBT_TO_TOT_ASSET</stp>
        <stp>[NASDAQ.xlsx]Sheet1!R360C25</stp>
        <tr r="Y360" s="1"/>
      </tp>
      <tp>
        <v>30.959800000000001</v>
        <stp/>
        <stp>##V3_BDHV12</stp>
        <stp>TRIP UW Equity</stp>
        <stp>OPER_MARGIN</stp>
        <stp>CQ12004</stp>
        <stp/>
        <stp>[NASDAQ.xlsx]OperMarg BDH!R5C341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MC5" s="3"/>
      </tp>
      <tp t="e">
        <v>#N/A</v>
        <stp/>
        <stp>##V3_BDPV12</stp>
        <stp>MSCC UW Equity</stp>
        <stp>TOT_DEBT_TO_TOT_ASSET</stp>
        <stp>[NASDAQ.xlsx]Sheet1!R218C25</stp>
        <tr r="Y218" s="1"/>
      </tp>
      <tp t="e">
        <v>#N/A</v>
        <stp/>
        <stp>##V3_BDPV12</stp>
        <stp>PCTY UW Equity</stp>
        <stp>EBITDA_TO_TOT_INT_EXP</stp>
        <stp>[NASDAQ.xlsx]Sheet1!R248C21</stp>
        <tr r="U248" s="1"/>
      </tp>
      <tp t="e">
        <v>#N/A</v>
        <stp/>
        <stp>##V3_BDPV12</stp>
        <stp>PCTI UW Equity</stp>
        <stp>EBITDA_TO_TOT_INT_EXP</stp>
        <stp>[NASDAQ.xlsx]Sheet1!R249C21</stp>
        <tr r="U249" s="1"/>
      </tp>
      <tp>
        <v>27.700800000000001</v>
        <stp/>
        <stp>##V3_BDHV12</stp>
        <stp>SYNT UW Equity</stp>
        <stp>OPER_MARGIN</stp>
        <stp>CQ12004</stp>
        <stp/>
        <stp>[NASDAQ.xlsx]OperMarg BDH!R5C325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M5" s="3"/>
      </tp>
      <tp t="e">
        <v>#N/A</v>
        <stp/>
        <stp>##V3_BDPV12</stp>
        <stp>UCTT UW Equity</stp>
        <stp>EBITDA_TO_TOT_INT_EXP</stp>
        <stp>[NASDAQ.xlsx]Sheet1!R350C21</stp>
        <tr r="U350" s="1"/>
      </tp>
      <tp t="e">
        <v>#N/A</v>
        <stp/>
        <stp>##V3_BDPV12</stp>
        <stp>WSCI UW Equity</stp>
        <stp>TOT_DEBT_TO_TOT_ASSET</stp>
        <stp>[NASDAQ.xlsx]Sheet1!R369C25</stp>
        <tr r="Y369" s="1"/>
      </tp>
      <tp t="e">
        <v>#N/A</v>
        <stp/>
        <stp>##V3_BDPV12</stp>
        <stp>MU UW Equity</stp>
        <stp>RTG_MOODY_LONG_TERM</stp>
        <stp>[NASDAQ.xlsx]Sheet1!R217C12</stp>
        <tr r="L217" s="1"/>
      </tp>
      <tp t="e">
        <v>#N/A</v>
        <stp/>
        <stp>##V3_BDPV12</stp>
        <stp>PTC UW Equity</stp>
        <stp>EBITDA_TO_TOT_INT_EXP</stp>
        <stp>[NASDAQ.xlsx]Sheet1!R265C21</stp>
        <tr r="U265" s="1"/>
      </tp>
      <tp t="e">
        <v>#N/A</v>
        <stp/>
        <stp>##V3_BDPV12</stp>
        <stp>CA UW Equity</stp>
        <stp>NET_DEBT_TO_SHRHLDR_EQTY</stp>
        <stp>[NASDAQ.xlsx]Sheet1!R59C24</stp>
        <tr r="X59" s="1"/>
      </tp>
      <tp t="e">
        <v>#N/A</v>
        <stp/>
        <stp>##V3_BDPV12</stp>
        <stp>PKT UW Equity</stp>
        <stp>EBITDA_TO_TOT_INT_EXP</stp>
        <stp>[NASDAQ.xlsx]Sheet1!R261C21</stp>
        <tr r="U261" s="1"/>
      </tp>
      <tp t="e">
        <v>#N/A</v>
        <stp/>
        <stp>##V3_BDPV12</stp>
        <stp>COVS UW Equity</stp>
        <stp>RTG_SP_LT_LC_ISSUER_CREDIT</stp>
        <stp>[NASDAQ.xlsx]Sheet1!R84C8</stp>
        <tr r="H84" s="1"/>
      </tp>
      <tp t="e">
        <v>#N/A</v>
        <stp/>
        <stp>##V3_BDPV12</stp>
        <stp>COVS UW Equity</stp>
        <stp>RTG_MDY_SEN_UNSECURED_DEBT</stp>
        <stp>[NASDAQ.xlsx]Sheet1!R84C10</stp>
        <tr r="J84" s="1"/>
      </tp>
      <tp t="e">
        <v>#N/A</v>
        <stp/>
        <stp>##V3_BDPV12</stp>
        <stp>CA UW Equity</stp>
        <stp>RTG_SP_LT_LC_ISSUER_CREDIT</stp>
        <stp>[NASDAQ.xlsx]Sheet1!R59C8</stp>
        <tr r="H59" s="1"/>
      </tp>
      <tp t="e">
        <v>#N/A</v>
        <stp/>
        <stp>##V3_BDPV12</stp>
        <stp>CAVM UW Equity</stp>
        <stp>RTG_SP_LT_LC_ISSUER_CREDIT</stp>
        <stp>[NASDAQ.xlsx]Sheet1!R64C8</stp>
        <tr r="H64" s="1"/>
      </tp>
      <tp t="e">
        <v>#N/A</v>
        <stp/>
        <stp>##V3_BDPV12</stp>
        <stp>AAOI UW Equity</stp>
        <stp>RTG_SP_LT_LC_ISSUER_CREDIT</stp>
        <stp>[NASDAQ.xlsx]Sheet1!R26C8</stp>
        <tr r="H26" s="1"/>
      </tp>
      <tp t="e">
        <v>#N/A</v>
        <stp/>
        <stp>##V3_BDPV12</stp>
        <stp>ADAT UW Equity</stp>
        <stp>RTG_SP_LT_LC_ISSUER_CREDIT</stp>
        <stp>[NASDAQ.xlsx]Sheet1!R36C8</stp>
        <tr r="H36" s="1"/>
      </tp>
      <tp t="e">
        <v>#N/A</v>
        <stp/>
        <stp>##V3_BDPV12</stp>
        <stp>COMM UW Equity</stp>
        <stp>RTG_MDY_SEN_UNSECURED_DEBT</stp>
        <stp>[NASDAQ.xlsx]Sheet1!R73C10</stp>
        <tr r="J73" s="1"/>
      </tp>
      <tp t="e">
        <v>#N/A</v>
        <stp/>
        <stp>##V3_BDPV12</stp>
        <stp>BVSN UW Equity</stp>
        <stp>RTG_SP_LT_LC_ISSUER_CREDIT</stp>
        <stp>[NASDAQ.xlsx]Sheet1!R55C8</stp>
        <tr r="H55" s="1"/>
      </tp>
      <tp t="e">
        <v>#N/A</v>
        <stp/>
        <stp>##V3_BDPV12</stp>
        <stp>CVLT UW Equity</stp>
        <stp>RTG_SP_LT_LC_ISSUER_CREDIT</stp>
        <stp>[NASDAQ.xlsx]Sheet1!R74C8</stp>
        <tr r="H74" s="1"/>
      </tp>
      <tp t="e">
        <v>#N/A</v>
        <stp/>
        <stp>##V3_BDPV12</stp>
        <stp>EBIX UW Equity</stp>
        <stp>EBITDA_TO_TOT_INT_EXP</stp>
        <stp>[NASDAQ.xlsx]Sheet1!R109C21</stp>
        <tr r="U109" s="1"/>
      </tp>
      <tp t="e">
        <v>#N/A</v>
        <stp/>
        <stp>##V3_BDPV12</stp>
        <stp>EVOL UW Equity</stp>
        <stp>FREE_CASH_FLOW_MARGIN</stp>
        <stp>[NASDAQ.xlsx]Sheet1!R126C18</stp>
        <tr r="R126" s="1"/>
      </tp>
      <tp>
        <v>0.9889</v>
        <stp/>
        <stp>##V3_BDHV12</stp>
        <stp>IMMR UW Equity</stp>
        <stp>OPER_MARGIN</stp>
        <stp>CQ12004</stp>
        <stp/>
        <stp>[NASDAQ.xlsx]OperMarg BDH!R5C152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V5" s="3"/>
      </tp>
      <tp t="e">
        <v>#N/A</v>
        <stp/>
        <stp>##V3_BDPV12</stp>
        <stp>UBNT UW Equity</stp>
        <stp>EBITDA_TO_TOT_INT_EXP</stp>
        <stp>[NASDAQ.xlsx]Sheet1!R349C21</stp>
        <tr r="U349" s="1"/>
      </tp>
      <tp t="e">
        <v>#N/A</v>
        <stp/>
        <stp>##V3_BDPV12</stp>
        <stp>KVHI UW Equity</stp>
        <stp>FREE_CASH_FLOW_MARGIN</stp>
        <stp>[NASDAQ.xlsx]Sheet1!R185C18</stp>
        <tr r="R185" s="1"/>
      </tp>
      <tp t="e">
        <v>#N/A</v>
        <stp/>
        <stp>##V3_BDPV12</stp>
        <stp>VRTU UW Equity</stp>
        <stp>TOT_DEBT_TO_TOT_ASSET</stp>
        <stp>[NASDAQ.xlsx]Sheet1!R363C25</stp>
        <tr r="Y363" s="1"/>
      </tp>
      <tp>
        <v>33.920699999999997</v>
        <stp/>
        <stp>##V3_BDHV12</stp>
        <stp>EBIX UW Equity</stp>
        <stp>OPER_MARGIN</stp>
        <stp>CQ12004</stp>
        <stp/>
        <stp>[NASDAQ.xlsx]OperMarg BDH!R5C108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D5" s="3"/>
      </tp>
      <tp t="e">
        <v>#N/A</v>
        <stp/>
        <stp>##V3_BDPV12</stp>
        <stp>TRUE UW Equity</stp>
        <stp>TOT_DEBT_TO_TOT_ASSET</stp>
        <stp>[NASDAQ.xlsx]Sheet1!R344C25</stp>
        <tr r="Y344" s="1"/>
      </tp>
      <tp t="e">
        <v>#N/A</v>
        <stp/>
        <stp>##V3_BDPV12</stp>
        <stp>RBCN UW Equity</stp>
        <stp>EBITDA_TO_TOT_INT_EXP</stp>
        <stp>[NASDAQ.xlsx]Sheet1!R288C21</stp>
        <tr r="U288" s="1"/>
      </tp>
      <tp>
        <v>6.2163000000000004</v>
        <stp/>
        <stp>##V3_BDHV12</stp>
        <stp>FNSR UW Equity</stp>
        <stp>OPER_MARGIN</stp>
        <stp>CQ12004</stp>
        <stp/>
        <stp>[NASDAQ.xlsx]OperMarg BDH!R5C132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B5" s="3"/>
      </tp>
      <tp t="e">
        <v>#N/A</v>
        <stp/>
        <stp>##V3_BDPV12</stp>
        <stp>NVDA UW Equity</stp>
        <stp>FREE_CASH_FLOW_MARGIN</stp>
        <stp>[NASDAQ.xlsx]Sheet1!R238C18</stp>
        <tr r="R238" s="1"/>
      </tp>
      <tp t="e">
        <v>#N/A</v>
        <stp/>
        <stp>##V3_BDPV12</stp>
        <stp>MRVC UW Equity</stp>
        <stp>TOT_DEBT_TO_TOT_ASSET</stp>
        <stp>[NASDAQ.xlsx]Sheet1!R227C25</stp>
        <tr r="Y227" s="1"/>
      </tp>
      <tp t="e">
        <v>#N/A</v>
        <stp/>
        <stp>##V3_BDPV12</stp>
        <stp>NVEC UW Equity</stp>
        <stp>FREE_CASH_FLOW_MARGIN</stp>
        <stp>[NASDAQ.xlsx]Sheet1!R237C18</stp>
        <tr r="R237" s="1"/>
      </tp>
      <tp t="e">
        <v>#N/A</v>
        <stp/>
        <stp>##V3_BDPV12</stp>
        <stp>QBAK UW Equity</stp>
        <stp>EBITDA_TO_TOT_INT_EXP</stp>
        <stp>[NASDAQ.xlsx]Sheet1!R272C21</stp>
        <tr r="U272" s="1"/>
      </tp>
      <tp t="e">
        <v>#N/A</v>
        <stp/>
        <stp>##V3_BDPV12</stp>
        <stp>IVAC UW Equity</stp>
        <stp>FREE_CASH_FLOW_MARGIN</stp>
        <stp>[NASDAQ.xlsx]Sheet1!R167C18</stp>
        <tr r="R167" s="1"/>
      </tp>
      <tp t="e">
        <v>#N/A</v>
        <stp/>
        <stp>##V3_BDPV12</stp>
        <stp>RVBD UW Equity</stp>
        <stp>FREE_CASH_FLOW_MARGIN</stp>
        <stp>[NASDAQ.xlsx]Sheet1!R286C18</stp>
        <tr r="R286" s="1"/>
      </tp>
      <tp>
        <v>-43.352600000000002</v>
        <stp/>
        <stp>##V3_BDHV12</stp>
        <stp>ENTR UW Equity</stp>
        <stp>OPER_MARGIN</stp>
        <stp>CQ12004</stp>
        <stp/>
        <stp>[NASDAQ.xlsx]OperMarg BDH!R5C122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DR5" s="3"/>
      </tp>
      <tp t="e">
        <v>#N/A</v>
        <stp/>
        <stp>##V3_BDPV12</stp>
        <stp>GRPN UW Equity</stp>
        <stp>TOT_DEBT_TO_TOT_ASSET</stp>
        <stp>[NASDAQ.xlsx]Sheet1!R143C25</stp>
        <tr r="Y143" s="1"/>
      </tp>
      <tp t="e">
        <v>#N/A</v>
        <stp/>
        <stp>##V3_BDPV12</stp>
        <stp>XRSC UW Equity</stp>
        <stp>TOT_DEBT_TO_TOT_ASSET</stp>
        <stp>[NASDAQ.xlsx]Sheet1!R372C25</stp>
        <tr r="Y372" s="1"/>
      </tp>
      <tp t="e">
        <v>#N/A</v>
        <stp/>
        <stp>##V3_BDPV12</stp>
        <stp>VRSK UW Equity</stp>
        <stp>TOT_DEBT_TO_TOT_ASSET</stp>
        <stp>[NASDAQ.xlsx]Sheet1!R359C25</stp>
        <tr r="Y359" s="1"/>
      </tp>
      <tp t="e">
        <v>#N/A</v>
        <stp/>
        <stp>##V3_BDPV12</stp>
        <stp>VRSN UW Equity</stp>
        <stp>TOT_DEBT_TO_TOT_ASSET</stp>
        <stp>[NASDAQ.xlsx]Sheet1!R358C25</stp>
        <tr r="Y358" s="1"/>
      </tp>
      <tp t="e">
        <v>#N/A</v>
        <stp/>
        <stp>##V3_BDPV12</stp>
        <stp>PRLS UW Equity</stp>
        <stp>TOT_DEBT_TO_TOT_ASSET</stp>
        <stp>[NASDAQ.xlsx]Sheet1!R251C25</stp>
        <tr r="Y251" s="1"/>
      </tp>
      <tp t="e">
        <v>#N/A</v>
        <stp/>
        <stp>##V3_BDPV12</stp>
        <stp>VRNS UW Equity</stp>
        <stp>TOT_DEBT_TO_TOT_ASSET</stp>
        <stp>[NASDAQ.xlsx]Sheet1!R354C25</stp>
        <tr r="Y354" s="1"/>
      </tp>
      <tp t="e">
        <v>#N/A</v>
        <stp/>
        <stp>##V3_BDPV12</stp>
        <stp>VRNT UW Equity</stp>
        <stp>TOT_DEBT_TO_TOT_ASSET</stp>
        <stp>[NASDAQ.xlsx]Sheet1!R357C25</stp>
        <tr r="Y357" s="1"/>
      </tp>
      <tp t="e">
        <v>#N/A</v>
        <stp/>
        <stp>##V3_BDPV12</stp>
        <stp>TZOO UW Equity</stp>
        <stp>RTG_EGAN_JONES_LOCAL_SR_UNSEC</stp>
        <stp>[NASDAQ.xlsx]Sheet1!R341C13</stp>
        <tr r="M341" s="1"/>
      </tp>
      <tp t="e">
        <v>#N/A</v>
        <stp/>
        <stp>##V3_BDPV12</stp>
        <stp>QRHC UW Equity</stp>
        <stp>TOT_DEBT_TO_TOT_ASSET</stp>
        <stp>[NASDAQ.xlsx]Sheet1!R274C25</stp>
        <tr r="Y274" s="1"/>
      </tp>
      <tp t="e">
        <v>#N/A</v>
        <stp/>
        <stp>##V3_BDPV12</stp>
        <stp>TRIP UW Equity</stp>
        <stp>TOT_DEBT_TO_TOT_ASSET</stp>
        <stp>[NASDAQ.xlsx]Sheet1!R342C25</stp>
        <tr r="Y342" s="1"/>
      </tp>
      <tp t="e">
        <v>#N/A</v>
        <stp/>
        <stp>##V3_BDPV12</stp>
        <stp>AMKR UW Equity</stp>
        <stp>BS_TOT_ASSET</stp>
        <stp>[NASDAQ.xlsx]Sheet1!R17C22</stp>
        <tr r="V17" s="1"/>
      </tp>
      <tp t="e">
        <v>#N/A</v>
        <stp/>
        <stp>##V3_BDPV12</stp>
        <stp>ALTR UW Equity</stp>
        <stp>BS_TOT_ASSET</stp>
        <stp>[NASDAQ.xlsx]Sheet1!R14C22</stp>
        <tr r="V14" s="1"/>
      </tp>
      <tp t="e">
        <v>#N/A</v>
        <stp/>
        <stp>##V3_BDPV12</stp>
        <stp>ASUR UW Equity</stp>
        <stp>BS_TOT_ASSET</stp>
        <stp>[NASDAQ.xlsx]Sheet1!R33C22</stp>
        <tr r="V33" s="1"/>
      </tp>
      <tp t="e">
        <v>#N/A</v>
        <stp/>
        <stp>##V3_BDPV12</stp>
        <stp>PRKR UW Equity</stp>
        <stp>TOT_DEBT_TO_TOT_ASSET</stp>
        <stp>[NASDAQ.xlsx]Sheet1!R247C25</stp>
        <tr r="Y247" s="1"/>
      </tp>
      <tp t="e">
        <v>#N/A</v>
        <stp/>
        <stp>##V3_BDPV12</stp>
        <stp>BCOR UW Equity</stp>
        <stp>BS_TOT_ASSET</stp>
        <stp>[NASDAQ.xlsx]Sheet1!R49C22</stp>
        <tr r="V49" s="1"/>
      </tp>
      <tp t="e">
        <v>#N/A</v>
        <stp/>
        <stp>##V3_BDPV12</stp>
        <stp>ERII UW Equity</stp>
        <stp>TOT_DEBT_TO_TOT_ASSET</stp>
        <stp>[NASDAQ.xlsx]Sheet1!R120C25</stp>
        <tr r="Y120" s="1"/>
      </tp>
      <tp t="e">
        <v>#N/A</v>
        <stp/>
        <stp>##V3_BDPV12</stp>
        <stp>DRIV UW Equity</stp>
        <stp>TOT_DEBT_TO_TOT_ASSET</stp>
        <stp>[NASDAQ.xlsx]Sheet1!R102C25</stp>
        <tr r="Y102" s="1"/>
      </tp>
      <tp t="e">
        <v>#N/A</v>
        <stp/>
        <stp>##V3_BDPV12</stp>
        <stp>CNVR UW Equity</stp>
        <stp>BS_TOT_ASSET</stp>
        <stp>[NASDAQ.xlsx]Sheet1!R82C22</stp>
        <tr r="V82" s="1"/>
      </tp>
      <tp t="e">
        <v>#N/A</v>
        <stp/>
        <stp>##V3_BDPV12</stp>
        <stp>CCUR UW Equity</stp>
        <stp>BS_TOT_ASSET</stp>
        <stp>[NASDAQ.xlsx]Sheet1!R80C22</stp>
        <tr r="V80" s="1"/>
      </tp>
      <tp t="e">
        <v>#N/A</v>
        <stp/>
        <stp>##V3_BDPV12</stp>
        <stp>CNQR UW Equity</stp>
        <stp>BS_TOT_ASSET</stp>
        <stp>[NASDAQ.xlsx]Sheet1!R79C22</stp>
        <tr r="V79" s="1"/>
      </tp>
      <tp t="e">
        <v>#N/A</v>
        <stp/>
        <stp>##V3_BDPV12</stp>
        <stp>CPWR UW Equity</stp>
        <stp>BS_TOT_ASSET</stp>
        <stp>[NASDAQ.xlsx]Sheet1!R77C22</stp>
        <tr r="V77" s="1"/>
      </tp>
      <tp t="e">
        <v>#N/A</v>
        <stp/>
        <stp>##V3_BDPV12</stp>
        <stp>ZBRA UW Equity</stp>
        <stp>EBITDA_TO_TOT_INT_EXP</stp>
        <stp>[NASDAQ.xlsx]Sheet1!R374C21</stp>
        <tr r="U374" s="1"/>
      </tp>
      <tp>
        <v>-9.3071999999999999</v>
        <stp/>
        <stp>##V3_BDHV12</stp>
        <stp>VTSS UW Equity</stp>
        <stp>OPER_MARGIN</stp>
        <stp>CQ12004</stp>
        <stp/>
        <stp>[NASDAQ.xlsx]OperMarg BDH!R5C363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Y5" s="3"/>
      </tp>
      <tp t="e">
        <v>#N/A</v>
        <stp/>
        <stp>##V3_BDPV12</stp>
        <stp>MRGE UW Equity</stp>
        <stp>TOT_DEBT_TO_TOT_ASSET</stp>
        <stp>[NASDAQ.xlsx]Sheet1!R213C25</stp>
        <tr r="Y213" s="1"/>
      </tp>
      <tp t="e">
        <v>#N/A</v>
        <stp/>
        <stp>##V3_BDPV12</stp>
        <stp>PRGS UW Equity</stp>
        <stp>TOT_DEBT_TO_TOT_ASSET</stp>
        <stp>[NASDAQ.xlsx]Sheet1!R263C25</stp>
        <tr r="Y263" s="1"/>
      </tp>
      <tp t="e">
        <v>#N/A</v>
        <stp/>
        <stp>##V3_BDPV12</stp>
        <stp>OVTI UW Equity</stp>
        <stp>FREE_CASH_FLOW_MARGIN</stp>
        <stp>[NASDAQ.xlsx]Sheet1!R241C18</stp>
        <tr r="R241" s="1"/>
      </tp>
      <tp t="e">
        <v>#N/A</v>
        <stp/>
        <stp>##V3_BDPV12</stp>
        <stp>PRFT UW Equity</stp>
        <stp>TOT_DEBT_TO_TOT_ASSET</stp>
        <stp>[NASDAQ.xlsx]Sheet1!R254C25</stp>
        <tr r="Y254" s="1"/>
      </tp>
      <tp t="e">
        <v>#N/A</v>
        <stp/>
        <stp>##V3_BDPV12</stp>
        <stp>OVRL UW Equity</stp>
        <stp>FREE_CASH_FLOW_MARGIN</stp>
        <stp>[NASDAQ.xlsx]Sheet1!R244C18</stp>
        <tr r="R244" s="1"/>
      </tp>
      <tp>
        <v>-67.575000000000003</v>
        <stp/>
        <stp>##V3_BDHV12</stp>
        <stp>QUMU UW Equity</stp>
        <stp>OPER_MARGIN</stp>
        <stp>CQ12004</stp>
        <stp/>
        <stp>[NASDAQ.xlsx]OperMarg BDH!R5C275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O5" s="3"/>
      </tp>
      <tp t="e">
        <v>#N/A</v>
        <stp/>
        <stp>##V3_BDPV12</stp>
        <stp>LRCX UW Equity</stp>
        <stp>TOT_DEBT_TO_TOT_ASSET</stp>
        <stp>[NASDAQ.xlsx]Sheet1!R186C25</stp>
        <tr r="Y186" s="1"/>
      </tp>
      <tp>
        <v>25.298100000000002</v>
        <stp/>
        <stp>##V3_BDHV12</stp>
        <stp>SWKS UW Equity</stp>
        <stp>OPER_MARGIN</stp>
        <stp>CQ12004</stp>
        <stp/>
        <stp>[NASDAQ.xlsx]OperMarg BDH!R5C303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Q5" s="3"/>
      </tp>
      <tp>
        <v>-18.516400000000001</v>
        <stp/>
        <stp>##V3_BDHV12</stp>
        <stp>VRNS UW Equity</stp>
        <stp>OPER_MARGIN</stp>
        <stp>CQ12004</stp>
        <stp/>
        <stp>[NASDAQ.xlsx]OperMarg BDH!R5C353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MO5" s="3"/>
      </tp>
      <tp>
        <v>0.86350000000000005</v>
        <stp/>
        <stp>##V3_BDHV12</stp>
        <stp>SGMS UW Equity</stp>
        <stp>OPER_MARGIN</stp>
        <stp>CQ12004</stp>
        <stp/>
        <stp>[NASDAQ.xlsx]OperMarg BDH!R5C293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G5" s="3"/>
      </tp>
      <tp>
        <v>-13.465999999999999</v>
        <stp/>
        <stp>##V3_BDHV12</stp>
        <stp>SAAS UW Equity</stp>
        <stp>OPER_MARGIN</stp>
        <stp>CQ12004</stp>
        <stp/>
        <stp>[NASDAQ.xlsx]OperMarg BDH!R5C153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W5" s="3"/>
      </tp>
      <tp t="e">
        <v>#N/A</v>
        <stp/>
        <stp>##V3_BDPV12</stp>
        <stp>IMI UW Equity</stp>
        <stp>RTG_FITCH_LT_ISSUER_DEFAULT</stp>
        <stp>[NASDAQ.xlsx]Sheet1!R162C9</stp>
        <tr r="I162" s="1"/>
      </tp>
      <tp t="e">
        <v>#N/A</v>
        <stp/>
        <stp>##V3_BDPV12</stp>
        <stp>SLP UW Equity</stp>
        <stp>RTG_FITCH_LT_ISSUER_DEFAULT</stp>
        <stp>[NASDAQ.xlsx]Sheet1!R303C9</stp>
        <tr r="I303" s="1"/>
      </tp>
      <tp t="e">
        <v>#N/A</v>
        <stp/>
        <stp>##V3_BDPV12</stp>
        <stp>AAPL UW Equity</stp>
        <stp>TOT_DEBT_TO_TOT_ASSET</stp>
        <stp>[NASDAQ.xlsx]Sheet1!R23C25</stp>
        <tr r="Y23" s="1"/>
      </tp>
      <tp t="e">
        <v>#N/A</v>
        <stp/>
        <stp>##V3_BDPV12</stp>
        <stp>AAOI UW Equity</stp>
        <stp>TOT_DEBT_TO_TOT_ASSET</stp>
        <stp>[NASDAQ.xlsx]Sheet1!R26C25</stp>
        <tr r="Y26" s="1"/>
      </tp>
      <tp t="e">
        <v>#N/A</v>
        <stp/>
        <stp>##V3_BDPV12</stp>
        <stp>BLIN           UW Equity</stp>
        <stp>CF_FREE_CASH_FLOW</stp>
        <stp>[NASDAQ.xlsx]Sheet1!R51C16</stp>
        <tr r="P51" s="1"/>
      </tp>
      <tp t="e">
        <v>#N/A</v>
        <stp/>
        <stp>##V3_BDPV12</stp>
        <stp>ABTL UW Equity</stp>
        <stp>TOT_DEBT_TO_TOT_ASSET</stp>
        <stp>[NASDAQ.xlsx]Sheet1!R37C25</stp>
        <tr r="Y37" s="1"/>
      </tp>
      <tp t="e">
        <v>#N/A</v>
        <stp/>
        <stp>##V3_BDPV12</stp>
        <stp>ACLS UW Equity</stp>
        <stp>TOT_DEBT_TO_TOT_ASSET</stp>
        <stp>[NASDAQ.xlsx]Sheet1!R42C25</stp>
        <tr r="Y42" s="1"/>
      </tp>
      <tp t="e">
        <v>#N/A</v>
        <stp/>
        <stp>##V3_BDPV12</stp>
        <stp>ADSK UW Equity</stp>
        <stp>TOT_DEBT_TO_TOT_ASSET</stp>
        <stp>[NASDAQ.xlsx]Sheet1!R38C25</stp>
        <tr r="Y38" s="1"/>
      </tp>
      <tp t="e">
        <v>#N/A</v>
        <stp/>
        <stp>##V3_BDPV12</stp>
        <stp>ADVS UW Equity</stp>
        <stp>TOT_DEBT_TO_TOT_ASSET</stp>
        <stp>[NASDAQ.xlsx]Sheet1!R10C25</stp>
        <tr r="Y10" s="1"/>
      </tp>
      <tp t="e">
        <v>#N/A</v>
        <stp/>
        <stp>##V3_BDPV12</stp>
        <stp>ADNC UW Equity</stp>
        <stp>TOT_DEBT_TO_TOT_ASSET</stp>
        <stp>[NASDAQ.xlsx]Sheet1!R35C25</stp>
        <tr r="Y35" s="1"/>
      </tp>
      <tp t="e">
        <v>#N/A</v>
        <stp/>
        <stp>##V3_BDPV12</stp>
        <stp>ADAT UW Equity</stp>
        <stp>TOT_DEBT_TO_TOT_ASSET</stp>
        <stp>[NASDAQ.xlsx]Sheet1!R36C25</stp>
        <tr r="Y36" s="1"/>
      </tp>
      <tp t="e">
        <v>#N/A</v>
        <stp/>
        <stp>##V3_BDPV12</stp>
        <stp>AFOP UW Equity</stp>
        <stp>TOT_DEBT_TO_TOT_ASSET</stp>
        <stp>[NASDAQ.xlsx]Sheet1!R12C25</stp>
        <tr r="Y12" s="1"/>
      </tp>
      <tp t="e">
        <v>#N/A</v>
        <stp/>
        <stp>##V3_BDPV12</stp>
        <stp>AGYS UW Equity</stp>
        <stp>TOT_DEBT_TO_TOT_ASSET</stp>
        <stp>[NASDAQ.xlsx]Sheet1!R11C25</stp>
        <tr r="Y11" s="1"/>
      </tp>
      <tp t="e">
        <v>#N/A</v>
        <stp/>
        <stp>##V3_BDPV12</stp>
        <stp>ALTR UW Equity</stp>
        <stp>TOT_DEBT_TO_TOT_ASSET</stp>
        <stp>[NASDAQ.xlsx]Sheet1!R14C25</stp>
        <tr r="Y14" s="1"/>
      </tp>
      <tp t="e">
        <v>#N/A</v>
        <stp/>
        <stp>##V3_BDPV12</stp>
        <stp>ALOT UW Equity</stp>
        <stp>TOT_DEBT_TO_TOT_ASSET</stp>
        <stp>[NASDAQ.xlsx]Sheet1!R32C25</stp>
        <tr r="Y32" s="1"/>
      </tp>
      <tp t="e">
        <v>#N/A</v>
        <stp/>
        <stp>##V3_BDPV12</stp>
        <stp>AMKR UW Equity</stp>
        <stp>TOT_DEBT_TO_TOT_ASSET</stp>
        <stp>[NASDAQ.xlsx]Sheet1!R17C25</stp>
        <tr r="Y17" s="1"/>
      </tp>
      <tp t="e">
        <v>#N/A</v>
        <stp/>
        <stp>##V3_BDPV12</stp>
        <stp>AMCC UW Equity</stp>
        <stp>TOT_DEBT_TO_TOT_ASSET</stp>
        <stp>[NASDAQ.xlsx]Sheet1!R25C25</stp>
        <tr r="Y25" s="1"/>
      </tp>
      <tp t="e">
        <v>#N/A</v>
        <stp/>
        <stp>##V3_BDPV12</stp>
        <stp>AMAT UW Equity</stp>
        <stp>TOT_DEBT_TO_TOT_ASSET</stp>
        <stp>[NASDAQ.xlsx]Sheet1!R24C25</stp>
        <tr r="Y24" s="1"/>
      </tp>
      <tp t="e">
        <v>#N/A</v>
        <stp/>
        <stp>##V3_BDPV12</stp>
        <stp>AMBA UW Equity</stp>
        <stp>TOT_DEBT_TO_TOT_ASSET</stp>
        <stp>[NASDAQ.xlsx]Sheet1!R15C25</stp>
        <tr r="Y15" s="1"/>
      </tp>
      <tp t="e">
        <v>#N/A</v>
        <stp/>
        <stp>##V3_BDPV12</stp>
        <stp>ANSS UW Equity</stp>
        <stp>TOT_DEBT_TO_TOT_ASSET</stp>
        <stp>[NASDAQ.xlsx]Sheet1!R21C25</stp>
        <tr r="Y21" s="1"/>
      </tp>
      <tp t="e">
        <v>#N/A</v>
        <stp/>
        <stp>##V3_BDPV12</stp>
        <stp>ANAD UW Equity</stp>
        <stp>TOT_DEBT_TO_TOT_ASSET</stp>
        <stp>[NASDAQ.xlsx]Sheet1!R19C25</stp>
        <tr r="Y19" s="1"/>
      </tp>
      <tp t="e">
        <v>#N/A</v>
        <stp/>
        <stp>##V3_BDPV12</stp>
        <stp>ARRS UW Equity</stp>
        <stp>TOT_DEBT_TO_TOT_ASSET</stp>
        <stp>[NASDAQ.xlsx]Sheet1!R27C25</stp>
        <tr r="Y27" s="1"/>
      </tp>
      <tp t="e">
        <v>#N/A</v>
        <stp/>
        <stp>##V3_BDPV12</stp>
        <stp>ARUN UW Equity</stp>
        <stp>TOT_DEBT_TO_TOT_ASSET</stp>
        <stp>[NASDAQ.xlsx]Sheet1!R28C25</stp>
        <tr r="Y28" s="1"/>
      </tp>
      <tp t="e">
        <v>#N/A</v>
        <stp/>
        <stp>##V3_BDPV12</stp>
        <stp>WDC UW Equity</stp>
        <stp>EBITDA_TO_TOT_INT_EXP</stp>
        <stp>[NASDAQ.xlsx]Sheet1!R368C21</stp>
        <tr r="U368" s="1"/>
      </tp>
      <tp t="e">
        <v>#N/A</v>
        <stp/>
        <stp>##V3_BDPV12</stp>
        <stp>ASYS UW Equity</stp>
        <stp>TOT_DEBT_TO_TOT_ASSET</stp>
        <stp>[NASDAQ.xlsx]Sheet1!R18C25</stp>
        <tr r="Y18" s="1"/>
      </tp>
      <tp t="e">
        <v>#N/A</v>
        <stp/>
        <stp>##V3_BDPV12</stp>
        <stp>ASUR UW Equity</stp>
        <stp>TOT_DEBT_TO_TOT_ASSET</stp>
        <stp>[NASDAQ.xlsx]Sheet1!R33C25</stp>
        <tr r="Y33" s="1"/>
      </tp>
      <tp t="e">
        <v>#N/A</v>
        <stp/>
        <stp>##V3_BDPV12</stp>
        <stp>ASTI UW Equity</stp>
        <stp>TOT_DEBT_TO_TOT_ASSET</stp>
        <stp>[NASDAQ.xlsx]Sheet1!R29C25</stp>
        <tr r="Y29" s="1"/>
      </tp>
      <tp t="e">
        <v>#N/A</v>
        <stp/>
        <stp>##V3_BDPV12</stp>
        <stp>ATNY UW Equity</stp>
        <stp>TOT_DEBT_TO_TOT_ASSET</stp>
        <stp>[NASDAQ.xlsx]Sheet1!R22C25</stp>
        <tr r="Y22" s="1"/>
      </tp>
      <tp t="e">
        <v>#N/A</v>
        <stp/>
        <stp>##V3_BDPV12</stp>
        <stp>ATML UW Equity</stp>
        <stp>TOT_DEBT_TO_TOT_ASSET</stp>
        <stp>[NASDAQ.xlsx]Sheet1!R34C25</stp>
        <tr r="Y34" s="1"/>
      </tp>
      <tp t="e">
        <v>#N/A</v>
        <stp/>
        <stp>##V3_BDPV12</stp>
        <stp>ATEA UW Equity</stp>
        <stp>TOT_DEBT_TO_TOT_ASSET</stp>
        <stp>[NASDAQ.xlsx]Sheet1!R31C25</stp>
        <tr r="Y31" s="1"/>
      </tp>
      <tp t="e">
        <v>#N/A</v>
        <stp/>
        <stp>##V3_BDPV12</stp>
        <stp>AVNW UW Equity</stp>
        <stp>TOT_DEBT_TO_TOT_ASSET</stp>
        <stp>[NASDAQ.xlsx]Sheet1!R40C25</stp>
        <tr r="Y40" s="1"/>
      </tp>
      <tp t="e">
        <v>#N/A</v>
        <stp/>
        <stp>##V3_BDPV12</stp>
        <stp>AWRE UW Equity</stp>
        <stp>TOT_DEBT_TO_TOT_ASSET</stp>
        <stp>[NASDAQ.xlsx]Sheet1!R41C25</stp>
        <tr r="Y41" s="1"/>
      </tp>
      <tp t="e">
        <v>#N/A</v>
        <stp/>
        <stp>##V3_BDPV12</stp>
        <stp>BIRT UW Equity</stp>
        <stp>BS_TOT_ASSET</stp>
        <stp>[NASDAQ.xlsx]Sheet1!R6C22</stp>
        <tr r="V6" s="1"/>
      </tp>
      <tp t="e">
        <v>#N/A</v>
        <stp/>
        <stp>##V3_BDPV12</stp>
        <stp>AXTI UW Equity</stp>
        <stp>TOT_DEBT_TO_TOT_ASSET</stp>
        <stp>[NASDAQ.xlsx]Sheet1!R43C25</stp>
        <tr r="Y43" s="1"/>
      </tp>
      <tp t="e">
        <v>#N/A</v>
        <stp/>
        <stp>##V3_BDPV12</stp>
        <stp>AZPN UW Equity</stp>
        <stp>TOT_DEBT_TO_TOT_ASSET</stp>
        <stp>[NASDAQ.xlsx]Sheet1!R30C25</stp>
        <tr r="Y30" s="1"/>
      </tp>
      <tp t="e">
        <v>#N/A</v>
        <stp/>
        <stp>##V3_BDPV12</stp>
        <stp>AMKR UW Equity</stp>
        <stp>TOT_DEBT_TO_EBITDA</stp>
        <stp>[NASDAQ.xlsx]Sheet1!R17C20</stp>
        <tr r="T17" s="1"/>
      </tp>
      <tp t="e">
        <v>#N/A</v>
        <stp/>
        <stp>##V3_BDPV12</stp>
        <stp>ANSS UW Equity</stp>
        <stp>RTG_SP_LT_LC_ISSUER_CREDIT</stp>
        <stp>[NASDAQ.xlsx]Sheet1!R21C8</stp>
        <tr r="H21" s="1"/>
      </tp>
      <tp t="e">
        <v>#N/A</v>
        <stp/>
        <stp>##V3_BDPV12</stp>
        <stp>COMM UW Equity</stp>
        <stp>RTG_SP_LT_LC_ISSUER_CREDIT</stp>
        <stp>[NASDAQ.xlsx]Sheet1!R73C8</stp>
        <tr r="H73" s="1"/>
      </tp>
      <tp t="e">
        <v>#N/A</v>
        <stp/>
        <stp>##V3_BDPV12</stp>
        <stp>BCOV UW Equity</stp>
        <stp>RTG_SP_LT_LC_ISSUER_CREDIT</stp>
        <stp>[NASDAQ.xlsx]Sheet1!R52C8</stp>
        <tr r="H52" s="1"/>
      </tp>
      <tp t="e">
        <v>#N/A</v>
        <stp/>
        <stp>##V3_BDPV12</stp>
        <stp>DAEG UW Equity</stp>
        <stp>RTG_SP_LT_LC_ISSUER_CREDIT</stp>
        <stp>[NASDAQ.xlsx]Sheet1!R94C8</stp>
        <tr r="H94" s="1"/>
      </tp>
      <tp t="e">
        <v>#N/A</v>
        <stp/>
        <stp>##V3_BDPV12</stp>
        <stp>CALD UW Equity</stp>
        <stp>RTG_SP_LT_LC_ISSUER_CREDIT</stp>
        <stp>[NASDAQ.xlsx]Sheet1!R63C8</stp>
        <tr r="H63" s="1"/>
      </tp>
      <tp t="e">
        <v>#N/A</v>
        <stp/>
        <stp>##V3_BDPV12</stp>
        <stp>AMCC UW Equity</stp>
        <stp>TOT_DEBT_TO_EBITDA</stp>
        <stp>[NASDAQ.xlsx]Sheet1!R25C20</stp>
        <tr r="T25" s="1"/>
      </tp>
      <tp t="e">
        <v>#N/A</v>
        <stp/>
        <stp>##V3_BDPV12</stp>
        <stp>AMBA UW Equity</stp>
        <stp>TOT_DEBT_TO_EBITDA</stp>
        <stp>[NASDAQ.xlsx]Sheet1!R15C20</stp>
        <tr r="T15" s="1"/>
      </tp>
      <tp t="e">
        <v>#N/A</v>
        <stp/>
        <stp>##V3_BDPV12</stp>
        <stp>AGYS UW Equity</stp>
        <stp>RTG_SP_LT_LC_ISSUER_CREDIT</stp>
        <stp>[NASDAQ.xlsx]Sheet1!R11C8</stp>
        <tr r="H11" s="1"/>
      </tp>
      <tp t="e">
        <v>#N/A</v>
        <stp/>
        <stp>##V3_BDPV12</stp>
        <stp>AMAT UW Equity</stp>
        <stp>TOT_DEBT_TO_EBITDA</stp>
        <stp>[NASDAQ.xlsx]Sheet1!R24C20</stp>
        <tr r="T24" s="1"/>
      </tp>
      <tp t="e">
        <v>#N/A</v>
        <stp/>
        <stp>##V3_BDPV12</stp>
        <stp>CSOD UW Equity</stp>
        <stp>RTG_SP_LT_LC_ISSUER_CREDIT</stp>
        <stp>[NASDAQ.xlsx]Sheet1!R83C8</stp>
        <tr r="H83" s="1"/>
      </tp>
      <tp t="e">
        <v>#N/A</v>
        <stp/>
        <stp>##V3_BDPV12</stp>
        <stp>CMTL UW Equity</stp>
        <stp>TOT_DEBT_TO_EBITDA</stp>
        <stp>[NASDAQ.xlsx]Sheet1!R78C20</stp>
        <tr r="T78" s="1"/>
      </tp>
      <tp t="e">
        <v>#N/A</v>
        <stp/>
        <stp>##V3_BDPV12</stp>
        <stp>AWRE UW Equity</stp>
        <stp>RTG_SP_LT_LC_ISSUER_CREDIT</stp>
        <stp>[NASDAQ.xlsx]Sheet1!R41C8</stp>
        <tr r="H41" s="1"/>
      </tp>
      <tp t="e">
        <v>#N/A</v>
        <stp/>
        <stp>##V3_BDPV12</stp>
        <stp>ATEA UW Equity</stp>
        <stp>RTG_SP_LT_LC_ISSUER_CREDIT</stp>
        <stp>[NASDAQ.xlsx]Sheet1!R31C8</stp>
        <tr r="H31" s="1"/>
      </tp>
      <tp t="e">
        <v>#N/A</v>
        <stp/>
        <stp>##V3_BDPV12</stp>
        <stp>TQNT UW Equity</stp>
        <stp>FREE_CASH_FLOW_MARGIN</stp>
        <stp>[NASDAQ.xlsx]Sheet1!R343C18</stp>
        <tr r="R343" s="1"/>
      </tp>
      <tp>
        <v>18.174900000000001</v>
        <stp/>
        <stp>##V3_BDHV12</stp>
        <stp>NTCT UW Equity</stp>
        <stp>OPER_MARGIN</stp>
        <stp>CQ12004</stp>
        <stp/>
        <stp>[NASDAQ.xlsx]OperMarg BDH!R5C233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Y5" s="3"/>
      </tp>
      <tp t="e">
        <v>#N/A</v>
        <stp/>
        <stp>##V3_BDPV12</stp>
        <stp>MENT UW Equity</stp>
        <stp>EBITDA_TO_TOT_INT_EXP</stp>
        <stp>[NASDAQ.xlsx]Sheet1!R212C21</stp>
        <tr r="U212" s="1"/>
      </tp>
      <tp t="e">
        <v>#N/A</v>
        <stp/>
        <stp>##V3_BDPV12</stp>
        <stp>SEMI UW Equity</stp>
        <stp>EBITDA_TO_TOT_INT_EXP</stp>
        <stp>[NASDAQ.xlsx]Sheet1!R315C21</stp>
        <tr r="U315" s="1"/>
      </tp>
      <tp>
        <v>-8.2187000000000001</v>
        <stp/>
        <stp>##V3_BDHV12</stp>
        <stp>DRIV UW Equity</stp>
        <stp>OPER_MARGIN</stp>
        <stp>CQ12004</stp>
        <stp/>
        <stp>[NASDAQ.xlsx]OperMarg BDH!R5C101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W5" s="3"/>
      </tp>
      <tp t="e">
        <v>#N/A</v>
        <stp/>
        <stp>##V3_BDPV12</stp>
        <stp>TECD UW Equity</stp>
        <stp>EBITDA_TO_TOT_INT_EXP</stp>
        <stp>[NASDAQ.xlsx]Sheet1!R330C21</stp>
        <tr r="U330" s="1"/>
      </tp>
      <tp t="e">
        <v>#N/A</v>
        <stp/>
        <stp>##V3_BDPV12</stp>
        <stp>VECO UW Equity</stp>
        <stp>EBITDA_TO_TOT_INT_EXP</stp>
        <stp>[NASDAQ.xlsx]Sheet1!R356C21</stp>
        <tr r="U356" s="1"/>
      </tp>
      <tp t="e">
        <v>#N/A</v>
        <stp/>
        <stp>##V3_BDPV12</stp>
        <stp>LECO UW Equity</stp>
        <stp>EBITDA_TO_TOT_INT_EXP</stp>
        <stp>[NASDAQ.xlsx]Sheet1!R190C21</stp>
        <tr r="U190" s="1"/>
      </tp>
      <tp t="e">
        <v>#N/A</v>
        <stp/>
        <stp>##V3_BDPV12</stp>
        <stp>SEAC UW Equity</stp>
        <stp>EBITDA_TO_TOT_INT_EXP</stp>
        <stp>[NASDAQ.xlsx]Sheet1!R296C21</stp>
        <tr r="U296" s="1"/>
      </tp>
      <tp>
        <v>-11.348000000000001</v>
        <stp/>
        <stp>##V3_BDHV12</stp>
        <stp>GSIT UW Equity</stp>
        <stp>OPER_MARGIN</stp>
        <stp>CQ12004</stp>
        <stp/>
        <stp>[NASDAQ.xlsx]OperMarg BDH!R5C143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EM5" s="3"/>
      </tp>
      <tp t="e">
        <v>#N/A</v>
        <stp/>
        <stp>##V3_BDPV12</stp>
        <stp>PEGA UW Equity</stp>
        <stp>EBITDA_TO_TOT_INT_EXP</stp>
        <stp>[NASDAQ.xlsx]Sheet1!R252C21</stp>
        <tr r="U252" s="1"/>
      </tp>
      <tp t="e">
        <v>#N/A</v>
        <stp/>
        <stp>##V3_BDPV12</stp>
        <stp>QUMU UW Equity</stp>
        <stp>TOT_DEBT_TO_TOT_ASSET</stp>
        <stp>[NASDAQ.xlsx]Sheet1!R276C25</stp>
        <tr r="Y276" s="1"/>
      </tp>
      <tp t="e">
        <v>#N/A</v>
        <stp/>
        <stp>##V3_BDPV12</stp>
        <stp>FEYE UW Equity</stp>
        <stp>EBITDA_TO_TOT_INT_EXP</stp>
        <stp>[NASDAQ.xlsx]Sheet1!R134C21</stp>
        <tr r="U134" s="1"/>
      </tp>
      <tp t="e">
        <v>#N/A</v>
        <stp/>
        <stp>##V3_BDPV12</stp>
        <stp>KEYW UW Equity</stp>
        <stp>EBITDA_TO_TOT_INT_EXP</stp>
        <stp>[NASDAQ.xlsx]Sheet1!R335C21</stp>
        <tr r="U335" s="1"/>
      </tp>
      <tp t="e">
        <v>#N/A</v>
        <stp/>
        <stp>##V3_BDPV12</stp>
        <stp>QUIK UW Equity</stp>
        <stp>TOT_DEBT_TO_TOT_ASSET</stp>
        <stp>[NASDAQ.xlsx]Sheet1!R275C25</stp>
        <tr r="Y275" s="1"/>
      </tp>
      <tp t="e">
        <v>#N/A</v>
        <stp/>
        <stp>##V3_BDPV12</stp>
        <stp>GUID UW Equity</stp>
        <stp>TOT_DEBT_TO_TOT_ASSET</stp>
        <stp>[NASDAQ.xlsx]Sheet1!R145C25</stp>
        <tr r="Y145" s="1"/>
      </tp>
      <tp>
        <v>1.1941999999999999</v>
        <stp/>
        <stp>##V3_BDHV12</stp>
        <stp>SPWR UW Equity</stp>
        <stp>OPER_MARGIN</stp>
        <stp>CQ12004</stp>
        <stp/>
        <stp>[NASDAQ.xlsx]OperMarg BDH!R5C315</stp>
        <stp>Dir=V</stp>
        <stp>Dts=H</stp>
        <stp>Sort=D</stp>
        <stp>Quote=C</stp>
        <stp>QtTyp=Y</stp>
        <stp>Days=T</stp>
        <stp>Per=cq</stp>
        <stp>DtFmt=D</stp>
        <stp>UseDPDF=Y</stp>
        <stp>cols=1;rows=35</stp>
        <tr r="LC5" s="3"/>
      </tp>
      <tp t="e">
        <v>#N/A</v>
        <stp/>
        <stp>##V3_BDPV12</stp>
        <stp>FUEL UW Equity</stp>
        <stp>TOT_DEBT_TO_TOT_ASSET</stp>
        <stp>[NASDAQ.xlsx]Sheet1!R287C25</stp>
        <tr r="Y287" s="1"/>
      </tp>
      <tp t="e">
        <v>#N/A</v>
        <stp/>
        <stp>##V3_BDPV12</stp>
        <stp>MERU UW Equity</stp>
        <stp>EBITDA_TO_TOT_INT_EXP</stp>
        <stp>[NASDAQ.xlsx]Sheet1!R214C21</stp>
        <tr r="U214" s="1"/>
      </tp>
      <tp>
        <v>-26.266200000000001</v>
        <stp/>
        <stp>##V3_BDHV12</stp>
        <stp>PFPT UW Equity</stp>
        <stp>OPER_MARGIN</stp>
        <stp>CQ12004</stp>
        <stp/>
        <stp>[NASDAQ.xlsx]OperMarg BDH!R5C263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C5" s="3"/>
      </tp>
      <tp t="e">
        <v>#N/A</v>
        <stp/>
        <stp>##V3_BDPV12</stp>
        <stp>RESN UW Equity</stp>
        <stp>EBITDA_TO_TOT_INT_EXP</stp>
        <stp>[NASDAQ.xlsx]Sheet1!R284C21</stp>
        <tr r="U284" s="1"/>
      </tp>
      <tp>
        <v>9.7815999999999992</v>
        <stp/>
        <stp>##V3_BDHV12</stp>
        <stp>PRFT UW Equity</stp>
        <stp>OPER_MARGIN</stp>
        <stp>CQ12004</stp>
        <stp/>
        <stp>[NASDAQ.xlsx]OperMarg BDH!R5C253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S5" s="3"/>
      </tp>
      <tp>
        <v>10.0023</v>
        <stp/>
        <stp>##V3_BDHV12</stp>
        <stp>VRTU UW Equity</stp>
        <stp>OPER_MARGIN</stp>
        <stp>CQ12004</stp>
        <stp/>
        <stp>[NASDAQ.xlsx]OperMarg BDH!R5C362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MX5" s="3"/>
      </tp>
      <tp>
        <v>5.4138000000000002</v>
        <stp/>
        <stp>##V3_BDHV12</stp>
        <stp>PLUS UW Equity</stp>
        <stp>OPER_MARGIN</stp>
        <stp>CQ12004</stp>
        <stp/>
        <stp>[NASDAQ.xlsx]OperMarg BDH!R5C124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DT5" s="3"/>
      </tp>
      <tp t="e">
        <v>#N/A</v>
        <stp/>
        <stp>##V3_BDPV12</stp>
        <stp>NUAN UW Equity</stp>
        <stp>TOT_DEBT_TO_TOT_ASSET</stp>
        <stp>[NASDAQ.xlsx]Sheet1!R236C25</stp>
        <tr r="Y236" s="1"/>
      </tp>
      <tp t="e">
        <v>#N/A</v>
        <stp/>
        <stp>##V3_BDPV12</stp>
        <stp>TUBE UW Equity</stp>
        <stp>TOT_DEBT_TO_TOT_ASSET</stp>
        <stp>[NASDAQ.xlsx]Sheet1!R347C25</stp>
        <tr r="Y347" s="1"/>
      </tp>
      <tp t="e">
        <v>#N/A</v>
        <stp/>
        <stp>##V3_BDPV12</stp>
        <stp>NETE UW Equity</stp>
        <stp>EBITDA_TO_TOT_INT_EXP</stp>
        <stp>[NASDAQ.xlsx]Sheet1!R231C21</stp>
        <tr r="U231" s="1"/>
      </tp>
      <tp>
        <v>12.8834</v>
        <stp/>
        <stp>##V3_BDHV12</stp>
        <stp>SNPS UW Equity</stp>
        <stp>OPER_MARGIN</stp>
        <stp>CQ12004</stp>
        <stp/>
        <stp>[NASDAQ.xlsx]OperMarg BDH!R5C324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L5" s="3"/>
      </tp>
      <tp t="e">
        <v>#N/A</v>
        <stp/>
        <stp>##V3_BDPV12</stp>
        <stp>AMSWA UW Equity</stp>
        <stp>EBITDA_TO_TOT_INT_EXP</stp>
        <stp>[NASDAQ.xlsx]Sheet1!R16C21</stp>
        <tr r="U16" s="1"/>
      </tp>
      <tp t="e">
        <v>#N/A</v>
        <stp/>
        <stp>##V3_BDPV12</stp>
        <stp>FCS UW Equity</stp>
        <stp>TOT_DEBT_TO_TOT_ASSET</stp>
        <stp>[NASDAQ.xlsx]Sheet1!R131C25</stp>
        <tr r="Y131" s="1"/>
      </tp>
      <tp t="e">
        <v>#N/A</v>
        <stp/>
        <stp>##V3_BDPV12</stp>
        <stp>ALOT UW Equity</stp>
        <stp>TOT_DEBT_TO_EBITDA</stp>
        <stp>[NASDAQ.xlsx]Sheet1!R32C20</stp>
        <tr r="T32" s="1"/>
      </tp>
      <tp t="e">
        <v>#N/A</v>
        <stp/>
        <stp>##V3_BDPV12</stp>
        <stp>BLKB UW Equity</stp>
        <stp>TOT_DEBT_TO_EBITDA</stp>
        <stp>[NASDAQ.xlsx]Sheet1!R48C20</stp>
        <tr r="T48" s="1"/>
      </tp>
      <tp t="e">
        <v>#N/A</v>
        <stp/>
        <stp>##V3_BDPV12</stp>
        <stp>CNVR UW Equity</stp>
        <stp>RTG_SP_LT_LC_ISSUER_CREDIT</stp>
        <stp>[NASDAQ.xlsx]Sheet1!R82C8</stp>
        <tr r="H82" s="1"/>
      </tp>
      <tp t="e">
        <v>#N/A</v>
        <stp/>
        <stp>##V3_BDPV12</stp>
        <stp>CLRX UW Equity</stp>
        <stp>RTG_SP_LT_LC_ISSUER_CREDIT</stp>
        <stp>[NASDAQ.xlsx]Sheet1!R72C8</stp>
        <tr r="H72" s="1"/>
      </tp>
      <tp t="e">
        <v>#N/A</v>
        <stp/>
        <stp>##V3_BDPV12</stp>
        <stp>CAMP UW Equity</stp>
        <stp>RTG_SP_LT_LC_ISSUER_CREDIT</stp>
        <stp>[NASDAQ.xlsx]Sheet1!R62C8</stp>
        <tr r="H62" s="1"/>
      </tp>
      <tp>
        <v>31.9588</v>
        <stp/>
        <stp>##V3_BDHV12</stp>
        <stp>ATVI UW Equity</stp>
        <stp>OPER_MARGIN</stp>
        <stp>CQ12004</stp>
        <stp/>
        <stp>[NASDAQ.xlsx]OperMarg BDH!R5C4</stp>
        <stp>Dir=V</stp>
        <stp>Dts=H</stp>
        <stp>Sort=D</stp>
        <stp>Quote=C</stp>
        <stp>QtTyp=Y</stp>
        <stp>Days=T</stp>
        <stp>Per=cq</stp>
        <stp>DtFmt=D</stp>
        <stp>UseDPDF=Y</stp>
        <stp>cols=1;rows=24</stp>
        <tr r="D5" s="3"/>
      </tp>
      <tp t="e">
        <v>#N/A</v>
        <stp/>
        <stp>##V3_BDPV12</stp>
        <stp>ADVS UW Equity</stp>
        <stp>RTG_SP_LT_LC_ISSUER_CREDIT</stp>
        <stp>[NASDAQ.xlsx]Sheet1!R10C8</stp>
        <tr r="H10" s="1"/>
      </tp>
      <tp t="e">
        <v>#N/A</v>
        <stp/>
        <stp>##V3_BDPV12</stp>
        <stp>AZPN UW Equity</stp>
        <stp>RTG_SP_LT_LC_ISSUER_CREDIT</stp>
        <stp>[NASDAQ.xlsx]Sheet1!R30C8</stp>
        <tr r="H30" s="1"/>
      </tp>
      <tp t="e">
        <v>#N/A</v>
        <stp/>
        <stp>##V3_BDPV12</stp>
        <stp>GOOGL UW Equity</stp>
        <stp>NET_DEBT_TO_SHRHLDR_EQTY</stp>
        <stp>[NASDAQ.xlsx]Sheet1!R142C24</stp>
        <tr r="X142" s="1"/>
      </tp>
      <tp t="e">
        <v>#N/A</v>
        <stp/>
        <stp>##V3_BDPV12</stp>
        <stp>BRCM UW Equity</stp>
        <stp>RTG_SP_LT_LC_ISSUER_CREDIT</stp>
        <stp>[NASDAQ.xlsx]Sheet1!R53C8</stp>
        <tr r="H53" s="1"/>
      </tp>
      <tp t="e">
        <v>#N/A</v>
        <stp/>
        <stp>##V3_BDPV12</stp>
        <stp>ALTR UW Equity</stp>
        <stp>TOT_DEBT_TO_EBITDA</stp>
        <stp>[NASDAQ.xlsx]Sheet1!R14C20</stp>
        <tr r="T14" s="1"/>
      </tp>
      <tp t="e">
        <v>#N/A</v>
        <stp/>
        <stp>##V3_BDPV12</stp>
        <stp>AVNW UW Equity</stp>
        <stp>RTG_SP_LT_LC_ISSUER_CREDIT</stp>
        <stp>[NASDAQ.xlsx]Sheet1!R40C8</stp>
        <tr r="H40" s="1"/>
      </tp>
      <tp t="e">
        <v>#N/A</v>
        <stp/>
        <stp>##V3_BDPV12</stp>
        <stp>CLRX UW Equity</stp>
        <stp>TOT_DEBT_TO_EBITDA</stp>
        <stp>[NASDAQ.xlsx]Sheet1!R72C20</stp>
        <tr r="T72" s="1"/>
      </tp>
      <tp t="e">
        <v>#N/A</v>
        <stp/>
        <stp>##V3_BDPV12</stp>
        <stp>DTLK UW Equity</stp>
        <stp>RTG_SP_LT_LC_ISSUER_CREDIT</stp>
        <stp>[NASDAQ.xlsx]Sheet1!R95C8</stp>
        <tr r="H95" s="1"/>
      </tp>
      <tp t="e">
        <v>#N/A</v>
        <stp/>
        <stp>##V3_BDPV12</stp>
        <stp>XPLR UW Equity</stp>
        <stp>FREE_CASH_FLOW_MARGIN</stp>
        <stp>[NASDAQ.xlsx]Sheet1!R371C18</stp>
        <tr r="R371" s="1"/>
      </tp>
      <tp t="e">
        <v>#N/A</v>
        <stp/>
        <stp>##V3_BDPV12</stp>
        <stp>SPLK UW Equity</stp>
        <stp>FREE_CASH_FLOW_MARGIN</stp>
        <stp>[NASDAQ.xlsx]Sheet1!R310C18</stp>
        <tr r="R310" s="1"/>
      </tp>
      <tp>
        <v>-16.070599999999999</v>
        <stp/>
        <stp>##V3_BDHV12</stp>
        <stp>MERU UW Equity</stp>
        <stp>OPER_MARGIN</stp>
        <stp>CQ12004</stp>
        <stp/>
        <stp>[NASDAQ.xlsx]OperMarg BDH!R5C213</stp>
        <stp>Dir=V</stp>
        <stp>Dts=H</stp>
        <stp>Sort=D</stp>
        <stp>Quote=C</stp>
        <stp>QtTyp=Y</stp>
        <stp>Days=T</stp>
        <stp>Per=cq</stp>
        <stp>DtFmt=D</stp>
        <stp>UseDPDF=Y</stp>
        <stp>cols=1;rows=19</stp>
        <tr r="HE5" s="3"/>
      </tp>
      <tp t="e">
        <v>#N/A</v>
        <stp/>
        <stp>##V3_BDPV12</stp>
        <stp>EPIQ UW Equity</stp>
        <stp>FREE_CASH_FLOW_MARGIN</stp>
        <stp>[NASDAQ.xlsx]Sheet1!R124C18</stp>
        <tr r="R124" s="1"/>
      </tp>
      <tp>
        <v>-63.5154</v>
        <stp/>
        <stp>##V3_BDHV12</stp>
        <stp>NLST UW Equity</stp>
        <stp>OPER_MARGIN</stp>
        <stp>CQ12004</stp>
        <stp/>
        <stp>[NASDAQ.xlsx]OperMarg BDH!R5C232</stp>
        <stp>Dir=V</stp>
        <stp>Dts=H</stp>
        <stp>Sort=D</stp>
        <stp>Quote=C</stp>
        <stp>QtTyp=Y</stp>
        <stp>Days=T</stp>
        <stp>Per=cq</stp>
        <stp>DtFmt=D</stp>
        <stp>UseDPDF=Y</stp>
        <stp>cols=1;rows=31</stp>
        <tr r="HX5" s="3"/>
      </tp>
      <tp>
        <v>0.7802</v>
        <stp/>
        <stp>##V3_BDHV12</stp>
        <stp>JDSU UW Equity</stp>
        <stp>OPER_MARGIN</stp>
        <stp>CQ12004</stp>
        <stp/>
        <stp>[NASDAQ.xlsx]OperMarg BDH!R5C173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Q5" s="3"/>
      </tp>
      <tp t="e">
        <v>#N/A</v>
        <stp/>
        <stp>##V3_BDPV12</stp>
        <stp>UPIP UW Equity</stp>
        <stp>FREE_CASH_FLOW_MARGIN</stp>
        <stp>[NASDAQ.xlsx]Sheet1!R353C18</stp>
        <tr r="R353" s="1"/>
      </tp>
      <tp>
        <v>10.8172</v>
        <stp/>
        <stp>##V3_BDHV12</stp>
        <stp>EDGW UW Equity</stp>
        <stp>OPER_MARGIN</stp>
        <stp>CQ12004</stp>
        <stp/>
        <stp>[NASDAQ.xlsx]OperMarg BDH!R5C111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G5" s="3"/>
      </tp>
      <tp t="e">
        <v>#N/A</v>
        <stp/>
        <stp>##V3_BDPV12</stp>
        <stp>IPGP UW Equity</stp>
        <stp>FREE_CASH_FLOW_MARGIN</stp>
        <stp>[NASDAQ.xlsx]Sheet1!R170C18</stp>
        <tr r="R170" s="1"/>
      </tp>
      <tp t="e">
        <v>#N/A</v>
        <stp/>
        <stp>##V3_BDPV12</stp>
        <stp>NTWK UW Equity</stp>
        <stp>TOT_DEBT_TO_TOT_ASSET</stp>
        <stp>[NASDAQ.xlsx]Sheet1!R235C25</stp>
        <tr r="Y235" s="1"/>
      </tp>
      <tp t="e">
        <v>#N/A</v>
        <stp/>
        <stp>##V3_BDPV12</stp>
        <stp>IPDN UW Equity</stp>
        <stp>FREE_CASH_FLOW_MARGIN</stp>
        <stp>[NASDAQ.xlsx]Sheet1!R262C18</stp>
        <tr r="R262" s="1"/>
      </tp>
      <tp t="e">
        <v>#N/A</v>
        <stp/>
        <stp>##V3_BDPV12</stp>
        <stp>MDAS UW Equity</stp>
        <stp>EBITDA_TO_TOT_INT_EXP</stp>
        <stp>[NASDAQ.xlsx]Sheet1!R208C21</stp>
        <tr r="U208" s="1"/>
      </tp>
      <tp t="e">
        <v>#N/A</v>
        <stp/>
        <stp>##V3_BDPV12</stp>
        <stp>TTWO UW Equity</stp>
        <stp>TOT_DEBT_TO_TOT_ASSET</stp>
        <stp>[NASDAQ.xlsx]Sheet1!R328C25</stp>
        <tr r="Y328" s="1"/>
      </tp>
      <tp t="e">
        <v>#N/A</v>
        <stp/>
        <stp>##V3_BDPV12</stp>
        <stp>SPDC UW Equity</stp>
        <stp>FREE_CASH_FLOW_MARGIN</stp>
        <stp>[NASDAQ.xlsx]Sheet1!R309C18</stp>
        <tr r="R309" s="1"/>
      </tp>
      <tp t="e">
        <v>#N/A</v>
        <stp/>
        <stp>##V3_BDPV12</stp>
        <stp>IPAS UW Equity</stp>
        <stp>FREE_CASH_FLOW_MARGIN</stp>
        <stp>[NASDAQ.xlsx]Sheet1!R169C18</stp>
        <tr r="R169" s="1"/>
      </tp>
      <tp t="e">
        <v>#N/A</v>
        <stp/>
        <stp>##V3_BDPV12</stp>
        <stp>PDFS UW Equity</stp>
        <stp>EBITDA_TO_TOT_INT_EXP</stp>
        <stp>[NASDAQ.xlsx]Sheet1!R250C21</stp>
        <tr r="U250" s="1"/>
      </tp>
      <tp t="e">
        <v>#N/A</v>
        <stp/>
        <stp>##V3_BDPV12</stp>
        <stp>LTRX UW Equity</stp>
        <stp>TOT_DEBT_TO_TOT_ASSET</stp>
        <stp>[NASDAQ.xlsx]Sheet1!R187C25</stp>
        <tr r="Y187" s="1"/>
      </tp>
      <tp>
        <v>0.35049999999999998</v>
        <stp/>
        <stp>##V3_BDHV12</stp>
        <stp>FSLR UW Equity</stp>
        <stp>OPER_MARGIN</stp>
        <stp>CQ12004</stp>
        <stp/>
        <stp>[NASDAQ.xlsx]OperMarg BDH!R5C134</stp>
        <stp>Dir=V</stp>
        <stp>Dts=H</stp>
        <stp>Sort=D</stp>
        <stp>Quote=C</stp>
        <stp>QtTyp=Y</stp>
        <stp>Days=T</stp>
        <stp>Per=cq</stp>
        <stp>DtFmt=D</stp>
        <stp>UseDPDF=Y</stp>
        <stp>cols=1;rows=31</stp>
        <tr r="ED5" s="3"/>
      </tp>
      <tp t="e">
        <v>#N/A</v>
        <stp/>
        <stp>##V3_BDPV12</stp>
        <stp>MTSI UW Equity</stp>
        <stp>TOT_DEBT_TO_TOT_ASSET</stp>
        <stp>[NASDAQ.xlsx]Sheet1!R199C25</stp>
        <tr r="Y199" s="1"/>
      </tp>
      <tp t="e">
        <v>#N/A</v>
        <stp/>
        <stp>##V3_BDPV12</stp>
        <stp>EDGW UW Equity</stp>
        <stp>EBITDA_TO_TOT_INT_EXP</stp>
        <stp>[NASDAQ.xlsx]Sheet1!R112C21</stp>
        <tr r="U112" s="1"/>
      </tp>
      <tp t="e">
        <v>#N/A</v>
        <stp/>
        <stp>##V3_BDPV12</stp>
        <stp>MTSN UW Equity</stp>
        <stp>TOT_DEBT_TO_TOT_ASSET</stp>
        <stp>[NASDAQ.xlsx]Sheet1!R205C25</stp>
        <tr r="Y205" s="1"/>
      </tp>
      <tp t="e">
        <v>#N/A</v>
        <stp/>
        <stp>##V3_BDPV12</stp>
        <stp>STRM UW Equity</stp>
        <stp>TOT_DEBT_TO_TOT_ASSET</stp>
        <stp>[NASDAQ.xlsx]Sheet1!R314C25</stp>
        <tr r="Y314" s="1"/>
      </tp>
      <tp t="e">
        <v>#N/A</v>
        <stp/>
        <stp>##V3_BDPV12</stp>
        <stp>VTSS UW Equity</stp>
        <stp>TOT_DEBT_TO_TOT_ASSET</stp>
        <stp>[NASDAQ.xlsx]Sheet1!R364C25</stp>
        <tr r="Y364" s="1"/>
      </tp>
      <tp t="e">
        <v>#N/A</v>
        <stp/>
        <stp>##V3_BDPV12</stp>
        <stp>FTNT UW Equity</stp>
        <stp>TOT_DEBT_TO_TOT_ASSET</stp>
        <stp>[NASDAQ.xlsx]Sheet1!R139C25</stp>
        <tr r="Y139" s="1"/>
      </tp>
      <tp t="e">
        <v>#N/A</v>
        <stp/>
        <stp>##V3_BDPV12</stp>
        <stp>TTMI UW Equity</stp>
        <stp>TOT_DEBT_TO_TOT_ASSET</stp>
        <stp>[NASDAQ.xlsx]Sheet1!R346C25</stp>
        <tr r="Y346" s="1"/>
      </tp>
      <tp t="e">
        <v>#N/A</v>
        <stp/>
        <stp>##V3_BDPV12</stp>
        <stp>BLIN           UW Equity</stp>
        <stp>NET_WORKING_CAPITAL_INVESTMENT</stp>
        <stp>[NASDAQ.xlsx]Sheet1!R51C27</stp>
        <tr r="AA51" s="1"/>
      </tp>
      <tp t="e">
        <v>#N/A</v>
        <stp/>
        <stp>##V3_BDPV12</stp>
        <stp>ADAT UW Equity</stp>
        <stp>BS_TOT_ASSET</stp>
        <stp>[NASDAQ.xlsx]Sheet1!R36C22</stp>
        <tr r="V36" s="1"/>
      </tp>
      <tp t="e">
        <v>#N/A</v>
        <stp/>
        <stp>##V3_BDPV12</stp>
        <stp>AMAT UW Equity</stp>
        <stp>BS_TOT_ASSET</stp>
        <stp>[NASDAQ.xlsx]Sheet1!R24C22</stp>
        <tr r="V24" s="1"/>
      </tp>
      <tp t="e">
        <v>#N/A</v>
        <stp/>
        <stp>##V3_BDPV12</stp>
        <stp>ALOT UW Equity</stp>
        <stp>BS_TOT_ASSET</stp>
        <stp>[NASDAQ.xlsx]Sheet1!R32C22</stp>
        <tr r="V32" s="1"/>
      </tp>
      <tp t="e">
        <v>#N/A</v>
        <stp/>
        <stp>##V3_BDPV12</stp>
        <stp>BNFT UW Equity</stp>
        <stp>BS_TOT_ASSET</stp>
        <stp>[NASDAQ.xlsx]Sheet1!R46C22</stp>
        <tr r="V46" s="1"/>
      </tp>
      <tp t="e">
        <v>#N/A</v>
        <stp/>
        <stp>##V3_BDPV12</stp>
        <stp>BSFT UW Equity</stp>
        <stp>BS_TOT_ASSET</stp>
        <stp>[NASDAQ.xlsx]Sheet1!R54C22</stp>
        <tr r="V54" s="1"/>
      </tp>
      <tp t="e">
        <v>#N/A</v>
        <stp/>
        <stp>##V3_BDPV12</stp>
        <stp>CVLT UW Equity</stp>
        <stp>BS_TOT_ASSET</stp>
        <stp>[NASDAQ.xlsx]Sheet1!R74C22</stp>
        <tr r="V74" s="1"/>
      </tp>
      <tp t="e">
        <v>#N/A</v>
        <stp/>
        <stp>##V3_BDPV12</stp>
        <stp>CTCT UW Equity</stp>
        <stp>BS_TOT_ASSET</stp>
        <stp>[NASDAQ.xlsx]Sheet1!R81C22</stp>
        <tr r="V81" s="1"/>
      </tp>
      <tp>
        <v>3.2052999999999998</v>
        <stp/>
        <stp>##V3_BDHV12</stp>
        <stp>TQNT UW Equity</stp>
        <stp>OPER_MARGIN</stp>
        <stp>CQ12004</stp>
        <stp/>
        <stp>[NASDAQ.xlsx]OperMarg BDH!R5C342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D5" s="3"/>
      </tp>
      <tp t="e">
        <v>#N/A</v>
        <stp/>
        <stp>##V3_BDPV12</stp>
        <stp>SPWR UW Equity</stp>
        <stp>FREE_CASH_FLOW_MARGIN</stp>
        <stp>[NASDAQ.xlsx]Sheet1!R316C18</stp>
        <tr r="R316" s="1"/>
      </tp>
      <tp t="e">
        <v>#N/A</v>
        <stp/>
        <stp>##V3_BDPV12</stp>
        <stp>VDSI UW Equity</stp>
        <stp>EBITDA_TO_TOT_INT_EXP</stp>
        <stp>[NASDAQ.xlsx]Sheet1!R355C21</stp>
        <tr r="U355" s="1"/>
      </tp>
      <tp t="e">
        <v>#N/A</v>
        <stp/>
        <stp>##V3_BDPV12</stp>
        <stp>MPWR UW Equity</stp>
        <stp>FREE_CASH_FLOW_MARGIN</stp>
        <stp>[NASDAQ.xlsx]Sheet1!R224C18</stp>
        <tr r="R224" s="1"/>
      </tp>
      <tp t="e">
        <v>#N/A</v>
        <stp/>
        <stp>##V3_BDPV12</stp>
        <stp>TTEC UW Equity</stp>
        <stp>TOT_DEBT_TO_TOT_ASSET</stp>
        <stp>[NASDAQ.xlsx]Sheet1!R332C25</stp>
        <tr r="Y332" s="1"/>
      </tp>
      <tp t="e">
        <v>#N/A</v>
        <stp/>
        <stp>##V3_BDPV12</stp>
        <stp>UTEK UW Equity</stp>
        <stp>TOT_DEBT_TO_TOT_ASSET</stp>
        <stp>[NASDAQ.xlsx]Sheet1!R351C25</stp>
        <tr r="Y351" s="1"/>
      </tp>
      <tp t="e">
        <v>#N/A</v>
        <stp/>
        <stp>##V3_BDPV12</stp>
        <stp>LPTH UW Equity</stp>
        <stp>FREE_CASH_FLOW_MARGIN</stp>
        <stp>[NASDAQ.xlsx]Sheet1!R189C18</stp>
        <tr r="R189" s="1"/>
      </tp>
      <tp t="e">
        <v>#N/A</v>
        <stp/>
        <stp>##V3_BDPV12</stp>
        <stp>MDSO UW Equity</stp>
        <stp>EBITDA_TO_TOT_INT_EXP</stp>
        <stp>[NASDAQ.xlsx]Sheet1!R210C21</stp>
        <tr r="U210" s="1"/>
      </tp>
      <tp t="e">
        <v>#N/A</v>
        <stp/>
        <stp>##V3_BDPV12</stp>
        <stp>JDSU UW Equity</stp>
        <stp>EBITDA_TO_TOT_INT_EXP</stp>
        <stp>[NASDAQ.xlsx]Sheet1!R174C21</stp>
        <tr r="U174" s="1"/>
      </tp>
      <tp t="e">
        <v>#N/A</v>
        <stp/>
        <stp>##V3_BDPV12</stp>
        <stp>KTEC UW Equity</stp>
        <stp>TOT_DEBT_TO_TOT_ASSET</stp>
        <stp>[NASDAQ.xlsx]Sheet1!R178C25</stp>
        <tr r="Y178" s="1"/>
      </tp>
      <tp t="e">
        <v>#N/A</v>
        <stp/>
        <stp>##V3_BDPV12</stp>
        <stp>NTAP UW Equity</stp>
        <stp>TOT_DEBT_TO_TOT_ASSET</stp>
        <stp>[NASDAQ.xlsx]Sheet1!R232C25</stp>
        <tr r="Y232" s="1"/>
      </tp>
      <tp t="e">
        <v>#N/A</v>
        <stp/>
        <stp>##V3_BDPV12</stp>
        <stp>SPSC UW Equity</stp>
        <stp>FREE_CASH_FLOW_MARGIN</stp>
        <stp>[NASDAQ.xlsx]Sheet1!R311C18</stp>
        <tr r="R311" s="1"/>
      </tp>
      <tp t="e">
        <v>#N/A</v>
        <stp/>
        <stp>##V3_BDPV12</stp>
        <stp>SPRT UW Equity</stp>
        <stp>FREE_CASH_FLOW_MARGIN</stp>
        <stp>[NASDAQ.xlsx]Sheet1!R319C18</stp>
        <tr r="R319" s="1"/>
      </tp>
      <tp t="e">
        <v>#N/A</v>
        <stp/>
        <stp>##V3_BDPV12</stp>
        <stp>KTCC UW Equity</stp>
        <stp>TOT_DEBT_TO_TOT_ASSET</stp>
        <stp>[NASDAQ.xlsx]Sheet1!R179C25</stp>
        <tr r="Y179" s="1"/>
      </tp>
      <tp t="e">
        <v>#N/A</v>
        <stp/>
        <stp>##V3_BDPV12</stp>
        <stp>IDTI UW Equity</stp>
        <stp>EBITDA_TO_TOT_INT_EXP</stp>
        <stp>[NASDAQ.xlsx]Sheet1!R158C21</stp>
        <tr r="U158" s="1"/>
      </tp>
      <tp t="e">
        <v>#N/A</v>
        <stp/>
        <stp>##V3_BDPV12</stp>
        <stp>NTCT UW Equity</stp>
        <stp>TOT_DEBT_TO_TOT_ASSET</stp>
        <stp>[NASDAQ.xlsx]Sheet1!R234C25</stp>
        <tr r="Y234" s="1"/>
      </tp>
      <tp t="e">
        <v>#N/A</v>
        <stp/>
        <stp>##V3_BDPV12</stp>
        <stp>LPSN UW Equity</stp>
        <stp>FREE_CASH_FLOW_MARGIN</stp>
        <stp>[NASDAQ.xlsx]Sheet1!R194C18</stp>
        <tr r="R194" s="1"/>
      </tp>
      <tp t="e">
        <v>#N/A</v>
        <stp/>
        <stp>##V3_BDPV12</stp>
        <stp>MTBC UW Equity</stp>
        <stp>TOT_DEBT_TO_TOT_ASSET</stp>
        <stp>[NASDAQ.xlsx]Sheet1!R209C25</stp>
        <tr r="Y209" s="1"/>
      </tp>
      <tp t="e">
        <v>#N/A</v>
        <stp/>
        <stp>##V3_BDPV12</stp>
        <stp>RP UW Equity</stp>
        <stp>RTG_MOODY_LONG_TERM</stp>
        <stp>[NASDAQ.xlsx]Sheet1!R282C12</stp>
        <tr r="L282" s="1"/>
      </tp>
      <tp t="e">
        <v>#N/A</v>
        <stp/>
        <stp>##V3_BDPV12</stp>
        <stp>CAVM UW Equity</stp>
        <stp>TOT_DEBT_TO_TOT_ASSET</stp>
        <stp>[NASDAQ.xlsx]Sheet1!R64C25</stp>
        <tr r="Y64" s="1"/>
      </tp>
      <tp t="e">
        <v>#N/A</v>
        <stp/>
        <stp>##V3_BDPV12</stp>
        <stp>CALD UW Equity</stp>
        <stp>TOT_DEBT_TO_TOT_ASSET</stp>
        <stp>[NASDAQ.xlsx]Sheet1!R63C25</stp>
        <tr r="Y63" s="1"/>
      </tp>
      <tp t="e">
        <v>#N/A</v>
        <stp/>
        <stp>##V3_BDPV12</stp>
        <stp>CAMP UW Equity</stp>
        <stp>TOT_DEBT_TO_TOT_ASSET</stp>
        <stp>[NASDAQ.xlsx]Sheet1!R62C25</stp>
        <tr r="Y62" s="1"/>
      </tp>
      <tp t="e">
        <v>#N/A</v>
        <stp/>
        <stp>##V3_BDPV12</stp>
        <stp>CCRN UW Equity</stp>
        <stp>TOT_DEBT_TO_TOT_ASSET</stp>
        <stp>[NASDAQ.xlsx]Sheet1!R88C25</stp>
        <tr r="Y88" s="1"/>
      </tp>
      <tp t="e">
        <v>#N/A</v>
        <stp/>
        <stp>##V3_BDPV12</stp>
        <stp>CCUR UW Equity</stp>
        <stp>TOT_DEBT_TO_TOT_ASSET</stp>
        <stp>[NASDAQ.xlsx]Sheet1!R80C25</stp>
        <tr r="Y80" s="1"/>
      </tp>
      <tp t="e">
        <v>#N/A</v>
        <stp/>
        <stp>##V3_BDPV12</stp>
        <stp>CCOI UW Equity</stp>
        <stp>TOT_DEBT_TO_TOT_ASSET</stp>
        <stp>[NASDAQ.xlsx]Sheet1!R70C25</stp>
        <tr r="Y70" s="1"/>
      </tp>
      <tp t="e">
        <v>#N/A</v>
        <stp/>
        <stp>##V3_BDPV12</stp>
        <stp>CCMP UW Equity</stp>
        <stp>TOT_DEBT_TO_TOT_ASSET</stp>
        <stp>[NASDAQ.xlsx]Sheet1!R60C25</stp>
        <tr r="Y60" s="1"/>
      </tp>
      <tp t="e">
        <v>#N/A</v>
        <stp/>
        <stp>##V3_BDPV12</stp>
        <stp>CDNS UW Equity</stp>
        <stp>TOT_DEBT_TO_TOT_ASSET</stp>
        <stp>[NASDAQ.xlsx]Sheet1!R61C25</stp>
        <tr r="Y61" s="1"/>
      </tp>
      <tp t="e">
        <v>#N/A</v>
        <stp/>
        <stp>##V3_BDPV12</stp>
        <stp>CEVA UW Equity</stp>
        <stp>TOT_DEBT_TO_TOT_ASSET</stp>
        <stp>[NASDAQ.xlsx]Sheet1!R66C25</stp>
        <tr r="Y66" s="1"/>
      </tp>
      <tp t="e">
        <v>#N/A</v>
        <stp/>
        <stp>##V3_BDPV12</stp>
        <stp>CERN UW Equity</stp>
        <stp>TOT_DEBT_TO_TOT_ASSET</stp>
        <stp>[NASDAQ.xlsx]Sheet1!R65C25</stp>
        <tr r="Y65" s="1"/>
      </tp>
      <tp t="e">
        <v>#N/A</v>
        <stp/>
        <stp>##V3_BDPV12</stp>
        <stp>CLRX UW Equity</stp>
        <stp>TOT_DEBT_TO_TOT_ASSET</stp>
        <stp>[NASDAQ.xlsx]Sheet1!R72C25</stp>
        <tr r="Y72" s="1"/>
      </tp>
      <tp t="e">
        <v>#N/A</v>
        <stp/>
        <stp>##V3_BDPV12</stp>
        <stp>CMTL UW Equity</stp>
        <stp>TOT_DEBT_TO_TOT_ASSET</stp>
        <stp>[NASDAQ.xlsx]Sheet1!R78C25</stp>
        <tr r="Y78" s="1"/>
      </tp>
      <tp t="e">
        <v>#N/A</v>
        <stp/>
        <stp>##V3_BDPV12</stp>
        <stp>CNVR UW Equity</stp>
        <stp>TOT_DEBT_TO_TOT_ASSET</stp>
        <stp>[NASDAQ.xlsx]Sheet1!R82C25</stp>
        <tr r="Y82" s="1"/>
      </tp>
      <tp t="e">
        <v>#N/A</v>
        <stp/>
        <stp>##V3_BDPV12</stp>
        <stp>CNQR UW Equity</stp>
        <stp>TOT_DEBT_TO_TOT_ASSET</stp>
        <stp>[NASDAQ.xlsx]Sheet1!R79C25</stp>
        <tr r="Y79" s="1"/>
      </tp>
      <tp t="e">
        <v>#N/A</v>
        <stp/>
        <stp>##V3_BDPV12</stp>
        <stp>COVS UW Equity</stp>
        <stp>TOT_DEBT_TO_TOT_ASSET</stp>
        <stp>[NASDAQ.xlsx]Sheet1!R84C25</stp>
        <tr r="Y84" s="1"/>
      </tp>
      <tp t="e">
        <v>#N/A</v>
        <stp/>
        <stp>##V3_BDPV12</stp>
        <stp>COMM UW Equity</stp>
        <stp>TOT_DEBT_TO_TOT_ASSET</stp>
        <stp>[NASDAQ.xlsx]Sheet1!R73C25</stp>
        <tr r="Y73" s="1"/>
      </tp>
      <tp t="e">
        <v>#N/A</v>
        <stp/>
        <stp>##V3_BDPV12</stp>
        <stp>CPWR UW Equity</stp>
        <stp>TOT_DEBT_TO_TOT_ASSET</stp>
        <stp>[NASDAQ.xlsx]Sheet1!R77C25</stp>
        <tr r="Y77" s="1"/>
      </tp>
      <tp t="e">
        <v>#N/A</v>
        <stp/>
        <stp>##V3_BDPV12</stp>
        <stp>CPSI UW Equity</stp>
        <stp>TOT_DEBT_TO_TOT_ASSET</stp>
        <stp>[NASDAQ.xlsx]Sheet1!R75C25</stp>
        <tr r="Y75" s="1"/>
      </tp>
      <tp t="e">
        <v>#N/A</v>
        <stp/>
        <stp>##V3_BDPV12</stp>
        <stp>CRUS UW Equity</stp>
        <stp>TOT_DEBT_TO_TOT_ASSET</stp>
        <stp>[NASDAQ.xlsx]Sheet1!R67C25</stp>
        <tr r="Y67" s="1"/>
      </tp>
      <tp t="e">
        <v>#N/A</v>
        <stp/>
        <stp>##V3_BDPV12</stp>
        <stp>CRAY UW Equity</stp>
        <stp>TOT_DEBT_TO_TOT_ASSET</stp>
        <stp>[NASDAQ.xlsx]Sheet1!R86C25</stp>
        <tr r="Y86" s="1"/>
      </tp>
      <tp t="e">
        <v>#N/A</v>
        <stp/>
        <stp>##V3_BDPV12</stp>
        <stp>CRDS UW Equity</stp>
        <stp>TOT_DEBT_TO_TOT_ASSET</stp>
        <stp>[NASDAQ.xlsx]Sheet1!R89C25</stp>
        <tr r="Y89" s="1"/>
      </tp>
      <tp t="e">
        <v>#N/A</v>
        <stp/>
        <stp>##V3_BDPV12</stp>
        <stp>CREE UW Equity</stp>
        <stp>TOT_DEBT_TO_TOT_ASSET</stp>
        <stp>[NASDAQ.xlsx]Sheet1!R87C25</stp>
        <tr r="Y87" s="1"/>
      </tp>
      <tp t="e">
        <v>#N/A</v>
        <stp/>
        <stp>##V3_BDPV12</stp>
        <stp>CSPI UW Equity</stp>
        <stp>TOT_DEBT_TO_TOT_ASSET</stp>
        <stp>[NASDAQ.xlsx]Sheet1!R91C25</stp>
        <tr r="Y91" s="1"/>
      </tp>
      <tp t="e">
        <v>#N/A</v>
        <stp/>
        <stp>##V3_BDPV12</stp>
        <stp>CSGS UW Equity</stp>
        <stp>TOT_DEBT_TO_TOT_ASSET</stp>
        <stp>[NASDAQ.xlsx]Sheet1!R90C25</stp>
        <tr r="Y90" s="1"/>
      </tp>
      <tp t="e">
        <v>#N/A</v>
        <stp/>
        <stp>##V3_BDPV12</stp>
        <stp>CSCO UW Equity</stp>
        <stp>TOT_DEBT_TO_TOT_ASSET</stp>
        <stp>[NASDAQ.xlsx]Sheet1!R68C25</stp>
        <tr r="Y68" s="1"/>
      </tp>
      <tp t="e">
        <v>#N/A</v>
        <stp/>
        <stp>##V3_BDPV12</stp>
        <stp>CSOD UW Equity</stp>
        <stp>TOT_DEBT_TO_TOT_ASSET</stp>
        <stp>[NASDAQ.xlsx]Sheet1!R83C25</stp>
        <tr r="Y83" s="1"/>
      </tp>
      <tp t="e">
        <v>#N/A</v>
        <stp/>
        <stp>##V3_BDPV12</stp>
        <stp>CTXS UW Equity</stp>
        <stp>TOT_DEBT_TO_TOT_ASSET</stp>
        <stp>[NASDAQ.xlsx]Sheet1!R69C25</stp>
        <tr r="Y69" s="1"/>
      </tp>
      <tp t="e">
        <v>#N/A</v>
        <stp/>
        <stp>##V3_BDPV12</stp>
        <stp>CTSH UW Equity</stp>
        <stp>TOT_DEBT_TO_TOT_ASSET</stp>
        <stp>[NASDAQ.xlsx]Sheet1!R71C25</stp>
        <tr r="Y71" s="1"/>
      </tp>
      <tp t="e">
        <v>#N/A</v>
        <stp/>
        <stp>##V3_BDPV12</stp>
        <stp>CTCT UW Equity</stp>
        <stp>TOT_DEBT_TO_TOT_ASSET</stp>
        <stp>[NASDAQ.xlsx]Sheet1!R81C25</stp>
        <tr r="Y81" s="1"/>
      </tp>
      <tp t="e">
        <v>#N/A</v>
        <stp/>
        <stp>##V3_BDPV12</stp>
        <stp>CVLT UW Equity</stp>
        <stp>TOT_DEBT_TO_TOT_ASSET</stp>
        <stp>[NASDAQ.xlsx]Sheet1!R74C25</stp>
        <tr r="Y74" s="1"/>
      </tp>
      <tp t="e">
        <v>#N/A</v>
        <stp/>
        <stp>##V3_BDPV12</stp>
        <stp>EXA UW Equity</stp>
        <stp>TOT_DEBT_TO_TOT_ASSET</stp>
        <stp>[NASDAQ.xlsx]Sheet1!R127C25</stp>
        <tr r="Y127" s="1"/>
      </tp>
      <tp t="e">
        <v>#N/A</v>
        <stp/>
        <stp>##V3_BDPV12</stp>
        <stp>COMM UW Equity</stp>
        <stp>TOT_DEBT_TO_EBITDA</stp>
        <stp>[NASDAQ.xlsx]Sheet1!R73C20</stp>
        <tr r="T73" s="1"/>
      </tp>
      <tp t="e">
        <v>#N/A</v>
        <stp/>
        <stp>##V3_BDPV12</stp>
        <stp>AAPL UW Equity</stp>
        <stp>RTG_SP_LT_LC_ISSUER_CREDIT</stp>
        <stp>[NASDAQ.xlsx]Sheet1!R23C8</stp>
        <tr r="H23" s="1"/>
      </tp>
      <tp t="e">
        <v>#N/A</v>
        <stp/>
        <stp>##V3_BDPV12</stp>
        <stp>CDNS UW Equity</stp>
        <stp>RTG_SP_LT_LC_ISSUER_CREDIT</stp>
        <stp>[NASDAQ.xlsx]Sheet1!R61C8</stp>
        <tr r="H61" s="1"/>
      </tp>
      <tp t="e">
        <v>#N/A</v>
        <stp/>
        <stp>##V3_BDPV12</stp>
        <stp>AXTI UW Equity</stp>
        <stp>RTG_SP_LT_LC_ISSUER_CREDIT</stp>
        <stp>[NASDAQ.xlsx]Sheet1!R43C8</stp>
        <tr r="H43" s="1"/>
      </tp>
      <tp t="e">
        <v>#N/A</v>
        <stp/>
        <stp>##V3_BDPV12</stp>
        <stp>DRAM UW Equity</stp>
        <stp>RTG_SP_LT_LC_ISSUER_CREDIT</stp>
        <stp>[NASDAQ.xlsx]Sheet1!R96C8</stp>
        <tr r="H96" s="1"/>
      </tp>
      <tp t="e">
        <v>#N/A</v>
        <stp/>
        <stp>##V3_BDPV12</stp>
        <stp>COVS UW Equity</stp>
        <stp>TOT_DEBT_TO_EBITDA</stp>
        <stp>[NASDAQ.xlsx]Sheet1!R84C20</stp>
        <tr r="T84" s="1"/>
      </tp>
      <tp t="e">
        <v>#N/A</v>
        <stp/>
        <stp>##V3_BDPV12</stp>
        <stp>ASUR UW Equity</stp>
        <stp>RTG_SP_LT_LC_ISSUER_CREDIT</stp>
        <stp>[NASDAQ.xlsx]Sheet1!R33C8</stp>
        <tr r="H33" s="1"/>
      </tp>
      <tp t="e">
        <v>#N/A</v>
        <stp/>
        <stp>##V3_BDPV12</stp>
        <stp>CSPI UW Equity</stp>
        <stp>RTG_SP_LT_LC_ISSUER_CREDIT</stp>
        <stp>[NASDAQ.xlsx]Sheet1!R91C8</stp>
        <tr r="H91" s="1"/>
      </tp>
      <tp t="e">
        <v>#N/A</v>
        <stp/>
        <stp>##V3_BDPV12</stp>
        <stp>CTSH UW Equity</stp>
        <stp>RTG_SP_LT_LC_ISSUER_CREDIT</stp>
        <stp>[NASDAQ.xlsx]Sheet1!R71C8</stp>
        <tr r="H71" s="1"/>
      </tp>
      <tp t="e">
        <v>#N/A</v>
        <stp/>
        <stp>##V3_BDPV12</stp>
        <stp>CTCT UW Equity</stp>
        <stp>RTG_SP_LT_LC_ISSUER_CREDIT</stp>
        <stp>[NASDAQ.xlsx]Sheet1!R81C8</stp>
        <tr r="H81" s="1"/>
      </tp>
      <tp>
        <v>7.6692999999999998</v>
        <stp/>
        <stp>##V3_BDHV12</stp>
        <stp>MENT UW Equity</stp>
        <stp>OPER_MARGIN</stp>
        <stp>CQ12004</stp>
        <stp/>
        <stp>[NASDAQ.xlsx]OperMarg BDH!R5C211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C5" s="3"/>
      </tp>
      <tp>
        <v>21.923100000000002</v>
        <stp/>
        <stp>##V3_BDHV12</stp>
        <stp>MCHP UW Equity</stp>
        <stp>OPER_MARGIN</stp>
        <stp>CQ12004</stp>
        <stp/>
        <stp>[NASDAQ.xlsx]OperMarg BDH!R5C215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G5" s="3"/>
      </tp>
      <tp t="e">
        <v>#N/A</v>
        <stp/>
        <stp>##V3_BDPV12</stp>
        <stp>FSLR UW Equity</stp>
        <stp>FREE_CASH_FLOW_MARGIN</stp>
        <stp>[NASDAQ.xlsx]Sheet1!R135C18</stp>
        <tr r="R135" s="1"/>
      </tp>
      <tp t="e">
        <v>#N/A</v>
        <stp/>
        <stp>##V3_BDPV12</stp>
        <stp>SSNC UW Equity</stp>
        <stp>FREE_CASH_FLOW_MARGIN</stp>
        <stp>[NASDAQ.xlsx]Sheet1!R312C18</stp>
        <tr r="R312" s="1"/>
      </tp>
      <tp t="e">
        <v>#N/A</v>
        <stp/>
        <stp>##V3_BDPV12</stp>
        <stp>HSON UW Equity</stp>
        <stp>FREE_CASH_FLOW_MARGIN</stp>
        <stp>[NASDAQ.xlsx]Sheet1!R150C18</stp>
        <tr r="R150" s="1"/>
      </tp>
      <tp t="e">
        <v>#N/A</v>
        <stp/>
        <stp>##V3_BDPV12</stp>
        <stp>PSMI UW Equity</stp>
        <stp>FREE_CASH_FLOW_MARGIN</stp>
        <stp>[NASDAQ.xlsx]Sheet1!R253C18</stp>
        <tr r="R253" s="1"/>
      </tp>
      <tp t="e">
        <v>#N/A</v>
        <stp/>
        <stp>##V3_BDPV12</stp>
        <stp>GSIT UW Equity</stp>
        <stp>FREE_CASH_FLOW_MARGIN</stp>
        <stp>[NASDAQ.xlsx]Sheet1!R144C18</stp>
        <tr r="R144" s="1"/>
      </tp>
      <tp t="e">
        <v>#N/A</v>
        <stp/>
        <stp>##V3_BDPV12</stp>
        <stp>HSII UW Equity</stp>
        <stp>FREE_CASH_FLOW_MARGIN</stp>
        <stp>[NASDAQ.xlsx]Sheet1!R148C18</stp>
        <tr r="R148" s="1"/>
      </tp>
      <tp t="e">
        <v>#N/A</v>
        <stp/>
        <stp>##V3_BDPV12</stp>
        <stp>ISIL UW Equity</stp>
        <stp>FREE_CASH_FLOW_MARGIN</stp>
        <stp>[NASDAQ.xlsx]Sheet1!R166C18</stp>
        <tr r="R166" s="1"/>
      </tp>
      <tp t="e">
        <v>#N/A</v>
        <stp/>
        <stp>##V3_BDPV12</stp>
        <stp>DGLY UW Equity</stp>
        <stp>EBITDA_TO_TOT_INT_EXP</stp>
        <stp>[NASDAQ.xlsx]Sheet1!R101C21</stp>
        <tr r="U101" s="1"/>
      </tp>
      <tp t="e">
        <v>#N/A</v>
        <stp/>
        <stp>##V3_BDPV12</stp>
        <stp>SGMA UW Equity</stp>
        <stp>EBITDA_TO_TOT_INT_EXP</stp>
        <stp>[NASDAQ.xlsx]Sheet1!R300C21</stp>
        <tr r="U300" s="1"/>
      </tp>
      <tp>
        <v>5.1938000000000004</v>
        <stp/>
        <stp>##V3_BDHV12</stp>
        <stp>FCS UW Equity</stp>
        <stp>OPER_MARGIN</stp>
        <stp>CQ12004</stp>
        <stp/>
        <stp>[NASDAQ.xlsx]OperMarg BDH!R5C130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Z5" s="3"/>
      </tp>
      <tp t="e">
        <v>#N/A</v>
        <stp/>
        <stp>##V3_BDPV12</stp>
        <stp>OSIS UW Equity</stp>
        <stp>FREE_CASH_FLOW_MARGIN</stp>
        <stp>[NASDAQ.xlsx]Sheet1!R243C18</stp>
        <tr r="R243" s="1"/>
      </tp>
      <tp t="e">
        <v>#N/A</v>
        <stp/>
        <stp>##V3_BDPV12</stp>
        <stp>SGMS UW Equity</stp>
        <stp>EBITDA_TO_TOT_INT_EXP</stp>
        <stp>[NASDAQ.xlsx]Sheet1!R294C21</stp>
        <tr r="U294" s="1"/>
      </tp>
      <tp t="e">
        <v>#N/A</v>
        <stp/>
        <stp>##V3_BDPV12</stp>
        <stp>QSII UW Equity</stp>
        <stp>FREE_CASH_FLOW_MARGIN</stp>
        <stp>[NASDAQ.xlsx]Sheet1!R271C18</stp>
        <tr r="R271" s="1"/>
      </tp>
      <tp t="e">
        <v>#N/A</v>
        <stp/>
        <stp>##V3_BDPV12</stp>
        <stp>ADI UW Equity</stp>
        <stp>BS_TOT_ASSET</stp>
        <stp>[NASDAQ.xlsx]Sheet1!R20C22</stp>
        <tr r="V20" s="1"/>
      </tp>
      <tp t="e">
        <v>#N/A</v>
        <stp/>
        <stp>##V3_BDPV12</stp>
        <stp>MSFT UW Equity</stp>
        <stp>FREE_CASH_FLOW_MARGIN</stp>
        <stp>[NASDAQ.xlsx]Sheet1!R219C18</stp>
        <tr r="R219" s="1"/>
      </tp>
      <tp t="e">
        <v>#N/A</v>
        <stp/>
        <stp>##V3_BDPV12</stp>
        <stp>EGAN UW Equity</stp>
        <stp>EBITDA_TO_TOT_INT_EXP</stp>
        <stp>[NASDAQ.xlsx]Sheet1!R113C21</stp>
        <tr r="U113" s="1"/>
      </tp>
      <tp>
        <v>-8.6539999999999999</v>
        <stp/>
        <stp>##V3_BDHV12</stp>
        <stp>EXTR UW Equity</stp>
        <stp>OPER_MARGIN</stp>
        <stp>CQ12004</stp>
        <stp/>
        <stp>[NASDAQ.xlsx]OperMarg BDH!R5C127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W5" s="3"/>
      </tp>
      <tp t="e">
        <v>#N/A</v>
        <stp/>
        <stp>##V3_BDPV12</stp>
        <stp>WWWW UW Equity</stp>
        <stp>TOT_DEBT_TO_TOT_ASSET</stp>
        <stp>[NASDAQ.xlsx]Sheet1!R367C25</stp>
        <tr r="Y367" s="1"/>
      </tp>
      <tp t="e">
        <v>#N/A</v>
        <stp/>
        <stp>##V3_BDPV12</stp>
        <stp>PSEM UW Equity</stp>
        <stp>FREE_CASH_FLOW_MARGIN</stp>
        <stp>[NASDAQ.xlsx]Sheet1!R255C18</stp>
        <tr r="R255" s="1"/>
      </tp>
      <tp t="e">
        <v>#N/A</v>
        <stp/>
        <stp>##V3_BDPV12</stp>
        <stp>VGGL UW Equity</stp>
        <stp>EBITDA_TO_TOT_INT_EXP</stp>
        <stp>[NASDAQ.xlsx]Sheet1!R362C21</stp>
        <tr r="U362" s="1"/>
      </tp>
      <tp t="e">
        <v>#N/A</v>
        <stp/>
        <stp>##V3_BDPV12</stp>
        <stp>WSCI UW Equity</stp>
        <stp>FREE_CASH_FLOW_MARGIN</stp>
        <stp>[NASDAQ.xlsx]Sheet1!R369C18</stp>
        <tr r="R369" s="1"/>
      </tp>
      <tp t="e">
        <v>#N/A</v>
        <stp/>
        <stp>##V3_BDPV12</stp>
        <stp>MSCC UW Equity</stp>
        <stp>FREE_CASH_FLOW_MARGIN</stp>
        <stp>[NASDAQ.xlsx]Sheet1!R218C18</stp>
        <tr r="R218" s="1"/>
      </tp>
      <tp t="e">
        <v>#N/A</v>
        <stp/>
        <stp>##V3_BDPV12</stp>
        <stp>VSAT UW Equity</stp>
        <stp>FREE_CASH_FLOW_MARGIN</stp>
        <stp>[NASDAQ.xlsx]Sheet1!R360C18</stp>
        <tr r="R360" s="1"/>
      </tp>
      <tp t="e">
        <v>#N/A</v>
        <stp/>
        <stp>##V3_BDPV12</stp>
        <stp>LSCC UW Equity</stp>
        <stp>FREE_CASH_FLOW_MARGIN</stp>
        <stp>[NASDAQ.xlsx]Sheet1!R188C18</stp>
        <tr r="R188" s="1"/>
      </tp>
      <tp t="e">
        <v>#N/A</v>
        <stp/>
        <stp>##V3_BDPV12</stp>
        <stp>TWIN UW Equity</stp>
        <stp>TOT_DEBT_TO_TOT_ASSET</stp>
        <stp>[NASDAQ.xlsx]Sheet1!R348C25</stp>
        <tr r="Y348" s="1"/>
      </tp>
      <tp t="e">
        <v>#N/A</v>
        <stp/>
        <stp>##V3_BDPV12</stp>
        <stp>AVNW UW Equity</stp>
        <stp>BS_TOT_ASSET</stp>
        <stp>[NASDAQ.xlsx]Sheet1!R40C22</stp>
        <tr r="V40" s="1"/>
      </tp>
      <tp t="e">
        <v>#N/A</v>
        <stp/>
        <stp>##V3_BDPV12</stp>
        <stp>TSYS UW Equity</stp>
        <stp>FREE_CASH_FLOW_MARGIN</stp>
        <stp>[NASDAQ.xlsx]Sheet1!R331C18</stp>
        <tr r="R331" s="1"/>
      </tp>
      <tp t="e">
        <v>#N/A</v>
        <stp/>
        <stp>##V3_BDPV12</stp>
        <stp>SSYS UW Equity</stp>
        <stp>FREE_CASH_FLOW_MARGIN</stp>
        <stp>[NASDAQ.xlsx]Sheet1!R313C18</stp>
        <tr r="R313" s="1"/>
      </tp>
      <tp t="e">
        <v>#N/A</v>
        <stp/>
        <stp>##V3_BDPV12</stp>
        <stp>RSYS UW Equity</stp>
        <stp>FREE_CASH_FLOW_MARGIN</stp>
        <stp>[NASDAQ.xlsx]Sheet1!R277C18</stp>
        <tr r="R277" s="1"/>
      </tp>
      <tp t="e">
        <v>#N/A</v>
        <stp/>
        <stp>##V3_BDPV12</stp>
        <stp>SWKS UW Equity</stp>
        <stp>TOT_DEBT_TO_TOT_ASSET</stp>
        <stp>[NASDAQ.xlsx]Sheet1!R304C25</stp>
        <tr r="Y304" s="1"/>
      </tp>
      <tp t="e">
        <v>#N/A</v>
        <stp/>
        <stp>##V3_BDPV12</stp>
        <stp>MGRC UW Equity</stp>
        <stp>EBITDA_TO_TOT_INT_EXP</stp>
        <stp>[NASDAQ.xlsx]Sheet1!R207C21</stp>
        <tr r="U207" s="1"/>
      </tp>
      <tp t="e">
        <v>#N/A</v>
        <stp/>
        <stp>##V3_BDPV12</stp>
        <stp>HSTM UW Equity</stp>
        <stp>FREE_CASH_FLOW_MARGIN</stp>
        <stp>[NASDAQ.xlsx]Sheet1!R147C18</stp>
        <tr r="R147" s="1"/>
      </tp>
      <tp>
        <v>15.966799999999999</v>
        <stp/>
        <stp>##V3_BDHV12</stp>
        <stp>SMTP UW Equity</stp>
        <stp>OPER_MARGIN</stp>
        <stp>CQ12004</stp>
        <stp/>
        <stp>[NASDAQ.xlsx]OperMarg BDH!R5C305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KS5" s="3"/>
      </tp>
      <tp t="e">
        <v>#N/A</v>
        <stp/>
        <stp>##V3_BDPV12</stp>
        <stp>MSTR UW Equity</stp>
        <stp>FREE_CASH_FLOW_MARGIN</stp>
        <stp>[NASDAQ.xlsx]Sheet1!R220C18</stp>
        <tr r="R220" s="1"/>
      </tp>
      <tp t="e">
        <v>#N/A</v>
        <stp/>
        <stp>##V3_BDPV12</stp>
        <stp>COVSV UW Equity</stp>
        <stp>EBITDA_TO_TOT_INT_EXP</stp>
        <stp>[NASDAQ.xlsx]Sheet1!R85C21</stp>
        <tr r="U85" s="1"/>
      </tp>
      <tp t="e">
        <v>#N/A</v>
        <stp/>
        <stp>##V3_BDPV12</stp>
        <stp>WSTG UW Equity</stp>
        <stp>FREE_CASH_FLOW_MARGIN</stp>
        <stp>[NASDAQ.xlsx]Sheet1!R366C18</stp>
        <tr r="R366" s="1"/>
      </tp>
      <tp t="e">
        <v>#N/A</v>
        <stp/>
        <stp>##V3_BDPV12</stp>
        <stp>IGTE UW Equity</stp>
        <stp>EBITDA_TO_TOT_INT_EXP</stp>
        <stp>[NASDAQ.xlsx]Sheet1!R152C21</stp>
        <tr r="U152" s="1"/>
      </tp>
      <tp t="e">
        <v>#N/A</v>
        <stp/>
        <stp>##V3_BDPV12</stp>
        <stp>DSPG UW Equity</stp>
        <stp>FREE_CASH_FLOW_MARGIN</stp>
        <stp>[NASDAQ.xlsx]Sheet1!R106C18</stp>
        <tr r="R106" s="1"/>
      </tp>
      <tp t="e">
        <v>#N/A</v>
        <stp/>
        <stp>##V3_BDPV12</stp>
        <stp>TSRA UW Equity</stp>
        <stp>FREE_CASH_FLOW_MARGIN</stp>
        <stp>[NASDAQ.xlsx]Sheet1!R333C18</stp>
        <tr r="R333" s="1"/>
      </tp>
      <tp t="e">
        <v>#N/A</v>
        <stp/>
        <stp>##V3_BDPV12</stp>
        <stp>TSRI UW Equity</stp>
        <stp>FREE_CASH_FLOW_MARGIN</stp>
        <stp>[NASDAQ.xlsx]Sheet1!R345C18</stp>
        <tr r="R345" s="1"/>
      </tp>
      <tp>
        <v>-14.8687</v>
        <stp/>
        <stp>##V3_BDHV12</stp>
        <stp>RSYS UW Equity</stp>
        <stp>OPER_MARGIN</stp>
        <stp>CQ12004</stp>
        <stp/>
        <stp>[NASDAQ.xlsx]OperMarg BDH!R5C276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P5" s="3"/>
      </tp>
      <tp t="e">
        <v>#N/A</v>
        <stp/>
        <stp>##V3_BDPV12</stp>
        <stp>ISSC UW Equity</stp>
        <stp>FREE_CASH_FLOW_MARGIN</stp>
        <stp>[NASDAQ.xlsx]Sheet1!R157C18</stp>
        <tr r="R157" s="1"/>
      </tp>
      <tp t="e">
        <v>#N/A</v>
        <stp/>
        <stp>##V3_BDPV12</stp>
        <stp>ISSI UW Equity</stp>
        <stp>FREE_CASH_FLOW_MARGIN</stp>
        <stp>[NASDAQ.xlsx]Sheet1!R159C18</stp>
        <tr r="R159" s="1"/>
      </tp>
      <tp t="e">
        <v>#N/A</v>
        <stp/>
        <stp>##V3_BDPV12</stp>
        <stp>AWAY UW Equity</stp>
        <stp>TOT_DEBT_TO_TOT_ASSET</stp>
        <stp>[NASDAQ.xlsx]Sheet1!R149C25</stp>
        <tr r="Y149" s="1"/>
      </tp>
      <tp t="e">
        <v>#N/A</v>
        <stp/>
        <stp>##V3_BDPV12</stp>
        <stp>WDC UW Equity</stp>
        <stp>RTG_FITCH_LT_ISSUER_DEFAULT</stp>
        <stp>[NASDAQ.xlsx]Sheet1!R368C9</stp>
        <tr r="I368" s="1"/>
      </tp>
      <tp t="e">
        <v>#N/A</v>
        <stp/>
        <stp>##V3_BDPV12</stp>
        <stp>BBSI UW Equity</stp>
        <stp>TOT_DEBT_TO_TOT_ASSET</stp>
        <stp>[NASDAQ.xlsx]Sheet1!R44C25</stp>
        <tr r="Y44" s="1"/>
      </tp>
      <tp t="e">
        <v>#N/A</v>
        <stp/>
        <stp>##V3_BDPV12</stp>
        <stp>BBOX UW Equity</stp>
        <stp>TOT_DEBT_TO_TOT_ASSET</stp>
        <stp>[NASDAQ.xlsx]Sheet1!R47C25</stp>
        <tr r="Y47" s="1"/>
      </tp>
      <tp t="e">
        <v>#N/A</v>
        <stp/>
        <stp>##V3_BDPV12</stp>
        <stp>BCOV UW Equity</stp>
        <stp>TOT_DEBT_TO_TOT_ASSET</stp>
        <stp>[NASDAQ.xlsx]Sheet1!R52C25</stp>
        <tr r="Y52" s="1"/>
      </tp>
      <tp t="e">
        <v>#N/A</v>
        <stp/>
        <stp>##V3_BDPV12</stp>
        <stp>BCOR UW Equity</stp>
        <stp>TOT_DEBT_TO_TOT_ASSET</stp>
        <stp>[NASDAQ.xlsx]Sheet1!R49C25</stp>
        <tr r="Y49" s="1"/>
      </tp>
      <tp t="e">
        <v>#N/A</v>
        <stp/>
        <stp>##V3_BDPV12</stp>
        <stp>BLKB UW Equity</stp>
        <stp>TOT_DEBT_TO_TOT_ASSET</stp>
        <stp>[NASDAQ.xlsx]Sheet1!R48C25</stp>
        <tr r="Y48" s="1"/>
      </tp>
      <tp t="e">
        <v>#N/A</v>
        <stp/>
        <stp>##V3_BDPV12</stp>
        <stp>BNFT UW Equity</stp>
        <stp>TOT_DEBT_TO_TOT_ASSET</stp>
        <stp>[NASDAQ.xlsx]Sheet1!R46C25</stp>
        <tr r="Y46" s="1"/>
      </tp>
      <tp t="e">
        <v>#N/A</v>
        <stp/>
        <stp>##V3_BDPV12</stp>
        <stp>TXN UW Equity</stp>
        <stp>EBITDA_TO_TOT_INT_EXP</stp>
        <stp>[NASDAQ.xlsx]Sheet1!R334C21</stp>
        <tr r="U334" s="1"/>
      </tp>
      <tp t="e">
        <v>#N/A</v>
        <stp/>
        <stp>##V3_BDPV12</stp>
        <stp>BRKS UW Equity</stp>
        <stp>TOT_DEBT_TO_TOT_ASSET</stp>
        <stp>[NASDAQ.xlsx]Sheet1!R57C25</stp>
        <tr r="Y57" s="1"/>
      </tp>
      <tp t="e">
        <v>#N/A</v>
        <stp/>
        <stp>##V3_BDPV12</stp>
        <stp>BRCD UW Equity</stp>
        <stp>TOT_DEBT_TO_TOT_ASSET</stp>
        <stp>[NASDAQ.xlsx]Sheet1!R56C25</stp>
        <tr r="Y56" s="1"/>
      </tp>
      <tp t="e">
        <v>#N/A</v>
        <stp/>
        <stp>##V3_BDPV12</stp>
        <stp>BRCM UW Equity</stp>
        <stp>TOT_DEBT_TO_TOT_ASSET</stp>
        <stp>[NASDAQ.xlsx]Sheet1!R53C25</stp>
        <tr r="Y53" s="1"/>
      </tp>
      <tp t="e">
        <v>#N/A</v>
        <stp/>
        <stp>##V3_BDPV12</stp>
        <stp>BSFT UW Equity</stp>
        <stp>TOT_DEBT_TO_TOT_ASSET</stp>
        <stp>[NASDAQ.xlsx]Sheet1!R54C25</stp>
        <tr r="Y54" s="1"/>
      </tp>
      <tp t="e">
        <v>#N/A</v>
        <stp/>
        <stp>##V3_BDPV12</stp>
        <stp>BTUI UW Equity</stp>
        <stp>TOT_DEBT_TO_TOT_ASSET</stp>
        <stp>[NASDAQ.xlsx]Sheet1!R58C25</stp>
        <tr r="Y58" s="1"/>
      </tp>
      <tp t="e">
        <v>#N/A</v>
        <stp/>
        <stp>##V3_BDPV12</stp>
        <stp>BVSN UW Equity</stp>
        <stp>TOT_DEBT_TO_TOT_ASSET</stp>
        <stp>[NASDAQ.xlsx]Sheet1!R55C25</stp>
        <tr r="Y55" s="1"/>
      </tp>
      <tp t="e">
        <v>#N/A</v>
        <stp/>
        <stp>##V3_BDPV12</stp>
        <stp>TRAK UW Equity</stp>
        <stp>RTG_EGAN_JONES_LOCAL_SR_UNSEC</stp>
        <stp>[NASDAQ.xlsx]Sheet1!R98C13</stp>
        <tr r="M98" s="1"/>
      </tp>
      <tp t="e">
        <v>#N/A</v>
        <stp/>
        <stp>##V3_BDPV12</stp>
        <stp>ALOT UW Equity</stp>
        <stp>RTG_SP_LT_LC_ISSUER_CREDIT</stp>
        <stp>[NASDAQ.xlsx]Sheet1!R32C8</stp>
        <tr r="H32" s="1"/>
      </tp>
      <tp t="e">
        <v>#N/A</v>
        <stp/>
        <stp>##V3_BDPV12</stp>
        <stp>BNFT UW Equity</stp>
        <stp>TOT_DEBT_TO_EBITDA</stp>
        <stp>[NASDAQ.xlsx]Sheet1!R46C20</stp>
        <tr r="T46" s="1"/>
      </tp>
      <tp t="e">
        <v>#N/A</v>
        <stp/>
        <stp>##V3_BDPV12</stp>
        <stp>CCUR UW Equity</stp>
        <stp>RTG_SP_LT_LC_ISSUER_CREDIT</stp>
        <stp>[NASDAQ.xlsx]Sheet1!R80C8</stp>
        <tr r="H80" s="1"/>
      </tp>
      <tp t="e">
        <v>#N/A</v>
        <stp/>
        <stp>##V3_BDPV12</stp>
        <stp>CCMP UW Equity</stp>
        <stp>RTG_SP_LT_LC_ISSUER_CREDIT</stp>
        <stp>[NASDAQ.xlsx]Sheet1!R60C8</stp>
        <tr r="H60" s="1"/>
      </tp>
      <tp t="e">
        <v>#N/A</v>
        <stp/>
        <stp>##V3_BDPV12</stp>
        <stp>ACLS UW Equity</stp>
        <stp>RTG_SP_LT_LC_ISSUER_CREDIT</stp>
        <stp>[NASDAQ.xlsx]Sheet1!R42C8</stp>
        <tr r="H42" s="1"/>
      </tp>
      <tp t="e">
        <v>#N/A</v>
        <stp/>
        <stp>##V3_BDPV12</stp>
        <stp>CCOI UW Equity</stp>
        <stp>RTG_SP_LT_LC_ISSUER_CREDIT</stp>
        <stp>[NASDAQ.xlsx]Sheet1!R70C8</stp>
        <tr r="H70" s="1"/>
      </tp>
      <tp t="e">
        <v>#N/A</v>
        <stp/>
        <stp>##V3_BDPV12</stp>
        <stp>AFOP UW Equity</stp>
        <stp>RTG_SP_LT_LC_ISSUER_CREDIT</stp>
        <stp>[NASDAQ.xlsx]Sheet1!R12C8</stp>
        <tr r="H12" s="1"/>
      </tp>
      <tp t="e">
        <v>#N/A</v>
        <stp/>
        <stp>##V3_BDPV12</stp>
        <stp>ANAD UW Equity</stp>
        <stp>TOT_DEBT_TO_EBITDA</stp>
        <stp>[NASDAQ.xlsx]Sheet1!R19C20</stp>
        <tr r="T19" s="1"/>
      </tp>
      <tp>
        <v>-407.28120000000001</v>
        <stp/>
        <stp>##V3_BDHV12</stp>
        <stp>LIQD UW Equity</stp>
        <stp>OPER_MARGIN</stp>
        <stp>CQ12004</stp>
        <stp/>
        <stp>[NASDAQ.xlsx]OperMarg BDH!R5C191</stp>
        <stp>Dir=V</stp>
        <stp>Dts=H</stp>
        <stp>Sort=D</stp>
        <stp>Quote=C</stp>
        <stp>QtTyp=Y</stp>
        <stp>Days=T</stp>
        <stp>Per=cq</stp>
        <stp>DtFmt=D</stp>
        <stp>UseDPDF=Y</stp>
        <stp>cols=1;rows=5</stp>
        <tr r="GI5" s="3"/>
      </tp>
      <tp t="e">
        <v>#N/A</v>
        <stp/>
        <stp>##V3_BDPV12</stp>
        <stp>CNVR UW Equity</stp>
        <stp>TOT_DEBT_TO_EBITDA</stp>
        <stp>[NASDAQ.xlsx]Sheet1!R82C20</stp>
        <tr r="T82" s="1"/>
      </tp>
      <tp t="e">
        <v>#N/A</v>
        <stp/>
        <stp>##V3_BDPV12</stp>
        <stp>CSGS UW Equity</stp>
        <stp>RTG_SP_LT_LC_ISSUER_CREDIT</stp>
        <stp>[NASDAQ.xlsx]Sheet1!R90C8</stp>
        <tr r="H90" s="1"/>
      </tp>
      <tp t="e">
        <v>#N/A</v>
        <stp/>
        <stp>##V3_BDPV12</stp>
        <stp>ANSS UW Equity</stp>
        <stp>TOT_DEBT_TO_EBITDA</stp>
        <stp>[NASDAQ.xlsx]Sheet1!R21C20</stp>
        <tr r="T21" s="1"/>
      </tp>
      <tp t="e">
        <v>#N/A</v>
        <stp/>
        <stp>##V3_BDPV12</stp>
        <stp>DWCH UW Equity</stp>
        <stp>RTG_SP_LT_LC_ISSUER_CREDIT</stp>
        <stp>[NASDAQ.xlsx]Sheet1!R97C8</stp>
        <tr r="H97" s="1"/>
      </tp>
      <tp t="e">
        <v>#N/A</v>
        <stp/>
        <stp>##V3_BDPV12</stp>
        <stp>CNQR UW Equity</stp>
        <stp>TOT_DEBT_TO_EBITDA</stp>
        <stp>[NASDAQ.xlsx]Sheet1!R79C20</stp>
        <tr r="T79" s="1"/>
      </tp>
      <tp t="e">
        <v>#N/A</v>
        <stp/>
        <stp>##V3_BDPV12</stp>
        <stp>ATNY UW Equity</stp>
        <stp>RTG_SP_LT_LC_ISSUER_CREDIT</stp>
        <stp>[NASDAQ.xlsx]Sheet1!R22C8</stp>
        <tr r="H22" s="1"/>
      </tp>
      <tp t="e">
        <v>#N/A</v>
        <stp/>
        <stp>##V3_BDPV12</stp>
        <stp>FFIV UW Equity</stp>
        <stp>EBITDA_TO_TOT_INT_EXP</stp>
        <stp>[NASDAQ.xlsx]Sheet1!R129C21</stp>
        <tr r="U129" s="1"/>
      </tp>
      <tp t="e">
        <v>#N/A</v>
        <stp/>
        <stp>##V3_BDPV12</stp>
        <stp>EFII UW Equity</stp>
        <stp>EBITDA_TO_TOT_INT_EXP</stp>
        <stp>[NASDAQ.xlsx]Sheet1!R116C21</stp>
        <tr r="U116" s="1"/>
      </tp>
      <tp t="e">
        <v>#N/A</v>
        <stp/>
        <stp>##V3_BDPV12</stp>
        <stp>VRNS UW Equity</stp>
        <stp>FREE_CASH_FLOW_MARGIN</stp>
        <stp>[NASDAQ.xlsx]Sheet1!R354C18</stp>
        <tr r="R354" s="1"/>
      </tp>
      <tp t="e">
        <v>#N/A</v>
        <stp/>
        <stp>##V3_BDPV12</stp>
        <stp>VRNT UW Equity</stp>
        <stp>FREE_CASH_FLOW_MARGIN</stp>
        <stp>[NASDAQ.xlsx]Sheet1!R357C18</stp>
        <tr r="R357" s="1"/>
      </tp>
      <tp t="e">
        <v>#N/A</v>
        <stp/>
        <stp>##V3_BDPV12</stp>
        <stp>PRLS UW Equity</stp>
        <stp>FREE_CASH_FLOW_MARGIN</stp>
        <stp>[NASDAQ.xlsx]Sheet1!R251C18</stp>
        <tr r="R251" s="1"/>
      </tp>
      <tp t="e">
        <v>#N/A</v>
        <stp/>
        <stp>##V3_BDPV12</stp>
        <stp>PFIN UW Equity</stp>
        <stp>EBITDA_TO_TOT_INT_EXP</stp>
        <stp>[NASDAQ.xlsx]Sheet1!R245C21</stp>
        <tr r="U245" s="1"/>
      </tp>
      <tp t="e">
        <v>#N/A</v>
        <stp/>
        <stp>##V3_BDPV12</stp>
        <stp>DRIV UW Equity</stp>
        <stp>FREE_CASH_FLOW_MARGIN</stp>
        <stp>[NASDAQ.xlsx]Sheet1!R102C18</stp>
        <tr r="R102" s="1"/>
      </tp>
      <tp t="e">
        <v>#N/A</v>
        <stp/>
        <stp>##V3_BDPV12</stp>
        <stp>ERII UW Equity</stp>
        <stp>FREE_CASH_FLOW_MARGIN</stp>
        <stp>[NASDAQ.xlsx]Sheet1!R120C18</stp>
        <tr r="R120" s="1"/>
      </tp>
      <tp t="e">
        <v>#N/A</v>
        <stp/>
        <stp>##V3_BDPV12</stp>
        <stp>PRKR UW Equity</stp>
        <stp>FREE_CASH_FLOW_MARGIN</stp>
        <stp>[NASDAQ.xlsx]Sheet1!R247C18</stp>
        <tr r="R247" s="1"/>
      </tp>
      <tp t="e">
        <v>#N/A</v>
        <stp/>
        <stp>##V3_BDPV12</stp>
        <stp>TRIP UW Equity</stp>
        <stp>FREE_CASH_FLOW_MARGIN</stp>
        <stp>[NASDAQ.xlsx]Sheet1!R342C18</stp>
        <tr r="R342" s="1"/>
      </tp>
      <tp t="e">
        <v>#N/A</v>
        <stp/>
        <stp>##V3_BDPV12</stp>
        <stp>MFLX UW Equity</stp>
        <stp>EBITDA_TO_TOT_INT_EXP</stp>
        <stp>[NASDAQ.xlsx]Sheet1!R228C21</stp>
        <tr r="U228" s="1"/>
      </tp>
      <tp t="e">
        <v>#N/A</v>
        <stp/>
        <stp>##V3_BDPV12</stp>
        <stp>QRHC UW Equity</stp>
        <stp>FREE_CASH_FLOW_MARGIN</stp>
        <stp>[NASDAQ.xlsx]Sheet1!R274C18</stp>
        <tr r="R274" s="1"/>
      </tp>
      <tp>
        <v>55.445300000000003</v>
        <stp/>
        <stp>##V3_BDHV12</stp>
        <stp>SLP UW Equity</stp>
        <stp>OPER_MARGIN</stp>
        <stp>CQ12004</stp>
        <stp/>
        <stp>[NASDAQ.xlsx]OperMarg BDH!R5C302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P5" s="3"/>
      </tp>
      <tp>
        <v>12.6973</v>
        <stp/>
        <stp>##V3_BDHV12</stp>
        <stp>MDAS UW Equity</stp>
        <stp>OPER_MARGIN</stp>
        <stp>CQ12004</stp>
        <stp/>
        <stp>[NASDAQ.xlsx]OperMarg BDH!R5C207</stp>
        <stp>Dir=V</stp>
        <stp>Dts=H</stp>
        <stp>Sort=D</stp>
        <stp>Quote=C</stp>
        <stp>QtTyp=Y</stp>
        <stp>Days=T</stp>
        <stp>Per=cq</stp>
        <stp>DtFmt=D</stp>
        <stp>UseDPDF=Y</stp>
        <stp>cols=1;rows=27</stp>
        <tr r="GY5" s="3"/>
      </tp>
      <tp t="e">
        <v>#N/A</v>
        <stp/>
        <stp>##V3_BDPV12</stp>
        <stp>RFMD UW Equity</stp>
        <stp>EBITDA_TO_TOT_INT_EXP</stp>
        <stp>[NASDAQ.xlsx]Sheet1!R285C21</stp>
        <tr r="U285" s="1"/>
      </tp>
      <tp t="e">
        <v>#N/A</v>
        <stp/>
        <stp>##V3_BDPV12</stp>
        <stp>PRFT UW Equity</stp>
        <stp>FREE_CASH_FLOW_MARGIN</stp>
        <stp>[NASDAQ.xlsx]Sheet1!R254C18</stp>
        <tr r="R254" s="1"/>
      </tp>
      <tp>
        <v>-7.0229999999999997</v>
        <stp/>
        <stp>##V3_BDHV12</stp>
        <stp>EMKR UW Equity</stp>
        <stp>OPER_MARGIN</stp>
        <stp>CQ12004</stp>
        <stp/>
        <stp>[NASDAQ.xlsx]OperMarg BDH!R5C116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L5" s="3"/>
      </tp>
      <tp t="e">
        <v>#N/A</v>
        <stp/>
        <stp>##V3_BDPV12</stp>
        <stp>PRGS UW Equity</stp>
        <stp>FREE_CASH_FLOW_MARGIN</stp>
        <stp>[NASDAQ.xlsx]Sheet1!R263C18</stp>
        <tr r="R263" s="1"/>
      </tp>
      <tp t="e">
        <v>#N/A</v>
        <stp/>
        <stp>##V3_BDPV12</stp>
        <stp>OVTI UW Equity</stp>
        <stp>TOT_DEBT_TO_TOT_ASSET</stp>
        <stp>[NASDAQ.xlsx]Sheet1!R241C25</stp>
        <tr r="Y241" s="1"/>
      </tp>
      <tp t="e">
        <v>#N/A</v>
        <stp/>
        <stp>##V3_BDPV12</stp>
        <stp>MRGE UW Equity</stp>
        <stp>FREE_CASH_FLOW_MARGIN</stp>
        <stp>[NASDAQ.xlsx]Sheet1!R213C18</stp>
        <tr r="R213" s="1"/>
      </tp>
      <tp t="e">
        <v>#N/A</v>
        <stp/>
        <stp>##V3_BDPV12</stp>
        <stp>LRCX UW Equity</stp>
        <stp>FREE_CASH_FLOW_MARGIN</stp>
        <stp>[NASDAQ.xlsx]Sheet1!R186C18</stp>
        <tr r="R186" s="1"/>
      </tp>
      <tp t="e">
        <v>#N/A</v>
        <stp/>
        <stp>##V3_BDPV12</stp>
        <stp>OVRL UW Equity</stp>
        <stp>TOT_DEBT_TO_TOT_ASSET</stp>
        <stp>[NASDAQ.xlsx]Sheet1!R244C25</stp>
        <tr r="Y244" s="1"/>
      </tp>
      <tp t="e">
        <v>#N/A</v>
        <stp/>
        <stp>##V3_BDPV12</stp>
        <stp>EVOL UW Equity</stp>
        <stp>TOT_DEBT_TO_TOT_ASSET</stp>
        <stp>[NASDAQ.xlsx]Sheet1!R126C25</stp>
        <tr r="Y126" s="1"/>
      </tp>
      <tp t="e">
        <v>#N/A</v>
        <stp/>
        <stp>##V3_BDPV12</stp>
        <stp>KVHI UW Equity</stp>
        <stp>TOT_DEBT_TO_TOT_ASSET</stp>
        <stp>[NASDAQ.xlsx]Sheet1!R185C25</stp>
        <tr r="Y185" s="1"/>
      </tp>
      <tp t="e">
        <v>#N/A</v>
        <stp/>
        <stp>##V3_BDPV12</stp>
        <stp>BCOV UW Equity</stp>
        <stp>BS_TOT_ASSET</stp>
        <stp>[NASDAQ.xlsx]Sheet1!R52C22</stp>
        <tr r="V52" s="1"/>
      </tp>
      <tp t="e">
        <v>#N/A</v>
        <stp/>
        <stp>##V3_BDPV12</stp>
        <stp>NVEC UW Equity</stp>
        <stp>TOT_DEBT_TO_TOT_ASSET</stp>
        <stp>[NASDAQ.xlsx]Sheet1!R237C25</stp>
        <tr r="Y237" s="1"/>
      </tp>
      <tp t="e">
        <v>#N/A</v>
        <stp/>
        <stp>##V3_BDPV12</stp>
        <stp>MRVC UW Equity</stp>
        <stp>FREE_CASH_FLOW_MARGIN</stp>
        <stp>[NASDAQ.xlsx]Sheet1!R227C18</stp>
        <tr r="R227" s="1"/>
      </tp>
      <tp>
        <v>-6201.9471000000003</v>
        <stp/>
        <stp>##V3_BDHV12</stp>
        <stp>PRKR UW Equity</stp>
        <stp>OPER_MARGIN</stp>
        <stp>CQ12004</stp>
        <stp/>
        <stp>[NASDAQ.xlsx]OperMarg BDH!R5C246</stp>
        <stp>Dir=V</stp>
        <stp>Dts=H</stp>
        <stp>Sort=D</stp>
        <stp>Quote=C</stp>
        <stp>QtTyp=Y</stp>
        <stp>Days=T</stp>
        <stp>Per=cq</stp>
        <stp>DtFmt=D</stp>
        <stp>UseDPDF=Y</stp>
        <stp>cols=1;rows=12</stp>
        <tr r="IL5" s="3"/>
      </tp>
      <tp t="e">
        <v>#N/A</v>
        <stp/>
        <stp>##V3_BDPV12</stp>
        <stp>NVDA UW Equity</stp>
        <stp>TOT_DEBT_TO_TOT_ASSET</stp>
        <stp>[NASDAQ.xlsx]Sheet1!R238C25</stp>
        <tr r="Y238" s="1"/>
      </tp>
      <tp t="e">
        <v>#N/A</v>
        <stp/>
        <stp>##V3_BDPV12</stp>
        <stp>PFPT UW Equity</stp>
        <stp>EBITDA_TO_TOT_INT_EXP</stp>
        <stp>[NASDAQ.xlsx]Sheet1!R264C21</stp>
        <tr r="U264" s="1"/>
      </tp>
      <tp t="e">
        <v>#N/A</v>
        <stp/>
        <stp>##V3_BDPV12</stp>
        <stp>TRUE UW Equity</stp>
        <stp>FREE_CASH_FLOW_MARGIN</stp>
        <stp>[NASDAQ.xlsx]Sheet1!R344C18</stp>
        <tr r="R344" s="1"/>
      </tp>
      <tp t="e">
        <v>#N/A</v>
        <stp/>
        <stp>##V3_BDPV12</stp>
        <stp>VRTU UW Equity</stp>
        <stp>FREE_CASH_FLOW_MARGIN</stp>
        <stp>[NASDAQ.xlsx]Sheet1!R363C18</stp>
        <tr r="R363" s="1"/>
      </tp>
      <tp t="e">
        <v>#N/A</v>
        <stp/>
        <stp>##V3_BDPV12</stp>
        <stp>KFRC UW Equity</stp>
        <stp>EBITDA_TO_TOT_INT_EXP</stp>
        <stp>[NASDAQ.xlsx]Sheet1!R180C21</stp>
        <tr r="U180" s="1"/>
      </tp>
      <tp>
        <v>4.5443999999999996</v>
        <stp/>
        <stp>##V3_BDHV12</stp>
        <stp>PLXS UW Equity</stp>
        <stp>OPER_MARGIN</stp>
        <stp>CQ12004</stp>
        <stp/>
        <stp>[NASDAQ.xlsx]OperMarg BDH!R5C257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W5" s="3"/>
      </tp>
      <tp t="e">
        <v>#N/A</v>
        <stp/>
        <stp>##V3_BDPV12</stp>
        <stp>XRSC UW Equity</stp>
        <stp>FREE_CASH_FLOW_MARGIN</stp>
        <stp>[NASDAQ.xlsx]Sheet1!R372C18</stp>
        <tr r="R372" s="1"/>
      </tp>
      <tp t="e">
        <v>#N/A</v>
        <stp/>
        <stp>##V3_BDPV12</stp>
        <stp>VRSK UW Equity</stp>
        <stp>FREE_CASH_FLOW_MARGIN</stp>
        <stp>[NASDAQ.xlsx]Sheet1!R359C18</stp>
        <tr r="R359" s="1"/>
      </tp>
      <tp t="e">
        <v>#N/A</v>
        <stp/>
        <stp>##V3_BDPV12</stp>
        <stp>VRSN UW Equity</stp>
        <stp>FREE_CASH_FLOW_MARGIN</stp>
        <stp>[NASDAQ.xlsx]Sheet1!R358C18</stp>
        <tr r="R358" s="1"/>
      </tp>
      <tp>
        <v>3.0562999999999998</v>
        <stp/>
        <stp>##V3_BDHV12</stp>
        <stp>KBALV UW Equity</stp>
        <stp>OPER_MARGIN</stp>
        <stp>CQ12004</stp>
        <stp/>
        <stp>[NASDAQ.xlsx]OperMarg BDH!R5C181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Y5" s="3"/>
      </tp>
      <tp t="e">
        <v>#N/A</v>
        <stp/>
        <stp>##V3_BDPV12</stp>
        <stp>GRPN UW Equity</stp>
        <stp>FREE_CASH_FLOW_MARGIN</stp>
        <stp>[NASDAQ.xlsx]Sheet1!R143C18</stp>
        <tr r="R143" s="1"/>
      </tp>
      <tp>
        <v>26.273599999999998</v>
        <stp/>
        <stp>##V3_BDHV12</stp>
        <stp>RMBS UW Equity</stp>
        <stp>OPER_MARGIN</stp>
        <stp>CQ12004</stp>
        <stp/>
        <stp>[NASDAQ.xlsx]OperMarg BDH!R5C277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Q5" s="3"/>
      </tp>
      <tp>
        <v>-6.3531000000000004</v>
        <stp/>
        <stp>##V3_BDHV12</stp>
        <stp>SONS UW Equity</stp>
        <stp>OPER_MARGIN</stp>
        <stp>CQ12004</stp>
        <stp/>
        <stp>[NASDAQ.xlsx]OperMarg BDH!R5C307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KU5" s="3"/>
      </tp>
      <tp t="e">
        <v>#N/A</v>
        <stp/>
        <stp>##V3_BDPV12</stp>
        <stp>IVAC UW Equity</stp>
        <stp>TOT_DEBT_TO_TOT_ASSET</stp>
        <stp>[NASDAQ.xlsx]Sheet1!R167C25</stp>
        <tr r="Y167" s="1"/>
      </tp>
      <tp t="e">
        <v>#N/A</v>
        <stp/>
        <stp>##V3_BDPV12</stp>
        <stp>RVBD UW Equity</stp>
        <stp>TOT_DEBT_TO_TOT_ASSET</stp>
        <stp>[NASDAQ.xlsx]Sheet1!R286C25</stp>
        <tr r="Y286" s="1"/>
      </tp>
      <tp t="e">
        <v>#N/A</v>
        <stp/>
        <stp>##V3_BDPV12</stp>
        <stp>PLXS UW Equity</stp>
        <stp>NET_DEBT_TO_SHRHLDR_EQTY</stp>
        <stp>[NASDAQ.xlsx]Sheet1!R258C24</stp>
        <tr r="X258" s="1"/>
      </tp>
      <tp t="e">
        <v>#N/A</v>
        <stp/>
        <stp>##V3_BDPV12</stp>
        <stp>PLAB UW Equity</stp>
        <stp>NET_DEBT_TO_SHRHLDR_EQTY</stp>
        <stp>[NASDAQ.xlsx]Sheet1!R256C24</stp>
        <tr r="X256" s="1"/>
      </tp>
      <tp t="e">
        <v>#N/A</v>
        <stp/>
        <stp>##V3_BDPV12</stp>
        <stp>PMCS UW Equity</stp>
        <stp>NET_DEBT_TO_SHRHLDR_EQTY</stp>
        <stp>[NASDAQ.xlsx]Sheet1!R259C24</stp>
        <tr r="X259" s="1"/>
      </tp>
      <tp t="e">
        <v>#N/A</v>
        <stp/>
        <stp>##V3_BDPV12</stp>
        <stp>PLUS UW Equity</stp>
        <stp>NET_DEBT_TO_SHRHLDR_EQTY</stp>
        <stp>[NASDAQ.xlsx]Sheet1!R125C24</stp>
        <tr r="X125" s="1"/>
      </tp>
      <tp t="e">
        <v>#N/A</v>
        <stp/>
        <stp>##V3_BDPV12</stp>
        <stp>POWI UW Equity</stp>
        <stp>NET_DEBT_TO_SHRHLDR_EQTY</stp>
        <stp>[NASDAQ.xlsx]Sheet1!R260C24</stp>
        <tr r="X260" s="1"/>
      </tp>
      <tp t="e">
        <v>#N/A</v>
        <stp/>
        <stp>##V3_BDPV12</stp>
        <stp>AMSWA UW Equity</stp>
        <stp>BS_CASH_NEAR_CASH_ITEM</stp>
        <stp>[NASDAQ.xlsx]Sheet1!R16C28</stp>
        <tr r="AB16" s="1"/>
      </tp>
      <tp t="e">
        <v>#N/A</v>
        <stp/>
        <stp>##V3_BDPV12</stp>
        <stp>PCYG UW Equity</stp>
        <stp>NET_DEBT_TO_SHRHLDR_EQTY</stp>
        <stp>[NASDAQ.xlsx]Sheet1!R246C24</stp>
        <tr r="X246" s="1"/>
      </tp>
      <tp t="e">
        <v>#N/A</v>
        <stp/>
        <stp>##V3_BDPV12</stp>
        <stp>PCTY UW Equity</stp>
        <stp>NET_DEBT_TO_SHRHLDR_EQTY</stp>
        <stp>[NASDAQ.xlsx]Sheet1!R248C24</stp>
        <tr r="X248" s="1"/>
      </tp>
      <tp t="e">
        <v>#N/A</v>
        <stp/>
        <stp>##V3_BDPV12</stp>
        <stp>PCTI UW Equity</stp>
        <stp>NET_DEBT_TO_SHRHLDR_EQTY</stp>
        <stp>[NASDAQ.xlsx]Sheet1!R249C24</stp>
        <tr r="X249" s="1"/>
      </tp>
      <tp t="e">
        <v>#N/A</v>
        <stp/>
        <stp>##V3_BDPV12</stp>
        <stp>PDFS UW Equity</stp>
        <stp>NET_DEBT_TO_SHRHLDR_EQTY</stp>
        <stp>[NASDAQ.xlsx]Sheet1!R250C24</stp>
        <tr r="X250" s="1"/>
      </tp>
      <tp t="e">
        <v>#N/A</v>
        <stp/>
        <stp>##V3_BDPV12</stp>
        <stp>PEGA UW Equity</stp>
        <stp>NET_DEBT_TO_SHRHLDR_EQTY</stp>
        <stp>[NASDAQ.xlsx]Sheet1!R252C24</stp>
        <tr r="X252" s="1"/>
      </tp>
      <tp t="e">
        <v>#N/A</v>
        <stp/>
        <stp>##V3_BDPV12</stp>
        <stp>PFPT UW Equity</stp>
        <stp>NET_DEBT_TO_SHRHLDR_EQTY</stp>
        <stp>[NASDAQ.xlsx]Sheet1!R264C24</stp>
        <tr r="X264" s="1"/>
      </tp>
      <tp t="e">
        <v>#N/A</v>
        <stp/>
        <stp>##V3_BDPV12</stp>
        <stp>PFIN UW Equity</stp>
        <stp>NET_DEBT_TO_SHRHLDR_EQTY</stp>
        <stp>[NASDAQ.xlsx]Sheet1!R245C24</stp>
        <tr r="X245" s="1"/>
      </tp>
      <tp t="e">
        <v>#N/A</v>
        <stp/>
        <stp>##V3_BDPV12</stp>
        <stp>PXLW UW Equity</stp>
        <stp>NET_DEBT_TO_SHRHLDR_EQTY</stp>
        <stp>[NASDAQ.xlsx]Sheet1!R257C24</stp>
        <tr r="X257" s="1"/>
      </tp>
      <tp t="e">
        <v>#N/A</v>
        <stp/>
        <stp>##V3_BDPV12</stp>
        <stp>PRKR UW Equity</stp>
        <stp>NET_DEBT_TO_SHRHLDR_EQTY</stp>
        <stp>[NASDAQ.xlsx]Sheet1!R247C24</stp>
        <tr r="X247" s="1"/>
      </tp>
      <tp t="e">
        <v>#N/A</v>
        <stp/>
        <stp>##V3_BDPV12</stp>
        <stp>PRLS UW Equity</stp>
        <stp>NET_DEBT_TO_SHRHLDR_EQTY</stp>
        <stp>[NASDAQ.xlsx]Sheet1!R251C24</stp>
        <tr r="X251" s="1"/>
      </tp>
      <tp t="e">
        <v>#N/A</v>
        <stp/>
        <stp>##V3_BDPV12</stp>
        <stp>PRFT UW Equity</stp>
        <stp>NET_DEBT_TO_SHRHLDR_EQTY</stp>
        <stp>[NASDAQ.xlsx]Sheet1!R254C24</stp>
        <tr r="X254" s="1"/>
      </tp>
      <tp t="e">
        <v>#N/A</v>
        <stp/>
        <stp>##V3_BDPV12</stp>
        <stp>PRGS UW Equity</stp>
        <stp>NET_DEBT_TO_SHRHLDR_EQTY</stp>
        <stp>[NASDAQ.xlsx]Sheet1!R263C24</stp>
        <tr r="X263" s="1"/>
      </tp>
      <tp t="e">
        <v>#N/A</v>
        <stp/>
        <stp>##V3_BDPV12</stp>
        <stp>PSMI UW Equity</stp>
        <stp>NET_DEBT_TO_SHRHLDR_EQTY</stp>
        <stp>[NASDAQ.xlsx]Sheet1!R253C24</stp>
        <tr r="X253" s="1"/>
      </tp>
      <tp t="e">
        <v>#N/A</v>
        <stp/>
        <stp>##V3_BDPV12</stp>
        <stp>PSEM UW Equity</stp>
        <stp>NET_DEBT_TO_SHRHLDR_EQTY</stp>
        <stp>[NASDAQ.xlsx]Sheet1!R255C24</stp>
        <tr r="X255" s="1"/>
      </tp>
      <tp t="e">
        <v>#N/A</v>
        <stp/>
        <stp>##V3_BDPV12</stp>
        <stp>DGII UW Equity</stp>
        <stp>FREE_CASH_FLOW_MARGIN</stp>
        <stp>[NASDAQ.xlsx]Sheet1!R99C18</stp>
        <tr r="R99" s="1"/>
      </tp>
      <tp t="e">
        <v>#N/A</v>
        <stp/>
        <stp>##V3_BDPV12</stp>
        <stp>CTG UW Equity</stp>
        <stp>EBITDA_TO_TOT_INT_EXP</stp>
        <stp>[NASDAQ.xlsx]Sheet1!R76C21</stp>
        <tr r="U76" s="1"/>
      </tp>
      <tp t="e">
        <v>#N/A</v>
        <stp/>
        <stp>##V3_BDPV12</stp>
        <stp>CVV UW Equity</stp>
        <stp>EBITDA_TO_TOT_INT_EXP</stp>
        <stp>[NASDAQ.xlsx]Sheet1!R92C21</stp>
        <tr r="U92" s="1"/>
      </tp>
      <tp t="e">
        <v>#N/A</v>
        <stp/>
        <stp>##V3_BDPV12</stp>
        <stp>ADP UW Equity</stp>
        <stp>EBITDA_TO_TOT_INT_EXP</stp>
        <stp>[NASDAQ.xlsx]Sheet1!R39C21</stp>
        <tr r="U39" s="1"/>
      </tp>
      <tp t="e">
        <v>#N/A</v>
        <stp/>
        <stp>##V3_BDPV12</stp>
        <stp>ADI UW Equity</stp>
        <stp>EBITDA_TO_TOT_INT_EXP</stp>
        <stp>[NASDAQ.xlsx]Sheet1!R20C21</stp>
        <tr r="U20" s="1"/>
      </tp>
      <tp t="e">
        <v>#N/A</v>
        <stp/>
        <stp>##V3_BDPV12</stp>
        <stp>KFX UW Equity</stp>
        <stp>TOT_DEBT_TO_TOT_ASSET</stp>
        <stp>[NASDAQ.xlsx]Sheet1!R183C25</stp>
        <tr r="Y183" s="1"/>
      </tp>
      <tp t="e">
        <v>#N/A</v>
        <stp/>
        <stp>##V3_BDPV12</stp>
        <stp>MDRX UW Equity</stp>
        <stp>TOT_DEBT_TO_TOT_ASSET</stp>
        <stp>[NASDAQ.xlsx]Sheet1!R13C25</stp>
        <tr r="Y13" s="1"/>
      </tp>
      <tp t="e">
        <v>#N/A</v>
        <stp/>
        <stp>##V3_BDPV12</stp>
        <stp>DAEG UW Equity</stp>
        <stp>FREE_CASH_FLOW_MARGIN</stp>
        <stp>[NASDAQ.xlsx]Sheet1!R94C18</stp>
        <tr r="R94" s="1"/>
      </tp>
      <tp t="e">
        <v>#N/A</v>
        <stp/>
        <stp>##V3_BDPV12</stp>
        <stp>BLIN           UW Equity</stp>
        <stp>CF_CASH_FROM_OPER</stp>
        <stp>[NASDAQ.xlsx]Sheet1!R51C26</stp>
        <tr r="Z51" s="1"/>
      </tp>
      <tp t="e">
        <v>#N/A</v>
        <stp/>
        <stp>##V3_BDPV12</stp>
        <stp>DWCH UW Equity</stp>
        <stp>FREE_CASH_FLOW_MARGIN</stp>
        <stp>[NASDAQ.xlsx]Sheet1!R97C18</stp>
        <tr r="R97" s="1"/>
      </tp>
      <tp t="e">
        <v>#N/A</v>
        <stp/>
        <stp>##V3_BDPV12</stp>
        <stp>DTLK UW Equity</stp>
        <stp>FREE_CASH_FLOW_MARGIN</stp>
        <stp>[NASDAQ.xlsx]Sheet1!R95C18</stp>
        <tr r="R95" s="1"/>
      </tp>
      <tp>
        <v>4.7241</v>
        <stp/>
        <stp>##V3_BDHV12</stp>
        <stp>CTG UW Equity</stp>
        <stp>OPER_MARGIN</stp>
        <stp>CQ12004</stp>
        <stp/>
        <stp>[NASDAQ.xlsx]OperMarg BDH!R5C75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W5" s="3"/>
      </tp>
      <tp t="e">
        <v>#N/A</v>
        <stp/>
        <stp>##V3_BDPV12</stp>
        <stp>DRAM UW Equity</stp>
        <stp>FREE_CASH_FLOW_MARGIN</stp>
        <stp>[NASDAQ.xlsx]Sheet1!R96C18</stp>
        <tr r="R96" s="1"/>
      </tp>
      <tp t="e">
        <v>#N/A</v>
        <stp/>
        <stp>##V3_BDPV12</stp>
        <stp>AAOI UW Equity</stp>
        <stp>TOT_DEBT_TO_EBITDA</stp>
        <stp>[NASDAQ.xlsx]Sheet1!R26C20</stp>
        <tr r="T26" s="1"/>
      </tp>
      <tp t="e">
        <v>#N/A</v>
        <stp/>
        <stp>##V3_BDPV12</stp>
        <stp>CAMP UW Equity</stp>
        <stp>TOT_DEBT_TO_EBITDA</stp>
        <stp>[NASDAQ.xlsx]Sheet1!R62C20</stp>
        <tr r="T62" s="1"/>
      </tp>
      <tp t="e">
        <v>#N/A</v>
        <stp/>
        <stp>##V3_BDPV12</stp>
        <stp>CALD UW Equity</stp>
        <stp>TOT_DEBT_TO_EBITDA</stp>
        <stp>[NASDAQ.xlsx]Sheet1!R63C20</stp>
        <tr r="T63" s="1"/>
      </tp>
      <tp t="e">
        <v>#N/A</v>
        <stp/>
        <stp>##V3_BDPV12</stp>
        <stp>ADVS UW Equity</stp>
        <stp>RTG_MDY_SEN_UNSECURED_DEBT</stp>
        <stp>[NASDAQ.xlsx]Sheet1!R10C10</stp>
        <tr r="J10" s="1"/>
      </tp>
      <tp t="e">
        <v>#N/A</v>
        <stp/>
        <stp>##V3_BDPV12</stp>
        <stp>DAEG UW Equity</stp>
        <stp>TOT_DEBT_TO_EBITDA</stp>
        <stp>[NASDAQ.xlsx]Sheet1!R94C20</stp>
        <tr r="T94" s="1"/>
      </tp>
      <tp t="e">
        <v>#N/A</v>
        <stp/>
        <stp>##V3_BDPV12</stp>
        <stp>MDRX UW Equity</stp>
        <stp>RTG_MDY_SEN_UNSECURED_DEBT</stp>
        <stp>[NASDAQ.xlsx]Sheet1!R13C10</stp>
        <tr r="J13" s="1"/>
      </tp>
      <tp t="e">
        <v>#N/A</v>
        <stp/>
        <stp>##V3_BDPV12</stp>
        <stp>ADSK UW Equity</stp>
        <stp>RTG_MDY_SEN_UNSECURED_DEBT</stp>
        <stp>[NASDAQ.xlsx]Sheet1!R38C10</stp>
        <tr r="J38" s="1"/>
      </tp>
      <tp t="e">
        <v>#N/A</v>
        <stp/>
        <stp>##V3_BDPV12</stp>
        <stp>ADNC UW Equity</stp>
        <stp>RTG_MDY_SEN_UNSECURED_DEBT</stp>
        <stp>[NASDAQ.xlsx]Sheet1!R35C10</stp>
        <tr r="J35" s="1"/>
      </tp>
      <tp t="e">
        <v>#N/A</v>
        <stp/>
        <stp>##V3_BDPV12</stp>
        <stp>CDNS UW Equity</stp>
        <stp>RTG_MDY_SEN_UNSECURED_DEBT</stp>
        <stp>[NASDAQ.xlsx]Sheet1!R61C10</stp>
        <tr r="J61" s="1"/>
      </tp>
      <tp>
        <v>-1.2821</v>
        <stp/>
        <stp>##V3_BDHV12</stp>
        <stp>NETE UW Equity</stp>
        <stp>OPER_MARGIN</stp>
        <stp>CQ12004</stp>
        <stp/>
        <stp>[NASDAQ.xlsx]OperMarg BDH!R5C230</stp>
        <stp>Dir=V</stp>
        <stp>Dts=H</stp>
        <stp>Sort=D</stp>
        <stp>Quote=C</stp>
        <stp>QtTyp=Y</stp>
        <stp>Days=T</stp>
        <stp>Per=cq</stp>
        <stp>DtFmt=D</stp>
        <stp>UseDPDF=Y</stp>
        <stp>cols=1;rows=6</stp>
        <tr r="HV5" s="3"/>
      </tp>
      <tp t="e">
        <v>#N/A</v>
        <stp/>
        <stp>##V3_BDPV12</stp>
        <stp>KBALB UW Equity</stp>
        <stp>NET_DEBT_TO_SHRHLDR_EQTY</stp>
        <stp>[NASDAQ.xlsx]Sheet1!R181C24</stp>
        <tr r="X181" s="1"/>
      </tp>
      <tp t="e">
        <v>#N/A</v>
        <stp/>
        <stp>##V3_BDPV12</stp>
        <stp>KBALV UW Equity</stp>
        <stp>NET_DEBT_TO_SHRHLDR_EQTY</stp>
        <stp>[NASDAQ.xlsx]Sheet1!R182C24</stp>
        <tr r="X182" s="1"/>
      </tp>
      <tp t="e">
        <v>#N/A</v>
        <stp/>
        <stp>##V3_BDPV12</stp>
        <stp>CAVM UW Equity</stp>
        <stp>TOT_DEBT_TO_EBITDA</stp>
        <stp>[NASDAQ.xlsx]Sheet1!R64C20</stp>
        <tr r="T64" s="1"/>
      </tp>
      <tp t="e">
        <v>#N/A</v>
        <stp/>
        <stp>##V3_BDPV12</stp>
        <stp>AAPL UW Equity</stp>
        <stp>TOT_DEBT_TO_EBITDA</stp>
        <stp>[NASDAQ.xlsx]Sheet1!R23C20</stp>
        <tr r="T23" s="1"/>
      </tp>
      <tp t="e">
        <v>#N/A</v>
        <stp/>
        <stp>##V3_BDPV12</stp>
        <stp>ADAT UW Equity</stp>
        <stp>RTG_MDY_SEN_UNSECURED_DEBT</stp>
        <stp>[NASDAQ.xlsx]Sheet1!R36C10</stp>
        <tr r="J36" s="1"/>
      </tp>
      <tp>
        <v>-8.9712999999999994</v>
        <stp/>
        <stp>##V3_BDHV12</stp>
        <stp>MSTR UW Equity</stp>
        <stp>OPER_MARGIN</stp>
        <stp>CQ12004</stp>
        <stp/>
        <stp>[NASDAQ.xlsx]OperMarg BDH!R5C219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K5" s="3"/>
      </tp>
      <tp t="e">
        <v>#N/A</v>
        <stp/>
        <stp>##V3_BDPV12</stp>
        <stp>MIND UW Equity</stp>
        <stp>EBITDA_TO_TOT_INT_EXP</stp>
        <stp>[NASDAQ.xlsx]Sheet1!R221C21</stp>
        <tr r="U221" s="1"/>
      </tp>
      <tp>
        <v>-25.6953</v>
        <stp/>
        <stp>##V3_BDHV12</stp>
        <stp>IPAS UW Equity</stp>
        <stp>OPER_MARGIN</stp>
        <stp>CQ12004</stp>
        <stp/>
        <stp>[NASDAQ.xlsx]OperMarg BDH!R5C168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L5" s="3"/>
      </tp>
      <tp t="e">
        <v>#N/A</v>
        <stp/>
        <stp>##V3_BDPV12</stp>
        <stp>HILL UW Equity</stp>
        <stp>EBITDA_TO_TOT_INT_EXP</stp>
        <stp>[NASDAQ.xlsx]Sheet1!R105C21</stp>
        <tr r="U105" s="1"/>
      </tp>
      <tp>
        <v>25.664300000000001</v>
        <stp/>
        <stp>##V3_BDHV12</stp>
        <stp>JKHY UW Equity</stp>
        <stp>OPER_MARGIN</stp>
        <stp>CQ12004</stp>
        <stp/>
        <stp>[NASDAQ.xlsx]OperMarg BDH!R5C172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P5" s="3"/>
      </tp>
      <tp t="e">
        <v>#N/A</v>
        <stp/>
        <stp>##V3_BDPV12</stp>
        <stp>DIOD UW Equity</stp>
        <stp>EBITDA_TO_TOT_INT_EXP</stp>
        <stp>[NASDAQ.xlsx]Sheet1!R103C21</stp>
        <tr r="U103" s="1"/>
      </tp>
      <tp t="e">
        <v>#N/A</v>
        <stp/>
        <stp>##V3_BDPV12</stp>
        <stp>CTG UW Equity</stp>
        <stp>BS_TOT_ASSET</stp>
        <stp>[NASDAQ.xlsx]Sheet1!R76C22</stp>
        <tr r="V76" s="1"/>
      </tp>
      <tp t="e">
        <v>#N/A</v>
        <stp/>
        <stp>##V3_BDPV12</stp>
        <stp>TIBX UW Equity</stp>
        <stp>EBITDA_TO_TOT_INT_EXP</stp>
        <stp>[NASDAQ.xlsx]Sheet1!R338C21</stp>
        <tr r="U338" s="1"/>
      </tp>
      <tp t="e">
        <v>#N/A</v>
        <stp/>
        <stp>##V3_BDPV12</stp>
        <stp>VIAS UW Equity</stp>
        <stp>EBITDA_TO_TOT_INT_EXP</stp>
        <stp>[NASDAQ.xlsx]Sheet1!R361C21</stp>
        <tr r="U361" s="1"/>
      </tp>
      <tp t="e">
        <v>#N/A</v>
        <stp/>
        <stp>##V3_BDPV12</stp>
        <stp>COVSV UW Equity</stp>
        <stp>RTG_FITCH_LT_ISSUER_DEFAULT</stp>
        <stp>[NASDAQ.xlsx]Sheet1!R85C9</stp>
        <tr r="I85" s="1"/>
      </tp>
      <tp t="e">
        <v>#N/A</v>
        <stp/>
        <stp>##V3_BDPV12</stp>
        <stp>TIGR UW Equity</stp>
        <stp>EBITDA_TO_TOT_INT_EXP</stp>
        <stp>[NASDAQ.xlsx]Sheet1!R339C21</stp>
        <tr r="U339" s="1"/>
      </tp>
      <tp t="e">
        <v>#N/A</v>
        <stp/>
        <stp>##V3_BDPV12</stp>
        <stp>TYPE UW Equity</stp>
        <stp>TOT_DEBT_TO_TOT_ASSET</stp>
        <stp>[NASDAQ.xlsx]Sheet1!R225C25</stp>
        <tr r="Y225" s="1"/>
      </tp>
      <tp t="e">
        <v>#N/A</v>
        <stp/>
        <stp>##V3_BDPV12</stp>
        <stp>SIGM UW Equity</stp>
        <stp>EBITDA_TO_TOT_INT_EXP</stp>
        <stp>[NASDAQ.xlsx]Sheet1!R299C21</stp>
        <tr r="U299" s="1"/>
      </tp>
      <tp t="e">
        <v>#N/A</v>
        <stp/>
        <stp>##V3_BDPV12</stp>
        <stp>EIGI UW Equity</stp>
        <stp>EBITDA_TO_TOT_INT_EXP</stp>
        <stp>[NASDAQ.xlsx]Sheet1!R118C21</stp>
        <tr r="U118" s="1"/>
      </tp>
      <tp t="e">
        <v>#N/A</v>
        <stp/>
        <stp>##V3_BDPV12</stp>
        <stp>SYRX UW Equity</stp>
        <stp>TOT_DEBT_TO_TOT_ASSET</stp>
        <stp>[NASDAQ.xlsx]Sheet1!R327C25</stp>
        <tr r="Y327" s="1"/>
      </tp>
      <tp t="e">
        <v>#N/A</v>
        <stp/>
        <stp>##V3_BDPV12</stp>
        <stp>MIDD UW Equity</stp>
        <stp>EBITDA_TO_TOT_INT_EXP</stp>
        <stp>[NASDAQ.xlsx]Sheet1!R336C21</stp>
        <tr r="U336" s="1"/>
      </tp>
      <tp t="e">
        <v>#N/A</v>
        <stp/>
        <stp>##V3_BDPV12</stp>
        <stp>SYMC UW Equity</stp>
        <stp>TOT_DEBT_TO_TOT_ASSET</stp>
        <stp>[NASDAQ.xlsx]Sheet1!R321C25</stp>
        <tr r="Y321" s="1"/>
      </tp>
      <tp t="e">
        <v>#N/A</v>
        <stp/>
        <stp>##V3_BDPV12</stp>
        <stp>EPAY UW Equity</stp>
        <stp>BS_TOT_ASSET</stp>
        <stp>[NASDAQ.xlsx]Sheet1!R50C22</stp>
        <tr r="V50" s="1"/>
      </tp>
      <tp t="e">
        <v>#N/A</v>
        <stp/>
        <stp>##V3_BDPV12</stp>
        <stp>SYNA UW Equity</stp>
        <stp>TOT_DEBT_TO_TOT_ASSET</stp>
        <stp>[NASDAQ.xlsx]Sheet1!R323C25</stp>
        <tr r="Y323" s="1"/>
      </tp>
      <tp t="e">
        <v>#N/A</v>
        <stp/>
        <stp>##V3_BDPV12</stp>
        <stp>SYNC UW Equity</stp>
        <stp>TOT_DEBT_TO_TOT_ASSET</stp>
        <stp>[NASDAQ.xlsx]Sheet1!R322C25</stp>
        <tr r="Y322" s="1"/>
      </tp>
      <tp t="e">
        <v>#N/A</v>
        <stp/>
        <stp>##V3_BDPV12</stp>
        <stp>SYNT UW Equity</stp>
        <stp>TOT_DEBT_TO_TOT_ASSET</stp>
        <stp>[NASDAQ.xlsx]Sheet1!R326C25</stp>
        <tr r="Y326" s="1"/>
      </tp>
      <tp t="e">
        <v>#N/A</v>
        <stp/>
        <stp>##V3_BDPV12</stp>
        <stp>TQNT UW Equity</stp>
        <stp>RTG_EGAN_JONES_LOCAL_SR_UNSEC</stp>
        <stp>[NASDAQ.xlsx]Sheet1!R343C13</stp>
        <tr r="M343" s="1"/>
      </tp>
      <tp t="e">
        <v>#N/A</v>
        <stp/>
        <stp>##V3_BDPV12</stp>
        <stp>ZIXI UW Equity</stp>
        <stp>EBITDA_TO_TOT_INT_EXP</stp>
        <stp>[NASDAQ.xlsx]Sheet1!R375C21</stp>
        <tr r="U375" s="1"/>
      </tp>
      <tp t="e">
        <v>#N/A</v>
        <stp/>
        <stp>##V3_BDPV12</stp>
        <stp>ATNY UW Equity</stp>
        <stp>BS_TOT_ASSET</stp>
        <stp>[NASDAQ.xlsx]Sheet1!R22C22</stp>
        <tr r="V22" s="1"/>
      </tp>
      <tp t="e">
        <v>#N/A</v>
        <stp/>
        <stp>##V3_BDPV12</stp>
        <stp>SYKE UW Equity</stp>
        <stp>TOT_DEBT_TO_TOT_ASSET</stp>
        <stp>[NASDAQ.xlsx]Sheet1!R320C25</stp>
        <tr r="Y320" s="1"/>
      </tp>
      <tp t="e">
        <v>#N/A</v>
        <stp/>
        <stp>##V3_BDPV12</stp>
        <stp>CRAY UW Equity</stp>
        <stp>BS_TOT_ASSET</stp>
        <stp>[NASDAQ.xlsx]Sheet1!R86C22</stp>
        <tr r="V86" s="1"/>
      </tp>
      <tp t="e">
        <v>#N/A</v>
        <stp/>
        <stp>##V3_BDPV12</stp>
        <stp>LIQD UW Equity</stp>
        <stp>EBITDA_TO_TOT_INT_EXP</stp>
        <stp>[NASDAQ.xlsx]Sheet1!R192C21</stp>
        <tr r="U192" s="1"/>
      </tp>
      <tp t="e">
        <v>#N/A</v>
        <stp/>
        <stp>##V3_BDPV12</stp>
        <stp>FISV UW Equity</stp>
        <stp>EBITDA_TO_TOT_INT_EXP</stp>
        <stp>[NASDAQ.xlsx]Sheet1!R136C21</stp>
        <tr r="U136" s="1"/>
      </tp>
      <tp>
        <v>1.3176000000000001</v>
        <stp/>
        <stp>##V3_BDHV12</stp>
        <stp>PMCS UW Equity</stp>
        <stp>OPER_MARGIN</stp>
        <stp>CQ12004</stp>
        <stp/>
        <stp>[NASDAQ.xlsx]OperMarg BDH!R5C258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X5" s="3"/>
      </tp>
      <tp t="e">
        <v>#N/A</v>
        <stp/>
        <stp>##V3_BDPV12</stp>
        <stp>MITK UW Equity</stp>
        <stp>EBITDA_TO_TOT_INT_EXP</stp>
        <stp>[NASDAQ.xlsx]Sheet1!R222C21</stp>
        <tr r="U222" s="1"/>
      </tp>
      <tp t="e">
        <v>#N/A</v>
        <stp/>
        <stp>##V3_BDPV12</stp>
        <stp>JIVE UW Equity</stp>
        <stp>EBITDA_TO_TOT_INT_EXP</stp>
        <stp>[NASDAQ.xlsx]Sheet1!R175C21</stp>
        <tr r="U175" s="1"/>
      </tp>
      <tp t="e">
        <v>#N/A</v>
        <stp/>
        <stp>##V3_BDPV12</stp>
        <stp>LIVE UW Equity</stp>
        <stp>EBITDA_TO_TOT_INT_EXP</stp>
        <stp>[NASDAQ.xlsx]Sheet1!R193C21</stp>
        <tr r="U193" s="1"/>
      </tp>
      <tp t="e">
        <v>#N/A</v>
        <stp/>
        <stp>##V3_BDPV12</stp>
        <stp>FIVN UW Equity</stp>
        <stp>EBITDA_TO_TOT_INT_EXP</stp>
        <stp>[NASDAQ.xlsx]Sheet1!R137C21</stp>
        <tr r="U137" s="1"/>
      </tp>
      <tp t="e">
        <v>#N/A</v>
        <stp/>
        <stp>##V3_BDPV12</stp>
        <stp>CY UW Equity</stp>
        <stp>TOT_DEBT_TO_EBITDA</stp>
        <stp>[NASDAQ.xlsx]Sheet1!R93C20</stp>
        <tr r="T93" s="1"/>
      </tp>
      <tp t="e">
        <v>#N/A</v>
        <stp/>
        <stp>##V3_BDPV12</stp>
        <stp>CA UW Equity</stp>
        <stp>TOT_DEBT_TO_EBITDA</stp>
        <stp>[NASDAQ.xlsx]Sheet1!R59C20</stp>
        <tr r="T59" s="1"/>
      </tp>
      <tp t="e">
        <v>#N/A</v>
        <stp/>
        <stp>##V3_BDPV12</stp>
        <stp>BV UW Equity</stp>
        <stp>TOT_DEBT_TO_EBITDA</stp>
        <stp>[NASDAQ.xlsx]Sheet1!R45C20</stp>
        <tr r="T45" s="1"/>
      </tp>
      <tp t="e">
        <v>#N/A</v>
        <stp/>
        <stp>##V3_BDPV12</stp>
        <stp>QLYS UW Equity</stp>
        <stp>NET_DEBT_TO_SHRHLDR_EQTY</stp>
        <stp>[NASDAQ.xlsx]Sheet1!R273C24</stp>
        <tr r="X273" s="1"/>
      </tp>
      <tp t="e">
        <v>#N/A</v>
        <stp/>
        <stp>##V3_BDPV12</stp>
        <stp>QLIK UW Equity</stp>
        <stp>NET_DEBT_TO_SHRHLDR_EQTY</stp>
        <stp>[NASDAQ.xlsx]Sheet1!R268C24</stp>
        <tr r="X268" s="1"/>
      </tp>
      <tp t="e">
        <v>#N/A</v>
        <stp/>
        <stp>##V3_BDPV12</stp>
        <stp>QLGC UW Equity</stp>
        <stp>NET_DEBT_TO_SHRHLDR_EQTY</stp>
        <stp>[NASDAQ.xlsx]Sheet1!R269C24</stp>
        <tr r="X269" s="1"/>
      </tp>
      <tp t="e">
        <v>#N/A</v>
        <stp/>
        <stp>##V3_BDPV12</stp>
        <stp>QADA UW Equity</stp>
        <stp>NET_DEBT_TO_SHRHLDR_EQTY</stp>
        <stp>[NASDAQ.xlsx]Sheet1!R266C24</stp>
        <tr r="X266" s="1"/>
      </tp>
      <tp t="e">
        <v>#N/A</v>
        <stp/>
        <stp>##V3_BDPV12</stp>
        <stp>QADB UW Equity</stp>
        <stp>NET_DEBT_TO_SHRHLDR_EQTY</stp>
        <stp>[NASDAQ.xlsx]Sheet1!R267C24</stp>
        <tr r="X267" s="1"/>
      </tp>
      <tp t="e">
        <v>#N/A</v>
        <stp/>
        <stp>##V3_BDPV12</stp>
        <stp>QBAK UW Equity</stp>
        <stp>NET_DEBT_TO_SHRHLDR_EQTY</stp>
        <stp>[NASDAQ.xlsx]Sheet1!R272C24</stp>
        <tr r="X272" s="1"/>
      </tp>
      <tp t="e">
        <v>#N/A</v>
        <stp/>
        <stp>##V3_BDPV12</stp>
        <stp>QCOM UW Equity</stp>
        <stp>NET_DEBT_TO_SHRHLDR_EQTY</stp>
        <stp>[NASDAQ.xlsx]Sheet1!R270C24</stp>
        <tr r="X270" s="1"/>
      </tp>
      <tp t="e">
        <v>#N/A</v>
        <stp/>
        <stp>##V3_BDPV12</stp>
        <stp>FB UW Equity</stp>
        <stp>IS_OPER_INC</stp>
        <stp>[NASDAQ.xlsx]Sheet1!R130C23</stp>
        <tr r="W130" s="1"/>
      </tp>
      <tp t="e">
        <v>#N/A</v>
        <stp/>
        <stp>##V3_BDPV12</stp>
        <stp>FCS UW Equity</stp>
        <stp>RTG_FITCH_LT_ISSUER_DEFAULT</stp>
        <stp>[NASDAQ.xlsx]Sheet1!R131C9</stp>
        <tr r="I131" s="1"/>
      </tp>
      <tp t="e">
        <v>#N/A</v>
        <stp/>
        <stp>##V3_BDPV12</stp>
        <stp>QRHC UW Equity</stp>
        <stp>NET_DEBT_TO_SHRHLDR_EQTY</stp>
        <stp>[NASDAQ.xlsx]Sheet1!R274C24</stp>
        <tr r="X274" s="1"/>
      </tp>
      <tp t="e">
        <v>#N/A</v>
        <stp/>
        <stp>##V3_BDPV12</stp>
        <stp>QSII UW Equity</stp>
        <stp>NET_DEBT_TO_SHRHLDR_EQTY</stp>
        <stp>[NASDAQ.xlsx]Sheet1!R271C24</stp>
        <tr r="X271" s="1"/>
      </tp>
      <tp t="e">
        <v>#N/A</v>
        <stp/>
        <stp>##V3_BDPV12</stp>
        <stp>QUIK UW Equity</stp>
        <stp>NET_DEBT_TO_SHRHLDR_EQTY</stp>
        <stp>[NASDAQ.xlsx]Sheet1!R275C24</stp>
        <tr r="X275" s="1"/>
      </tp>
      <tp t="e">
        <v>#N/A</v>
        <stp/>
        <stp>##V3_BDPV12</stp>
        <stp>QUMU UW Equity</stp>
        <stp>NET_DEBT_TO_SHRHLDR_EQTY</stp>
        <stp>[NASDAQ.xlsx]Sheet1!R276C24</stp>
        <tr r="X276" s="1"/>
      </tp>
      <tp t="e">
        <v>#N/A</v>
        <stp/>
        <stp>##V3_BDPV12</stp>
        <stp>EPAY UW Equity</stp>
        <stp>FREE_CASH_FLOW_MARGIN</stp>
        <stp>[NASDAQ.xlsx]Sheet1!R50C18</stp>
        <tr r="R50" s="1"/>
      </tp>
      <tp t="e">
        <v>#N/A</v>
        <stp/>
        <stp>##V3_BDPV12</stp>
        <stp>CEVA UW Equity</stp>
        <stp>RTG_MDY_SEN_UNSECURED_DEBT</stp>
        <stp>[NASDAQ.xlsx]Sheet1!R66C10</stp>
        <tr r="J66" s="1"/>
      </tp>
      <tp t="e">
        <v>#N/A</v>
        <stp/>
        <stp>##V3_BDPV12</stp>
        <stp>CY UW Equity</stp>
        <stp>RTG_SP_LT_LC_ISSUER_CREDIT</stp>
        <stp>[NASDAQ.xlsx]Sheet1!R93C8</stp>
        <tr r="H93" s="1"/>
      </tp>
      <tp t="e">
        <v>#N/A</v>
        <stp/>
        <stp>##V3_BDPV12</stp>
        <stp>CERN UW Equity</stp>
        <stp>RTG_MDY_SEN_UNSECURED_DEBT</stp>
        <stp>[NASDAQ.xlsx]Sheet1!R65C10</stp>
        <tr r="J65" s="1"/>
      </tp>
      <tp t="e">
        <v>#N/A</v>
        <stp/>
        <stp>##V3_BDPV12</stp>
        <stp>RP UW Equity</stp>
        <stp>RTG_FITCH_LT_ISSUER_DEFAULT</stp>
        <stp>[NASDAQ.xlsx]Sheet1!R282C9</stp>
        <tr r="I282" s="1"/>
      </tp>
      <tp t="e">
        <v>#N/A</v>
        <stp/>
        <stp>##V3_BDPV12</stp>
        <stp>DGII UW Equity</stp>
        <stp>RTG_SP_LT_LC_ISSUER_CREDIT</stp>
        <stp>[NASDAQ.xlsx]Sheet1!R99C8</stp>
        <tr r="H99" s="1"/>
      </tp>
      <tp>
        <v>-24.0045</v>
        <stp/>
        <stp>##V3_BDHV12</stp>
        <stp>OCLR UW Equity</stp>
        <stp>OPER_MARGIN</stp>
        <stp>CQ12004</stp>
        <stp/>
        <stp>[NASDAQ.xlsx]OperMarg BDH!R5C238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ID5" s="3"/>
      </tp>
      <tp t="e">
        <v>#N/A</v>
        <stp/>
        <stp>##V3_BDPV12</stp>
        <stp>YHOO UW Equity</stp>
        <stp>EBITDA_TO_TOT_INT_EXP</stp>
        <stp>[NASDAQ.xlsx]Sheet1!R373C21</stp>
        <tr r="U373" s="1"/>
      </tp>
      <tp>
        <v>7.5702999999999996</v>
        <stp/>
        <stp>##V3_BDHV12</stp>
        <stp>MNTX UW Equity</stp>
        <stp>OPER_MARGIN</stp>
        <stp>CQ12004</stp>
        <stp/>
        <stp>[NASDAQ.xlsx]OperMarg BDH!R5C202</stp>
        <stp>Dir=V</stp>
        <stp>Dts=H</stp>
        <stp>Sort=D</stp>
        <stp>Quote=C</stp>
        <stp>QtTyp=Y</stp>
        <stp>Days=T</stp>
        <stp>Per=cq</stp>
        <stp>DtFmt=D</stp>
        <stp>UseDPDF=Y</stp>
        <stp>cols=1;rows=37</stp>
        <tr r="GT5" s="3"/>
      </tp>
      <tp t="e">
        <v>#N/A</v>
        <stp/>
        <stp>##V3_BDPV12</stp>
        <stp>IXYS UW Equity</stp>
        <stp>TOT_DEBT_TO_TOT_ASSET</stp>
        <stp>[NASDAQ.xlsx]Sheet1!R171C25</stp>
        <tr r="Y171" s="1"/>
      </tp>
      <tp t="e">
        <v>#N/A</v>
        <stp/>
        <stp>##V3_BDPV12</stp>
        <stp>BLIN           UW Equity</stp>
        <stp>SALES_REV_TURN</stp>
        <stp>[NASDAQ.xlsx]Sheet1!R51C15</stp>
        <tr r="O51" s="1"/>
      </tp>
      <tp t="e">
        <v>#N/A</v>
        <stp/>
        <stp>##V3_BDPV12</stp>
        <stp>LPTH UW Equity</stp>
        <stp>RTG_EGAN_JONES_LOCAL_SR_UNSEC</stp>
        <stp>[NASDAQ.xlsx]Sheet1!R189C13</stp>
        <tr r="M189" s="1"/>
      </tp>
      <tp t="e">
        <v>#N/A</v>
        <stp/>
        <stp>##V3_BDPV12</stp>
        <stp>MPWR UW Equity</stp>
        <stp>RTG_EGAN_JONES_LOCAL_SR_UNSEC</stp>
        <stp>[NASDAQ.xlsx]Sheet1!R224C13</stp>
        <tr r="M224" s="1"/>
      </tp>
      <tp t="e">
        <v>#N/A</v>
        <stp/>
        <stp>##V3_BDPV12</stp>
        <stp>EXTR UW Equity</stp>
        <stp>TOT_DEBT_TO_TOT_ASSET</stp>
        <stp>[NASDAQ.xlsx]Sheet1!R128C25</stp>
        <tr r="Y128" s="1"/>
      </tp>
      <tp t="e">
        <v>#N/A</v>
        <stp/>
        <stp>##V3_BDPV12</stp>
        <stp>SPWR UW Equity</stp>
        <stp>RTG_EGAN_JONES_LOCAL_SR_UNSEC</stp>
        <stp>[NASDAQ.xlsx]Sheet1!R316C13</stp>
        <tr r="M316" s="1"/>
      </tp>
      <tp t="e">
        <v>#N/A</v>
        <stp/>
        <stp>##V3_BDPV12</stp>
        <stp>LPSN UW Equity</stp>
        <stp>RTG_EGAN_JONES_LOCAL_SR_UNSEC</stp>
        <stp>[NASDAQ.xlsx]Sheet1!R194C13</stp>
        <tr r="M194" s="1"/>
      </tp>
      <tp t="e">
        <v>#N/A</v>
        <stp/>
        <stp>##V3_BDPV12</stp>
        <stp>SPRT UW Equity</stp>
        <stp>RTG_EGAN_JONES_LOCAL_SR_UNSEC</stp>
        <stp>[NASDAQ.xlsx]Sheet1!R319C13</stp>
        <tr r="M319" s="1"/>
      </tp>
      <tp t="e">
        <v>#N/A</v>
        <stp/>
        <stp>##V3_BDPV12</stp>
        <stp>SPSC UW Equity</stp>
        <stp>RTG_EGAN_JONES_LOCAL_SR_UNSEC</stp>
        <stp>[NASDAQ.xlsx]Sheet1!R311C13</stp>
        <tr r="M311" s="1"/>
      </tp>
      <tp t="e">
        <v>#N/A</v>
        <stp/>
        <stp>##V3_BDPV12</stp>
        <stp>SPLK UW Equity</stp>
        <stp>RTG_EGAN_JONES_LOCAL_SR_UNSEC</stp>
        <stp>[NASDAQ.xlsx]Sheet1!R310C13</stp>
        <tr r="M310" s="1"/>
      </tp>
      <tp t="e">
        <v>#N/A</v>
        <stp/>
        <stp>##V3_BDPV12</stp>
        <stp>XPLR UW Equity</stp>
        <stp>RTG_EGAN_JONES_LOCAL_SR_UNSEC</stp>
        <stp>[NASDAQ.xlsx]Sheet1!R371C13</stp>
        <tr r="M371" s="1"/>
      </tp>
      <tp t="e">
        <v>#N/A</v>
        <stp/>
        <stp>##V3_BDPV12</stp>
        <stp>PXLW UW Equity</stp>
        <stp>TOT_DEBT_TO_TOT_ASSET</stp>
        <stp>[NASDAQ.xlsx]Sheet1!R257C25</stp>
        <tr r="Y257" s="1"/>
      </tp>
      <tp t="e">
        <v>#N/A</v>
        <stp/>
        <stp>##V3_BDPV12</stp>
        <stp>MXIM UW Equity</stp>
        <stp>TOT_DEBT_TO_TOT_ASSET</stp>
        <stp>[NASDAQ.xlsx]Sheet1!R206C25</stp>
        <tr r="Y206" s="1"/>
      </tp>
      <tp t="e">
        <v>#N/A</v>
        <stp/>
        <stp>##V3_BDPV12</stp>
        <stp>UPIP UW Equity</stp>
        <stp>RTG_EGAN_JONES_LOCAL_SR_UNSEC</stp>
        <stp>[NASDAQ.xlsx]Sheet1!R353C13</stp>
        <tr r="M353" s="1"/>
      </tp>
      <tp t="e">
        <v>#N/A</v>
        <stp/>
        <stp>##V3_BDPV12</stp>
        <stp>BBOX UW Equity</stp>
        <stp>BS_TOT_ASSET</stp>
        <stp>[NASDAQ.xlsx]Sheet1!R47C22</stp>
        <tr r="V47" s="1"/>
      </tp>
      <tp t="e">
        <v>#N/A</v>
        <stp/>
        <stp>##V3_BDPV12</stp>
        <stp>EPIQ UW Equity</stp>
        <stp>RTG_EGAN_JONES_LOCAL_SR_UNSEC</stp>
        <stp>[NASDAQ.xlsx]Sheet1!R124C13</stp>
        <tr r="M124" s="1"/>
      </tp>
      <tp t="e">
        <v>#N/A</v>
        <stp/>
        <stp>##V3_BDPV12</stp>
        <stp>CLRX UW Equity</stp>
        <stp>BS_TOT_ASSET</stp>
        <stp>[NASDAQ.xlsx]Sheet1!R72C22</stp>
        <tr r="V72" s="1"/>
      </tp>
      <tp>
        <v>-191.6902</v>
        <stp/>
        <stp>##V3_BDHV12</stp>
        <stp>TIGR UW Equity</stp>
        <stp>OPER_MARGIN</stp>
        <stp>CQ12004</stp>
        <stp/>
        <stp>[NASDAQ.xlsx]OperMarg BDH!R5C338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Z5" s="3"/>
      </tp>
      <tp t="e">
        <v>#N/A</v>
        <stp/>
        <stp>##V3_BDPV12</stp>
        <stp>SPDC UW Equity</stp>
        <stp>RTG_EGAN_JONES_LOCAL_SR_UNSEC</stp>
        <stp>[NASDAQ.xlsx]Sheet1!R309C13</stp>
        <tr r="M309" s="1"/>
      </tp>
      <tp t="e">
        <v>#N/A</v>
        <stp/>
        <stp>##V3_BDPV12</stp>
        <stp>IPDN UW Equity</stp>
        <stp>RTG_EGAN_JONES_LOCAL_SR_UNSEC</stp>
        <stp>[NASDAQ.xlsx]Sheet1!R262C13</stp>
        <tr r="M262" s="1"/>
      </tp>
      <tp t="e">
        <v>#N/A</v>
        <stp/>
        <stp>##V3_BDPV12</stp>
        <stp>IPGP UW Equity</stp>
        <stp>RTG_EGAN_JONES_LOCAL_SR_UNSEC</stp>
        <stp>[NASDAQ.xlsx]Sheet1!R170C13</stp>
        <tr r="M170" s="1"/>
      </tp>
      <tp t="e">
        <v>#N/A</v>
        <stp/>
        <stp>##V3_BDPV12</stp>
        <stp>MDRX UW Equity</stp>
        <stp>BS_TOT_ASSET</stp>
        <stp>[NASDAQ.xlsx]Sheet1!R13C22</stp>
        <tr r="V13" s="1"/>
      </tp>
      <tp>
        <v>31.503499999999999</v>
        <stp/>
        <stp>##V3_BDHV12</stp>
        <stp>PDFS UW Equity</stp>
        <stp>OPER_MARGIN</stp>
        <stp>CQ12004</stp>
        <stp/>
        <stp>[NASDAQ.xlsx]OperMarg BDH!R5C249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O5" s="3"/>
      </tp>
      <tp t="e">
        <v>#N/A</v>
        <stp/>
        <stp>##V3_BDPV12</stp>
        <stp>IPAS UW Equity</stp>
        <stp>RTG_EGAN_JONES_LOCAL_SR_UNSEC</stp>
        <stp>[NASDAQ.xlsx]Sheet1!R169C13</stp>
        <tr r="M169" s="1"/>
      </tp>
      <tp t="e">
        <v>#N/A</v>
        <stp/>
        <stp>##V3_BDPV12</stp>
        <stp>RLOC UW Equity</stp>
        <stp>NET_DEBT_TO_SHRHLDR_EQTY</stp>
        <stp>[NASDAQ.xlsx]Sheet1!R280C24</stp>
        <tr r="X280" s="1"/>
      </tp>
      <tp t="e">
        <v>#N/A</v>
        <stp/>
        <stp>##V3_BDPV12</stp>
        <stp>RMBS UW Equity</stp>
        <stp>NET_DEBT_TO_SHRHLDR_EQTY</stp>
        <stp>[NASDAQ.xlsx]Sheet1!R278C24</stp>
        <tr r="X278" s="1"/>
      </tp>
      <tp t="e">
        <v>#N/A</v>
        <stp/>
        <stp>##V3_BDPV12</stp>
        <stp>RNWK UW Equity</stp>
        <stp>NET_DEBT_TO_SHRHLDR_EQTY</stp>
        <stp>[NASDAQ.xlsx]Sheet1!R281C24</stp>
        <tr r="X281" s="1"/>
      </tp>
      <tp t="e">
        <v>#N/A</v>
        <stp/>
        <stp>##V3_BDPV12</stp>
        <stp>RBCN UW Equity</stp>
        <stp>NET_DEBT_TO_SHRHLDR_EQTY</stp>
        <stp>[NASDAQ.xlsx]Sheet1!R288C24</stp>
        <tr r="X288" s="1"/>
      </tp>
      <tp t="e">
        <v>#N/A</v>
        <stp/>
        <stp>##V3_BDPV12</stp>
        <stp>RCMT UW Equity</stp>
        <stp>NET_DEBT_TO_SHRHLDR_EQTY</stp>
        <stp>[NASDAQ.xlsx]Sheet1!R279C24</stp>
        <tr r="X279" s="1"/>
      </tp>
      <tp t="e">
        <v>#N/A</v>
        <stp/>
        <stp>##V3_BDPV12</stp>
        <stp>RCII UW Equity</stp>
        <stp>NET_DEBT_TO_SHRHLDR_EQTY</stp>
        <stp>[NASDAQ.xlsx]Sheet1!R283C24</stp>
        <tr r="X283" s="1"/>
      </tp>
      <tp t="e">
        <v>#N/A</v>
        <stp/>
        <stp>##V3_BDPV12</stp>
        <stp>RESN UW Equity</stp>
        <stp>NET_DEBT_TO_SHRHLDR_EQTY</stp>
        <stp>[NASDAQ.xlsx]Sheet1!R284C24</stp>
        <tr r="X284" s="1"/>
      </tp>
      <tp t="e">
        <v>#N/A</v>
        <stp/>
        <stp>##V3_BDPV12</stp>
        <stp>EA UW Equity</stp>
        <stp>IS_OPER_INC</stp>
        <stp>[NASDAQ.xlsx]Sheet1!R115C23</stp>
        <tr r="W115" s="1"/>
      </tp>
      <tp t="e">
        <v>#N/A</v>
        <stp/>
        <stp>##V3_BDPV12</stp>
        <stp>RFMD UW Equity</stp>
        <stp>NET_DEBT_TO_SHRHLDR_EQTY</stp>
        <stp>[NASDAQ.xlsx]Sheet1!R285C24</stp>
        <tr r="X285" s="1"/>
      </tp>
      <tp t="e">
        <v>#N/A</v>
        <stp/>
        <stp>##V3_BDPV12</stp>
        <stp>RSYS UW Equity</stp>
        <stp>NET_DEBT_TO_SHRHLDR_EQTY</stp>
        <stp>[NASDAQ.xlsx]Sheet1!R277C24</stp>
        <tr r="X277" s="1"/>
      </tp>
      <tp t="e">
        <v>#N/A</v>
        <stp/>
        <stp>##V3_BDPV12</stp>
        <stp>RVBD UW Equity</stp>
        <stp>NET_DEBT_TO_SHRHLDR_EQTY</stp>
        <stp>[NASDAQ.xlsx]Sheet1!R286C24</stp>
        <tr r="X286" s="1"/>
      </tp>
      <tp t="e">
        <v>#N/A</v>
        <stp/>
        <stp>##V3_BDPV12</stp>
        <stp>IMI UW Equity</stp>
        <stp>TOT_DEBT_TO_TOT_ASSET</stp>
        <stp>[NASDAQ.xlsx]Sheet1!R162C25</stp>
        <tr r="Y162" s="1"/>
      </tp>
      <tp t="e">
        <v>#N/A</v>
        <stp/>
        <stp>##V3_BDPV12</stp>
        <stp>BCOR UW Equity</stp>
        <stp>TOT_DEBT_TO_EBITDA</stp>
        <stp>[NASDAQ.xlsx]Sheet1!R49C20</stp>
        <tr r="T49" s="1"/>
      </tp>
      <tp t="e">
        <v>#N/A</v>
        <stp/>
        <stp>##V3_BDPV12</stp>
        <stp>BCOV UW Equity</stp>
        <stp>TOT_DEBT_TO_EBITDA</stp>
        <stp>[NASDAQ.xlsx]Sheet1!R52C20</stp>
        <tr r="T52" s="1"/>
      </tp>
      <tp t="e">
        <v>#N/A</v>
        <stp/>
        <stp>##V3_BDPV12</stp>
        <stp>CCOI UW Equity</stp>
        <stp>TOT_DEBT_TO_EBITDA</stp>
        <stp>[NASDAQ.xlsx]Sheet1!R70C20</stp>
        <tr r="T70" s="1"/>
      </tp>
      <tp t="e">
        <v>#N/A</v>
        <stp/>
        <stp>##V3_BDPV12</stp>
        <stp>CCMP UW Equity</stp>
        <stp>TOT_DEBT_TO_EBITDA</stp>
        <stp>[NASDAQ.xlsx]Sheet1!R60C20</stp>
        <tr r="T60" s="1"/>
      </tp>
      <tp t="e">
        <v>#N/A</v>
        <stp/>
        <stp>##V3_BDPV12</stp>
        <stp>ACLS UW Equity</stp>
        <stp>TOT_DEBT_TO_EBITDA</stp>
        <stp>[NASDAQ.xlsx]Sheet1!R42C20</stp>
        <tr r="T42" s="1"/>
      </tp>
      <tp t="e">
        <v>#N/A</v>
        <stp/>
        <stp>##V3_BDPV12</stp>
        <stp>MDRX UW Equity</stp>
        <stp>RTG_SP_LT_LC_ISSUER_CREDIT</stp>
        <stp>[NASDAQ.xlsx]Sheet1!R13C8</stp>
        <tr r="H13" s="1"/>
      </tp>
      <tp t="e">
        <v>#N/A</v>
        <stp/>
        <stp>##V3_BDPV12</stp>
        <stp>AFOP UW Equity</stp>
        <stp>RTG_MDY_SEN_UNSECURED_DEBT</stp>
        <stp>[NASDAQ.xlsx]Sheet1!R12C10</stp>
        <tr r="J12" s="1"/>
      </tp>
      <tp>
        <v>-38.279600000000002</v>
        <stp/>
        <stp>##V3_BDHV12</stp>
        <stp>FIVN UW Equity</stp>
        <stp>OPER_MARGIN</stp>
        <stp>CQ12004</stp>
        <stp/>
        <stp>[NASDAQ.xlsx]OperMarg BDH!R5C136</stp>
        <stp>Dir=V</stp>
        <stp>Dts=H</stp>
        <stp>Sort=D</stp>
        <stp>Quote=C</stp>
        <stp>QtTyp=Y</stp>
        <stp>Days=T</stp>
        <stp>Per=cq</stp>
        <stp>DtFmt=D</stp>
        <stp>UseDPDF=Y</stp>
        <stp>cols=1;rows=9</stp>
        <tr r="EF5" s="3"/>
      </tp>
      <tp t="e">
        <v>#N/A</v>
        <stp/>
        <stp>##V3_BDPV12</stp>
        <stp>CCUR UW Equity</stp>
        <stp>TOT_DEBT_TO_EBITDA</stp>
        <stp>[NASDAQ.xlsx]Sheet1!R80C20</stp>
        <tr r="T80" s="1"/>
      </tp>
      <tp t="e">
        <v>#N/A</v>
        <stp/>
        <stp>##V3_BDPV12</stp>
        <stp>CCRN UW Equity</stp>
        <stp>TOT_DEBT_TO_EBITDA</stp>
        <stp>[NASDAQ.xlsx]Sheet1!R88C20</stp>
        <tr r="T88" s="1"/>
      </tp>
      <tp t="e">
        <v>#N/A</v>
        <stp/>
        <stp>##V3_BDPV12</stp>
        <stp>JKHY UW Equity</stp>
        <stp>EBITDA_TO_TOT_INT_EXP</stp>
        <stp>[NASDAQ.xlsx]Sheet1!R173C21</stp>
        <tr r="U173" s="1"/>
      </tp>
      <tp>
        <v>35.768799999999999</v>
        <stp/>
        <stp>##V3_BDHV12</stp>
        <stp>IPGP UW Equity</stp>
        <stp>OPER_MARGIN</stp>
        <stp>CQ12004</stp>
        <stp/>
        <stp>[NASDAQ.xlsx]OperMarg BDH!R5C169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FM5" s="3"/>
      </tp>
      <tp t="e">
        <v>#N/A</v>
        <stp/>
        <stp>##V3_BDPV12</stp>
        <stp>RSYS UW Equity</stp>
        <stp>RTG_EGAN_JONES_LOCAL_SR_UNSEC</stp>
        <stp>[NASDAQ.xlsx]Sheet1!R277C13</stp>
        <tr r="M277" s="1"/>
      </tp>
      <tp t="e">
        <v>#N/A</v>
        <stp/>
        <stp>##V3_BDPV12</stp>
        <stp>TSYS UW Equity</stp>
        <stp>RTG_EGAN_JONES_LOCAL_SR_UNSEC</stp>
        <stp>[NASDAQ.xlsx]Sheet1!R331C13</stp>
        <tr r="M331" s="1"/>
      </tp>
      <tp t="e">
        <v>#N/A</v>
        <stp/>
        <stp>##V3_BDPV12</stp>
        <stp>SSYS UW Equity</stp>
        <stp>RTG_EGAN_JONES_LOCAL_SR_UNSEC</stp>
        <stp>[NASDAQ.xlsx]Sheet1!R313C13</stp>
        <tr r="M313" s="1"/>
      </tp>
      <tp t="e">
        <v>#N/A</v>
        <stp/>
        <stp>##V3_BDPV12</stp>
        <stp>WSTG UW Equity</stp>
        <stp>RTG_EGAN_JONES_LOCAL_SR_UNSEC</stp>
        <stp>[NASDAQ.xlsx]Sheet1!R366C13</stp>
        <tr r="M366" s="1"/>
      </tp>
      <tp t="e">
        <v>#N/A</v>
        <stp/>
        <stp>##V3_BDPV12</stp>
        <stp>MSTR UW Equity</stp>
        <stp>RTG_EGAN_JONES_LOCAL_SR_UNSEC</stp>
        <stp>[NASDAQ.xlsx]Sheet1!R220C13</stp>
        <tr r="M220" s="1"/>
      </tp>
      <tp t="e">
        <v>#N/A</v>
        <stp/>
        <stp>##V3_BDPV12</stp>
        <stp>HSTM UW Equity</stp>
        <stp>RTG_EGAN_JONES_LOCAL_SR_UNSEC</stp>
        <stp>[NASDAQ.xlsx]Sheet1!R147C13</stp>
        <tr r="M147" s="1"/>
      </tp>
      <tp t="e">
        <v>#N/A</v>
        <stp/>
        <stp>##V3_BDPV12</stp>
        <stp>ISSC UW Equity</stp>
        <stp>RTG_EGAN_JONES_LOCAL_SR_UNSEC</stp>
        <stp>[NASDAQ.xlsx]Sheet1!R157C13</stp>
        <tr r="M157" s="1"/>
      </tp>
      <tp t="e">
        <v>#N/A</v>
        <stp/>
        <stp>##V3_BDPV12</stp>
        <stp>ISSI UW Equity</stp>
        <stp>RTG_EGAN_JONES_LOCAL_SR_UNSEC</stp>
        <stp>[NASDAQ.xlsx]Sheet1!R159C13</stp>
        <tr r="M159" s="1"/>
      </tp>
      <tp t="e">
        <v>#N/A</v>
        <stp/>
        <stp>##V3_BDPV12</stp>
        <stp>DSPG UW Equity</stp>
        <stp>RTG_EGAN_JONES_LOCAL_SR_UNSEC</stp>
        <stp>[NASDAQ.xlsx]Sheet1!R106C13</stp>
        <tr r="M106" s="1"/>
      </tp>
      <tp t="e">
        <v>#N/A</v>
        <stp/>
        <stp>##V3_BDPV12</stp>
        <stp>TSRA UW Equity</stp>
        <stp>RTG_EGAN_JONES_LOCAL_SR_UNSEC</stp>
        <stp>[NASDAQ.xlsx]Sheet1!R333C13</stp>
        <tr r="M333" s="1"/>
      </tp>
      <tp t="e">
        <v>#N/A</v>
        <stp/>
        <stp>##V3_BDPV12</stp>
        <stp>TSRI UW Equity</stp>
        <stp>RTG_EGAN_JONES_LOCAL_SR_UNSEC</stp>
        <stp>[NASDAQ.xlsx]Sheet1!R345C13</stp>
        <tr r="M345" s="1"/>
      </tp>
      <tp>
        <v>-27.991900000000001</v>
        <stp/>
        <stp>##V3_BDHV12</stp>
        <stp>DGLY UW Equity</stp>
        <stp>OPER_MARGIN</stp>
        <stp>CQ12004</stp>
        <stp/>
        <stp>[NASDAQ.xlsx]OperMarg BDH!R5C100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CV5" s="3"/>
      </tp>
      <tp t="e">
        <v>#N/A</v>
        <stp/>
        <stp>##V3_BDPV12</stp>
        <stp>PSMI UW Equity</stp>
        <stp>RTG_EGAN_JONES_LOCAL_SR_UNSEC</stp>
        <stp>[NASDAQ.xlsx]Sheet1!R253C13</stp>
        <tr r="M253" s="1"/>
      </tp>
      <tp t="e">
        <v>#N/A</v>
        <stp/>
        <stp>##V3_BDPV12</stp>
        <stp>HSON UW Equity</stp>
        <stp>RTG_EGAN_JONES_LOCAL_SR_UNSEC</stp>
        <stp>[NASDAQ.xlsx]Sheet1!R150C13</stp>
        <tr r="M150" s="1"/>
      </tp>
      <tp t="e">
        <v>#N/A</v>
        <stp/>
        <stp>##V3_BDPV12</stp>
        <stp>SSNC UW Equity</stp>
        <stp>RTG_EGAN_JONES_LOCAL_SR_UNSEC</stp>
        <stp>[NASDAQ.xlsx]Sheet1!R312C13</stp>
        <tr r="M312" s="1"/>
      </tp>
      <tp t="e">
        <v>#N/A</v>
        <stp/>
        <stp>##V3_BDPV12</stp>
        <stp>FSLR UW Equity</stp>
        <stp>RTG_EGAN_JONES_LOCAL_SR_UNSEC</stp>
        <stp>[NASDAQ.xlsx]Sheet1!R135C13</stp>
        <tr r="M135" s="1"/>
      </tp>
      <tp t="e">
        <v>#N/A</v>
        <stp/>
        <stp>##V3_BDPV12</stp>
        <stp>QSII UW Equity</stp>
        <stp>RTG_EGAN_JONES_LOCAL_SR_UNSEC</stp>
        <stp>[NASDAQ.xlsx]Sheet1!R271C13</stp>
        <tr r="M271" s="1"/>
      </tp>
      <tp t="e">
        <v>#N/A</v>
        <stp/>
        <stp>##V3_BDPV12</stp>
        <stp>OSIS UW Equity</stp>
        <stp>RTG_EGAN_JONES_LOCAL_SR_UNSEC</stp>
        <stp>[NASDAQ.xlsx]Sheet1!R243C13</stp>
        <tr r="M243" s="1"/>
      </tp>
      <tp>
        <v>5.7647000000000004</v>
        <stp/>
        <stp>##V3_BDHV12</stp>
        <stp>CY UW Equity</stp>
        <stp>OPER_MARGIN</stp>
        <stp>CQ12004</stp>
        <stp/>
        <stp>[NASDAQ.xlsx]OperMarg BDH!R5C92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N5" s="3"/>
      </tp>
      <tp t="e">
        <v>#N/A</v>
        <stp/>
        <stp>##V3_BDPV12</stp>
        <stp>HSII UW Equity</stp>
        <stp>RTG_EGAN_JONES_LOCAL_SR_UNSEC</stp>
        <stp>[NASDAQ.xlsx]Sheet1!R148C13</stp>
        <tr r="M148" s="1"/>
      </tp>
      <tp t="e">
        <v>#N/A</v>
        <stp/>
        <stp>##V3_BDPV12</stp>
        <stp>ISIL UW Equity</stp>
        <stp>RTG_EGAN_JONES_LOCAL_SR_UNSEC</stp>
        <stp>[NASDAQ.xlsx]Sheet1!R166C13</stp>
        <tr r="M166" s="1"/>
      </tp>
      <tp t="e">
        <v>#N/A</v>
        <stp/>
        <stp>##V3_BDPV12</stp>
        <stp>GSIT UW Equity</stp>
        <stp>RTG_EGAN_JONES_LOCAL_SR_UNSEC</stp>
        <stp>[NASDAQ.xlsx]Sheet1!R144C13</stp>
        <tr r="M144" s="1"/>
      </tp>
      <tp t="e">
        <v>#N/A</v>
        <stp/>
        <stp>##V3_BDPV12</stp>
        <stp>PSEM UW Equity</stp>
        <stp>RTG_EGAN_JONES_LOCAL_SR_UNSEC</stp>
        <stp>[NASDAQ.xlsx]Sheet1!R255C13</stp>
        <tr r="M255" s="1"/>
      </tp>
      <tp t="e">
        <v>#N/A</v>
        <stp/>
        <stp>##V3_BDPV12</stp>
        <stp>MSFT UW Equity</stp>
        <stp>RTG_EGAN_JONES_LOCAL_SR_UNSEC</stp>
        <stp>[NASDAQ.xlsx]Sheet1!R219C13</stp>
        <tr r="M219" s="1"/>
      </tp>
      <tp t="e">
        <v>#N/A</v>
        <stp/>
        <stp>##V3_BDPV12</stp>
        <stp>LSCC UW Equity</stp>
        <stp>RTG_EGAN_JONES_LOCAL_SR_UNSEC</stp>
        <stp>[NASDAQ.xlsx]Sheet1!R188C13</stp>
        <tr r="M188" s="1"/>
      </tp>
      <tp t="e">
        <v>#N/A</v>
        <stp/>
        <stp>##V3_BDPV12</stp>
        <stp>VSAT UW Equity</stp>
        <stp>RTG_EGAN_JONES_LOCAL_SR_UNSEC</stp>
        <stp>[NASDAQ.xlsx]Sheet1!R360C13</stp>
        <tr r="M360" s="1"/>
      </tp>
      <tp t="e">
        <v>#N/A</v>
        <stp/>
        <stp>##V3_BDPV12</stp>
        <stp>MSCC UW Equity</stp>
        <stp>RTG_EGAN_JONES_LOCAL_SR_UNSEC</stp>
        <stp>[NASDAQ.xlsx]Sheet1!R218C13</stp>
        <tr r="M218" s="1"/>
      </tp>
      <tp t="e">
        <v>#N/A</v>
        <stp/>
        <stp>##V3_BDPV12</stp>
        <stp>MKTO UW Equity</stp>
        <stp>EBITDA_TO_TOT_INT_EXP</stp>
        <stp>[NASDAQ.xlsx]Sheet1!R204C21</stp>
        <tr r="U204" s="1"/>
      </tp>
      <tp t="e">
        <v>#N/A</v>
        <stp/>
        <stp>##V3_BDPV12</stp>
        <stp>WSCI UW Equity</stp>
        <stp>RTG_EGAN_JONES_LOCAL_SR_UNSEC</stp>
        <stp>[NASDAQ.xlsx]Sheet1!R369C13</stp>
        <tr r="M369" s="1"/>
      </tp>
      <tp t="e">
        <v>#N/A</v>
        <stp/>
        <stp>##V3_BDPV12</stp>
        <stp>SIGM UW Equity</stp>
        <stp>NET_DEBT_TO_SHRHLDR_EQTY</stp>
        <stp>[NASDAQ.xlsx]Sheet1!R299C24</stp>
        <tr r="X299" s="1"/>
      </tp>
      <tp t="e">
        <v>#N/A</v>
        <stp/>
        <stp>##V3_BDPV12</stp>
        <stp>SLTC UW Equity</stp>
        <stp>NET_DEBT_TO_SHRHLDR_EQTY</stp>
        <stp>[NASDAQ.xlsx]Sheet1!R297C24</stp>
        <tr r="X297" s="1"/>
      </tp>
      <tp t="e">
        <v>#N/A</v>
        <stp/>
        <stp>##V3_BDPV12</stp>
        <stp>SMTP UW Equity</stp>
        <stp>NET_DEBT_TO_SHRHLDR_EQTY</stp>
        <stp>[NASDAQ.xlsx]Sheet1!R306C24</stp>
        <tr r="X306" s="1"/>
      </tp>
      <tp t="e">
        <v>#N/A</v>
        <stp/>
        <stp>##V3_BDPV12</stp>
        <stp>SMSI UW Equity</stp>
        <stp>NET_DEBT_TO_SHRHLDR_EQTY</stp>
        <stp>[NASDAQ.xlsx]Sheet1!R305C24</stp>
        <tr r="X305" s="1"/>
      </tp>
      <tp t="e">
        <v>#N/A</v>
        <stp/>
        <stp>##V3_BDPV12</stp>
        <stp>SMCI UW Equity</stp>
        <stp>NET_DEBT_TO_SHRHLDR_EQTY</stp>
        <stp>[NASDAQ.xlsx]Sheet1!R317C24</stp>
        <tr r="X317" s="1"/>
      </tp>
      <tp t="e">
        <v>#N/A</v>
        <stp/>
        <stp>##V3_BDPV12</stp>
        <stp>SMTC UW Equity</stp>
        <stp>NET_DEBT_TO_SHRHLDR_EQTY</stp>
        <stp>[NASDAQ.xlsx]Sheet1!R298C24</stp>
        <tr r="X298" s="1"/>
      </tp>
      <tp t="e">
        <v>#N/A</v>
        <stp/>
        <stp>##V3_BDPV12</stp>
        <stp>SLAB UW Equity</stp>
        <stp>NET_DEBT_TO_SHRHLDR_EQTY</stp>
        <stp>[NASDAQ.xlsx]Sheet1!R302C24</stp>
        <tr r="X302" s="1"/>
      </tp>
      <tp t="e">
        <v>#N/A</v>
        <stp/>
        <stp>##V3_BDPV12</stp>
        <stp>SONS UW Equity</stp>
        <stp>NET_DEBT_TO_SHRHLDR_EQTY</stp>
        <stp>[NASDAQ.xlsx]Sheet1!R308C24</stp>
        <tr r="X308" s="1"/>
      </tp>
      <tp t="e">
        <v>#N/A</v>
        <stp/>
        <stp>##V3_BDPV12</stp>
        <stp>SNDK UW Equity</stp>
        <stp>NET_DEBT_TO_SHRHLDR_EQTY</stp>
        <stp>[NASDAQ.xlsx]Sheet1!R290C24</stp>
        <tr r="X290" s="1"/>
      </tp>
      <tp t="e">
        <v>#N/A</v>
        <stp/>
        <stp>##V3_BDPV12</stp>
        <stp>SOFO UW Equity</stp>
        <stp>NET_DEBT_TO_SHRHLDR_EQTY</stp>
        <stp>[NASDAQ.xlsx]Sheet1!R307C24</stp>
        <tr r="X307" s="1"/>
      </tp>
      <tp t="e">
        <v>#N/A</v>
        <stp/>
        <stp>##V3_BDPV12</stp>
        <stp>SNPS UW Equity</stp>
        <stp>NET_DEBT_TO_SHRHLDR_EQTY</stp>
        <stp>[NASDAQ.xlsx]Sheet1!R325C24</stp>
        <tr r="X325" s="1"/>
      </tp>
      <tp t="e">
        <v>#N/A</v>
        <stp/>
        <stp>##V3_BDPV12</stp>
        <stp>SNCR UW Equity</stp>
        <stp>NET_DEBT_TO_SHRHLDR_EQTY</stp>
        <stp>[NASDAQ.xlsx]Sheet1!R324C24</stp>
        <tr r="X324" s="1"/>
      </tp>
      <tp t="e">
        <v>#N/A</v>
        <stp/>
        <stp>##V3_BDPV12</stp>
        <stp>SGI UW Equity</stp>
        <stp>NET_DEBT_TO_SHRHLDR_EQTY</stp>
        <stp>[NASDAQ.xlsx]Sheet1!R301C24</stp>
        <tr r="X301" s="1"/>
      </tp>
      <tp t="e">
        <v>#N/A</v>
        <stp/>
        <stp>##V3_BDPV12</stp>
        <stp>SLP UW Equity</stp>
        <stp>NET_DEBT_TO_SHRHLDR_EQTY</stp>
        <stp>[NASDAQ.xlsx]Sheet1!R303C24</stp>
        <tr r="X303" s="1"/>
      </tp>
      <tp t="e">
        <v>#N/A</v>
        <stp/>
        <stp>##V3_BDPV12</stp>
        <stp>SQI UW Equity</stp>
        <stp>NET_DEBT_TO_SHRHLDR_EQTY</stp>
        <stp>[NASDAQ.xlsx]Sheet1!R295C24</stp>
        <tr r="X295" s="1"/>
      </tp>
      <tp t="e">
        <v>#N/A</v>
        <stp/>
        <stp>##V3_BDPV12</stp>
        <stp>SAPE UW Equity</stp>
        <stp>NET_DEBT_TO_SHRHLDR_EQTY</stp>
        <stp>[NASDAQ.xlsx]Sheet1!R292C24</stp>
        <tr r="X292" s="1"/>
      </tp>
      <tp t="e">
        <v>#N/A</v>
        <stp/>
        <stp>##V3_BDPV12</stp>
        <stp>SABR UW Equity</stp>
        <stp>NET_DEBT_TO_SHRHLDR_EQTY</stp>
        <stp>[NASDAQ.xlsx]Sheet1!R289C24</stp>
        <tr r="X289" s="1"/>
      </tp>
      <tp t="e">
        <v>#N/A</v>
        <stp/>
        <stp>##V3_BDPV12</stp>
        <stp>SANM UW Equity</stp>
        <stp>NET_DEBT_TO_SHRHLDR_EQTY</stp>
        <stp>[NASDAQ.xlsx]Sheet1!R291C24</stp>
        <tr r="X291" s="1"/>
      </tp>
      <tp t="e">
        <v>#N/A</v>
        <stp/>
        <stp>##V3_BDPV12</stp>
        <stp>PKT UW Equity</stp>
        <stp>NET_DEBT_TO_SHRHLDR_EQTY</stp>
        <stp>[NASDAQ.xlsx]Sheet1!R261C24</stp>
        <tr r="X261" s="1"/>
      </tp>
      <tp t="e">
        <v>#N/A</v>
        <stp/>
        <stp>##V3_BDPV12</stp>
        <stp>PTC UW Equity</stp>
        <stp>NET_DEBT_TO_SHRHLDR_EQTY</stp>
        <stp>[NASDAQ.xlsx]Sheet1!R265C24</stp>
        <tr r="X265" s="1"/>
      </tp>
      <tp t="e">
        <v>#N/A</v>
        <stp/>
        <stp>##V3_BDPV12</stp>
        <stp>SATS UW Equity</stp>
        <stp>NET_DEBT_TO_SHRHLDR_EQTY</stp>
        <stp>[NASDAQ.xlsx]Sheet1!R111C24</stp>
        <tr r="X111" s="1"/>
      </tp>
      <tp t="e">
        <v>#N/A</v>
        <stp/>
        <stp>##V3_BDPV12</stp>
        <stp>SCON UW Equity</stp>
        <stp>NET_DEBT_TO_SHRHLDR_EQTY</stp>
        <stp>[NASDAQ.xlsx]Sheet1!R318C24</stp>
        <tr r="X318" s="1"/>
      </tp>
      <tp t="e">
        <v>#N/A</v>
        <stp/>
        <stp>##V3_BDPV12</stp>
        <stp>SAAS UW Equity</stp>
        <stp>NET_DEBT_TO_SHRHLDR_EQTY</stp>
        <stp>[NASDAQ.xlsx]Sheet1!R154C24</stp>
        <tr r="X154" s="1"/>
      </tp>
      <tp t="e">
        <v>#N/A</v>
        <stp/>
        <stp>##V3_BDPV12</stp>
        <stp>SCSC UW Equity</stp>
        <stp>NET_DEBT_TO_SHRHLDR_EQTY</stp>
        <stp>[NASDAQ.xlsx]Sheet1!R293C24</stp>
        <tr r="X293" s="1"/>
      </tp>
      <tp t="e">
        <v>#N/A</v>
        <stp/>
        <stp>##V3_BDPV12</stp>
        <stp>WDC UW Equity</stp>
        <stp>NET_DEBT_TO_SHRHLDR_EQTY</stp>
        <stp>[NASDAQ.xlsx]Sheet1!R368C24</stp>
        <tr r="X368" s="1"/>
      </tp>
      <tp t="e">
        <v>#N/A</v>
        <stp/>
        <stp>##V3_BDPV12</stp>
        <stp>SEMI UW Equity</stp>
        <stp>NET_DEBT_TO_SHRHLDR_EQTY</stp>
        <stp>[NASDAQ.xlsx]Sheet1!R315C24</stp>
        <tr r="X315" s="1"/>
      </tp>
      <tp t="e">
        <v>#N/A</v>
        <stp/>
        <stp>##V3_BDPV12</stp>
        <stp>SEAC UW Equity</stp>
        <stp>NET_DEBT_TO_SHRHLDR_EQTY</stp>
        <stp>[NASDAQ.xlsx]Sheet1!R296C24</stp>
        <tr r="X296" s="1"/>
      </tp>
      <tp t="e">
        <v>#N/A</v>
        <stp/>
        <stp>##V3_BDPV12</stp>
        <stp>SGMA UW Equity</stp>
        <stp>NET_DEBT_TO_SHRHLDR_EQTY</stp>
        <stp>[NASDAQ.xlsx]Sheet1!R300C24</stp>
        <tr r="X300" s="1"/>
      </tp>
      <tp t="e">
        <v>#N/A</v>
        <stp/>
        <stp>##V3_BDPV12</stp>
        <stp>TXN UW Equity</stp>
        <stp>NET_DEBT_TO_SHRHLDR_EQTY</stp>
        <stp>[NASDAQ.xlsx]Sheet1!R334C24</stp>
        <tr r="X334" s="1"/>
      </tp>
      <tp t="e">
        <v>#N/A</v>
        <stp/>
        <stp>##V3_BDPV12</stp>
        <stp>SGMS UW Equity</stp>
        <stp>NET_DEBT_TO_SHRHLDR_EQTY</stp>
        <stp>[NASDAQ.xlsx]Sheet1!R294C24</stp>
        <tr r="X294" s="1"/>
      </tp>
      <tp t="e">
        <v>#N/A</v>
        <stp/>
        <stp>##V3_BDPV12</stp>
        <stp>IMI UW Equity</stp>
        <stp>NET_DEBT_TO_SHRHLDR_EQTY</stp>
        <stp>[NASDAQ.xlsx]Sheet1!R162C24</stp>
        <tr r="X162" s="1"/>
      </tp>
      <tp t="e">
        <v>#N/A</v>
        <stp/>
        <stp>##V3_BDPV12</stp>
        <stp>SYRX UW Equity</stp>
        <stp>NET_DEBT_TO_SHRHLDR_EQTY</stp>
        <stp>[NASDAQ.xlsx]Sheet1!R327C24</stp>
        <tr r="X327" s="1"/>
      </tp>
      <tp t="e">
        <v>#N/A</v>
        <stp/>
        <stp>##V3_BDPV12</stp>
        <stp>SYMC UW Equity</stp>
        <stp>NET_DEBT_TO_SHRHLDR_EQTY</stp>
        <stp>[NASDAQ.xlsx]Sheet1!R321C24</stp>
        <tr r="X321" s="1"/>
      </tp>
      <tp t="e">
        <v>#N/A</v>
        <stp/>
        <stp>##V3_BDPV12</stp>
        <stp>SYNT UW Equity</stp>
        <stp>NET_DEBT_TO_SHRHLDR_EQTY</stp>
        <stp>[NASDAQ.xlsx]Sheet1!R326C24</stp>
        <tr r="X326" s="1"/>
      </tp>
      <tp t="e">
        <v>#N/A</v>
        <stp/>
        <stp>##V3_BDPV12</stp>
        <stp>SYNA UW Equity</stp>
        <stp>NET_DEBT_TO_SHRHLDR_EQTY</stp>
        <stp>[NASDAQ.xlsx]Sheet1!R323C24</stp>
        <tr r="X323" s="1"/>
      </tp>
      <tp t="e">
        <v>#N/A</v>
        <stp/>
        <stp>##V3_BDPV12</stp>
        <stp>SYNC UW Equity</stp>
        <stp>NET_DEBT_TO_SHRHLDR_EQTY</stp>
        <stp>[NASDAQ.xlsx]Sheet1!R322C24</stp>
        <tr r="X322" s="1"/>
      </tp>
      <tp t="e">
        <v>#N/A</v>
        <stp/>
        <stp>##V3_BDPV12</stp>
        <stp>SYKE UW Equity</stp>
        <stp>NET_DEBT_TO_SHRHLDR_EQTY</stp>
        <stp>[NASDAQ.xlsx]Sheet1!R320C24</stp>
        <tr r="X320" s="1"/>
      </tp>
      <tp t="e">
        <v>#N/A</v>
        <stp/>
        <stp>##V3_BDPV12</stp>
        <stp>KFX UW Equity</stp>
        <stp>NET_DEBT_TO_SHRHLDR_EQTY</stp>
        <stp>[NASDAQ.xlsx]Sheet1!R183C24</stp>
        <tr r="X183" s="1"/>
      </tp>
      <tp t="e">
        <v>#N/A</v>
        <stp/>
        <stp>##V3_BDPV12</stp>
        <stp>SPWR UW Equity</stp>
        <stp>NET_DEBT_TO_SHRHLDR_EQTY</stp>
        <stp>[NASDAQ.xlsx]Sheet1!R316C24</stp>
        <tr r="X316" s="1"/>
      </tp>
      <tp t="e">
        <v>#N/A</v>
        <stp/>
        <stp>##V3_BDPV12</stp>
        <stp>SPSC UW Equity</stp>
        <stp>NET_DEBT_TO_SHRHLDR_EQTY</stp>
        <stp>[NASDAQ.xlsx]Sheet1!R311C24</stp>
        <tr r="X311" s="1"/>
      </tp>
      <tp t="e">
        <v>#N/A</v>
        <stp/>
        <stp>##V3_BDPV12</stp>
        <stp>SPRT UW Equity</stp>
        <stp>NET_DEBT_TO_SHRHLDR_EQTY</stp>
        <stp>[NASDAQ.xlsx]Sheet1!R319C24</stp>
        <tr r="X319" s="1"/>
      </tp>
      <tp t="e">
        <v>#N/A</v>
        <stp/>
        <stp>##V3_BDPV12</stp>
        <stp>SPLK UW Equity</stp>
        <stp>NET_DEBT_TO_SHRHLDR_EQTY</stp>
        <stp>[NASDAQ.xlsx]Sheet1!R310C24</stp>
        <tr r="X310" s="1"/>
      </tp>
      <tp t="e">
        <v>#N/A</v>
        <stp/>
        <stp>##V3_BDPV12</stp>
        <stp>SPDC UW Equity</stp>
        <stp>NET_DEBT_TO_SHRHLDR_EQTY</stp>
        <stp>[NASDAQ.xlsx]Sheet1!R309C24</stp>
        <tr r="X309" s="1"/>
      </tp>
      <tp t="e">
        <v>#N/A</v>
        <stp/>
        <stp>##V3_BDPV12</stp>
        <stp>SSYS UW Equity</stp>
        <stp>NET_DEBT_TO_SHRHLDR_EQTY</stp>
        <stp>[NASDAQ.xlsx]Sheet1!R313C24</stp>
        <tr r="X313" s="1"/>
      </tp>
      <tp t="e">
        <v>#N/A</v>
        <stp/>
        <stp>##V3_BDPV12</stp>
        <stp>SSNC UW Equity</stp>
        <stp>NET_DEBT_TO_SHRHLDR_EQTY</stp>
        <stp>[NASDAQ.xlsx]Sheet1!R312C24</stp>
        <tr r="X312" s="1"/>
      </tp>
      <tp t="e">
        <v>#N/A</v>
        <stp/>
        <stp>##V3_BDPV12</stp>
        <stp>EXA UW Equity</stp>
        <stp>NET_DEBT_TO_SHRHLDR_EQTY</stp>
        <stp>[NASDAQ.xlsx]Sheet1!R127C24</stp>
        <tr r="X127" s="1"/>
      </tp>
      <tp t="e">
        <v>#N/A</v>
        <stp/>
        <stp>##V3_BDPV12</stp>
        <stp>STRM UW Equity</stp>
        <stp>NET_DEBT_TO_SHRHLDR_EQTY</stp>
        <stp>[NASDAQ.xlsx]Sheet1!R314C24</stp>
        <tr r="X314" s="1"/>
      </tp>
      <tp t="e">
        <v>#N/A</v>
        <stp/>
        <stp>##V3_BDPV12</stp>
        <stp>SWKS UW Equity</stp>
        <stp>NET_DEBT_TO_SHRHLDR_EQTY</stp>
        <stp>[NASDAQ.xlsx]Sheet1!R304C24</stp>
        <tr r="X304" s="1"/>
      </tp>
      <tp t="e">
        <v>#N/A</v>
        <stp/>
        <stp>##V3_BDPV12</stp>
        <stp>FCS UW Equity</stp>
        <stp>NET_DEBT_TO_SHRHLDR_EQTY</stp>
        <stp>[NASDAQ.xlsx]Sheet1!R131C24</stp>
        <tr r="X131" s="1"/>
      </tp>
      <tp t="e">
        <v>#N/A</v>
        <stp/>
        <stp>##V3_BDPV12</stp>
        <stp>BV UW Equity</stp>
        <stp>TOT_DEBT_TO_TOT_ASSET</stp>
        <stp>[NASDAQ.xlsx]Sheet1!R45C25</stp>
        <tr r="Y45" s="1"/>
      </tp>
      <tp t="e">
        <v>#N/A</v>
        <stp/>
        <stp>##V3_BDPV12</stp>
        <stp>CA UW Equity</stp>
        <stp>TOT_DEBT_TO_TOT_ASSET</stp>
        <stp>[NASDAQ.xlsx]Sheet1!R59C25</stp>
        <tr r="Y59" s="1"/>
      </tp>
      <tp t="e">
        <v>#N/A</v>
        <stp/>
        <stp>##V3_BDPV12</stp>
        <stp>CY UW Equity</stp>
        <stp>TOT_DEBT_TO_TOT_ASSET</stp>
        <stp>[NASDAQ.xlsx]Sheet1!R93C25</stp>
        <tr r="Y93" s="1"/>
      </tp>
      <tp t="e">
        <v>#N/A</v>
        <stp/>
        <stp>##V3_BDPV12</stp>
        <stp>BBOX UW Equity</stp>
        <stp>TOT_DEBT_TO_EBITDA</stp>
        <stp>[NASDAQ.xlsx]Sheet1!R47C20</stp>
        <tr r="T47" s="1"/>
      </tp>
      <tp t="e">
        <v>#N/A</v>
        <stp/>
        <stp>##V3_BDPV12</stp>
        <stp>AGYS UW Equity</stp>
        <stp>RTG_MDY_SEN_UNSECURED_DEBT</stp>
        <stp>[NASDAQ.xlsx]Sheet1!R11C10</stp>
        <tr r="J11" s="1"/>
      </tp>
      <tp t="e">
        <v>#N/A</v>
        <stp/>
        <stp>##V3_BDPV12</stp>
        <stp>DGII UW Equity</stp>
        <stp>RTG_MDY_SEN_UNSECURED_DEBT</stp>
        <stp>[NASDAQ.xlsx]Sheet1!R99C10</stp>
        <tr r="J99" s="1"/>
      </tp>
      <tp t="e">
        <v>#N/A</v>
        <stp/>
        <stp>##V3_BDPV12</stp>
        <stp>ABTL UW Equity</stp>
        <stp>TOT_DEBT_TO_EBITDA</stp>
        <stp>[NASDAQ.xlsx]Sheet1!R37C20</stp>
        <tr r="T37" s="1"/>
      </tp>
      <tp t="e">
        <v>#N/A</v>
        <stp/>
        <stp>##V3_BDPV12</stp>
        <stp>BBSI UW Equity</stp>
        <stp>TOT_DEBT_TO_EBITDA</stp>
        <stp>[NASDAQ.xlsx]Sheet1!R44C20</stp>
        <tr r="T44" s="1"/>
      </tp>
      <tp>
        <v>-9.1719000000000008</v>
        <stp/>
        <stp>##V3_BDHV12</stp>
        <stp>MLNX UW Equity</stp>
        <stp>OPER_MARGIN</stp>
        <stp>CQ12004</stp>
        <stp/>
        <stp>[NASDAQ.xlsx]OperMarg BDH!R5C210</stp>
        <stp>Dir=V</stp>
        <stp>Dts=H</stp>
        <stp>Sort=D</stp>
        <stp>Quote=C</stp>
        <stp>QtTyp=Y</stp>
        <stp>Days=T</stp>
        <stp>Per=cq</stp>
        <stp>DtFmt=D</stp>
        <stp>UseDPDF=Y</stp>
        <stp>cols=1;rows=31</stp>
        <tr r="HB5" s="3"/>
      </tp>
      <tp t="e">
        <v>#N/A</v>
        <stp/>
        <stp>##V3_BDPV12</stp>
        <stp>VRTU UW Equity</stp>
        <stp>RTG_EGAN_JONES_LOCAL_SR_UNSEC</stp>
        <stp>[NASDAQ.xlsx]Sheet1!R363C13</stp>
        <tr r="M363" s="1"/>
      </tp>
      <tp t="e">
        <v>#N/A</v>
        <stp/>
        <stp>##V3_BDPV12</stp>
        <stp>TRUE UW Equity</stp>
        <stp>RTG_EGAN_JONES_LOCAL_SR_UNSEC</stp>
        <stp>[NASDAQ.xlsx]Sheet1!R344C13</stp>
        <tr r="M344" s="1"/>
      </tp>
      <tp t="e">
        <v>#N/A</v>
        <stp/>
        <stp>##V3_BDPV12</stp>
        <stp>MRVC UW Equity</stp>
        <stp>RTG_EGAN_JONES_LOCAL_SR_UNSEC</stp>
        <stp>[NASDAQ.xlsx]Sheet1!R227C13</stp>
        <tr r="M227" s="1"/>
      </tp>
      <tp t="e">
        <v>#N/A</v>
        <stp/>
        <stp>##V3_BDPV12</stp>
        <stp>GRPN UW Equity</stp>
        <stp>RTG_EGAN_JONES_LOCAL_SR_UNSEC</stp>
        <stp>[NASDAQ.xlsx]Sheet1!R143C13</stp>
        <tr r="M143" s="1"/>
      </tp>
      <tp t="e">
        <v>#N/A</v>
        <stp/>
        <stp>##V3_BDPV12</stp>
        <stp>XRSC UW Equity</stp>
        <stp>RTG_EGAN_JONES_LOCAL_SR_UNSEC</stp>
        <stp>[NASDAQ.xlsx]Sheet1!R372C13</stp>
        <tr r="M372" s="1"/>
      </tp>
      <tp t="e">
        <v>#N/A</v>
        <stp/>
        <stp>##V3_BDPV12</stp>
        <stp>VRSK UW Equity</stp>
        <stp>RTG_EGAN_JONES_LOCAL_SR_UNSEC</stp>
        <stp>[NASDAQ.xlsx]Sheet1!R359C13</stp>
        <tr r="M359" s="1"/>
      </tp>
      <tp t="e">
        <v>#N/A</v>
        <stp/>
        <stp>##V3_BDPV12</stp>
        <stp>VRSN UW Equity</stp>
        <stp>RTG_EGAN_JONES_LOCAL_SR_UNSEC</stp>
        <stp>[NASDAQ.xlsx]Sheet1!R358C13</stp>
        <tr r="M358" s="1"/>
      </tp>
      <tp t="e">
        <v>#N/A</v>
        <stp/>
        <stp>##V3_BDPV12</stp>
        <stp>PRLS UW Equity</stp>
        <stp>RTG_EGAN_JONES_LOCAL_SR_UNSEC</stp>
        <stp>[NASDAQ.xlsx]Sheet1!R251C13</stp>
        <tr r="M251" s="1"/>
      </tp>
      <tp t="e">
        <v>#N/A</v>
        <stp/>
        <stp>##V3_BDPV12</stp>
        <stp>VRNS UW Equity</stp>
        <stp>RTG_EGAN_JONES_LOCAL_SR_UNSEC</stp>
        <stp>[NASDAQ.xlsx]Sheet1!R354C13</stp>
        <tr r="M354" s="1"/>
      </tp>
      <tp t="e">
        <v>#N/A</v>
        <stp/>
        <stp>##V3_BDPV12</stp>
        <stp>VRNT UW Equity</stp>
        <stp>RTG_EGAN_JONES_LOCAL_SR_UNSEC</stp>
        <stp>[NASDAQ.xlsx]Sheet1!R357C13</stp>
        <tr r="M357" s="1"/>
      </tp>
      <tp t="e">
        <v>#N/A</v>
        <stp/>
        <stp>##V3_BDPV12</stp>
        <stp>TZOO UW Equity</stp>
        <stp>TOT_DEBT_TO_TOT_ASSET</stp>
        <stp>[NASDAQ.xlsx]Sheet1!R341C25</stp>
        <tr r="Y341" s="1"/>
      </tp>
      <tp t="e">
        <v>#N/A</v>
        <stp/>
        <stp>##V3_BDPV12</stp>
        <stp>QRHC UW Equity</stp>
        <stp>RTG_EGAN_JONES_LOCAL_SR_UNSEC</stp>
        <stp>[NASDAQ.xlsx]Sheet1!R274C13</stp>
        <tr r="M274" s="1"/>
      </tp>
      <tp t="e">
        <v>#N/A</v>
        <stp/>
        <stp>##V3_BDPV12</stp>
        <stp>TRIP UW Equity</stp>
        <stp>RTG_EGAN_JONES_LOCAL_SR_UNSEC</stp>
        <stp>[NASDAQ.xlsx]Sheet1!R342C13</stp>
        <tr r="M342" s="1"/>
      </tp>
      <tp t="e">
        <v>#N/A</v>
        <stp/>
        <stp>##V3_BDPV12</stp>
        <stp>PRKR UW Equity</stp>
        <stp>RTG_EGAN_JONES_LOCAL_SR_UNSEC</stp>
        <stp>[NASDAQ.xlsx]Sheet1!R247C13</stp>
        <tr r="M247" s="1"/>
      </tp>
      <tp t="e">
        <v>#N/A</v>
        <stp/>
        <stp>##V3_BDPV12</stp>
        <stp>ERII UW Equity</stp>
        <stp>RTG_EGAN_JONES_LOCAL_SR_UNSEC</stp>
        <stp>[NASDAQ.xlsx]Sheet1!R120C13</stp>
        <tr r="M120" s="1"/>
      </tp>
      <tp t="e">
        <v>#N/A</v>
        <stp/>
        <stp>##V3_BDPV12</stp>
        <stp>DRIV UW Equity</stp>
        <stp>RTG_EGAN_JONES_LOCAL_SR_UNSEC</stp>
        <stp>[NASDAQ.xlsx]Sheet1!R102C13</stp>
        <tr r="M102" s="1"/>
      </tp>
      <tp t="e">
        <v>#N/A</v>
        <stp/>
        <stp>##V3_BDPV12</stp>
        <stp>MRGE UW Equity</stp>
        <stp>RTG_EGAN_JONES_LOCAL_SR_UNSEC</stp>
        <stp>[NASDAQ.xlsx]Sheet1!R213C13</stp>
        <tr r="M213" s="1"/>
      </tp>
      <tp t="e">
        <v>#N/A</v>
        <stp/>
        <stp>##V3_BDPV12</stp>
        <stp>PRGS UW Equity</stp>
        <stp>RTG_EGAN_JONES_LOCAL_SR_UNSEC</stp>
        <stp>[NASDAQ.xlsx]Sheet1!R263C13</stp>
        <tr r="M263" s="1"/>
      </tp>
      <tp t="e">
        <v>#N/A</v>
        <stp/>
        <stp>##V3_BDPV12</stp>
        <stp>PRFT UW Equity</stp>
        <stp>RTG_EGAN_JONES_LOCAL_SR_UNSEC</stp>
        <stp>[NASDAQ.xlsx]Sheet1!R254C13</stp>
        <tr r="M254" s="1"/>
      </tp>
      <tp t="e">
        <v>#N/A</v>
        <stp/>
        <stp>##V3_BDPV12</stp>
        <stp>LRCX UW Equity</stp>
        <stp>RTG_EGAN_JONES_LOCAL_SR_UNSEC</stp>
        <stp>[NASDAQ.xlsx]Sheet1!R186C13</stp>
        <tr r="M186" s="1"/>
      </tp>
      <tp t="e">
        <v>#N/A</v>
        <stp/>
        <stp>##V3_BDPV12</stp>
        <stp>TIGR UW Equity</stp>
        <stp>NET_DEBT_TO_SHRHLDR_EQTY</stp>
        <stp>[NASDAQ.xlsx]Sheet1!R339C24</stp>
        <tr r="X339" s="1"/>
      </tp>
      <tp t="e">
        <v>#N/A</v>
        <stp/>
        <stp>##V3_BDPV12</stp>
        <stp>TIBX UW Equity</stp>
        <stp>NET_DEBT_TO_SHRHLDR_EQTY</stp>
        <stp>[NASDAQ.xlsx]Sheet1!R338C24</stp>
        <tr r="X338" s="1"/>
      </tp>
      <tp t="e">
        <v>#N/A</v>
        <stp/>
        <stp>##V3_BDPV12</stp>
        <stp>TNGO UW Equity</stp>
        <stp>NET_DEBT_TO_SHRHLDR_EQTY</stp>
        <stp>[NASDAQ.xlsx]Sheet1!R329C24</stp>
        <tr r="X329" s="1"/>
      </tp>
      <tp t="e">
        <v>#N/A</v>
        <stp/>
        <stp>##V3_BDPV12</stp>
        <stp>TACT UW Equity</stp>
        <stp>NET_DEBT_TO_SHRHLDR_EQTY</stp>
        <stp>[NASDAQ.xlsx]Sheet1!R340C24</stp>
        <tr r="X340" s="1"/>
      </tp>
      <tp t="e">
        <v>#N/A</v>
        <stp/>
        <stp>##V3_BDPV12</stp>
        <stp>TECD UW Equity</stp>
        <stp>NET_DEBT_TO_SHRHLDR_EQTY</stp>
        <stp>[NASDAQ.xlsx]Sheet1!R330C24</stp>
        <tr r="X330" s="1"/>
      </tp>
      <tp t="e">
        <v>#N/A</v>
        <stp/>
        <stp>##V3_BDPV12</stp>
        <stp>TYPE UW Equity</stp>
        <stp>NET_DEBT_TO_SHRHLDR_EQTY</stp>
        <stp>[NASDAQ.xlsx]Sheet1!R225C24</stp>
        <tr r="X225" s="1"/>
      </tp>
      <tp t="e">
        <v>#N/A</v>
        <stp/>
        <stp>##V3_BDPV12</stp>
        <stp>BV UW Equity</stp>
        <stp>RTG_MDY_SEN_UNSECURED_DEBT</stp>
        <stp>[NASDAQ.xlsx]Sheet1!R45C10</stp>
        <tr r="J45" s="1"/>
      </tp>
      <tp t="e">
        <v>#N/A</v>
        <stp/>
        <stp>##V3_BDPV12</stp>
        <stp>CA UW Equity</stp>
        <stp>RTG_MDY_SEN_UNSECURED_DEBT</stp>
        <stp>[NASDAQ.xlsx]Sheet1!R59C10</stp>
        <tr r="J59" s="1"/>
      </tp>
      <tp t="e">
        <v>#N/A</v>
        <stp/>
        <stp>##V3_BDPV12</stp>
        <stp>TZOO UW Equity</stp>
        <stp>NET_DEBT_TO_SHRHLDR_EQTY</stp>
        <stp>[NASDAQ.xlsx]Sheet1!R341C24</stp>
        <tr r="X341" s="1"/>
      </tp>
      <tp t="e">
        <v>#N/A</v>
        <stp/>
        <stp>##V3_BDPV12</stp>
        <stp>CY UW Equity</stp>
        <stp>RTG_MDY_SEN_UNSECURED_DEBT</stp>
        <stp>[NASDAQ.xlsx]Sheet1!R93C10</stp>
        <tr r="J93" s="1"/>
      </tp>
      <tp t="e">
        <v>#N/A</v>
        <stp/>
        <stp>##V3_BDPV12</stp>
        <stp>TQNT UW Equity</stp>
        <stp>NET_DEBT_TO_SHRHLDR_EQTY</stp>
        <stp>[NASDAQ.xlsx]Sheet1!R343C24</stp>
        <tr r="X343" s="1"/>
      </tp>
      <tp t="e">
        <v>#N/A</v>
        <stp/>
        <stp>##V3_BDPV12</stp>
        <stp>TSYS UW Equity</stp>
        <stp>NET_DEBT_TO_SHRHLDR_EQTY</stp>
        <stp>[NASDAQ.xlsx]Sheet1!R331C24</stp>
        <tr r="X331" s="1"/>
      </tp>
      <tp t="e">
        <v>#N/A</v>
        <stp/>
        <stp>##V3_BDPV12</stp>
        <stp>TSRI UW Equity</stp>
        <stp>NET_DEBT_TO_SHRHLDR_EQTY</stp>
        <stp>[NASDAQ.xlsx]Sheet1!R345C24</stp>
        <tr r="X345" s="1"/>
      </tp>
      <tp t="e">
        <v>#N/A</v>
        <stp/>
        <stp>##V3_BDPV12</stp>
        <stp>TSRA UW Equity</stp>
        <stp>NET_DEBT_TO_SHRHLDR_EQTY</stp>
        <stp>[NASDAQ.xlsx]Sheet1!R333C24</stp>
        <tr r="X333" s="1"/>
      </tp>
      <tp t="e">
        <v>#N/A</v>
        <stp/>
        <stp>##V3_BDPV12</stp>
        <stp>TRUE UW Equity</stp>
        <stp>NET_DEBT_TO_SHRHLDR_EQTY</stp>
        <stp>[NASDAQ.xlsx]Sheet1!R344C24</stp>
        <tr r="X344" s="1"/>
      </tp>
      <tp t="e">
        <v>#N/A</v>
        <stp/>
        <stp>##V3_BDPV12</stp>
        <stp>TRIP UW Equity</stp>
        <stp>NET_DEBT_TO_SHRHLDR_EQTY</stp>
        <stp>[NASDAQ.xlsx]Sheet1!R342C24</stp>
        <tr r="X342" s="1"/>
      </tp>
      <tp t="e">
        <v>#N/A</v>
        <stp/>
        <stp>##V3_BDPV12</stp>
        <stp>TUBE UW Equity</stp>
        <stp>NET_DEBT_TO_SHRHLDR_EQTY</stp>
        <stp>[NASDAQ.xlsx]Sheet1!R347C24</stp>
        <tr r="X347" s="1"/>
      </tp>
      <tp t="e">
        <v>#N/A</v>
        <stp/>
        <stp>##V3_BDPV12</stp>
        <stp>TTWO UW Equity</stp>
        <stp>NET_DEBT_TO_SHRHLDR_EQTY</stp>
        <stp>[NASDAQ.xlsx]Sheet1!R328C24</stp>
        <tr r="X328" s="1"/>
      </tp>
      <tp t="e">
        <v>#N/A</v>
        <stp/>
        <stp>##V3_BDPV12</stp>
        <stp>TTMI UW Equity</stp>
        <stp>NET_DEBT_TO_SHRHLDR_EQTY</stp>
        <stp>[NASDAQ.xlsx]Sheet1!R346C24</stp>
        <tr r="X346" s="1"/>
      </tp>
      <tp t="e">
        <v>#N/A</v>
        <stp/>
        <stp>##V3_BDPV12</stp>
        <stp>TTEC UW Equity</stp>
        <stp>NET_DEBT_TO_SHRHLDR_EQTY</stp>
        <stp>[NASDAQ.xlsx]Sheet1!R332C24</stp>
        <tr r="X332" s="1"/>
      </tp>
      <tp t="e">
        <v>#N/A</v>
        <stp/>
        <stp>##V3_BDPV12</stp>
        <stp>TWIN UW Equity</stp>
        <stp>NET_DEBT_TO_SHRHLDR_EQTY</stp>
        <stp>[NASDAQ.xlsx]Sheet1!R348C24</stp>
        <tr r="X348" s="1"/>
      </tp>
      <tp t="e">
        <v>#N/A</v>
        <stp/>
        <stp>##V3_BDPV12</stp>
        <stp>KFX UW Equity</stp>
        <stp>FREE_CASH_FLOW_MARGIN</stp>
        <stp>[NASDAQ.xlsx]Sheet1!R183C18</stp>
        <tr r="R183" s="1"/>
      </tp>
      <tp t="e">
        <v>#N/A</v>
        <stp/>
        <stp>##V3_BDPV12</stp>
        <stp>ANAD UW Equity</stp>
        <stp>RTG_SP_LT_LC_ISSUER_CREDIT</stp>
        <stp>[NASDAQ.xlsx]Sheet1!R19C8</stp>
        <tr r="H19" s="1"/>
      </tp>
      <tp t="e">
        <v>#N/A</v>
        <stp/>
        <stp>##V3_BDPV12</stp>
        <stp>CEVA UW Equity</stp>
        <stp>TOT_DEBT_TO_EBITDA</stp>
        <stp>[NASDAQ.xlsx]Sheet1!R66C20</stp>
        <tr r="T66" s="1"/>
      </tp>
      <tp t="e">
        <v>#N/A</v>
        <stp/>
        <stp>##V3_BDPV12</stp>
        <stp>ASTI UW Equity</stp>
        <stp>RTG_SP_LT_LC_ISSUER_CREDIT</stp>
        <stp>[NASDAQ.xlsx]Sheet1!R29C8</stp>
        <tr r="H29" s="1"/>
      </tp>
      <tp t="e">
        <v>#N/A</v>
        <stp/>
        <stp>##V3_BDPV12</stp>
        <stp>CERN UW Equity</stp>
        <stp>TOT_DEBT_TO_EBITDA</stp>
        <stp>[NASDAQ.xlsx]Sheet1!R65C20</stp>
        <tr r="T65" s="1"/>
      </tp>
      <tp>
        <v>-19.884699999999999</v>
        <stp/>
        <stp>##V3_BDHV12</stp>
        <stp>MFLX UW Equity</stp>
        <stp>OPER_MARGIN</stp>
        <stp>CQ12004</stp>
        <stp/>
        <stp>[NASDAQ.xlsx]OperMarg BDH!R5C227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S5" s="3"/>
      </tp>
      <tp t="e">
        <v>#N/A</v>
        <stp/>
        <stp>##V3_BDPV12</stp>
        <stp>SYNT UW Equity</stp>
        <stp>FREE_CASH_FLOW_MARGIN</stp>
        <stp>[NASDAQ.xlsx]Sheet1!R326C18</stp>
        <tr r="R326" s="1"/>
      </tp>
      <tp t="e">
        <v>#N/A</v>
        <stp/>
        <stp>##V3_BDPV12</stp>
        <stp>SYNC UW Equity</stp>
        <stp>FREE_CASH_FLOW_MARGIN</stp>
        <stp>[NASDAQ.xlsx]Sheet1!R322C18</stp>
        <tr r="R322" s="1"/>
      </tp>
      <tp t="e">
        <v>#N/A</v>
        <stp/>
        <stp>##V3_BDPV12</stp>
        <stp>SYNA UW Equity</stp>
        <stp>FREE_CASH_FLOW_MARGIN</stp>
        <stp>[NASDAQ.xlsx]Sheet1!R323C18</stp>
        <tr r="R323" s="1"/>
      </tp>
      <tp t="e">
        <v>#N/A</v>
        <stp/>
        <stp>##V3_BDPV12</stp>
        <stp>EMKR UW Equity</stp>
        <stp>EBITDA_TO_TOT_INT_EXP</stp>
        <stp>[NASDAQ.xlsx]Sheet1!R117C21</stp>
        <tr r="U117" s="1"/>
      </tp>
      <tp t="e">
        <v>#N/A</v>
        <stp/>
        <stp>##V3_BDPV12</stp>
        <stp>SYMC UW Equity</stp>
        <stp>FREE_CASH_FLOW_MARGIN</stp>
        <stp>[NASDAQ.xlsx]Sheet1!R321C18</stp>
        <tr r="R321" s="1"/>
      </tp>
      <tp t="e">
        <v>#N/A</v>
        <stp/>
        <stp>##V3_BDPV12</stp>
        <stp>IMMR UW Equity</stp>
        <stp>EBITDA_TO_TOT_INT_EXP</stp>
        <stp>[NASDAQ.xlsx]Sheet1!R153C21</stp>
        <tr r="U153" s="1"/>
      </tp>
      <tp t="e">
        <v>#N/A</v>
        <stp/>
        <stp>##V3_BDPV12</stp>
        <stp>SYKE UW Equity</stp>
        <stp>FREE_CASH_FLOW_MARGIN</stp>
        <stp>[NASDAQ.xlsx]Sheet1!R320C18</stp>
        <tr r="R320" s="1"/>
      </tp>
      <tp t="e">
        <v>#N/A</v>
        <stp/>
        <stp>##V3_BDPV12</stp>
        <stp>AMSWA UW Equity</stp>
        <stp>RTG_EGAN_JONES_LOCAL_SR_UNSEC</stp>
        <stp>[NASDAQ.xlsx]Sheet1!R16C13</stp>
        <tr r="M16" s="1"/>
      </tp>
      <tp t="e">
        <v>#N/A</v>
        <stp/>
        <stp>##V3_BDPV12</stp>
        <stp>RMBS UW Equity</stp>
        <stp>EBITDA_TO_TOT_INT_EXP</stp>
        <stp>[NASDAQ.xlsx]Sheet1!R278C21</stp>
        <tr r="U278" s="1"/>
      </tp>
      <tp t="e">
        <v>#N/A</v>
        <stp/>
        <stp>##V3_BDPV12</stp>
        <stp>SMCI UW Equity</stp>
        <stp>EBITDA_TO_TOT_INT_EXP</stp>
        <stp>[NASDAQ.xlsx]Sheet1!R317C21</stp>
        <tr r="U317" s="1"/>
      </tp>
      <tp t="e">
        <v>#N/A</v>
        <stp/>
        <stp>##V3_BDPV12</stp>
        <stp>PMCS UW Equity</stp>
        <stp>EBITDA_TO_TOT_INT_EXP</stp>
        <stp>[NASDAQ.xlsx]Sheet1!R259C21</stp>
        <tr r="U259" s="1"/>
      </tp>
      <tp t="e">
        <v>#N/A</v>
        <stp/>
        <stp>##V3_BDPV12</stp>
        <stp>OMCL UW Equity</stp>
        <stp>EBITDA_TO_TOT_INT_EXP</stp>
        <stp>[NASDAQ.xlsx]Sheet1!R240C21</stp>
        <tr r="U240" s="1"/>
      </tp>
      <tp t="e">
        <v>#N/A</v>
        <stp/>
        <stp>##V3_BDPV12</stp>
        <stp>QUMU UW Equity</stp>
        <stp>RTG_EGAN_JONES_LOCAL_SR_UNSEC</stp>
        <stp>[NASDAQ.xlsx]Sheet1!R276C13</stp>
        <tr r="M276" s="1"/>
      </tp>
      <tp t="e">
        <v>#N/A</v>
        <stp/>
        <stp>##V3_BDPV12</stp>
        <stp>QUIK UW Equity</stp>
        <stp>RTG_EGAN_JONES_LOCAL_SR_UNSEC</stp>
        <stp>[NASDAQ.xlsx]Sheet1!R275C13</stp>
        <tr r="M275" s="1"/>
      </tp>
      <tp t="e">
        <v>#N/A</v>
        <stp/>
        <stp>##V3_BDPV12</stp>
        <stp>GUID UW Equity</stp>
        <stp>RTG_EGAN_JONES_LOCAL_SR_UNSEC</stp>
        <stp>[NASDAQ.xlsx]Sheet1!R145C13</stp>
        <tr r="M145" s="1"/>
      </tp>
      <tp>
        <v>6.9640000000000004</v>
        <stp/>
        <stp>##V3_BDHV12</stp>
        <stp>TIBX UW Equity</stp>
        <stp>OPER_MARGIN</stp>
        <stp>CQ12004</stp>
        <stp/>
        <stp>[NASDAQ.xlsx]OperMarg BDH!R5C337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LY5" s="3"/>
      </tp>
      <tp t="e">
        <v>#N/A</v>
        <stp/>
        <stp>##V3_BDPV12</stp>
        <stp>FUEL UW Equity</stp>
        <stp>RTG_EGAN_JONES_LOCAL_SR_UNSEC</stp>
        <stp>[NASDAQ.xlsx]Sheet1!R287C13</stp>
        <tr r="M287" s="1"/>
      </tp>
      <tp t="e">
        <v>#N/A</v>
        <stp/>
        <stp>##V3_BDPV12</stp>
        <stp>SMSI UW Equity</stp>
        <stp>EBITDA_TO_TOT_INT_EXP</stp>
        <stp>[NASDAQ.xlsx]Sheet1!R305C21</stp>
        <tr r="U305" s="1"/>
      </tp>
      <tp t="e">
        <v>#N/A</v>
        <stp/>
        <stp>##V3_BDPV12</stp>
        <stp>DMRC UW Equity</stp>
        <stp>EBITDA_TO_TOT_INT_EXP</stp>
        <stp>[NASDAQ.xlsx]Sheet1!R100C21</stp>
        <tr r="U100" s="1"/>
      </tp>
      <tp t="e">
        <v>#N/A</v>
        <stp/>
        <stp>##V3_BDPV12</stp>
        <stp>NUAN UW Equity</stp>
        <stp>RTG_EGAN_JONES_LOCAL_SR_UNSEC</stp>
        <stp>[NASDAQ.xlsx]Sheet1!R236C13</stp>
        <tr r="M236" s="1"/>
      </tp>
      <tp t="e">
        <v>#N/A</v>
        <stp/>
        <stp>##V3_BDPV12</stp>
        <stp>SYRX UW Equity</stp>
        <stp>FREE_CASH_FLOW_MARGIN</stp>
        <stp>[NASDAQ.xlsx]Sheet1!R327C18</stp>
        <tr r="R327" s="1"/>
      </tp>
      <tp t="e">
        <v>#N/A</v>
        <stp/>
        <stp>##V3_BDPV12</stp>
        <stp>TUBE UW Equity</stp>
        <stp>RTG_EGAN_JONES_LOCAL_SR_UNSEC</stp>
        <stp>[NASDAQ.xlsx]Sheet1!R347C13</stp>
        <tr r="M347" s="1"/>
      </tp>
      <tp t="e">
        <v>#N/A</v>
        <stp/>
        <stp>##V3_BDPV12</stp>
        <stp>TYPE UW Equity</stp>
        <stp>FREE_CASH_FLOW_MARGIN</stp>
        <stp>[NASDAQ.xlsx]Sheet1!R225C18</stp>
        <tr r="R225" s="1"/>
      </tp>
      <tp t="e">
        <v>#N/A</v>
        <stp/>
        <stp>##V3_BDPV12</stp>
        <stp>SMTC UW Equity</stp>
        <stp>EBITDA_TO_TOT_INT_EXP</stp>
        <stp>[NASDAQ.xlsx]Sheet1!R298C21</stp>
        <tr r="U298" s="1"/>
      </tp>
      <tp t="e">
        <v>#N/A</v>
        <stp/>
        <stp>##V3_BDPV12</stp>
        <stp>SMTP UW Equity</stp>
        <stp>EBITDA_TO_TOT_INT_EXP</stp>
        <stp>[NASDAQ.xlsx]Sheet1!R306C21</stp>
        <tr r="U306" s="1"/>
      </tp>
      <tp t="e">
        <v>#N/A</v>
        <stp/>
        <stp>##V3_BDPV12</stp>
        <stp>EA UW Equity</stp>
        <stp>OPER_MARGIN</stp>
        <stp>[NASDAQ.xlsx]Sheet1!R115C17</stp>
        <tr r="Q115" s="1"/>
      </tp>
      <tp t="e">
        <v>#N/A</v>
        <stp/>
        <stp>##V3_BDPV12</stp>
        <stp>ULTI UW Equity</stp>
        <stp>NET_DEBT_TO_SHRHLDR_EQTY</stp>
        <stp>[NASDAQ.xlsx]Sheet1!R337C24</stp>
        <tr r="X337" s="1"/>
      </tp>
      <tp t="e">
        <v>#N/A</v>
        <stp/>
        <stp>##V3_BDPV12</stp>
        <stp>UNTD UW Equity</stp>
        <stp>NET_DEBT_TO_SHRHLDR_EQTY</stp>
        <stp>[NASDAQ.xlsx]Sheet1!R352C24</stp>
        <tr r="X352" s="1"/>
      </tp>
      <tp t="e">
        <v>#N/A</v>
        <stp/>
        <stp>##V3_BDPV12</stp>
        <stp>SGI UW Equity</stp>
        <stp>RTG_FITCH_LT_ISSUER_DEFAULT</stp>
        <stp>[NASDAQ.xlsx]Sheet1!R301C9</stp>
        <tr r="I301" s="1"/>
      </tp>
      <tp t="e">
        <v>#N/A</v>
        <stp/>
        <stp>##V3_BDPV12</stp>
        <stp>UCTT UW Equity</stp>
        <stp>NET_DEBT_TO_SHRHLDR_EQTY</stp>
        <stp>[NASDAQ.xlsx]Sheet1!R350C24</stp>
        <tr r="X350" s="1"/>
      </tp>
      <tp t="e">
        <v>#N/A</v>
        <stp/>
        <stp>##V3_BDPV12</stp>
        <stp>UBNT UW Equity</stp>
        <stp>NET_DEBT_TO_SHRHLDR_EQTY</stp>
        <stp>[NASDAQ.xlsx]Sheet1!R349C24</stp>
        <tr r="X349" s="1"/>
      </tp>
      <tp t="e">
        <v>#N/A</v>
        <stp/>
        <stp>##V3_BDPV12</stp>
        <stp>COVSV UW Equity</stp>
        <stp>BS_CASH_NEAR_CASH_ITEM</stp>
        <stp>[NASDAQ.xlsx]Sheet1!R85C28</stp>
        <tr r="AB85" s="1"/>
      </tp>
      <tp t="e">
        <v>#N/A</v>
        <stp/>
        <stp>##V3_BDPV12</stp>
        <stp>UPIP UW Equity</stp>
        <stp>NET_DEBT_TO_SHRHLDR_EQTY</stp>
        <stp>[NASDAQ.xlsx]Sheet1!R353C24</stp>
        <tr r="X353" s="1"/>
      </tp>
      <tp t="e">
        <v>#N/A</v>
        <stp/>
        <stp>##V3_BDPV12</stp>
        <stp>UTEK UW Equity</stp>
        <stp>NET_DEBT_TO_SHRHLDR_EQTY</stp>
        <stp>[NASDAQ.xlsx]Sheet1!R351C24</stp>
        <tr r="X351" s="1"/>
      </tp>
      <tp t="e">
        <v>#N/A</v>
        <stp/>
        <stp>##V3_BDPV12</stp>
        <stp>AGYS UW Equity</stp>
        <stp>FREE_CASH_FLOW_MARGIN</stp>
        <stp>[NASDAQ.xlsx]Sheet1!R11C18</stp>
        <tr r="R11" s="1"/>
      </tp>
      <tp t="e">
        <v>#N/A</v>
        <stp/>
        <stp>##V3_BDPV12</stp>
        <stp>FCS UW Equity</stp>
        <stp>RTG_EGAN_JONES_LOCAL_SR_UNSEC</stp>
        <stp>[NASDAQ.xlsx]Sheet1!R131C13</stp>
        <tr r="M131" s="1"/>
      </tp>
      <tp t="e">
        <v>#N/A</v>
        <stp/>
        <stp>##V3_BDPV12</stp>
        <stp>AFOP UW Equity</stp>
        <stp>FREE_CASH_FLOW_MARGIN</stp>
        <stp>[NASDAQ.xlsx]Sheet1!R12C18</stp>
        <tr r="R12" s="1"/>
      </tp>
      <tp t="e">
        <v>#N/A</v>
        <stp/>
        <stp>##V3_BDPV12</stp>
        <stp>ADAT UW Equity</stp>
        <stp>FREE_CASH_FLOW_MARGIN</stp>
        <stp>[NASDAQ.xlsx]Sheet1!R36C18</stp>
        <tr r="R36" s="1"/>
      </tp>
      <tp t="e">
        <v>#N/A</v>
        <stp/>
        <stp>##V3_BDPV12</stp>
        <stp>ADNC UW Equity</stp>
        <stp>FREE_CASH_FLOW_MARGIN</stp>
        <stp>[NASDAQ.xlsx]Sheet1!R35C18</stp>
        <tr r="R35" s="1"/>
      </tp>
      <tp t="e">
        <v>#N/A</v>
        <stp/>
        <stp>##V3_BDPV12</stp>
        <stp>ADVS UW Equity</stp>
        <stp>FREE_CASH_FLOW_MARGIN</stp>
        <stp>[NASDAQ.xlsx]Sheet1!R10C18</stp>
        <tr r="R10" s="1"/>
      </tp>
      <tp t="e">
        <v>#N/A</v>
        <stp/>
        <stp>##V3_BDPV12</stp>
        <stp>ADSK UW Equity</stp>
        <stp>FREE_CASH_FLOW_MARGIN</stp>
        <stp>[NASDAQ.xlsx]Sheet1!R38C18</stp>
        <tr r="R38" s="1"/>
      </tp>
      <tp t="e">
        <v>#N/A</v>
        <stp/>
        <stp>##V3_BDPV12</stp>
        <stp>ACLS UW Equity</stp>
        <stp>FREE_CASH_FLOW_MARGIN</stp>
        <stp>[NASDAQ.xlsx]Sheet1!R42C18</stp>
        <tr r="R42" s="1"/>
      </tp>
      <tp t="e">
        <v>#N/A</v>
        <stp/>
        <stp>##V3_BDPV12</stp>
        <stp>ABTL UW Equity</stp>
        <stp>FREE_CASH_FLOW_MARGIN</stp>
        <stp>[NASDAQ.xlsx]Sheet1!R37C18</stp>
        <tr r="R37" s="1"/>
      </tp>
      <tp t="e">
        <v>#N/A</v>
        <stp/>
        <stp>##V3_BDPV12</stp>
        <stp>AAOI UW Equity</stp>
        <stp>FREE_CASH_FLOW_MARGIN</stp>
        <stp>[NASDAQ.xlsx]Sheet1!R26C18</stp>
        <tr r="R26" s="1"/>
      </tp>
      <tp t="e">
        <v>#N/A</v>
        <stp/>
        <stp>##V3_BDPV12</stp>
        <stp>AAPL UW Equity</stp>
        <stp>FREE_CASH_FLOW_MARGIN</stp>
        <stp>[NASDAQ.xlsx]Sheet1!R23C18</stp>
        <tr r="R23" s="1"/>
      </tp>
      <tp t="e">
        <v>#N/A</v>
        <stp/>
        <stp>##V3_BDPV12</stp>
        <stp>ANAD UW Equity</stp>
        <stp>FREE_CASH_FLOW_MARGIN</stp>
        <stp>[NASDAQ.xlsx]Sheet1!R19C18</stp>
        <tr r="R19" s="1"/>
      </tp>
      <tp t="e">
        <v>#N/A</v>
        <stp/>
        <stp>##V3_BDPV12</stp>
        <stp>ANSS UW Equity</stp>
        <stp>FREE_CASH_FLOW_MARGIN</stp>
        <stp>[NASDAQ.xlsx]Sheet1!R21C18</stp>
        <tr r="R21" s="1"/>
      </tp>
      <tp t="e">
        <v>#N/A</v>
        <stp/>
        <stp>##V3_BDPV12</stp>
        <stp>AMCC UW Equity</stp>
        <stp>FREE_CASH_FLOW_MARGIN</stp>
        <stp>[NASDAQ.xlsx]Sheet1!R25C18</stp>
        <tr r="R25" s="1"/>
      </tp>
      <tp t="e">
        <v>#N/A</v>
        <stp/>
        <stp>##V3_BDPV12</stp>
        <stp>AMBA UW Equity</stp>
        <stp>FREE_CASH_FLOW_MARGIN</stp>
        <stp>[NASDAQ.xlsx]Sheet1!R15C18</stp>
        <tr r="R15" s="1"/>
      </tp>
      <tp t="e">
        <v>#N/A</v>
        <stp/>
        <stp>##V3_BDPV12</stp>
        <stp>AMAT UW Equity</stp>
        <stp>FREE_CASH_FLOW_MARGIN</stp>
        <stp>[NASDAQ.xlsx]Sheet1!R24C18</stp>
        <tr r="R24" s="1"/>
      </tp>
      <tp t="e">
        <v>#N/A</v>
        <stp/>
        <stp>##V3_BDPV12</stp>
        <stp>AMKR UW Equity</stp>
        <stp>FREE_CASH_FLOW_MARGIN</stp>
        <stp>[NASDAQ.xlsx]Sheet1!R17C18</stp>
        <tr r="R17" s="1"/>
      </tp>
      <tp t="e">
        <v>#N/A</v>
        <stp/>
        <stp>##V3_BDPV12</stp>
        <stp>ALOT UW Equity</stp>
        <stp>FREE_CASH_FLOW_MARGIN</stp>
        <stp>[NASDAQ.xlsx]Sheet1!R32C18</stp>
        <tr r="R32" s="1"/>
      </tp>
      <tp t="e">
        <v>#N/A</v>
        <stp/>
        <stp>##V3_BDPV12</stp>
        <stp>ALTR UW Equity</stp>
        <stp>FREE_CASH_FLOW_MARGIN</stp>
        <stp>[NASDAQ.xlsx]Sheet1!R14C18</stp>
        <tr r="R14" s="1"/>
      </tp>
      <tp t="e">
        <v>#N/A</v>
        <stp/>
        <stp>##V3_BDPV12</stp>
        <stp>AWRE UW Equity</stp>
        <stp>FREE_CASH_FLOW_MARGIN</stp>
        <stp>[NASDAQ.xlsx]Sheet1!R41C18</stp>
        <tr r="R41" s="1"/>
      </tp>
      <tp t="e">
        <v>#N/A</v>
        <stp/>
        <stp>##V3_BDPV12</stp>
        <stp>AVNW UW Equity</stp>
        <stp>FREE_CASH_FLOW_MARGIN</stp>
        <stp>[NASDAQ.xlsx]Sheet1!R40C18</stp>
        <tr r="R40" s="1"/>
      </tp>
      <tp t="e">
        <v>#N/A</v>
        <stp/>
        <stp>##V3_BDPV12</stp>
        <stp>ATEA UW Equity</stp>
        <stp>FREE_CASH_FLOW_MARGIN</stp>
        <stp>[NASDAQ.xlsx]Sheet1!R31C18</stp>
        <tr r="R31" s="1"/>
      </tp>
      <tp t="e">
        <v>#N/A</v>
        <stp/>
        <stp>##V3_BDPV12</stp>
        <stp>ATNY UW Equity</stp>
        <stp>FREE_CASH_FLOW_MARGIN</stp>
        <stp>[NASDAQ.xlsx]Sheet1!R22C18</stp>
        <tr r="R22" s="1"/>
      </tp>
      <tp t="e">
        <v>#N/A</v>
        <stp/>
        <stp>##V3_BDPV12</stp>
        <stp>ATML UW Equity</stp>
        <stp>FREE_CASH_FLOW_MARGIN</stp>
        <stp>[NASDAQ.xlsx]Sheet1!R34C18</stp>
        <tr r="R34" s="1"/>
      </tp>
      <tp t="e">
        <v>#N/A</v>
        <stp/>
        <stp>##V3_BDPV12</stp>
        <stp>ASTI UW Equity</stp>
        <stp>FREE_CASH_FLOW_MARGIN</stp>
        <stp>[NASDAQ.xlsx]Sheet1!R29C18</stp>
        <tr r="R29" s="1"/>
      </tp>
      <tp t="e">
        <v>#N/A</v>
        <stp/>
        <stp>##V3_BDPV12</stp>
        <stp>ASUR UW Equity</stp>
        <stp>FREE_CASH_FLOW_MARGIN</stp>
        <stp>[NASDAQ.xlsx]Sheet1!R33C18</stp>
        <tr r="R33" s="1"/>
      </tp>
      <tp t="e">
        <v>#N/A</v>
        <stp/>
        <stp>##V3_BDPV12</stp>
        <stp>ASYS UW Equity</stp>
        <stp>FREE_CASH_FLOW_MARGIN</stp>
        <stp>[NASDAQ.xlsx]Sheet1!R18C18</stp>
        <tr r="R18" s="1"/>
      </tp>
      <tp t="e">
        <v>#N/A</v>
        <stp/>
        <stp>##V3_BDPV12</stp>
        <stp>ARUN UW Equity</stp>
        <stp>FREE_CASH_FLOW_MARGIN</stp>
        <stp>[NASDAQ.xlsx]Sheet1!R28C18</stp>
        <tr r="R28" s="1"/>
      </tp>
      <tp t="e">
        <v>#N/A</v>
        <stp/>
        <stp>##V3_BDPV12</stp>
        <stp>ARRS UW Equity</stp>
        <stp>FREE_CASH_FLOW_MARGIN</stp>
        <stp>[NASDAQ.xlsx]Sheet1!R27C18</stp>
        <tr r="R27" s="1"/>
      </tp>
      <tp t="e">
        <v>#N/A</v>
        <stp/>
        <stp>##V3_BDPV12</stp>
        <stp>AZPN UW Equity</stp>
        <stp>FREE_CASH_FLOW_MARGIN</stp>
        <stp>[NASDAQ.xlsx]Sheet1!R30C18</stp>
        <tr r="R30" s="1"/>
      </tp>
      <tp t="e">
        <v>#N/A</v>
        <stp/>
        <stp>##V3_BDPV12</stp>
        <stp>AXTI UW Equity</stp>
        <stp>FREE_CASH_FLOW_MARGIN</stp>
        <stp>[NASDAQ.xlsx]Sheet1!R43C18</stp>
        <tr r="R43" s="1"/>
      </tp>
      <tp t="e">
        <v>#N/A</v>
        <stp/>
        <stp>##V3_BDPV12</stp>
        <stp>CDNS UW Equity</stp>
        <stp>TOT_DEBT_TO_EBITDA</stp>
        <stp>[NASDAQ.xlsx]Sheet1!R61C20</stp>
        <tr r="T61" s="1"/>
      </tp>
      <tp t="e">
        <v>#N/A</v>
        <stp/>
        <stp>##V3_BDPV12</stp>
        <stp>ADNC UW Equity</stp>
        <stp>TOT_DEBT_TO_EBITDA</stp>
        <stp>[NASDAQ.xlsx]Sheet1!R35C20</stp>
        <tr r="T35" s="1"/>
      </tp>
      <tp t="e">
        <v>#N/A</v>
        <stp/>
        <stp>##V3_BDPV12</stp>
        <stp>CAVM UW Equity</stp>
        <stp>RTG_MDY_SEN_UNSECURED_DEBT</stp>
        <stp>[NASDAQ.xlsx]Sheet1!R64C10</stp>
        <tr r="J64" s="1"/>
      </tp>
      <tp t="e">
        <v>#N/A</v>
        <stp/>
        <stp>##V3_BDPV12</stp>
        <stp>AAPL UW Equity</stp>
        <stp>RTG_MDY_SEN_UNSECURED_DEBT</stp>
        <stp>[NASDAQ.xlsx]Sheet1!R23C10</stp>
        <tr r="J23" s="1"/>
      </tp>
      <tp t="e">
        <v>#N/A</v>
        <stp/>
        <stp>##V3_BDPV12</stp>
        <stp>ADAT UW Equity</stp>
        <stp>TOT_DEBT_TO_EBITDA</stp>
        <stp>[NASDAQ.xlsx]Sheet1!R36C20</stp>
        <tr r="T36" s="1"/>
      </tp>
      <tp t="e">
        <v>#N/A</v>
        <stp/>
        <stp>##V3_BDPV12</stp>
        <stp>ADSK UW Equity</stp>
        <stp>RTG_SP_LT_LC_ISSUER_CREDIT</stp>
        <stp>[NASDAQ.xlsx]Sheet1!R38C8</stp>
        <tr r="H38" s="1"/>
      </tp>
      <tp t="e">
        <v>#N/A</v>
        <stp/>
        <stp>##V3_BDPV12</stp>
        <stp>AAOI UW Equity</stp>
        <stp>RTG_MDY_SEN_UNSECURED_DEBT</stp>
        <stp>[NASDAQ.xlsx]Sheet1!R26C10</stp>
        <tr r="J26" s="1"/>
      </tp>
      <tp t="e">
        <v>#N/A</v>
        <stp/>
        <stp>##V3_BDPV12</stp>
        <stp>CALD UW Equity</stp>
        <stp>RTG_MDY_SEN_UNSECURED_DEBT</stp>
        <stp>[NASDAQ.xlsx]Sheet1!R63C10</stp>
        <tr r="J63" s="1"/>
      </tp>
      <tp t="e">
        <v>#N/A</v>
        <stp/>
        <stp>##V3_BDPV12</stp>
        <stp>CAMP UW Equity</stp>
        <stp>RTG_MDY_SEN_UNSECURED_DEBT</stp>
        <stp>[NASDAQ.xlsx]Sheet1!R62C10</stp>
        <tr r="J62" s="1"/>
      </tp>
      <tp t="e">
        <v>#N/A</v>
        <stp/>
        <stp>##V3_BDPV12</stp>
        <stp>ARUN UW Equity</stp>
        <stp>RTG_SP_LT_LC_ISSUER_CREDIT</stp>
        <stp>[NASDAQ.xlsx]Sheet1!R28C8</stp>
        <tr r="H28" s="1"/>
      </tp>
      <tp t="e">
        <v>#N/A</v>
        <stp/>
        <stp>##V3_BDPV12</stp>
        <stp>ADVS UW Equity</stp>
        <stp>TOT_DEBT_TO_EBITDA</stp>
        <stp>[NASDAQ.xlsx]Sheet1!R10C20</stp>
        <tr r="T10" s="1"/>
      </tp>
      <tp t="e">
        <v>#N/A</v>
        <stp/>
        <stp>##V3_BDPV12</stp>
        <stp>ASYS UW Equity</stp>
        <stp>RTG_SP_LT_LC_ISSUER_CREDIT</stp>
        <stp>[NASDAQ.xlsx]Sheet1!R18C8</stp>
        <tr r="H18" s="1"/>
      </tp>
      <tp t="e">
        <v>#N/A</v>
        <stp/>
        <stp>##V3_BDPV12</stp>
        <stp>DAEG UW Equity</stp>
        <stp>RTG_MDY_SEN_UNSECURED_DEBT</stp>
        <stp>[NASDAQ.xlsx]Sheet1!R94C10</stp>
        <tr r="J94" s="1"/>
      </tp>
      <tp t="e">
        <v>#N/A</v>
        <stp/>
        <stp>##V3_BDPV12</stp>
        <stp>ADSK UW Equity</stp>
        <stp>TOT_DEBT_TO_EBITDA</stp>
        <stp>[NASDAQ.xlsx]Sheet1!R38C20</stp>
        <tr r="T38" s="1"/>
      </tp>
      <tp t="e">
        <v>#N/A</v>
        <stp/>
        <stp>##V3_BDPV12</stp>
        <stp>MDRX UW Equity</stp>
        <stp>TOT_DEBT_TO_EBITDA</stp>
        <stp>[NASDAQ.xlsx]Sheet1!R13C20</stp>
        <tr r="T13" s="1"/>
      </tp>
      <tp>
        <v>-1.8285</v>
        <stp/>
        <stp>##V3_BDHV12</stp>
        <stp>LTRX UW Equity</stp>
        <stp>OPER_MARGIN</stp>
        <stp>CQ12004</stp>
        <stp/>
        <stp>[NASDAQ.xlsx]OperMarg BDH!R5C186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D5" s="3"/>
      </tp>
      <tp t="e">
        <v>#N/A</v>
        <stp/>
        <stp>##V3_BDPV12</stp>
        <stp>HLIT UW Equity</stp>
        <stp>EBITDA_TO_TOT_INT_EXP</stp>
        <stp>[NASDAQ.xlsx]Sheet1!R146C21</stp>
        <tr r="U146" s="1"/>
      </tp>
      <tp t="e">
        <v>#N/A</v>
        <stp/>
        <stp>##V3_BDPV12</stp>
        <stp>DLHC UW Equity</stp>
        <stp>EBITDA_TO_TOT_INT_EXP</stp>
        <stp>[NASDAQ.xlsx]Sheet1!R104C21</stp>
        <tr r="U104" s="1"/>
      </tp>
      <tp t="e">
        <v>#N/A</v>
        <stp/>
        <stp>##V3_BDPV12</stp>
        <stp>PXLW UW Equity</stp>
        <stp>FREE_CASH_FLOW_MARGIN</stp>
        <stp>[NASDAQ.xlsx]Sheet1!R257C18</stp>
        <tr r="R257" s="1"/>
      </tp>
      <tp t="e">
        <v>#N/A</v>
        <stp/>
        <stp>##V3_BDPV12</stp>
        <stp>QLIK UW Equity</stp>
        <stp>EBITDA_TO_TOT_INT_EXP</stp>
        <stp>[NASDAQ.xlsx]Sheet1!R268C21</stp>
        <tr r="U268" s="1"/>
      </tp>
      <tp t="e">
        <v>#N/A</v>
        <stp/>
        <stp>##V3_BDPV12</stp>
        <stp>MLNX UW Equity</stp>
        <stp>EBITDA_TO_TOT_INT_EXP</stp>
        <stp>[NASDAQ.xlsx]Sheet1!R211C21</stp>
        <tr r="U211" s="1"/>
      </tp>
      <tp t="e">
        <v>#N/A</v>
        <stp/>
        <stp>##V3_BDPV12</stp>
        <stp>XLNX UW Equity</stp>
        <stp>EBITDA_TO_TOT_INT_EXP</stp>
        <stp>[NASDAQ.xlsx]Sheet1!R370C21</stp>
        <tr r="U370" s="1"/>
      </tp>
      <tp t="e">
        <v>#N/A</v>
        <stp/>
        <stp>##V3_BDPV12</stp>
        <stp>RLOC UW Equity</stp>
        <stp>EBITDA_TO_TOT_INT_EXP</stp>
        <stp>[NASDAQ.xlsx]Sheet1!R280C21</stp>
        <tr r="U280" s="1"/>
      </tp>
      <tp t="e">
        <v>#N/A</v>
        <stp/>
        <stp>##V3_BDPV12</stp>
        <stp>ELON UW Equity</stp>
        <stp>EBITDA_TO_TOT_INT_EXP</stp>
        <stp>[NASDAQ.xlsx]Sheet1!R110C21</stp>
        <tr r="U110" s="1"/>
      </tp>
      <tp t="e">
        <v>#N/A</v>
        <stp/>
        <stp>##V3_BDPV12</stp>
        <stp>ELNK UW Equity</stp>
        <stp>EBITDA_TO_TOT_INT_EXP</stp>
        <stp>[NASDAQ.xlsx]Sheet1!R108C21</stp>
        <tr r="U108" s="1"/>
      </tp>
      <tp t="e">
        <v>#N/A</v>
        <stp/>
        <stp>##V3_BDPV12</stp>
        <stp>MXIM UW Equity</stp>
        <stp>FREE_CASH_FLOW_MARGIN</stp>
        <stp>[NASDAQ.xlsx]Sheet1!R206C18</stp>
        <tr r="R206" s="1"/>
      </tp>
      <tp>
        <v>28.6358</v>
        <stp/>
        <stp>##V3_BDHV12</stp>
        <stp>FFIV UW Equity</stp>
        <stp>OPER_MARGIN</stp>
        <stp>CQ12004</stp>
        <stp/>
        <stp>[NASDAQ.xlsx]OperMarg BDH!R5C128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X5" s="3"/>
      </tp>
      <tp t="e">
        <v>#N/A</v>
        <stp/>
        <stp>##V3_BDPV12</stp>
        <stp>NTWK UW Equity</stp>
        <stp>RTG_EGAN_JONES_LOCAL_SR_UNSEC</stp>
        <stp>[NASDAQ.xlsx]Sheet1!R235C13</stp>
        <tr r="M235" s="1"/>
      </tp>
      <tp t="e">
        <v>#N/A</v>
        <stp/>
        <stp>##V3_BDPV12</stp>
        <stp>SLAB UW Equity</stp>
        <stp>EBITDA_TO_TOT_INT_EXP</stp>
        <stp>[NASDAQ.xlsx]Sheet1!R302C21</stp>
        <tr r="U302" s="1"/>
      </tp>
      <tp t="e">
        <v>#N/A</v>
        <stp/>
        <stp>##V3_BDPV12</stp>
        <stp>TTWO UW Equity</stp>
        <stp>RTG_EGAN_JONES_LOCAL_SR_UNSEC</stp>
        <stp>[NASDAQ.xlsx]Sheet1!R328C13</stp>
        <tr r="M328" s="1"/>
      </tp>
      <tp t="e">
        <v>#N/A</v>
        <stp/>
        <stp>##V3_BDPV12</stp>
        <stp>PLAB UW Equity</stp>
        <stp>EBITDA_TO_TOT_INT_EXP</stp>
        <stp>[NASDAQ.xlsx]Sheet1!R256C21</stp>
        <tr r="U256" s="1"/>
      </tp>
      <tp t="e">
        <v>#N/A</v>
        <stp/>
        <stp>##V3_BDPV12</stp>
        <stp>LTRX UW Equity</stp>
        <stp>RTG_EGAN_JONES_LOCAL_SR_UNSEC</stp>
        <stp>[NASDAQ.xlsx]Sheet1!R187C13</stp>
        <tr r="M187" s="1"/>
      </tp>
      <tp t="e">
        <v>#N/A</v>
        <stp/>
        <stp>##V3_BDPV12</stp>
        <stp>MTSI UW Equity</stp>
        <stp>RTG_EGAN_JONES_LOCAL_SR_UNSEC</stp>
        <stp>[NASDAQ.xlsx]Sheet1!R199C13</stp>
        <tr r="M199" s="1"/>
      </tp>
      <tp t="e">
        <v>#N/A</v>
        <stp/>
        <stp>##V3_BDPV12</stp>
        <stp>QLGC UW Equity</stp>
        <stp>EBITDA_TO_TOT_INT_EXP</stp>
        <stp>[NASDAQ.xlsx]Sheet1!R269C21</stp>
        <tr r="U269" s="1"/>
      </tp>
      <tp t="e">
        <v>#N/A</v>
        <stp/>
        <stp>##V3_BDPV12</stp>
        <stp>STRM UW Equity</stp>
        <stp>RTG_EGAN_JONES_LOCAL_SR_UNSEC</stp>
        <stp>[NASDAQ.xlsx]Sheet1!R314C13</stp>
        <tr r="M314" s="1"/>
      </tp>
      <tp t="e">
        <v>#N/A</v>
        <stp/>
        <stp>##V3_BDPV12</stp>
        <stp>MTSN UW Equity</stp>
        <stp>RTG_EGAN_JONES_LOCAL_SR_UNSEC</stp>
        <stp>[NASDAQ.xlsx]Sheet1!R205C13</stp>
        <tr r="M205" s="1"/>
      </tp>
      <tp t="e">
        <v>#N/A</v>
        <stp/>
        <stp>##V3_BDPV12</stp>
        <stp>VTSS UW Equity</stp>
        <stp>RTG_EGAN_JONES_LOCAL_SR_UNSEC</stp>
        <stp>[NASDAQ.xlsx]Sheet1!R364C13</stp>
        <tr r="M364" s="1"/>
      </tp>
      <tp t="e">
        <v>#N/A</v>
        <stp/>
        <stp>##V3_BDPV12</stp>
        <stp>FTNT UW Equity</stp>
        <stp>RTG_EGAN_JONES_LOCAL_SR_UNSEC</stp>
        <stp>[NASDAQ.xlsx]Sheet1!R139C13</stp>
        <tr r="M139" s="1"/>
      </tp>
      <tp t="e">
        <v>#N/A</v>
        <stp/>
        <stp>##V3_BDPV12</stp>
        <stp>TTMI UW Equity</stp>
        <stp>RTG_EGAN_JONES_LOCAL_SR_UNSEC</stp>
        <stp>[NASDAQ.xlsx]Sheet1!R346C13</stp>
        <tr r="M346" s="1"/>
      </tp>
      <tp t="e">
        <v>#N/A</v>
        <stp/>
        <stp>##V3_BDPV12</stp>
        <stp>PLXS UW Equity</stp>
        <stp>EBITDA_TO_TOT_INT_EXP</stp>
        <stp>[NASDAQ.xlsx]Sheet1!R258C21</stp>
        <tr r="U258" s="1"/>
      </tp>
      <tp t="e">
        <v>#N/A</v>
        <stp/>
        <stp>##V3_BDPV12</stp>
        <stp>QLYS UW Equity</stp>
        <stp>EBITDA_TO_TOT_INT_EXP</stp>
        <stp>[NASDAQ.xlsx]Sheet1!R273C21</stp>
        <tr r="U273" s="1"/>
      </tp>
      <tp t="e">
        <v>#N/A</v>
        <stp/>
        <stp>##V3_BDPV12</stp>
        <stp>IXYS UW Equity</stp>
        <stp>FREE_CASH_FLOW_MARGIN</stp>
        <stp>[NASDAQ.xlsx]Sheet1!R171C18</stp>
        <tr r="R171" s="1"/>
      </tp>
      <tp t="e">
        <v>#N/A</v>
        <stp/>
        <stp>##V3_BDPV12</stp>
        <stp>EXTR UW Equity</stp>
        <stp>FREE_CASH_FLOW_MARGIN</stp>
        <stp>[NASDAQ.xlsx]Sheet1!R128C18</stp>
        <tr r="R128" s="1"/>
      </tp>
      <tp t="e">
        <v>#N/A</v>
        <stp/>
        <stp>##V3_BDPV12</stp>
        <stp>NLST UW Equity</stp>
        <stp>EBITDA_TO_TOT_INT_EXP</stp>
        <stp>[NASDAQ.xlsx]Sheet1!R233C21</stp>
        <tr r="U233" s="1"/>
      </tp>
      <tp t="e">
        <v>#N/A</v>
        <stp/>
        <stp>##V3_BDPV12</stp>
        <stp>TTEC UW Equity</stp>
        <stp>RTG_EGAN_JONES_LOCAL_SR_UNSEC</stp>
        <stp>[NASDAQ.xlsx]Sheet1!R332C13</stp>
        <tr r="M332" s="1"/>
      </tp>
      <tp t="e">
        <v>#N/A</v>
        <stp/>
        <stp>##V3_BDPV12</stp>
        <stp>UTEK UW Equity</stp>
        <stp>RTG_EGAN_JONES_LOCAL_SR_UNSEC</stp>
        <stp>[NASDAQ.xlsx]Sheet1!R351C13</stp>
        <tr r="M351" s="1"/>
      </tp>
      <tp t="e">
        <v>#N/A</v>
        <stp/>
        <stp>##V3_BDPV12</stp>
        <stp>KTEC UW Equity</stp>
        <stp>RTG_EGAN_JONES_LOCAL_SR_UNSEC</stp>
        <stp>[NASDAQ.xlsx]Sheet1!R178C13</stp>
        <tr r="M178" s="1"/>
      </tp>
      <tp t="e">
        <v>#N/A</v>
        <stp/>
        <stp>##V3_BDPV12</stp>
        <stp>ELRC UW Equity</stp>
        <stp>EBITDA_TO_TOT_INT_EXP</stp>
        <stp>[NASDAQ.xlsx]Sheet1!R114C21</stp>
        <tr r="U114" s="1"/>
      </tp>
      <tp t="e">
        <v>#N/A</v>
        <stp/>
        <stp>##V3_BDPV12</stp>
        <stp>GLUU UW Equity</stp>
        <stp>EBITDA_TO_TOT_INT_EXP</stp>
        <stp>[NASDAQ.xlsx]Sheet1!R140C21</stp>
        <tr r="U140" s="1"/>
      </tp>
      <tp t="e">
        <v>#N/A</v>
        <stp/>
        <stp>##V3_BDPV12</stp>
        <stp>PLUS UW Equity</stp>
        <stp>EBITDA_TO_TOT_INT_EXP</stp>
        <stp>[NASDAQ.xlsx]Sheet1!R125C21</stp>
        <tr r="U125" s="1"/>
      </tp>
      <tp t="e">
        <v>#N/A</v>
        <stp/>
        <stp>##V3_BDPV12</stp>
        <stp>NTAP UW Equity</stp>
        <stp>RTG_EGAN_JONES_LOCAL_SR_UNSEC</stp>
        <stp>[NASDAQ.xlsx]Sheet1!R232C13</stp>
        <tr r="M232" s="1"/>
      </tp>
      <tp t="e">
        <v>#N/A</v>
        <stp/>
        <stp>##V3_BDPV12</stp>
        <stp>KTCC UW Equity</stp>
        <stp>RTG_EGAN_JONES_LOCAL_SR_UNSEC</stp>
        <stp>[NASDAQ.xlsx]Sheet1!R179C13</stp>
        <tr r="M179" s="1"/>
      </tp>
      <tp t="e">
        <v>#N/A</v>
        <stp/>
        <stp>##V3_BDPV12</stp>
        <stp>LLTC UW Equity</stp>
        <stp>EBITDA_TO_TOT_INT_EXP</stp>
        <stp>[NASDAQ.xlsx]Sheet1!R191C21</stp>
        <tr r="U191" s="1"/>
      </tp>
      <tp t="e">
        <v>#N/A</v>
        <stp/>
        <stp>##V3_BDPV12</stp>
        <stp>NTCT UW Equity</stp>
        <stp>RTG_EGAN_JONES_LOCAL_SR_UNSEC</stp>
        <stp>[NASDAQ.xlsx]Sheet1!R234C13</stp>
        <tr r="M234" s="1"/>
      </tp>
      <tp t="e">
        <v>#N/A</v>
        <stp/>
        <stp>##V3_BDPV12</stp>
        <stp>SLTC UW Equity</stp>
        <stp>EBITDA_TO_TOT_INT_EXP</stp>
        <stp>[NASDAQ.xlsx]Sheet1!R297C21</stp>
        <tr r="U297" s="1"/>
      </tp>
      <tp t="e">
        <v>#N/A</v>
        <stp/>
        <stp>##V3_BDPV12</stp>
        <stp>MTBC UW Equity</stp>
        <stp>RTG_EGAN_JONES_LOCAL_SR_UNSEC</stp>
        <stp>[NASDAQ.xlsx]Sheet1!R209C13</stp>
        <tr r="M209" s="1"/>
      </tp>
      <tp t="e">
        <v>#N/A</v>
        <stp/>
        <stp>##V3_BDPV12</stp>
        <stp>ULTI UW Equity</stp>
        <stp>EBITDA_TO_TOT_INT_EXP</stp>
        <stp>[NASDAQ.xlsx]Sheet1!R337C21</stp>
        <tr r="U337" s="1"/>
      </tp>
      <tp>
        <v>-21.310700000000001</v>
        <stp/>
        <stp>##V3_BDHV12</stp>
        <stp>BV UW Equity</stp>
        <stp>OPER_MARGIN</stp>
        <stp>CQ12004</stp>
        <stp/>
        <stp>[NASDAQ.xlsx]OperMarg BDH!R5C44</stp>
        <stp>Dir=V</stp>
        <stp>Dts=H</stp>
        <stp>Sort=D</stp>
        <stp>Quote=C</stp>
        <stp>QtTyp=Y</stp>
        <stp>Days=T</stp>
        <stp>Per=cq</stp>
        <stp>DtFmt=D</stp>
        <stp>UseDPDF=Y</stp>
        <stp>cols=1;rows=21</stp>
        <tr r="AR5" s="3"/>
      </tp>
      <tp t="e">
        <v>#N/A</v>
        <stp/>
        <stp>##V3_BDPV12</stp>
        <stp>VIAS UW Equity</stp>
        <stp>NET_DEBT_TO_SHRHLDR_EQTY</stp>
        <stp>[NASDAQ.xlsx]Sheet1!R361C24</stp>
        <tr r="X361" s="1"/>
      </tp>
      <tp t="e">
        <v>#N/A</v>
        <stp/>
        <stp>##V3_BDPV12</stp>
        <stp>FB UW Equity</stp>
        <stp>OPER_MARGIN</stp>
        <stp>[NASDAQ.xlsx]Sheet1!R130C17</stp>
        <tr r="Q130" s="1"/>
      </tp>
      <tp t="e">
        <v>#N/A</v>
        <stp/>
        <stp>##V3_BDPV12</stp>
        <stp>VECO UW Equity</stp>
        <stp>NET_DEBT_TO_SHRHLDR_EQTY</stp>
        <stp>[NASDAQ.xlsx]Sheet1!R356C24</stp>
        <tr r="X356" s="1"/>
      </tp>
      <tp t="e">
        <v>#N/A</v>
        <stp/>
        <stp>##V3_BDPV12</stp>
        <stp>VDSI UW Equity</stp>
        <stp>NET_DEBT_TO_SHRHLDR_EQTY</stp>
        <stp>[NASDAQ.xlsx]Sheet1!R355C24</stp>
        <tr r="X355" s="1"/>
      </tp>
      <tp t="e">
        <v>#N/A</v>
        <stp/>
        <stp>##V3_BDPV12</stp>
        <stp>VGGL UW Equity</stp>
        <stp>NET_DEBT_TO_SHRHLDR_EQTY</stp>
        <stp>[NASDAQ.xlsx]Sheet1!R362C24</stp>
        <tr r="X362" s="1"/>
      </tp>
      <tp t="e">
        <v>#N/A</v>
        <stp/>
        <stp>##V3_BDPV12</stp>
        <stp>KFX UW Equity</stp>
        <stp>RTG_FITCH_LT_ISSUER_DEFAULT</stp>
        <stp>[NASDAQ.xlsx]Sheet1!R183C9</stp>
        <tr r="I183" s="1"/>
      </tp>
      <tp t="e">
        <v>#N/A</v>
        <stp/>
        <stp>##V3_BDPV12</stp>
        <stp>VSAT UW Equity</stp>
        <stp>NET_DEBT_TO_SHRHLDR_EQTY</stp>
        <stp>[NASDAQ.xlsx]Sheet1!R360C24</stp>
        <tr r="X360" s="1"/>
      </tp>
      <tp t="e">
        <v>#N/A</v>
        <stp/>
        <stp>##V3_BDPV12</stp>
        <stp>VRSK UW Equity</stp>
        <stp>NET_DEBT_TO_SHRHLDR_EQTY</stp>
        <stp>[NASDAQ.xlsx]Sheet1!R359C24</stp>
        <tr r="X359" s="1"/>
      </tp>
      <tp t="e">
        <v>#N/A</v>
        <stp/>
        <stp>##V3_BDPV12</stp>
        <stp>VRSN UW Equity</stp>
        <stp>NET_DEBT_TO_SHRHLDR_EQTY</stp>
        <stp>[NASDAQ.xlsx]Sheet1!R358C24</stp>
        <tr r="X358" s="1"/>
      </tp>
      <tp t="e">
        <v>#N/A</v>
        <stp/>
        <stp>##V3_BDPV12</stp>
        <stp>VRTU UW Equity</stp>
        <stp>NET_DEBT_TO_SHRHLDR_EQTY</stp>
        <stp>[NASDAQ.xlsx]Sheet1!R363C24</stp>
        <tr r="X363" s="1"/>
      </tp>
      <tp t="e">
        <v>#N/A</v>
        <stp/>
        <stp>##V3_BDPV12</stp>
        <stp>VRNT UW Equity</stp>
        <stp>NET_DEBT_TO_SHRHLDR_EQTY</stp>
        <stp>[NASDAQ.xlsx]Sheet1!R357C24</stp>
        <tr r="X357" s="1"/>
      </tp>
      <tp t="e">
        <v>#N/A</v>
        <stp/>
        <stp>##V3_BDPV12</stp>
        <stp>VRNS UW Equity</stp>
        <stp>NET_DEBT_TO_SHRHLDR_EQTY</stp>
        <stp>[NASDAQ.xlsx]Sheet1!R354C24</stp>
        <tr r="X354" s="1"/>
      </tp>
      <tp t="e">
        <v>#N/A</v>
        <stp/>
        <stp>##V3_BDPV12</stp>
        <stp>VTSS UW Equity</stp>
        <stp>NET_DEBT_TO_SHRHLDR_EQTY</stp>
        <stp>[NASDAQ.xlsx]Sheet1!R364C24</stp>
        <tr r="X364" s="1"/>
      </tp>
      <tp t="e">
        <v>#N/A</v>
        <stp/>
        <stp>##V3_BDPV12</stp>
        <stp>BCOR UW Equity</stp>
        <stp>FREE_CASH_FLOW_MARGIN</stp>
        <stp>[NASDAQ.xlsx]Sheet1!R49C18</stp>
        <tr r="R49" s="1"/>
      </tp>
      <tp t="e">
        <v>#N/A</v>
        <stp/>
        <stp>##V3_BDPV12</stp>
        <stp>BCOV UW Equity</stp>
        <stp>FREE_CASH_FLOW_MARGIN</stp>
        <stp>[NASDAQ.xlsx]Sheet1!R52C18</stp>
        <tr r="R52" s="1"/>
      </tp>
      <tp>
        <v>2.5861000000000001</v>
        <stp/>
        <stp>##V3_BDHV12</stp>
        <stp>CVV UW Equity</stp>
        <stp>OPER_MARGIN</stp>
        <stp>CQ12004</stp>
        <stp/>
        <stp>[NASDAQ.xlsx]OperMarg BDH!R5C91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CM5" s="3"/>
      </tp>
      <tp t="e">
        <v>#N/A</v>
        <stp/>
        <stp>##V3_BDPV12</stp>
        <stp>BBOX UW Equity</stp>
        <stp>FREE_CASH_FLOW_MARGIN</stp>
        <stp>[NASDAQ.xlsx]Sheet1!R47C18</stp>
        <tr r="R47" s="1"/>
      </tp>
      <tp t="e">
        <v>#N/A</v>
        <stp/>
        <stp>##V3_BDPV12</stp>
        <stp>BBSI UW Equity</stp>
        <stp>FREE_CASH_FLOW_MARGIN</stp>
        <stp>[NASDAQ.xlsx]Sheet1!R44C18</stp>
        <tr r="R44" s="1"/>
      </tp>
      <tp t="e">
        <v>#N/A</v>
        <stp/>
        <stp>##V3_BDPV12</stp>
        <stp>BNFT UW Equity</stp>
        <stp>FREE_CASH_FLOW_MARGIN</stp>
        <stp>[NASDAQ.xlsx]Sheet1!R46C18</stp>
        <tr r="R46" s="1"/>
      </tp>
      <tp t="e">
        <v>#N/A</v>
        <stp/>
        <stp>##V3_BDPV12</stp>
        <stp>BLKB UW Equity</stp>
        <stp>FREE_CASH_FLOW_MARGIN</stp>
        <stp>[NASDAQ.xlsx]Sheet1!R48C18</stp>
        <tr r="R48" s="1"/>
      </tp>
      <tp t="e">
        <v>#N/A</v>
        <stp/>
        <stp>##V3_BDPV12</stp>
        <stp>ACXM UW Equity</stp>
        <stp>BS_TOT_ASSET</stp>
        <stp>[NASDAQ.xlsx]Sheet1!R7C22</stp>
        <tr r="V7" s="1"/>
      </tp>
      <tp t="e">
        <v>#N/A</v>
        <stp/>
        <stp>##V3_BDPV12</stp>
        <stp>BVSN UW Equity</stp>
        <stp>FREE_CASH_FLOW_MARGIN</stp>
        <stp>[NASDAQ.xlsx]Sheet1!R55C18</stp>
        <tr r="R55" s="1"/>
      </tp>
      <tp t="e">
        <v>#N/A</v>
        <stp/>
        <stp>##V3_BDPV12</stp>
        <stp>BTUI UW Equity</stp>
        <stp>FREE_CASH_FLOW_MARGIN</stp>
        <stp>[NASDAQ.xlsx]Sheet1!R58C18</stp>
        <tr r="R58" s="1"/>
      </tp>
      <tp t="e">
        <v>#N/A</v>
        <stp/>
        <stp>##V3_BDPV12</stp>
        <stp>BSFT UW Equity</stp>
        <stp>FREE_CASH_FLOW_MARGIN</stp>
        <stp>[NASDAQ.xlsx]Sheet1!R54C18</stp>
        <tr r="R54" s="1"/>
      </tp>
      <tp t="e">
        <v>#N/A</v>
        <stp/>
        <stp>##V3_BDPV12</stp>
        <stp>BRCM UW Equity</stp>
        <stp>FREE_CASH_FLOW_MARGIN</stp>
        <stp>[NASDAQ.xlsx]Sheet1!R53C18</stp>
        <tr r="R53" s="1"/>
      </tp>
      <tp t="e">
        <v>#N/A</v>
        <stp/>
        <stp>##V3_BDPV12</stp>
        <stp>BRCD UW Equity</stp>
        <stp>FREE_CASH_FLOW_MARGIN</stp>
        <stp>[NASDAQ.xlsx]Sheet1!R56C18</stp>
        <tr r="R56" s="1"/>
      </tp>
      <tp t="e">
        <v>#N/A</v>
        <stp/>
        <stp>##V3_BDPV12</stp>
        <stp>BRKS UW Equity</stp>
        <stp>FREE_CASH_FLOW_MARGIN</stp>
        <stp>[NASDAQ.xlsx]Sheet1!R57C18</stp>
        <tr r="R57" s="1"/>
      </tp>
      <tp t="e">
        <v>#N/A</v>
        <stp/>
        <stp>##V3_BDPV12</stp>
        <stp>EXA UW Equity</stp>
        <stp>RTG_EGAN_JONES_LOCAL_SR_UNSEC</stp>
        <stp>[NASDAQ.xlsx]Sheet1!R127C13</stp>
        <tr r="M127" s="1"/>
      </tp>
      <tp t="e">
        <v>#N/A</v>
        <stp/>
        <stp>##V3_BDPV12</stp>
        <stp>IMI UW Equity</stp>
        <stp>FREE_CASH_FLOW_MARGIN</stp>
        <stp>[NASDAQ.xlsx]Sheet1!R162C18</stp>
        <tr r="R162" s="1"/>
      </tp>
      <tp t="e">
        <v>#N/A</v>
        <stp/>
        <stp>##V3_BDPV12</stp>
        <stp>CNQR UW Equity</stp>
        <stp>RTG_SP_LT_LC_ISSUER_CREDIT</stp>
        <stp>[NASDAQ.xlsx]Sheet1!R79C8</stp>
        <tr r="H79" s="1"/>
      </tp>
      <tp t="e">
        <v>#N/A</v>
        <stp/>
        <stp>##V3_BDPV12</stp>
        <stp>DGII UW Equity</stp>
        <stp>TOT_DEBT_TO_EBITDA</stp>
        <stp>[NASDAQ.xlsx]Sheet1!R99C20</stp>
        <tr r="T99" s="1"/>
      </tp>
      <tp t="e">
        <v>#N/A</v>
        <stp/>
        <stp>##V3_BDPV12</stp>
        <stp>BLKB UW Equity</stp>
        <stp>RTG_SP_LT_LC_ISSUER_CREDIT</stp>
        <stp>[NASDAQ.xlsx]Sheet1!R48C8</stp>
        <tr r="H48" s="1"/>
      </tp>
      <tp t="e">
        <v>#N/A</v>
        <stp/>
        <stp>##V3_BDPV12</stp>
        <stp>ABTL UW Equity</stp>
        <stp>RTG_MDY_SEN_UNSECURED_DEBT</stp>
        <stp>[NASDAQ.xlsx]Sheet1!R37C10</stp>
        <tr r="J37" s="1"/>
      </tp>
      <tp t="e">
        <v>#N/A</v>
        <stp/>
        <stp>##V3_BDPV12</stp>
        <stp>BBSI UW Equity</stp>
        <stp>RTG_MDY_SEN_UNSECURED_DEBT</stp>
        <stp>[NASDAQ.xlsx]Sheet1!R44C10</stp>
        <tr r="J44" s="1"/>
      </tp>
      <tp t="e">
        <v>#N/A</v>
        <stp/>
        <stp>##V3_BDPV12</stp>
        <stp>BBOX UW Equity</stp>
        <stp>RTG_MDY_SEN_UNSECURED_DEBT</stp>
        <stp>[NASDAQ.xlsx]Sheet1!R47C10</stp>
        <tr r="J47" s="1"/>
      </tp>
      <tp t="e">
        <v>#N/A</v>
        <stp/>
        <stp>##V3_BDPV12</stp>
        <stp>AGYS UW Equity</stp>
        <stp>TOT_DEBT_TO_EBITDA</stp>
        <stp>[NASDAQ.xlsx]Sheet1!R11C20</stp>
        <tr r="T11" s="1"/>
      </tp>
      <tp t="e">
        <v>#N/A</v>
        <stp/>
        <stp>##V3_BDPV12</stp>
        <stp>CRDS UW Equity</stp>
        <stp>RTG_SP_LT_LC_ISSUER_CREDIT</stp>
        <stp>[NASDAQ.xlsx]Sheet1!R89C8</stp>
        <tr r="H89" s="1"/>
      </tp>
      <tp t="e">
        <v>#N/A</v>
        <stp/>
        <stp>##V3_BDPV12</stp>
        <stp>BTUI UW Equity</stp>
        <stp>RTG_SP_LT_LC_ISSUER_CREDIT</stp>
        <stp>[NASDAQ.xlsx]Sheet1!R58C8</stp>
        <tr r="H58" s="1"/>
      </tp>
      <tp t="e">
        <v>#N/A</v>
        <stp/>
        <stp>##V3_BDPV12</stp>
        <stp>CTXS UW Equity</stp>
        <stp>RTG_SP_LT_LC_ISSUER_CREDIT</stp>
        <stp>[NASDAQ.xlsx]Sheet1!R69C8</stp>
        <tr r="H69" s="1"/>
      </tp>
      <tp>
        <v>17.284600000000001</v>
        <stp/>
        <stp>##V3_BDHV12</stp>
        <stp>LRCX UW Equity</stp>
        <stp>OPER_MARGIN</stp>
        <stp>CQ12004</stp>
        <stp/>
        <stp>[NASDAQ.xlsx]OperMarg BDH!R5C185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C5" s="3"/>
      </tp>
      <tp t="e">
        <v>#N/A</v>
        <stp/>
        <stp>##V3_BDPV12</stp>
        <stp>COVSV UW Equity</stp>
        <stp>RTG_EGAN_JONES_LOCAL_SR_UNSEC</stp>
        <stp>[NASDAQ.xlsx]Sheet1!R85C13</stp>
        <tr r="M85" s="1"/>
      </tp>
      <tp>
        <v>5.2694000000000001</v>
        <stp/>
        <stp>##V3_BDHV12</stp>
        <stp>NCIT UW Equity</stp>
        <stp>OPER_MARGIN</stp>
        <stp>CQ12004</stp>
        <stp/>
        <stp>[NASDAQ.xlsx]OperMarg BDH!R5C229</stp>
        <stp>Dir=V</stp>
        <stp>Dts=H</stp>
        <stp>Sort=D</stp>
        <stp>Quote=C</stp>
        <stp>QtTyp=Y</stp>
        <stp>Days=T</stp>
        <stp>Per=cq</stp>
        <stp>DtFmt=D</stp>
        <stp>UseDPDF=Y</stp>
        <stp>cols=1;rows=36</stp>
        <tr r="HU5" s="3"/>
      </tp>
      <tp t="e">
        <v>#N/A</v>
        <stp/>
        <stp>##V3_BDPV12</stp>
        <stp>SONS UW Equity</stp>
        <stp>EBITDA_TO_TOT_INT_EXP</stp>
        <stp>[NASDAQ.xlsx]Sheet1!R308C21</stp>
        <tr r="U308" s="1"/>
      </tp>
      <tp t="e">
        <v>#N/A</v>
        <stp/>
        <stp>##V3_BDPV12</stp>
        <stp>COOL UW Equity</stp>
        <stp>EBITDA_TO_TOT_INT_EXP</stp>
        <stp>[NASDAQ.xlsx]Sheet1!R201C21</stp>
        <tr r="U201" s="1"/>
      </tp>
      <tp t="e">
        <v>#N/A</v>
        <stp/>
        <stp>##V3_BDPV12</stp>
        <stp>LOOK UW Equity</stp>
        <stp>EBITDA_TO_TOT_INT_EXP</stp>
        <stp>[NASDAQ.xlsx]Sheet1!R197C21</stp>
        <tr r="U197" s="1"/>
      </tp>
      <tp t="e">
        <v>#N/A</v>
        <stp/>
        <stp>##V3_BDPV12</stp>
        <stp>GOOG UW Equity</stp>
        <stp>EBITDA_TO_TOT_INT_EXP</stp>
        <stp>[NASDAQ.xlsx]Sheet1!R141C21</stp>
        <tr r="U141" s="1"/>
      </tp>
      <tp t="e">
        <v>#N/A</v>
        <stp/>
        <stp>##V3_BDPV12</stp>
        <stp>MOBL UW Equity</stp>
        <stp>EBITDA_TO_TOT_INT_EXP</stp>
        <stp>[NASDAQ.xlsx]Sheet1!R223C21</stp>
        <tr r="U223" s="1"/>
      </tp>
      <tp t="e">
        <v>#N/A</v>
        <stp/>
        <stp>##V3_BDPV12</stp>
        <stp>BLIN           UW Equity</stp>
        <stp>RTG_MDY_ISSUER</stp>
        <stp>[NASDAQ.xlsx]Sheet1!R51C11</stp>
        <tr r="K51" s="1"/>
      </tp>
      <tp t="e">
        <v>#N/A</v>
        <stp/>
        <stp>##V3_BDPV12</stp>
        <stp>WWWW UW Equity</stp>
        <stp>RTG_EGAN_JONES_LOCAL_SR_UNSEC</stp>
        <stp>[NASDAQ.xlsx]Sheet1!R367C13</stp>
        <tr r="M367" s="1"/>
      </tp>
      <tp t="e">
        <v>#N/A</v>
        <stp/>
        <stp>##V3_BDPV12</stp>
        <stp>SOFO UW Equity</stp>
        <stp>EBITDA_TO_TOT_INT_EXP</stp>
        <stp>[NASDAQ.xlsx]Sheet1!R307C21</stp>
        <tr r="U307" s="1"/>
      </tp>
      <tp t="e">
        <v>#N/A</v>
        <stp/>
        <stp>##V3_BDPV12</stp>
        <stp>LOGI UW Equity</stp>
        <stp>EBITDA_TO_TOT_INT_EXP</stp>
        <stp>[NASDAQ.xlsx]Sheet1!R195C21</stp>
        <tr r="U195" s="1"/>
      </tp>
      <tp t="e">
        <v>#N/A</v>
        <stp/>
        <stp>##V3_BDPV12</stp>
        <stp>LOGM UW Equity</stp>
        <stp>EBITDA_TO_TOT_INT_EXP</stp>
        <stp>[NASDAQ.xlsx]Sheet1!R196C21</stp>
        <tr r="U196" s="1"/>
      </tp>
      <tp t="e">
        <v>#N/A</v>
        <stp/>
        <stp>##V3_BDPV12</stp>
        <stp>AMSWA UW Equity</stp>
        <stp>RTG_FITCH_LT_ISSUER_DEFAULT</stp>
        <stp>[NASDAQ.xlsx]Sheet1!R16C9</stp>
        <tr r="I16" s="1"/>
      </tp>
      <tp t="e">
        <v>#N/A</v>
        <stp/>
        <stp>##V3_BDPV12</stp>
        <stp>TWIN UW Equity</stp>
        <stp>RTG_EGAN_JONES_LOCAL_SR_UNSEC</stp>
        <stp>[NASDAQ.xlsx]Sheet1!R348C13</stp>
        <tr r="M348" s="1"/>
      </tp>
      <tp t="e">
        <v>#N/A</v>
        <stp/>
        <stp>##V3_BDPV12</stp>
        <stp>SWKS UW Equity</stp>
        <stp>RTG_EGAN_JONES_LOCAL_SR_UNSEC</stp>
        <stp>[NASDAQ.xlsx]Sheet1!R304C13</stp>
        <tr r="M304" s="1"/>
      </tp>
      <tp>
        <v>2.7528000000000001</v>
        <stp/>
        <stp>##V3_BDHV12</stp>
        <stp>TACT UW Equity</stp>
        <stp>OPER_MARGIN</stp>
        <stp>CQ12004</stp>
        <stp/>
        <stp>[NASDAQ.xlsx]OperMarg BDH!R5C339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A5" s="3"/>
      </tp>
      <tp>
        <v>6.0742000000000003</v>
        <stp/>
        <stp>##V3_BDHV12</stp>
        <stp>UCTT UW Equity</stp>
        <stp>OPER_MARGIN</stp>
        <stp>CQ12004</stp>
        <stp/>
        <stp>[NASDAQ.xlsx]OperMarg BDH!R5C349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K5" s="3"/>
      </tp>
      <tp t="e">
        <v>#N/A</v>
        <stp/>
        <stp>##V3_BDPV12</stp>
        <stp>MOSY UW Equity</stp>
        <stp>EBITDA_TO_TOT_INT_EXP</stp>
        <stp>[NASDAQ.xlsx]Sheet1!R226C21</stp>
        <tr r="U226" s="1"/>
      </tp>
      <tp t="e">
        <v>#N/A</v>
        <stp/>
        <stp>##V3_BDPV12</stp>
        <stp>KOPN UW Equity</stp>
        <stp>EBITDA_TO_TOT_INT_EXP</stp>
        <stp>[NASDAQ.xlsx]Sheet1!R184C21</stp>
        <tr r="U184" s="1"/>
      </tp>
      <tp t="e">
        <v>#N/A</v>
        <stp/>
        <stp>##V3_BDPV12</stp>
        <stp>EOPN UW Equity</stp>
        <stp>EBITDA_TO_TOT_INT_EXP</stp>
        <stp>[NASDAQ.xlsx]Sheet1!R107C21</stp>
        <tr r="U107" s="1"/>
      </tp>
      <tp>
        <v>-0.3659</v>
        <stp/>
        <stp>##V3_BDHV12</stp>
        <stp>VSAT UW Equity</stp>
        <stp>OPER_MARGIN</stp>
        <stp>CQ12004</stp>
        <stp/>
        <stp>[NASDAQ.xlsx]OperMarg BDH!R5C359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U5" s="3"/>
      </tp>
      <tp t="e">
        <v>#N/A</v>
        <stp/>
        <stp>##V3_BDPV12</stp>
        <stp>LORL UW Equity</stp>
        <stp>EBITDA_TO_TOT_INT_EXP</stp>
        <stp>[NASDAQ.xlsx]Sheet1!R198C21</stp>
        <tr r="U198" s="1"/>
      </tp>
      <tp t="e">
        <v>#N/A</v>
        <stp/>
        <stp>##V3_BDPV12</stp>
        <stp>FORM UW Equity</stp>
        <stp>EBITDA_TO_TOT_INT_EXP</stp>
        <stp>[NASDAQ.xlsx]Sheet1!R138C21</stp>
        <tr r="U138" s="1"/>
      </tp>
      <tp t="e">
        <v>#N/A</v>
        <stp/>
        <stp>##V3_BDPV12</stp>
        <stp>POWI UW Equity</stp>
        <stp>EBITDA_TO_TOT_INT_EXP</stp>
        <stp>[NASDAQ.xlsx]Sheet1!R260C21</stp>
        <tr r="U260" s="1"/>
      </tp>
      <tp t="e">
        <v>#N/A</v>
        <stp/>
        <stp>##V3_BDPV12</stp>
        <stp>AWAY UW Equity</stp>
        <stp>RTG_EGAN_JONES_LOCAL_SR_UNSEC</stp>
        <stp>[NASDAQ.xlsx]Sheet1!R149C13</stp>
        <tr r="M149" s="1"/>
      </tp>
      <tp t="e">
        <v>#N/A</v>
        <stp/>
        <stp>##V3_BDPV12</stp>
        <stp>WAVX UW Equity</stp>
        <stp>NET_DEBT_TO_SHRHLDR_EQTY</stp>
        <stp>[NASDAQ.xlsx]Sheet1!R365C24</stp>
        <tr r="X365" s="1"/>
      </tp>
      <tp t="e">
        <v>#N/A</v>
        <stp/>
        <stp>##V3_BDPV12</stp>
        <stp>WATT UW Equity</stp>
        <stp>NET_DEBT_TO_SHRHLDR_EQTY</stp>
        <stp>[NASDAQ.xlsx]Sheet1!R119C24</stp>
        <tr r="X119" s="1"/>
      </tp>
      <tp t="e">
        <v>#N/A</v>
        <stp/>
        <stp>##V3_BDPV12</stp>
        <stp>WSTG UW Equity</stp>
        <stp>NET_DEBT_TO_SHRHLDR_EQTY</stp>
        <stp>[NASDAQ.xlsx]Sheet1!R366C24</stp>
        <tr r="X366" s="1"/>
      </tp>
      <tp t="e">
        <v>#N/A</v>
        <stp/>
        <stp>##V3_BDPV12</stp>
        <stp>WSCI UW Equity</stp>
        <stp>NET_DEBT_TO_SHRHLDR_EQTY</stp>
        <stp>[NASDAQ.xlsx]Sheet1!R369C24</stp>
        <tr r="X369" s="1"/>
      </tp>
      <tp t="e">
        <v>#N/A</v>
        <stp/>
        <stp>##V3_BDPV12</stp>
        <stp>WWWW UW Equity</stp>
        <stp>NET_DEBT_TO_SHRHLDR_EQTY</stp>
        <stp>[NASDAQ.xlsx]Sheet1!R367C24</stp>
        <tr r="X367" s="1"/>
      </tp>
      <tp t="e">
        <v>#N/A</v>
        <stp/>
        <stp>##V3_BDPV12</stp>
        <stp>KBALB UW Equity</stp>
        <stp>FCF_TO_TOTAL_DEBT</stp>
        <stp>[NASDAQ.xlsx]Sheet1!R181C19</stp>
        <tr r="S181" s="1"/>
      </tp>
      <tp t="e">
        <v>#N/A</v>
        <stp/>
        <stp>##V3_BDPV12</stp>
        <stp>KBALV UW Equity</stp>
        <stp>FCF_TO_TOTAL_DEBT</stp>
        <stp>[NASDAQ.xlsx]Sheet1!R182C19</stp>
        <tr r="S182" s="1"/>
      </tp>
      <tp t="e">
        <v>#N/A</v>
        <stp/>
        <stp>##V3_BDPV12</stp>
        <stp>TRAK UW Equity</stp>
        <stp>EBITDA_TO_TOT_INT_EXP</stp>
        <stp>[NASDAQ.xlsx]Sheet1!R98C21</stp>
        <tr r="U98" s="1"/>
      </tp>
      <tp t="e">
        <v>#N/A</v>
        <stp/>
        <stp>##V3_BDPV12</stp>
        <stp>CERN UW Equity</stp>
        <stp>FREE_CASH_FLOW_MARGIN</stp>
        <stp>[NASDAQ.xlsx]Sheet1!R65C18</stp>
        <tr r="R65" s="1"/>
      </tp>
      <tp t="e">
        <v>#N/A</v>
        <stp/>
        <stp>##V3_BDPV12</stp>
        <stp>CEVA UW Equity</stp>
        <stp>FREE_CASH_FLOW_MARGIN</stp>
        <stp>[NASDAQ.xlsx]Sheet1!R66C18</stp>
        <tr r="R66" s="1"/>
      </tp>
      <tp t="e">
        <v>#N/A</v>
        <stp/>
        <stp>##V3_BDPV12</stp>
        <stp>CDNS UW Equity</stp>
        <stp>FREE_CASH_FLOW_MARGIN</stp>
        <stp>[NASDAQ.xlsx]Sheet1!R61C18</stp>
        <tr r="R61" s="1"/>
      </tp>
      <tp t="e">
        <v>#N/A</v>
        <stp/>
        <stp>##V3_BDPV12</stp>
        <stp>CCOI UW Equity</stp>
        <stp>FREE_CASH_FLOW_MARGIN</stp>
        <stp>[NASDAQ.xlsx]Sheet1!R70C18</stp>
        <tr r="R70" s="1"/>
      </tp>
      <tp t="e">
        <v>#N/A</v>
        <stp/>
        <stp>##V3_BDPV12</stp>
        <stp>CCMP UW Equity</stp>
        <stp>FREE_CASH_FLOW_MARGIN</stp>
        <stp>[NASDAQ.xlsx]Sheet1!R60C18</stp>
        <tr r="R60" s="1"/>
      </tp>
      <tp t="e">
        <v>#N/A</v>
        <stp/>
        <stp>##V3_BDPV12</stp>
        <stp>CCUR UW Equity</stp>
        <stp>FREE_CASH_FLOW_MARGIN</stp>
        <stp>[NASDAQ.xlsx]Sheet1!R80C18</stp>
        <tr r="R80" s="1"/>
      </tp>
      <tp t="e">
        <v>#N/A</v>
        <stp/>
        <stp>##V3_BDPV12</stp>
        <stp>CCRN UW Equity</stp>
        <stp>FREE_CASH_FLOW_MARGIN</stp>
        <stp>[NASDAQ.xlsx]Sheet1!R88C18</stp>
        <tr r="R88" s="1"/>
      </tp>
      <tp t="e">
        <v>#N/A</v>
        <stp/>
        <stp>##V3_BDPV12</stp>
        <stp>CAMP UW Equity</stp>
        <stp>FREE_CASH_FLOW_MARGIN</stp>
        <stp>[NASDAQ.xlsx]Sheet1!R62C18</stp>
        <tr r="R62" s="1"/>
      </tp>
      <tp t="e">
        <v>#N/A</v>
        <stp/>
        <stp>##V3_BDPV12</stp>
        <stp>CALD UW Equity</stp>
        <stp>FREE_CASH_FLOW_MARGIN</stp>
        <stp>[NASDAQ.xlsx]Sheet1!R63C18</stp>
        <tr r="R63" s="1"/>
      </tp>
      <tp t="e">
        <v>#N/A</v>
        <stp/>
        <stp>##V3_BDPV12</stp>
        <stp>CAVM UW Equity</stp>
        <stp>FREE_CASH_FLOW_MARGIN</stp>
        <stp>[NASDAQ.xlsx]Sheet1!R64C18</stp>
        <tr r="R64" s="1"/>
      </tp>
      <tp t="e">
        <v>#N/A</v>
        <stp/>
        <stp>##V3_BDPV12</stp>
        <stp>COMM UW Equity</stp>
        <stp>FREE_CASH_FLOW_MARGIN</stp>
        <stp>[NASDAQ.xlsx]Sheet1!R73C18</stp>
        <tr r="R73" s="1"/>
      </tp>
      <tp t="e">
        <v>#N/A</v>
        <stp/>
        <stp>##V3_BDPV12</stp>
        <stp>COVS UW Equity</stp>
        <stp>FREE_CASH_FLOW_MARGIN</stp>
        <stp>[NASDAQ.xlsx]Sheet1!R84C18</stp>
        <tr r="R84" s="1"/>
      </tp>
      <tp t="e">
        <v>#N/A</v>
        <stp/>
        <stp>##V3_BDPV12</stp>
        <stp>CNQR UW Equity</stp>
        <stp>FREE_CASH_FLOW_MARGIN</stp>
        <stp>[NASDAQ.xlsx]Sheet1!R79C18</stp>
        <tr r="R79" s="1"/>
      </tp>
      <tp t="e">
        <v>#N/A</v>
        <stp/>
        <stp>##V3_BDPV12</stp>
        <stp>CNVR UW Equity</stp>
        <stp>FREE_CASH_FLOW_MARGIN</stp>
        <stp>[NASDAQ.xlsx]Sheet1!R82C18</stp>
        <tr r="R82" s="1"/>
      </tp>
      <tp t="e">
        <v>#N/A</v>
        <stp/>
        <stp>##V3_BDPV12</stp>
        <stp>CMTL UW Equity</stp>
        <stp>FREE_CASH_FLOW_MARGIN</stp>
        <stp>[NASDAQ.xlsx]Sheet1!R78C18</stp>
        <tr r="R78" s="1"/>
      </tp>
      <tp t="e">
        <v>#N/A</v>
        <stp/>
        <stp>##V3_BDPV12</stp>
        <stp>CLRX UW Equity</stp>
        <stp>FREE_CASH_FLOW_MARGIN</stp>
        <stp>[NASDAQ.xlsx]Sheet1!R72C18</stp>
        <tr r="R72" s="1"/>
      </tp>
      <tp t="e">
        <v>#N/A</v>
        <stp/>
        <stp>##V3_BDPV12</stp>
        <stp>CVLT UW Equity</stp>
        <stp>FREE_CASH_FLOW_MARGIN</stp>
        <stp>[NASDAQ.xlsx]Sheet1!R74C18</stp>
        <tr r="R74" s="1"/>
      </tp>
      <tp t="e">
        <v>#N/A</v>
        <stp/>
        <stp>##V3_BDPV12</stp>
        <stp>CTCT UW Equity</stp>
        <stp>FREE_CASH_FLOW_MARGIN</stp>
        <stp>[NASDAQ.xlsx]Sheet1!R81C18</stp>
        <tr r="R81" s="1"/>
      </tp>
      <tp t="e">
        <v>#N/A</v>
        <stp/>
        <stp>##V3_BDPV12</stp>
        <stp>CTSH UW Equity</stp>
        <stp>FREE_CASH_FLOW_MARGIN</stp>
        <stp>[NASDAQ.xlsx]Sheet1!R71C18</stp>
        <tr r="R71" s="1"/>
      </tp>
      <tp t="e">
        <v>#N/A</v>
        <stp/>
        <stp>##V3_BDPV12</stp>
        <stp>CTXS UW Equity</stp>
        <stp>FREE_CASH_FLOW_MARGIN</stp>
        <stp>[NASDAQ.xlsx]Sheet1!R69C18</stp>
        <tr r="R69" s="1"/>
      </tp>
      <tp t="e">
        <v>#N/A</v>
        <stp/>
        <stp>##V3_BDPV12</stp>
        <stp>CSCO UW Equity</stp>
        <stp>FREE_CASH_FLOW_MARGIN</stp>
        <stp>[NASDAQ.xlsx]Sheet1!R68C18</stp>
        <tr r="R68" s="1"/>
      </tp>
      <tp t="e">
        <v>#N/A</v>
        <stp/>
        <stp>##V3_BDPV12</stp>
        <stp>CSOD UW Equity</stp>
        <stp>FREE_CASH_FLOW_MARGIN</stp>
        <stp>[NASDAQ.xlsx]Sheet1!R83C18</stp>
        <tr r="R83" s="1"/>
      </tp>
      <tp t="e">
        <v>#N/A</v>
        <stp/>
        <stp>##V3_BDPV12</stp>
        <stp>CSGS UW Equity</stp>
        <stp>FREE_CASH_FLOW_MARGIN</stp>
        <stp>[NASDAQ.xlsx]Sheet1!R90C18</stp>
        <tr r="R90" s="1"/>
      </tp>
      <tp t="e">
        <v>#N/A</v>
        <stp/>
        <stp>##V3_BDPV12</stp>
        <stp>CSPI UW Equity</stp>
        <stp>FREE_CASH_FLOW_MARGIN</stp>
        <stp>[NASDAQ.xlsx]Sheet1!R91C18</stp>
        <tr r="R91" s="1"/>
      </tp>
      <tp t="e">
        <v>#N/A</v>
        <stp/>
        <stp>##V3_BDPV12</stp>
        <stp>CREE UW Equity</stp>
        <stp>FREE_CASH_FLOW_MARGIN</stp>
        <stp>[NASDAQ.xlsx]Sheet1!R87C18</stp>
        <tr r="R87" s="1"/>
      </tp>
      <tp t="e">
        <v>#N/A</v>
        <stp/>
        <stp>##V3_BDPV12</stp>
        <stp>CRDS UW Equity</stp>
        <stp>FREE_CASH_FLOW_MARGIN</stp>
        <stp>[NASDAQ.xlsx]Sheet1!R89C18</stp>
        <tr r="R89" s="1"/>
      </tp>
      <tp t="e">
        <v>#N/A</v>
        <stp/>
        <stp>##V3_BDPV12</stp>
        <stp>CRAY UW Equity</stp>
        <stp>FREE_CASH_FLOW_MARGIN</stp>
        <stp>[NASDAQ.xlsx]Sheet1!R86C18</stp>
        <tr r="R86" s="1"/>
      </tp>
      <tp t="e">
        <v>#N/A</v>
        <stp/>
        <stp>##V3_BDPV12</stp>
        <stp>CRUS UW Equity</stp>
        <stp>FREE_CASH_FLOW_MARGIN</stp>
        <stp>[NASDAQ.xlsx]Sheet1!R67C18</stp>
        <tr r="R67" s="1"/>
      </tp>
      <tp t="e">
        <v>#N/A</v>
        <stp/>
        <stp>##V3_BDPV12</stp>
        <stp>CPSI UW Equity</stp>
        <stp>FREE_CASH_FLOW_MARGIN</stp>
        <stp>[NASDAQ.xlsx]Sheet1!R75C18</stp>
        <tr r="R75" s="1"/>
      </tp>
      <tp t="e">
        <v>#N/A</v>
        <stp/>
        <stp>##V3_BDPV12</stp>
        <stp>CPWR UW Equity</stp>
        <stp>FREE_CASH_FLOW_MARGIN</stp>
        <stp>[NASDAQ.xlsx]Sheet1!R77C18</stp>
        <tr r="R77" s="1"/>
      </tp>
      <tp t="e">
        <v>#N/A</v>
        <stp/>
        <stp>##V3_BDPV12</stp>
        <stp>AFOP UW Equity</stp>
        <stp>TOT_DEBT_TO_EBITDA</stp>
        <stp>[NASDAQ.xlsx]Sheet1!R12C20</stp>
        <tr r="T12" s="1"/>
      </tp>
      <tp t="e">
        <v>#N/A</v>
        <stp/>
        <stp>##V3_BDPV12</stp>
        <stp>CMTL UW Equity</stp>
        <stp>RTG_SP_LT_LC_ISSUER_CREDIT</stp>
        <stp>[NASDAQ.xlsx]Sheet1!R78C8</stp>
        <tr r="H78" s="1"/>
      </tp>
      <tp t="e">
        <v>#N/A</v>
        <stp/>
        <stp>##V3_BDPV12</stp>
        <stp>CCRN UW Equity</stp>
        <stp>RTG_SP_LT_LC_ISSUER_CREDIT</stp>
        <stp>[NASDAQ.xlsx]Sheet1!R88C8</stp>
        <tr r="H88" s="1"/>
      </tp>
      <tp t="e">
        <v>#N/A</v>
        <stp/>
        <stp>##V3_BDPV12</stp>
        <stp>BCOR UW Equity</stp>
        <stp>RTG_SP_LT_LC_ISSUER_CREDIT</stp>
        <stp>[NASDAQ.xlsx]Sheet1!R49C8</stp>
        <tr r="H49" s="1"/>
      </tp>
      <tp t="e">
        <v>#N/A</v>
        <stp/>
        <stp>##V3_BDPV12</stp>
        <stp>BV UW Equity</stp>
        <stp>RTG_SP_LT_LC_ISSUER_CREDIT</stp>
        <stp>[NASDAQ.xlsx]Sheet1!R45C8</stp>
        <tr r="H45" s="1"/>
      </tp>
      <tp t="e">
        <v>#N/A</v>
        <stp/>
        <stp>##V3_BDPV12</stp>
        <stp>CCUR UW Equity</stp>
        <stp>RTG_MDY_SEN_UNSECURED_DEBT</stp>
        <stp>[NASDAQ.xlsx]Sheet1!R80C10</stp>
        <tr r="J80" s="1"/>
      </tp>
      <tp t="e">
        <v>#N/A</v>
        <stp/>
        <stp>##V3_BDPV12</stp>
        <stp>CCRN UW Equity</stp>
        <stp>RTG_MDY_SEN_UNSECURED_DEBT</stp>
        <stp>[NASDAQ.xlsx]Sheet1!R88C10</stp>
        <tr r="J88" s="1"/>
      </tp>
      <tp>
        <v>-22.012799999999999</v>
        <stp/>
        <stp>##V3_BDHV12</stp>
        <stp>PCTY UW Equity</stp>
        <stp>OPER_MARGIN</stp>
        <stp>CQ12004</stp>
        <stp/>
        <stp>[NASDAQ.xlsx]OperMarg BDH!R5C247</stp>
        <stp>Dir=V</stp>
        <stp>Dts=H</stp>
        <stp>Sort=D</stp>
        <stp>Quote=C</stp>
        <stp>QtTyp=Y</stp>
        <stp>Days=T</stp>
        <stp>Per=cq</stp>
        <stp>DtFmt=D</stp>
        <stp>UseDPDF=Y</stp>
        <stp>cols=1;rows=8</stp>
        <tr r="IM5" s="3"/>
      </tp>
      <tp t="e">
        <v>#N/A</v>
        <stp/>
        <stp>##V3_BDPV12</stp>
        <stp>CCOI UW Equity</stp>
        <stp>RTG_MDY_SEN_UNSECURED_DEBT</stp>
        <stp>[NASDAQ.xlsx]Sheet1!R70C10</stp>
        <tr r="J70" s="1"/>
      </tp>
      <tp t="e">
        <v>#N/A</v>
        <stp/>
        <stp>##V3_BDPV12</stp>
        <stp>BCOR UW Equity</stp>
        <stp>RTG_MDY_SEN_UNSECURED_DEBT</stp>
        <stp>[NASDAQ.xlsx]Sheet1!R49C10</stp>
        <tr r="J49" s="1"/>
      </tp>
      <tp t="e">
        <v>#N/A</v>
        <stp/>
        <stp>##V3_BDPV12</stp>
        <stp>BCOV UW Equity</stp>
        <stp>RTG_MDY_SEN_UNSECURED_DEBT</stp>
        <stp>[NASDAQ.xlsx]Sheet1!R52C10</stp>
        <tr r="J52" s="1"/>
      </tp>
      <tp t="e">
        <v>#N/A</v>
        <stp/>
        <stp>##V3_BDPV12</stp>
        <stp>ACLS UW Equity</stp>
        <stp>RTG_MDY_SEN_UNSECURED_DEBT</stp>
        <stp>[NASDAQ.xlsx]Sheet1!R42C10</stp>
        <tr r="J42" s="1"/>
      </tp>
      <tp t="e">
        <v>#N/A</v>
        <stp/>
        <stp>##V3_BDPV12</stp>
        <stp>CCMP UW Equity</stp>
        <stp>RTG_MDY_SEN_UNSECURED_DEBT</stp>
        <stp>[NASDAQ.xlsx]Sheet1!R60C10</stp>
        <tr r="J60" s="1"/>
      </tp>
      <tp t="e">
        <v>#N/A</v>
        <stp/>
        <stp>##V3_BDPV12</stp>
        <stp>CSCO UW Equity</stp>
        <stp>RTG_SP_LT_LC_ISSUER_CREDIT</stp>
        <stp>[NASDAQ.xlsx]Sheet1!R68C8</stp>
        <tr r="H68" s="1"/>
      </tp>
      <tp t="e">
        <v>#N/A</v>
        <stp/>
        <stp>##V3_BDPV12</stp>
        <stp>KELYB UW Equity</stp>
        <stp>NET_DEBT_TO_SHRHLDR_EQTY</stp>
        <stp>[NASDAQ.xlsx]Sheet1!R177C24</stp>
        <tr r="X177" s="1"/>
      </tp>
      <tp t="e">
        <v>#N/A</v>
        <stp/>
        <stp>##V3_BDPV12</stp>
        <stp>KELYA UW Equity</stp>
        <stp>NET_DEBT_TO_SHRHLDR_EQTY</stp>
        <stp>[NASDAQ.xlsx]Sheet1!R176C24</stp>
        <tr r="X176" s="1"/>
      </tp>
      <tp t="e">
        <v>#N/A</v>
        <stp/>
        <stp>##V3_BDPV12</stp>
        <stp>ININ UW Equity</stp>
        <stp>EBITDA_TO_TOT_INT_EXP</stp>
        <stp>[NASDAQ.xlsx]Sheet1!R161C21</stp>
        <tr r="U161" s="1"/>
      </tp>
      <tp t="e">
        <v>#N/A</v>
        <stp/>
        <stp>##V3_BDPV12</stp>
        <stp>TZOO UW Equity</stp>
        <stp>FREE_CASH_FLOW_MARGIN</stp>
        <stp>[NASDAQ.xlsx]Sheet1!R341C18</stp>
        <tr r="R341" s="1"/>
      </tp>
      <tp>
        <v>30.1022</v>
        <stp/>
        <stp>##V3_BDHV12</stp>
        <stp>MSFT UW Equity</stp>
        <stp>OPER_MARGIN</stp>
        <stp>CQ12004</stp>
        <stp/>
        <stp>[NASDAQ.xlsx]OperMarg BDH!R5C218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HJ5" s="3"/>
      </tp>
      <tp>
        <v>6.1040999999999999</v>
        <stp/>
        <stp>##V3_BDHV12</stp>
        <stp>KFX UW Equity</stp>
        <stp>OPER_MARGIN</stp>
        <stp>CQ12004</stp>
        <stp/>
        <stp>[NASDAQ.xlsx]OperMarg BDH!R5C182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FZ5" s="3"/>
      </tp>
      <tp>
        <v>-411.37790000000001</v>
        <stp/>
        <stp>##V3_BDHV12</stp>
        <stp>MOSY UW Equity</stp>
        <stp>OPER_MARGIN</stp>
        <stp>CQ12004</stp>
        <stp/>
        <stp>[NASDAQ.xlsx]OperMarg BDH!R5C225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Q5" s="3"/>
      </tp>
      <tp t="e">
        <v>#N/A</v>
        <stp/>
        <stp>##V3_BDPV12</stp>
        <stp>ONNN UW Equity</stp>
        <stp>EBITDA_TO_TOT_INT_EXP</stp>
        <stp>[NASDAQ.xlsx]Sheet1!R242C21</stp>
        <tr r="U242" s="1"/>
      </tp>
      <tp>
        <v>-3.9944999999999999</v>
        <stp/>
        <stp>##V3_BDHV12</stp>
        <stp>INTX UW Equity</stp>
        <stp>OPER_MARGIN</stp>
        <stp>CQ12004</stp>
        <stp/>
        <stp>[NASDAQ.xlsx]OperMarg BDH!R5C164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H5" s="3"/>
      </tp>
      <tp t="e">
        <v>#N/A</v>
        <stp/>
        <stp>##V3_BDPV12</stp>
        <stp>INOD UW Equity</stp>
        <stp>EBITDA_TO_TOT_INT_EXP</stp>
        <stp>[NASDAQ.xlsx]Sheet1!R156C21</stp>
        <tr r="U156" s="1"/>
      </tp>
      <tp t="e">
        <v>#N/A</v>
        <stp/>
        <stp>##V3_BDPV12</stp>
        <stp>ENOC UW Equity</stp>
        <stp>EBITDA_TO_TOT_INT_EXP</stp>
        <stp>[NASDAQ.xlsx]Sheet1!R121C21</stp>
        <tr r="U121" s="1"/>
      </tp>
      <tp t="e">
        <v>#N/A</v>
        <stp/>
        <stp>##V3_BDPV12</stp>
        <stp>SNCR UW Equity</stp>
        <stp>EBITDA_TO_TOT_INT_EXP</stp>
        <stp>[NASDAQ.xlsx]Sheet1!R324C21</stp>
        <tr r="U324" s="1"/>
      </tp>
      <tp t="e">
        <v>#N/A</v>
        <stp/>
        <stp>##V3_BDPV12</stp>
        <stp>INAP UW Equity</stp>
        <stp>EBITDA_TO_TOT_INT_EXP</stp>
        <stp>[NASDAQ.xlsx]Sheet1!R163C21</stp>
        <tr r="U163" s="1"/>
      </tp>
      <tp t="e">
        <v>#N/A</v>
        <stp/>
        <stp>##V3_BDPV12</stp>
        <stp>OVTI UW Equity</stp>
        <stp>RTG_EGAN_JONES_LOCAL_SR_UNSEC</stp>
        <stp>[NASDAQ.xlsx]Sheet1!R241C13</stp>
        <tr r="M241" s="1"/>
      </tp>
      <tp>
        <v>6.0522</v>
        <stp/>
        <stp>##V3_BDHV12</stp>
        <stp>FTNT UW Equity</stp>
        <stp>OPER_MARGIN</stp>
        <stp>CQ12004</stp>
        <stp/>
        <stp>[NASDAQ.xlsx]OperMarg BDH!R5C138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EH5" s="3"/>
      </tp>
      <tp>
        <v>-8.9611000000000001</v>
        <stp/>
        <stp>##V3_BDHV12</stp>
        <stp>GLUU UW Equity</stp>
        <stp>OPER_MARGIN</stp>
        <stp>CQ12004</stp>
        <stp/>
        <stp>[NASDAQ.xlsx]OperMarg BDH!R5C139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EI5" s="3"/>
      </tp>
      <tp t="e">
        <v>#N/A</v>
        <stp/>
        <stp>##V3_BDPV12</stp>
        <stp>ZNGA UW Equity</stp>
        <stp>EBITDA_TO_TOT_INT_EXP</stp>
        <stp>[NASDAQ.xlsx]Sheet1!R376C21</stp>
        <tr r="U376" s="1"/>
      </tp>
      <tp t="e">
        <v>#N/A</v>
        <stp/>
        <stp>##V3_BDPV12</stp>
        <stp>TNGO UW Equity</stp>
        <stp>EBITDA_TO_TOT_INT_EXP</stp>
        <stp>[NASDAQ.xlsx]Sheet1!R329C21</stp>
        <tr r="U329" s="1"/>
      </tp>
      <tp t="e">
        <v>#N/A</v>
        <stp/>
        <stp>##V3_BDPV12</stp>
        <stp>MNGA UW Equity</stp>
        <stp>EBITDA_TO_TOT_INT_EXP</stp>
        <stp>[NASDAQ.xlsx]Sheet1!R200C21</stp>
        <tr r="U200" s="1"/>
      </tp>
      <tp t="e">
        <v>#N/A</v>
        <stp/>
        <stp>##V3_BDPV12</stp>
        <stp>SNDK UW Equity</stp>
        <stp>EBITDA_TO_TOT_INT_EXP</stp>
        <stp>[NASDAQ.xlsx]Sheet1!R290C21</stp>
        <tr r="U290" s="1"/>
      </tp>
      <tp t="e">
        <v>#N/A</v>
        <stp/>
        <stp>##V3_BDPV12</stp>
        <stp>OVRL UW Equity</stp>
        <stp>RTG_EGAN_JONES_LOCAL_SR_UNSEC</stp>
        <stp>[NASDAQ.xlsx]Sheet1!R244C13</stp>
        <tr r="M244" s="1"/>
      </tp>
      <tp t="e">
        <v>#N/A</v>
        <stp/>
        <stp>##V3_BDPV12</stp>
        <stp>INFA UW Equity</stp>
        <stp>EBITDA_TO_TOT_INT_EXP</stp>
        <stp>[NASDAQ.xlsx]Sheet1!R155C21</stp>
        <tr r="U155" s="1"/>
      </tp>
      <tp t="e">
        <v>#N/A</v>
        <stp/>
        <stp>##V3_BDPV12</stp>
        <stp>EVOL UW Equity</stp>
        <stp>RTG_EGAN_JONES_LOCAL_SR_UNSEC</stp>
        <stp>[NASDAQ.xlsx]Sheet1!R126C13</stp>
        <tr r="M126" s="1"/>
      </tp>
      <tp t="e">
        <v>#N/A</v>
        <stp/>
        <stp>##V3_BDPV12</stp>
        <stp>KVHI UW Equity</stp>
        <stp>RTG_EGAN_JONES_LOCAL_SR_UNSEC</stp>
        <stp>[NASDAQ.xlsx]Sheet1!R185C13</stp>
        <tr r="M185" s="1"/>
      </tp>
      <tp t="e">
        <v>#N/A</v>
        <stp/>
        <stp>##V3_BDPV12</stp>
        <stp>NVEC UW Equity</stp>
        <stp>RTG_EGAN_JONES_LOCAL_SR_UNSEC</stp>
        <stp>[NASDAQ.xlsx]Sheet1!R237C13</stp>
        <tr r="M237" s="1"/>
      </tp>
      <tp t="e">
        <v>#N/A</v>
        <stp/>
        <stp>##V3_BDPV12</stp>
        <stp>NVDA UW Equity</stp>
        <stp>RTG_EGAN_JONES_LOCAL_SR_UNSEC</stp>
        <stp>[NASDAQ.xlsx]Sheet1!R238C13</stp>
        <tr r="M238" s="1"/>
      </tp>
      <tp t="e">
        <v>#N/A</v>
        <stp/>
        <stp>##V3_BDPV12</stp>
        <stp>ENPH UW Equity</stp>
        <stp>EBITDA_TO_TOT_INT_EXP</stp>
        <stp>[NASDAQ.xlsx]Sheet1!R122C21</stp>
        <tr r="U122" s="1"/>
      </tp>
      <tp t="e">
        <v>#N/A</v>
        <stp/>
        <stp>##V3_BDPV12</stp>
        <stp>INPH UW Equity</stp>
        <stp>EBITDA_TO_TOT_INT_EXP</stp>
        <stp>[NASDAQ.xlsx]Sheet1!R164C21</stp>
        <tr r="U164" s="1"/>
      </tp>
      <tp t="e">
        <v>#N/A</v>
        <stp/>
        <stp>##V3_BDPV12</stp>
        <stp>FNSR UW Equity</stp>
        <stp>EBITDA_TO_TOT_INT_EXP</stp>
        <stp>[NASDAQ.xlsx]Sheet1!R133C21</stp>
        <tr r="U133" s="1"/>
      </tp>
      <tp>
        <v>-84.559299999999993</v>
        <stp/>
        <stp>##V3_BDHV12</stp>
        <stp>WAVX UW Equity</stp>
        <stp>OPER_MARGIN</stp>
        <stp>CQ12004</stp>
        <stp/>
        <stp>[NASDAQ.xlsx]OperMarg BDH!R5C364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Z5" s="3"/>
      </tp>
      <tp t="e">
        <v>#N/A</v>
        <stp/>
        <stp>##V3_BDPV12</stp>
        <stp>SNPS UW Equity</stp>
        <stp>EBITDA_TO_TOT_INT_EXP</stp>
        <stp>[NASDAQ.xlsx]Sheet1!R325C21</stp>
        <tr r="U325" s="1"/>
      </tp>
      <tp t="e">
        <v>#N/A</v>
        <stp/>
        <stp>##V3_BDPV12</stp>
        <stp>INTU UW Equity</stp>
        <stp>EBITDA_TO_TOT_INT_EXP</stp>
        <stp>[NASDAQ.xlsx]Sheet1!R168C21</stp>
        <tr r="U168" s="1"/>
      </tp>
      <tp t="e">
        <v>#N/A</v>
        <stp/>
        <stp>##V3_BDPV12</stp>
        <stp>ENTR UW Equity</stp>
        <stp>EBITDA_TO_TOT_INT_EXP</stp>
        <stp>[NASDAQ.xlsx]Sheet1!R123C21</stp>
        <tr r="U123" s="1"/>
      </tp>
      <tp t="e">
        <v>#N/A</v>
        <stp/>
        <stp>##V3_BDPV12</stp>
        <stp>INTX UW Equity</stp>
        <stp>EBITDA_TO_TOT_INT_EXP</stp>
        <stp>[NASDAQ.xlsx]Sheet1!R165C21</stp>
        <tr r="U165" s="1"/>
      </tp>
      <tp t="e">
        <v>#N/A</v>
        <stp/>
        <stp>##V3_BDPV12</stp>
        <stp>RNWK UW Equity</stp>
        <stp>EBITDA_TO_TOT_INT_EXP</stp>
        <stp>[NASDAQ.xlsx]Sheet1!R281C21</stp>
        <tr r="U281" s="1"/>
      </tp>
      <tp t="e">
        <v>#N/A</v>
        <stp/>
        <stp>##V3_BDPV12</stp>
        <stp>INTC UW Equity</stp>
        <stp>EBITDA_TO_TOT_INT_EXP</stp>
        <stp>[NASDAQ.xlsx]Sheet1!R160C21</stp>
        <tr r="U160" s="1"/>
      </tp>
      <tp>
        <v>6.11</v>
        <stp/>
        <stp>##V3_BDHV12</stp>
        <stp>RCMT UW Equity</stp>
        <stp>OPER_MARGIN</stp>
        <stp>CQ12004</stp>
        <stp/>
        <stp>[NASDAQ.xlsx]OperMarg BDH!R5C278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R5" s="3"/>
      </tp>
      <tp t="e">
        <v>#N/A</v>
        <stp/>
        <stp>##V3_BDPV12</stp>
        <stp>MNTX UW Equity</stp>
        <stp>EBITDA_TO_TOT_INT_EXP</stp>
        <stp>[NASDAQ.xlsx]Sheet1!R203C21</stp>
        <tr r="U203" s="1"/>
      </tp>
      <tp>
        <v>-2.8694999999999999</v>
        <stp/>
        <stp>##V3_BDHV12</stp>
        <stp>SPRT UW Equity</stp>
        <stp>OPER_MARGIN</stp>
        <stp>CQ12004</stp>
        <stp/>
        <stp>[NASDAQ.xlsx]OperMarg BDH!R5C318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F5" s="3"/>
      </tp>
      <tp>
        <v>33.840800000000002</v>
        <stp/>
        <stp>##V3_BDHV12</stp>
        <stp>UBNT UW Equity</stp>
        <stp>OPER_MARGIN</stp>
        <stp>CQ12004</stp>
        <stp/>
        <stp>[NASDAQ.xlsx]OperMarg BDH!R5C348</stp>
        <stp>Dir=V</stp>
        <stp>Dts=H</stp>
        <stp>Sort=D</stp>
        <stp>Quote=C</stp>
        <stp>QtTyp=Y</stp>
        <stp>Days=T</stp>
        <stp>Per=cq</stp>
        <stp>DtFmt=D</stp>
        <stp>UseDPDF=Y</stp>
        <stp>cols=1;rows=20</stp>
        <tr r="MJ5" s="3"/>
      </tp>
      <tp t="e">
        <v>#N/A</v>
        <stp/>
        <stp>##V3_BDPV12</stp>
        <stp>IVAC UW Equity</stp>
        <stp>RTG_EGAN_JONES_LOCAL_SR_UNSEC</stp>
        <stp>[NASDAQ.xlsx]Sheet1!R167C13</stp>
        <tr r="M167" s="1"/>
      </tp>
      <tp t="e">
        <v>#N/A</v>
        <stp/>
        <stp>##V3_BDPV12</stp>
        <stp>RVBD UW Equity</stp>
        <stp>RTG_EGAN_JONES_LOCAL_SR_UNSEC</stp>
        <stp>[NASDAQ.xlsx]Sheet1!R286C13</stp>
        <tr r="M286" s="1"/>
      </tp>
      <tp t="e">
        <v>#N/A</v>
        <stp/>
        <stp>##V3_BDPV12</stp>
        <stp>INVE UW Equity</stp>
        <stp>EBITDA_TO_TOT_INT_EXP</stp>
        <stp>[NASDAQ.xlsx]Sheet1!R151C21</stp>
        <tr r="U151" s="1"/>
      </tp>
      <tp t="e">
        <v>#N/A</v>
        <stp/>
        <stp>##V3_BDPV12</stp>
        <stp>UNTD UW Equity</stp>
        <stp>EBITDA_TO_TOT_INT_EXP</stp>
        <stp>[NASDAQ.xlsx]Sheet1!R352C21</stp>
        <tr r="U352" s="1"/>
      </tp>
      <tp t="e">
        <v>#N/A</v>
        <stp/>
        <stp>##V3_BDPV12</stp>
        <stp>HILL UW Equity</stp>
        <stp>NET_DEBT_TO_SHRHLDR_EQTY</stp>
        <stp>[NASDAQ.xlsx]Sheet1!R105C24</stp>
        <tr r="X105" s="1"/>
      </tp>
      <tp t="e">
        <v>#N/A</v>
        <stp/>
        <stp>##V3_BDPV12</stp>
        <stp>HLIT UW Equity</stp>
        <stp>NET_DEBT_TO_SHRHLDR_EQTY</stp>
        <stp>[NASDAQ.xlsx]Sheet1!R146C24</stp>
        <tr r="X146" s="1"/>
      </tp>
      <tp t="e">
        <v>#N/A</v>
        <stp/>
        <stp>##V3_BDPV12</stp>
        <stp>AMSWA UW Equity</stp>
        <stp>NET_WORKING_CAPITAL_INVESTMENT</stp>
        <stp>[NASDAQ.xlsx]Sheet1!R16C27</stp>
        <tr r="AA16" s="1"/>
      </tp>
      <tp t="e">
        <v>#N/A</v>
        <stp/>
        <stp>##V3_BDPV12</stp>
        <stp>HSTM UW Equity</stp>
        <stp>NET_DEBT_TO_SHRHLDR_EQTY</stp>
        <stp>[NASDAQ.xlsx]Sheet1!R147C24</stp>
        <tr r="X147" s="1"/>
      </tp>
      <tp t="e">
        <v>#N/A</v>
        <stp/>
        <stp>##V3_BDPV12</stp>
        <stp>HSII UW Equity</stp>
        <stp>NET_DEBT_TO_SHRHLDR_EQTY</stp>
        <stp>[NASDAQ.xlsx]Sheet1!R148C24</stp>
        <tr r="X148" s="1"/>
      </tp>
      <tp t="e">
        <v>#N/A</v>
        <stp/>
        <stp>##V3_BDPV12</stp>
        <stp>HSON UW Equity</stp>
        <stp>NET_DEBT_TO_SHRHLDR_EQTY</stp>
        <stp>[NASDAQ.xlsx]Sheet1!R150C24</stp>
        <tr r="X150" s="1"/>
      </tp>
      <tp t="e">
        <v>#N/A</v>
        <stp/>
        <stp>##V3_BDPV12</stp>
        <stp>COVS UW Equity</stp>
        <stp>RTG_EGAN_JONES_LOCAL_SR_UNSEC</stp>
        <stp>[NASDAQ.xlsx]Sheet1!R84C13</stp>
        <tr r="M84" s="1"/>
      </tp>
      <tp t="e">
        <v>#N/A</v>
        <stp/>
        <stp>##V3_BDPV12</stp>
        <stp>COMM UW Equity</stp>
        <stp>RTG_EGAN_JONES_LOCAL_SR_UNSEC</stp>
        <stp>[NASDAQ.xlsx]Sheet1!R73C13</stp>
        <tr r="M73" s="1"/>
      </tp>
      <tp t="e">
        <v>#N/A</v>
        <stp/>
        <stp>##V3_BDPV12</stp>
        <stp>CNVR UW Equity</stp>
        <stp>RTG_EGAN_JONES_LOCAL_SR_UNSEC</stp>
        <stp>[NASDAQ.xlsx]Sheet1!R82C13</stp>
        <tr r="M82" s="1"/>
      </tp>
      <tp t="e">
        <v>#N/A</v>
        <stp/>
        <stp>##V3_BDPV12</stp>
        <stp>CNQR UW Equity</stp>
        <stp>RTG_EGAN_JONES_LOCAL_SR_UNSEC</stp>
        <stp>[NASDAQ.xlsx]Sheet1!R79C13</stp>
        <tr r="M79" s="1"/>
      </tp>
      <tp t="e">
        <v>#N/A</v>
        <stp/>
        <stp>##V3_BDPV12</stp>
        <stp>CMTL UW Equity</stp>
        <stp>RTG_EGAN_JONES_LOCAL_SR_UNSEC</stp>
        <stp>[NASDAQ.xlsx]Sheet1!R78C13</stp>
        <tr r="M78" s="1"/>
      </tp>
      <tp t="e">
        <v>#N/A</v>
        <stp/>
        <stp>##V3_BDPV12</stp>
        <stp>SGI UW Equity</stp>
        <stp>TOT_DEBT_TO_TOT_ASSET</stp>
        <stp>[NASDAQ.xlsx]Sheet1!R301C25</stp>
        <tr r="Y301" s="1"/>
      </tp>
      <tp t="e">
        <v>#N/A</v>
        <stp/>
        <stp>##V3_BDPV12</stp>
        <stp>CLRX UW Equity</stp>
        <stp>RTG_EGAN_JONES_LOCAL_SR_UNSEC</stp>
        <stp>[NASDAQ.xlsx]Sheet1!R72C13</stp>
        <tr r="M72" s="1"/>
      </tp>
      <tp t="e">
        <v>#N/A</v>
        <stp/>
        <stp>##V3_BDPV12</stp>
        <stp>CCUR UW Equity</stp>
        <stp>RTG_EGAN_JONES_LOCAL_SR_UNSEC</stp>
        <stp>[NASDAQ.xlsx]Sheet1!R80C13</stp>
        <tr r="M80" s="1"/>
      </tp>
      <tp t="e">
        <v>#N/A</v>
        <stp/>
        <stp>##V3_BDPV12</stp>
        <stp>CCRN UW Equity</stp>
        <stp>RTG_EGAN_JONES_LOCAL_SR_UNSEC</stp>
        <stp>[NASDAQ.xlsx]Sheet1!R88C13</stp>
        <tr r="M88" s="1"/>
      </tp>
      <tp t="e">
        <v>#N/A</v>
        <stp/>
        <stp>##V3_BDPV12</stp>
        <stp>CCOI UW Equity</stp>
        <stp>RTG_EGAN_JONES_LOCAL_SR_UNSEC</stp>
        <stp>[NASDAQ.xlsx]Sheet1!R70C13</stp>
        <tr r="M70" s="1"/>
      </tp>
      <tp t="e">
        <v>#N/A</v>
        <stp/>
        <stp>##V3_BDPV12</stp>
        <stp>CCMP UW Equity</stp>
        <stp>RTG_EGAN_JONES_LOCAL_SR_UNSEC</stp>
        <stp>[NASDAQ.xlsx]Sheet1!R60C13</stp>
        <tr r="M60" s="1"/>
      </tp>
      <tp t="e">
        <v>#N/A</v>
        <stp/>
        <stp>##V3_BDPV12</stp>
        <stp>CAVM UW Equity</stp>
        <stp>RTG_EGAN_JONES_LOCAL_SR_UNSEC</stp>
        <stp>[NASDAQ.xlsx]Sheet1!R64C13</stp>
        <tr r="M64" s="1"/>
      </tp>
      <tp t="e">
        <v>#N/A</v>
        <stp/>
        <stp>##V3_BDPV12</stp>
        <stp>CAMP UW Equity</stp>
        <stp>RTG_EGAN_JONES_LOCAL_SR_UNSEC</stp>
        <stp>[NASDAQ.xlsx]Sheet1!R62C13</stp>
        <tr r="M62" s="1"/>
      </tp>
      <tp t="e">
        <v>#N/A</v>
        <stp/>
        <stp>##V3_BDPV12</stp>
        <stp>CALD UW Equity</stp>
        <stp>RTG_EGAN_JONES_LOCAL_SR_UNSEC</stp>
        <stp>[NASDAQ.xlsx]Sheet1!R63C13</stp>
        <tr r="M63" s="1"/>
      </tp>
      <tp t="e">
        <v>#N/A</v>
        <stp/>
        <stp>##V3_BDPV12</stp>
        <stp>SLP UW Equity</stp>
        <stp>TOT_DEBT_TO_TOT_ASSET</stp>
        <stp>[NASDAQ.xlsx]Sheet1!R303C25</stp>
        <tr r="Y303" s="1"/>
      </tp>
      <tp t="e">
        <v>#N/A</v>
        <stp/>
        <stp>##V3_BDPV12</stp>
        <stp>CERN UW Equity</stp>
        <stp>RTG_EGAN_JONES_LOCAL_SR_UNSEC</stp>
        <stp>[NASDAQ.xlsx]Sheet1!R65C13</stp>
        <tr r="M65" s="1"/>
      </tp>
      <tp t="e">
        <v>#N/A</v>
        <stp/>
        <stp>##V3_BDPV12</stp>
        <stp>CEVA UW Equity</stp>
        <stp>RTG_EGAN_JONES_LOCAL_SR_UNSEC</stp>
        <stp>[NASDAQ.xlsx]Sheet1!R66C13</stp>
        <tr r="M66" s="1"/>
      </tp>
      <tp t="e">
        <v>#N/A</v>
        <stp/>
        <stp>##V3_BDPV12</stp>
        <stp>CDNS UW Equity</stp>
        <stp>RTG_EGAN_JONES_LOCAL_SR_UNSEC</stp>
        <stp>[NASDAQ.xlsx]Sheet1!R61C13</stp>
        <tr r="M61" s="1"/>
      </tp>
      <tp t="e">
        <v>#N/A</v>
        <stp/>
        <stp>##V3_BDPV12</stp>
        <stp>SQI UW Equity</stp>
        <stp>TOT_DEBT_TO_TOT_ASSET</stp>
        <stp>[NASDAQ.xlsx]Sheet1!R295C25</stp>
        <tr r="Y295" s="1"/>
      </tp>
      <tp t="e">
        <v>#N/A</v>
        <stp/>
        <stp>##V3_BDPV12</stp>
        <stp>WDC UW Equity</stp>
        <stp>FREE_CASH_FLOW_MARGIN</stp>
        <stp>[NASDAQ.xlsx]Sheet1!R368C18</stp>
        <tr r="R368" s="1"/>
      </tp>
      <tp t="e">
        <v>#N/A</v>
        <stp/>
        <stp>##V3_BDPV12</stp>
        <stp>CSPI UW Equity</stp>
        <stp>RTG_EGAN_JONES_LOCAL_SR_UNSEC</stp>
        <stp>[NASDAQ.xlsx]Sheet1!R91C13</stp>
        <tr r="M91" s="1"/>
      </tp>
      <tp t="e">
        <v>#N/A</v>
        <stp/>
        <stp>##V3_BDPV12</stp>
        <stp>CSGS UW Equity</stp>
        <stp>RTG_EGAN_JONES_LOCAL_SR_UNSEC</stp>
        <stp>[NASDAQ.xlsx]Sheet1!R90C13</stp>
        <tr r="M90" s="1"/>
      </tp>
      <tp t="e">
        <v>#N/A</v>
        <stp/>
        <stp>##V3_BDPV12</stp>
        <stp>CSCO UW Equity</stp>
        <stp>RTG_EGAN_JONES_LOCAL_SR_UNSEC</stp>
        <stp>[NASDAQ.xlsx]Sheet1!R68C13</stp>
        <tr r="M68" s="1"/>
      </tp>
      <tp t="e">
        <v>#N/A</v>
        <stp/>
        <stp>##V3_BDPV12</stp>
        <stp>CSOD UW Equity</stp>
        <stp>RTG_EGAN_JONES_LOCAL_SR_UNSEC</stp>
        <stp>[NASDAQ.xlsx]Sheet1!R83C13</stp>
        <tr r="M83" s="1"/>
      </tp>
      <tp t="e">
        <v>#N/A</v>
        <stp/>
        <stp>##V3_BDPV12</stp>
        <stp>CRUS UW Equity</stp>
        <stp>RTG_EGAN_JONES_LOCAL_SR_UNSEC</stp>
        <stp>[NASDAQ.xlsx]Sheet1!R67C13</stp>
        <tr r="M67" s="1"/>
      </tp>
      <tp t="e">
        <v>#N/A</v>
        <stp/>
        <stp>##V3_BDPV12</stp>
        <stp>CREE UW Equity</stp>
        <stp>RTG_EGAN_JONES_LOCAL_SR_UNSEC</stp>
        <stp>[NASDAQ.xlsx]Sheet1!R87C13</stp>
        <tr r="M87" s="1"/>
      </tp>
      <tp t="e">
        <v>#N/A</v>
        <stp/>
        <stp>##V3_BDPV12</stp>
        <stp>CRDS UW Equity</stp>
        <stp>RTG_EGAN_JONES_LOCAL_SR_UNSEC</stp>
        <stp>[NASDAQ.xlsx]Sheet1!R89C13</stp>
        <tr r="M89" s="1"/>
      </tp>
      <tp t="e">
        <v>#N/A</v>
        <stp/>
        <stp>##V3_BDPV12</stp>
        <stp>CRAY UW Equity</stp>
        <stp>RTG_EGAN_JONES_LOCAL_SR_UNSEC</stp>
        <stp>[NASDAQ.xlsx]Sheet1!R86C13</stp>
        <tr r="M86" s="1"/>
      </tp>
      <tp t="e">
        <v>#N/A</v>
        <stp/>
        <stp>##V3_BDPV12</stp>
        <stp>CPSI UW Equity</stp>
        <stp>RTG_EGAN_JONES_LOCAL_SR_UNSEC</stp>
        <stp>[NASDAQ.xlsx]Sheet1!R75C13</stp>
        <tr r="M75" s="1"/>
      </tp>
      <tp t="e">
        <v>#N/A</v>
        <stp/>
        <stp>##V3_BDPV12</stp>
        <stp>CPWR UW Equity</stp>
        <stp>RTG_EGAN_JONES_LOCAL_SR_UNSEC</stp>
        <stp>[NASDAQ.xlsx]Sheet1!R77C13</stp>
        <tr r="M77" s="1"/>
      </tp>
      <tp t="e">
        <v>#N/A</v>
        <stp/>
        <stp>##V3_BDPV12</stp>
        <stp>CVLT UW Equity</stp>
        <stp>RTG_EGAN_JONES_LOCAL_SR_UNSEC</stp>
        <stp>[NASDAQ.xlsx]Sheet1!R74C13</stp>
        <tr r="M74" s="1"/>
      </tp>
      <tp t="e">
        <v>#N/A</v>
        <stp/>
        <stp>##V3_BDPV12</stp>
        <stp>CTXS UW Equity</stp>
        <stp>RTG_EGAN_JONES_LOCAL_SR_UNSEC</stp>
        <stp>[NASDAQ.xlsx]Sheet1!R69C13</stp>
        <tr r="M69" s="1"/>
      </tp>
      <tp t="e">
        <v>#N/A</v>
        <stp/>
        <stp>##V3_BDPV12</stp>
        <stp>CTSH UW Equity</stp>
        <stp>RTG_EGAN_JONES_LOCAL_SR_UNSEC</stp>
        <stp>[NASDAQ.xlsx]Sheet1!R71C13</stp>
        <tr r="M71" s="1"/>
      </tp>
      <tp t="e">
        <v>#N/A</v>
        <stp/>
        <stp>##V3_BDPV12</stp>
        <stp>CTCT UW Equity</stp>
        <stp>RTG_EGAN_JONES_LOCAL_SR_UNSEC</stp>
        <stp>[NASDAQ.xlsx]Sheet1!R81C13</stp>
        <tr r="M81" s="1"/>
      </tp>
      <tp>
        <v>-1.8488</v>
        <stp/>
        <stp>##V3_BDHV12</stp>
        <stp>ACXM UW Equity</stp>
        <stp>OPER_MARGIN</stp>
        <stp>CQ12004</stp>
        <stp/>
        <stp>[NASDAQ.xlsx]OperMarg BDH!R5C6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5" s="3"/>
      </tp>
      <tp>
        <v>-2.2023000000000001</v>
        <stp/>
        <stp>##V3_BDHV12</stp>
        <stp>QRHC UW Equity</stp>
        <stp>OPER_MARGIN</stp>
        <stp>CQ12004</stp>
        <stp/>
        <stp>[NASDAQ.xlsx]OperMarg BDH!R5C273</stp>
        <stp>Dir=V</stp>
        <stp>Dts=H</stp>
        <stp>Sort=D</stp>
        <stp>Quote=C</stp>
        <stp>QtTyp=Y</stp>
        <stp>Days=T</stp>
        <stp>Per=cq</stp>
        <stp>DtFmt=D</stp>
        <stp>UseDPDF=Y</stp>
        <stp>cols=1;rows=6</stp>
        <tr r="JM5" s="3"/>
      </tp>
      <tp>
        <v>46.9709</v>
        <stp/>
        <stp>##V3_BDHV12</stp>
        <stp>LLTC UW Equity</stp>
        <stp>OPER_MARGIN</stp>
        <stp>CQ12004</stp>
        <stp/>
        <stp>[NASDAQ.xlsx]OperMarg BDH!R5C190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H5" s="3"/>
      </tp>
      <tp t="e">
        <v>#N/A</v>
        <stp/>
        <stp>##V3_BDPV12</stp>
        <stp>MENT UW Equity</stp>
        <stp>FREE_CASH_FLOW_MARGIN</stp>
        <stp>[NASDAQ.xlsx]Sheet1!R212C18</stp>
        <tr r="R212" s="1"/>
      </tp>
      <tp t="e">
        <v>#N/A</v>
        <stp/>
        <stp>##V3_BDPV12</stp>
        <stp>SEMI UW Equity</stp>
        <stp>FREE_CASH_FLOW_MARGIN</stp>
        <stp>[NASDAQ.xlsx]Sheet1!R315C18</stp>
        <tr r="R315" s="1"/>
      </tp>
      <tp t="e">
        <v>#N/A</v>
        <stp/>
        <stp>##V3_BDPV12</stp>
        <stp>ZIXI UW Equity</stp>
        <stp>RTG_EGAN_JONES_LOCAL_SR_UNSEC</stp>
        <stp>[NASDAQ.xlsx]Sheet1!R375C13</stp>
        <tr r="M375" s="1"/>
      </tp>
      <tp t="e">
        <v>#N/A</v>
        <stp/>
        <stp>##V3_BDPV12</stp>
        <stp>TQNT UW Equity</stp>
        <stp>EBITDA_TO_TOT_INT_EXP</stp>
        <stp>[NASDAQ.xlsx]Sheet1!R343C21</stp>
        <tr r="U343" s="1"/>
      </tp>
      <tp t="e">
        <v>#N/A</v>
        <stp/>
        <stp>##V3_BDPV12</stp>
        <stp>JIVE UW Equity</stp>
        <stp>RTG_EGAN_JONES_LOCAL_SR_UNSEC</stp>
        <stp>[NASDAQ.xlsx]Sheet1!R175C13</stp>
        <tr r="M175" s="1"/>
      </tp>
      <tp t="e">
        <v>#N/A</v>
        <stp/>
        <stp>##V3_BDPV12</stp>
        <stp>FIVN UW Equity</stp>
        <stp>RTG_EGAN_JONES_LOCAL_SR_UNSEC</stp>
        <stp>[NASDAQ.xlsx]Sheet1!R137C13</stp>
        <tr r="M137" s="1"/>
      </tp>
      <tp t="e">
        <v>#N/A</v>
        <stp/>
        <stp>##V3_BDPV12</stp>
        <stp>LIVE UW Equity</stp>
        <stp>RTG_EGAN_JONES_LOCAL_SR_UNSEC</stp>
        <stp>[NASDAQ.xlsx]Sheet1!R193C13</stp>
        <tr r="M193" s="1"/>
      </tp>
      <tp t="e">
        <v>#N/A</v>
        <stp/>
        <stp>##V3_BDPV12</stp>
        <stp>MITK UW Equity</stp>
        <stp>RTG_EGAN_JONES_LOCAL_SR_UNSEC</stp>
        <stp>[NASDAQ.xlsx]Sheet1!R222C13</stp>
        <tr r="M222" s="1"/>
      </tp>
      <tp t="e">
        <v>#N/A</v>
        <stp/>
        <stp>##V3_BDPV12</stp>
        <stp>NATI UW Equity</stp>
        <stp>TOT_DEBT_TO_TOT_ASSET</stp>
        <stp>[NASDAQ.xlsx]Sheet1!R229C25</stp>
        <tr r="Y229" s="1"/>
      </tp>
      <tp t="e">
        <v>#N/A</v>
        <stp/>
        <stp>##V3_BDPV12</stp>
        <stp>PEGA UW Equity</stp>
        <stp>FREE_CASH_FLOW_MARGIN</stp>
        <stp>[NASDAQ.xlsx]Sheet1!R252C18</stp>
        <tr r="R252" s="1"/>
      </tp>
      <tp t="e">
        <v>#N/A</v>
        <stp/>
        <stp>##V3_BDPV12</stp>
        <stp>WATT UW Equity</stp>
        <stp>TOT_DEBT_TO_TOT_ASSET</stp>
        <stp>[NASDAQ.xlsx]Sheet1!R119C25</stp>
        <tr r="Y119" s="1"/>
      </tp>
      <tp t="e">
        <v>#N/A</v>
        <stp/>
        <stp>##V3_BDPV12</stp>
        <stp>SATS UW Equity</stp>
        <stp>TOT_DEBT_TO_TOT_ASSET</stp>
        <stp>[NASDAQ.xlsx]Sheet1!R111C25</stp>
        <tr r="Y111" s="1"/>
      </tp>
      <tp t="e">
        <v>#N/A</v>
        <stp/>
        <stp>##V3_BDPV12</stp>
        <stp>WAVX UW Equity</stp>
        <stp>TOT_DEBT_TO_TOT_ASSET</stp>
        <stp>[NASDAQ.xlsx]Sheet1!R365C25</stp>
        <tr r="Y365" s="1"/>
      </tp>
      <tp t="e">
        <v>#N/A</v>
        <stp/>
        <stp>##V3_BDPV12</stp>
        <stp>TECD UW Equity</stp>
        <stp>FREE_CASH_FLOW_MARGIN</stp>
        <stp>[NASDAQ.xlsx]Sheet1!R330C18</stp>
        <tr r="R330" s="1"/>
      </tp>
      <tp t="e">
        <v>#N/A</v>
        <stp/>
        <stp>##V3_BDPV12</stp>
        <stp>VECO UW Equity</stp>
        <stp>FREE_CASH_FLOW_MARGIN</stp>
        <stp>[NASDAQ.xlsx]Sheet1!R356C18</stp>
        <tr r="R356" s="1"/>
      </tp>
      <tp t="e">
        <v>#N/A</v>
        <stp/>
        <stp>##V3_BDPV12</stp>
        <stp>SAPE UW Equity</stp>
        <stp>TOT_DEBT_TO_TOT_ASSET</stp>
        <stp>[NASDAQ.xlsx]Sheet1!R292C25</stp>
        <tr r="Y292" s="1"/>
      </tp>
      <tp t="e">
        <v>#N/A</v>
        <stp/>
        <stp>##V3_BDPV12</stp>
        <stp>FISV UW Equity</stp>
        <stp>RTG_EGAN_JONES_LOCAL_SR_UNSEC</stp>
        <stp>[NASDAQ.xlsx]Sheet1!R136C13</stp>
        <tr r="M136" s="1"/>
      </tp>
      <tp>
        <v>-61.087299999999999</v>
        <stp/>
        <stp>##V3_BDHV12</stp>
        <stp>ENOC UW Equity</stp>
        <stp>OPER_MARGIN</stp>
        <stp>CQ12004</stp>
        <stp/>
        <stp>[NASDAQ.xlsx]OperMarg BDH!R5C120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DP5" s="3"/>
      </tp>
      <tp t="e">
        <v>#N/A</v>
        <stp/>
        <stp>##V3_BDPV12</stp>
        <stp>LECO UW Equity</stp>
        <stp>FREE_CASH_FLOW_MARGIN</stp>
        <stp>[NASDAQ.xlsx]Sheet1!R190C18</stp>
        <tr r="R190" s="1"/>
      </tp>
      <tp t="e">
        <v>#N/A</v>
        <stp/>
        <stp>##V3_BDPV12</stp>
        <stp>LIQD UW Equity</stp>
        <stp>RTG_EGAN_JONES_LOCAL_SR_UNSEC</stp>
        <stp>[NASDAQ.xlsx]Sheet1!R192C13</stp>
        <tr r="M192" s="1"/>
      </tp>
      <tp t="e">
        <v>#N/A</v>
        <stp/>
        <stp>##V3_BDPV12</stp>
        <stp>SEAC UW Equity</stp>
        <stp>FREE_CASH_FLOW_MARGIN</stp>
        <stp>[NASDAQ.xlsx]Sheet1!R296C18</stp>
        <tr r="R296" s="1"/>
      </tp>
      <tp t="e">
        <v>#N/A</v>
        <stp/>
        <stp>##V3_BDPV12</stp>
        <stp>DIOD UW Equity</stp>
        <stp>RTG_EGAN_JONES_LOCAL_SR_UNSEC</stp>
        <stp>[NASDAQ.xlsx]Sheet1!R103C13</stp>
        <tr r="M103" s="1"/>
      </tp>
      <tp t="e">
        <v>#N/A</v>
        <stp/>
        <stp>##V3_BDPV12</stp>
        <stp>FALC UW Equity</stp>
        <stp>TOT_DEBT_TO_TOT_ASSET</stp>
        <stp>[NASDAQ.xlsx]Sheet1!R132C25</stp>
        <tr r="Y132" s="1"/>
      </tp>
      <tp t="e">
        <v>#N/A</v>
        <stp/>
        <stp>##V3_BDPV12</stp>
        <stp>HILL UW Equity</stp>
        <stp>RTG_EGAN_JONES_LOCAL_SR_UNSEC</stp>
        <stp>[NASDAQ.xlsx]Sheet1!R105C13</stp>
        <tr r="M105" s="1"/>
      </tp>
      <tp t="e">
        <v>#N/A</v>
        <stp/>
        <stp>##V3_BDPV12</stp>
        <stp>SANM UW Equity</stp>
        <stp>TOT_DEBT_TO_TOT_ASSET</stp>
        <stp>[NASDAQ.xlsx]Sheet1!R291C25</stp>
        <tr r="Y291" s="1"/>
      </tp>
      <tp t="e">
        <v>#N/A</v>
        <stp/>
        <stp>##V3_BDPV12</stp>
        <stp>MIND UW Equity</stp>
        <stp>RTG_EGAN_JONES_LOCAL_SR_UNSEC</stp>
        <stp>[NASDAQ.xlsx]Sheet1!R221C13</stp>
        <tr r="M221" s="1"/>
      </tp>
      <tp t="e">
        <v>#N/A</v>
        <stp/>
        <stp>##V3_BDPV12</stp>
        <stp>MANH UW Equity</stp>
        <stp>TOT_DEBT_TO_TOT_ASSET</stp>
        <stp>[NASDAQ.xlsx]Sheet1!R202C25</stp>
        <tr r="Y202" s="1"/>
      </tp>
      <tp t="e">
        <v>#N/A</v>
        <stp/>
        <stp>##V3_BDPV12</stp>
        <stp>FEYE UW Equity</stp>
        <stp>FREE_CASH_FLOW_MARGIN</stp>
        <stp>[NASDAQ.xlsx]Sheet1!R134C18</stp>
        <tr r="R134" s="1"/>
      </tp>
      <tp t="e">
        <v>#N/A</v>
        <stp/>
        <stp>##V3_BDPV12</stp>
        <stp>AMBA UW Equity</stp>
        <stp>BS_TOT_ASSET</stp>
        <stp>[NASDAQ.xlsx]Sheet1!R15C22</stp>
        <tr r="V15" s="1"/>
      </tp>
      <tp t="e">
        <v>#N/A</v>
        <stp/>
        <stp>##V3_BDPV12</stp>
        <stp>ATEA UW Equity</stp>
        <stp>BS_TOT_ASSET</stp>
        <stp>[NASDAQ.xlsx]Sheet1!R31C22</stp>
        <tr r="V31" s="1"/>
      </tp>
      <tp t="e">
        <v>#N/A</v>
        <stp/>
        <stp>##V3_BDPV12</stp>
        <stp>KEYW UW Equity</stp>
        <stp>FREE_CASH_FLOW_MARGIN</stp>
        <stp>[NASDAQ.xlsx]Sheet1!R335C18</stp>
        <tr r="R335" s="1"/>
      </tp>
      <tp t="e">
        <v>#N/A</v>
        <stp/>
        <stp>##V3_BDPV12</stp>
        <stp>CEVA UW Equity</stp>
        <stp>BS_TOT_ASSET</stp>
        <stp>[NASDAQ.xlsx]Sheet1!R66C22</stp>
        <tr r="V66" s="1"/>
      </tp>
      <tp>
        <v>31.3385</v>
        <stp/>
        <stp>##V3_BDHV12</stp>
        <stp>TSRA UW Equity</stp>
        <stp>OPER_MARGIN</stp>
        <stp>CQ12004</stp>
        <stp/>
        <stp>[NASDAQ.xlsx]OperMarg BDH!R5C332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T5" s="3"/>
      </tp>
      <tp t="e">
        <v>#N/A</v>
        <stp/>
        <stp>##V3_BDPV12</stp>
        <stp>MIDD UW Equity</stp>
        <stp>RTG_EGAN_JONES_LOCAL_SR_UNSEC</stp>
        <stp>[NASDAQ.xlsx]Sheet1!R336C13</stp>
        <tr r="M336" s="1"/>
      </tp>
      <tp>
        <v>3.2605</v>
        <stp/>
        <stp>##V3_BDHV12</stp>
        <stp>SPSC UW Equity</stp>
        <stp>OPER_MARGIN</stp>
        <stp>CQ12004</stp>
        <stp/>
        <stp>[NASDAQ.xlsx]OperMarg BDH!R5C310</stp>
        <stp>Dir=V</stp>
        <stp>Dts=H</stp>
        <stp>Sort=D</stp>
        <stp>Quote=C</stp>
        <stp>QtTyp=Y</stp>
        <stp>Days=T</stp>
        <stp>Per=cq</stp>
        <stp>DtFmt=D</stp>
        <stp>UseDPDF=Y</stp>
        <stp>cols=1;rows=26</stp>
        <tr r="KX5" s="3"/>
      </tp>
      <tp t="e">
        <v>#N/A</v>
        <stp/>
        <stp>##V3_BDPV12</stp>
        <stp>QADA UW Equity</stp>
        <stp>TOT_DEBT_TO_TOT_ASSET</stp>
        <stp>[NASDAQ.xlsx]Sheet1!R266C25</stp>
        <tr r="Y266" s="1"/>
      </tp>
      <tp t="e">
        <v>#N/A</v>
        <stp/>
        <stp>##V3_BDPV12</stp>
        <stp>QADB UW Equity</stp>
        <stp>TOT_DEBT_TO_TOT_ASSET</stp>
        <stp>[NASDAQ.xlsx]Sheet1!R267C25</stp>
        <tr r="Y267" s="1"/>
      </tp>
      <tp t="e">
        <v>#N/A</v>
        <stp/>
        <stp>##V3_BDPV12</stp>
        <stp>EIGI UW Equity</stp>
        <stp>RTG_EGAN_JONES_LOCAL_SR_UNSEC</stp>
        <stp>[NASDAQ.xlsx]Sheet1!R118C13</stp>
        <tr r="M118" s="1"/>
      </tp>
      <tp t="e">
        <v>#N/A</v>
        <stp/>
        <stp>##V3_BDPV12</stp>
        <stp>SIGM UW Equity</stp>
        <stp>RTG_EGAN_JONES_LOCAL_SR_UNSEC</stp>
        <stp>[NASDAQ.xlsx]Sheet1!R299C13</stp>
        <tr r="M299" s="1"/>
      </tp>
      <tp t="e">
        <v>#N/A</v>
        <stp/>
        <stp>##V3_BDPV12</stp>
        <stp>NETE UW Equity</stp>
        <stp>FREE_CASH_FLOW_MARGIN</stp>
        <stp>[NASDAQ.xlsx]Sheet1!R231C18</stp>
        <tr r="R231" s="1"/>
      </tp>
      <tp t="e">
        <v>#N/A</v>
        <stp/>
        <stp>##V3_BDPV12</stp>
        <stp>TIGR UW Equity</stp>
        <stp>RTG_EGAN_JONES_LOCAL_SR_UNSEC</stp>
        <stp>[NASDAQ.xlsx]Sheet1!R339C13</stp>
        <tr r="M339" s="1"/>
      </tp>
      <tp>
        <v>37.555100000000003</v>
        <stp/>
        <stp>##V3_BDHV12</stp>
        <stp>VRSK UW Equity</stp>
        <stp>OPER_MARGIN</stp>
        <stp>CQ12004</stp>
        <stp/>
        <stp>[NASDAQ.xlsx]OperMarg BDH!R5C358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MT5" s="3"/>
      </tp>
      <tp t="e">
        <v>#N/A</v>
        <stp/>
        <stp>##V3_BDPV12</stp>
        <stp>MERU UW Equity</stp>
        <stp>FREE_CASH_FLOW_MARGIN</stp>
        <stp>[NASDAQ.xlsx]Sheet1!R214C18</stp>
        <tr r="R214" s="1"/>
      </tp>
      <tp>
        <v>5.8436000000000003</v>
        <stp/>
        <stp>##V3_BDHV12</stp>
        <stp>TUBE UW Equity</stp>
        <stp>OPER_MARGIN</stp>
        <stp>CQ12004</stp>
        <stp/>
        <stp>[NASDAQ.xlsx]OperMarg BDH!R5C346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MH5" s="3"/>
      </tp>
      <tp t="e">
        <v>#N/A</v>
        <stp/>
        <stp>##V3_BDPV12</stp>
        <stp>VIAS UW Equity</stp>
        <stp>RTG_EGAN_JONES_LOCAL_SR_UNSEC</stp>
        <stp>[NASDAQ.xlsx]Sheet1!R361C13</stp>
        <tr r="M361" s="1"/>
      </tp>
      <tp t="e">
        <v>#N/A</v>
        <stp/>
        <stp>##V3_BDPV12</stp>
        <stp>RESN UW Equity</stp>
        <stp>FREE_CASH_FLOW_MARGIN</stp>
        <stp>[NASDAQ.xlsx]Sheet1!R284C18</stp>
        <tr r="R284" s="1"/>
      </tp>
      <tp t="e">
        <v>#N/A</v>
        <stp/>
        <stp>##V3_BDPV12</stp>
        <stp>TIBX UW Equity</stp>
        <stp>RTG_EGAN_JONES_LOCAL_SR_UNSEC</stp>
        <stp>[NASDAQ.xlsx]Sheet1!R338C13</stp>
        <tr r="M338" s="1"/>
      </tp>
      <tp>
        <v>18.559100000000001</v>
        <stp/>
        <stp>##V3_BDHV12</stp>
        <stp>SYMC UW Equity</stp>
        <stp>OPER_MARGIN</stp>
        <stp>CQ12004</stp>
        <stp/>
        <stp>[NASDAQ.xlsx]OperMarg BDH!R5C320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H5" s="3"/>
      </tp>
      <tp>
        <v>12.498699999999999</v>
        <stp/>
        <stp>##V3_BDHV12</stp>
        <stp>SYNA UW Equity</stp>
        <stp>OPER_MARGIN</stp>
        <stp>CQ12004</stp>
        <stp/>
        <stp>[NASDAQ.xlsx]OperMarg BDH!R5C322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J5" s="3"/>
      </tp>
      <tp>
        <v>6.0728999999999997</v>
        <stp/>
        <stp>##V3_BDHV12</stp>
        <stp>SLAB UW Equity</stp>
        <stp>OPER_MARGIN</stp>
        <stp>CQ12004</stp>
        <stp/>
        <stp>[NASDAQ.xlsx]OperMarg BDH!R5C301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KO5" s="3"/>
      </tp>
      <tp t="e">
        <v>#N/A</v>
        <stp/>
        <stp>##V3_BDPV12</stp>
        <stp>SAAS UW Equity</stp>
        <stp>TOT_DEBT_TO_TOT_ASSET</stp>
        <stp>[NASDAQ.xlsx]Sheet1!R154C25</stp>
        <tr r="Y154" s="1"/>
      </tp>
      <tp t="e">
        <v>#N/A</v>
        <stp/>
        <stp>##V3_BDPV12</stp>
        <stp>TACT UW Equity</stp>
        <stp>TOT_DEBT_TO_TOT_ASSET</stp>
        <stp>[NASDAQ.xlsx]Sheet1!R340C25</stp>
        <tr r="Y340" s="1"/>
      </tp>
      <tp t="e">
        <v>#N/A</v>
        <stp/>
        <stp>##V3_BDPV12</stp>
        <stp>SABR UW Equity</stp>
        <stp>TOT_DEBT_TO_TOT_ASSET</stp>
        <stp>[NASDAQ.xlsx]Sheet1!R289C25</stp>
        <tr r="Y289" s="1"/>
      </tp>
      <tp t="e">
        <v>#N/A</v>
        <stp/>
        <stp>##V3_BDPV12</stp>
        <stp>INPH UW Equity</stp>
        <stp>NET_DEBT_TO_SHRHLDR_EQTY</stp>
        <stp>[NASDAQ.xlsx]Sheet1!R164C24</stp>
        <tr r="X164" s="1"/>
      </tp>
      <tp t="e">
        <v>#N/A</v>
        <stp/>
        <stp>##V3_BDPV12</stp>
        <stp>INTU UW Equity</stp>
        <stp>NET_DEBT_TO_SHRHLDR_EQTY</stp>
        <stp>[NASDAQ.xlsx]Sheet1!R168C24</stp>
        <tr r="X168" s="1"/>
      </tp>
      <tp t="e">
        <v>#N/A</v>
        <stp/>
        <stp>##V3_BDPV12</stp>
        <stp>INTX UW Equity</stp>
        <stp>NET_DEBT_TO_SHRHLDR_EQTY</stp>
        <stp>[NASDAQ.xlsx]Sheet1!R165C24</stp>
        <tr r="X165" s="1"/>
      </tp>
      <tp t="e">
        <v>#N/A</v>
        <stp/>
        <stp>##V3_BDPV12</stp>
        <stp>INTC UW Equity</stp>
        <stp>NET_DEBT_TO_SHRHLDR_EQTY</stp>
        <stp>[NASDAQ.xlsx]Sheet1!R160C24</stp>
        <tr r="X160" s="1"/>
      </tp>
      <tp t="e">
        <v>#N/A</v>
        <stp/>
        <stp>##V3_BDPV12</stp>
        <stp>INVE UW Equity</stp>
        <stp>NET_DEBT_TO_SHRHLDR_EQTY</stp>
        <stp>[NASDAQ.xlsx]Sheet1!R151C24</stp>
        <tr r="X151" s="1"/>
      </tp>
      <tp t="e">
        <v>#N/A</v>
        <stp/>
        <stp>##V3_BDPV12</stp>
        <stp>ININ UW Equity</stp>
        <stp>NET_DEBT_TO_SHRHLDR_EQTY</stp>
        <stp>[NASDAQ.xlsx]Sheet1!R161C24</stp>
        <tr r="X161" s="1"/>
      </tp>
      <tp t="e">
        <v>#N/A</v>
        <stp/>
        <stp>##V3_BDPV12</stp>
        <stp>INOD UW Equity</stp>
        <stp>NET_DEBT_TO_SHRHLDR_EQTY</stp>
        <stp>[NASDAQ.xlsx]Sheet1!R156C24</stp>
        <tr r="X156" s="1"/>
      </tp>
      <tp t="e">
        <v>#N/A</v>
        <stp/>
        <stp>##V3_BDPV12</stp>
        <stp>INAP UW Equity</stp>
        <stp>NET_DEBT_TO_SHRHLDR_EQTY</stp>
        <stp>[NASDAQ.xlsx]Sheet1!R163C24</stp>
        <tr r="X163" s="1"/>
      </tp>
      <tp t="e">
        <v>#N/A</v>
        <stp/>
        <stp>##V3_BDPV12</stp>
        <stp>INFA UW Equity</stp>
        <stp>NET_DEBT_TO_SHRHLDR_EQTY</stp>
        <stp>[NASDAQ.xlsx]Sheet1!R155C24</stp>
        <tr r="X155" s="1"/>
      </tp>
      <tp t="e">
        <v>#N/A</v>
        <stp/>
        <stp>##V3_BDPV12</stp>
        <stp>IMMR UW Equity</stp>
        <stp>NET_DEBT_TO_SHRHLDR_EQTY</stp>
        <stp>[NASDAQ.xlsx]Sheet1!R153C24</stp>
        <tr r="X153" s="1"/>
      </tp>
      <tp t="e">
        <v>#N/A</v>
        <stp/>
        <stp>##V3_BDPV12</stp>
        <stp>IGTE UW Equity</stp>
        <stp>NET_DEBT_TO_SHRHLDR_EQTY</stp>
        <stp>[NASDAQ.xlsx]Sheet1!R152C24</stp>
        <tr r="X152" s="1"/>
      </tp>
      <tp t="e">
        <v>#N/A</v>
        <stp/>
        <stp>##V3_BDPV12</stp>
        <stp>IDTI UW Equity</stp>
        <stp>NET_DEBT_TO_SHRHLDR_EQTY</stp>
        <stp>[NASDAQ.xlsx]Sheet1!R158C24</stp>
        <tr r="X158" s="1"/>
      </tp>
      <tp t="e">
        <v>#N/A</v>
        <stp/>
        <stp>##V3_BDPV12</stp>
        <stp>IXYS UW Equity</stp>
        <stp>NET_DEBT_TO_SHRHLDR_EQTY</stp>
        <stp>[NASDAQ.xlsx]Sheet1!R171C24</stp>
        <tr r="X171" s="1"/>
      </tp>
      <tp t="e">
        <v>#N/A</v>
        <stp/>
        <stp>##V3_BDPV12</stp>
        <stp>ISSI UW Equity</stp>
        <stp>NET_DEBT_TO_SHRHLDR_EQTY</stp>
        <stp>[NASDAQ.xlsx]Sheet1!R159C24</stp>
        <tr r="X159" s="1"/>
      </tp>
      <tp t="e">
        <v>#N/A</v>
        <stp/>
        <stp>##V3_BDPV12</stp>
        <stp>ISSC UW Equity</stp>
        <stp>NET_DEBT_TO_SHRHLDR_EQTY</stp>
        <stp>[NASDAQ.xlsx]Sheet1!R157C24</stp>
        <tr r="X157" s="1"/>
      </tp>
      <tp t="e">
        <v>#N/A</v>
        <stp/>
        <stp>##V3_BDPV12</stp>
        <stp>ISIL UW Equity</stp>
        <stp>NET_DEBT_TO_SHRHLDR_EQTY</stp>
        <stp>[NASDAQ.xlsx]Sheet1!R166C24</stp>
        <tr r="X166" s="1"/>
      </tp>
      <tp t="e">
        <v>#N/A</v>
        <stp/>
        <stp>##V3_BDPV12</stp>
        <stp>IPDN UW Equity</stp>
        <stp>NET_DEBT_TO_SHRHLDR_EQTY</stp>
        <stp>[NASDAQ.xlsx]Sheet1!R262C24</stp>
        <tr r="X262" s="1"/>
      </tp>
      <tp t="e">
        <v>#N/A</v>
        <stp/>
        <stp>##V3_BDPV12</stp>
        <stp>IPAS UW Equity</stp>
        <stp>NET_DEBT_TO_SHRHLDR_EQTY</stp>
        <stp>[NASDAQ.xlsx]Sheet1!R169C24</stp>
        <tr r="X169" s="1"/>
      </tp>
      <tp t="e">
        <v>#N/A</v>
        <stp/>
        <stp>##V3_BDPV12</stp>
        <stp>IPGP UW Equity</stp>
        <stp>NET_DEBT_TO_SHRHLDR_EQTY</stp>
        <stp>[NASDAQ.xlsx]Sheet1!R170C24</stp>
        <tr r="X170" s="1"/>
      </tp>
      <tp t="e">
        <v>#N/A</v>
        <stp/>
        <stp>##V3_BDPV12</stp>
        <stp>IVAC UW Equity</stp>
        <stp>NET_DEBT_TO_SHRHLDR_EQTY</stp>
        <stp>[NASDAQ.xlsx]Sheet1!R167C24</stp>
        <tr r="X167" s="1"/>
      </tp>
      <tp t="e">
        <v>#N/A</v>
        <stp/>
        <stp>##V3_BDPV12</stp>
        <stp>RP UW Equity</stp>
        <stp>TOT_DEBT_TO_TOT_ASSET</stp>
        <stp>[NASDAQ.xlsx]Sheet1!R282C25</stp>
        <tr r="Y282" s="1"/>
      </tp>
      <tp t="e">
        <v>#N/A</v>
        <stp/>
        <stp>##V3_BDPV12</stp>
        <stp>BNFT UW Equity</stp>
        <stp>RTG_EGAN_JONES_LOCAL_SR_UNSEC</stp>
        <stp>[NASDAQ.xlsx]Sheet1!R46C13</stp>
        <tr r="M46" s="1"/>
      </tp>
      <tp t="e">
        <v>#N/A</v>
        <stp/>
        <stp>##V3_BDPV12</stp>
        <stp>BLKB UW Equity</stp>
        <stp>RTG_EGAN_JONES_LOCAL_SR_UNSEC</stp>
        <stp>[NASDAQ.xlsx]Sheet1!R48C13</stp>
        <tr r="M48" s="1"/>
      </tp>
      <tp t="e">
        <v>#N/A</v>
        <stp/>
        <stp>##V3_BDPV12</stp>
        <stp>BCOR UW Equity</stp>
        <stp>RTG_EGAN_JONES_LOCAL_SR_UNSEC</stp>
        <stp>[NASDAQ.xlsx]Sheet1!R49C13</stp>
        <tr r="M49" s="1"/>
      </tp>
      <tp t="e">
        <v>#N/A</v>
        <stp/>
        <stp>##V3_BDPV12</stp>
        <stp>BCOV UW Equity</stp>
        <stp>RTG_EGAN_JONES_LOCAL_SR_UNSEC</stp>
        <stp>[NASDAQ.xlsx]Sheet1!R52C13</stp>
        <tr r="M52" s="1"/>
      </tp>
      <tp t="e">
        <v>#N/A</v>
        <stp/>
        <stp>##V3_BDPV12</stp>
        <stp>BBSI UW Equity</stp>
        <stp>RTG_EGAN_JONES_LOCAL_SR_UNSEC</stp>
        <stp>[NASDAQ.xlsx]Sheet1!R44C13</stp>
        <tr r="M44" s="1"/>
      </tp>
      <tp t="e">
        <v>#N/A</v>
        <stp/>
        <stp>##V3_BDPV12</stp>
        <stp>BBOX UW Equity</stp>
        <stp>RTG_EGAN_JONES_LOCAL_SR_UNSEC</stp>
        <stp>[NASDAQ.xlsx]Sheet1!R47C13</stp>
        <tr r="M47" s="1"/>
      </tp>
      <tp t="e">
        <v>#N/A</v>
        <stp/>
        <stp>##V3_BDPV12</stp>
        <stp>TRAK UW Equity</stp>
        <stp>TOT_DEBT_TO_TOT_ASSET</stp>
        <stp>[NASDAQ.xlsx]Sheet1!R98C25</stp>
        <tr r="Y98" s="1"/>
      </tp>
      <tp t="e">
        <v>#N/A</v>
        <stp/>
        <stp>##V3_BDPV12</stp>
        <stp>EA UW Equity</stp>
        <stp>TOT_DEBT_TO_TOT_ASSET</stp>
        <stp>[NASDAQ.xlsx]Sheet1!R115C25</stp>
        <tr r="Y115" s="1"/>
      </tp>
      <tp t="e">
        <v>#N/A</v>
        <stp/>
        <stp>##V3_BDPV12</stp>
        <stp>FB UW Equity</stp>
        <stp>TOT_DEBT_TO_TOT_ASSET</stp>
        <stp>[NASDAQ.xlsx]Sheet1!R130C25</stp>
        <tr r="Y130" s="1"/>
      </tp>
      <tp t="e">
        <v>#N/A</v>
        <stp/>
        <stp>##V3_BDPV12</stp>
        <stp>BSFT UW Equity</stp>
        <stp>RTG_EGAN_JONES_LOCAL_SR_UNSEC</stp>
        <stp>[NASDAQ.xlsx]Sheet1!R54C13</stp>
        <tr r="M54" s="1"/>
      </tp>
      <tp t="e">
        <v>#N/A</v>
        <stp/>
        <stp>##V3_BDPV12</stp>
        <stp>BRKS UW Equity</stp>
        <stp>RTG_EGAN_JONES_LOCAL_SR_UNSEC</stp>
        <stp>[NASDAQ.xlsx]Sheet1!R57C13</stp>
        <tr r="M57" s="1"/>
      </tp>
      <tp t="e">
        <v>#N/A</v>
        <stp/>
        <stp>##V3_BDPV12</stp>
        <stp>BRCD UW Equity</stp>
        <stp>RTG_EGAN_JONES_LOCAL_SR_UNSEC</stp>
        <stp>[NASDAQ.xlsx]Sheet1!R56C13</stp>
        <tr r="M56" s="1"/>
      </tp>
      <tp t="e">
        <v>#N/A</v>
        <stp/>
        <stp>##V3_BDPV12</stp>
        <stp>BRCM UW Equity</stp>
        <stp>RTG_EGAN_JONES_LOCAL_SR_UNSEC</stp>
        <stp>[NASDAQ.xlsx]Sheet1!R53C13</stp>
        <tr r="M53" s="1"/>
      </tp>
      <tp t="e">
        <v>#N/A</v>
        <stp/>
        <stp>##V3_BDPV12</stp>
        <stp>BVSN UW Equity</stp>
        <stp>RTG_EGAN_JONES_LOCAL_SR_UNSEC</stp>
        <stp>[NASDAQ.xlsx]Sheet1!R55C13</stp>
        <tr r="M55" s="1"/>
      </tp>
      <tp t="e">
        <v>#N/A</v>
        <stp/>
        <stp>##V3_BDPV12</stp>
        <stp>MU UW Equity</stp>
        <stp>TOT_DEBT_TO_TOT_ASSET</stp>
        <stp>[NASDAQ.xlsx]Sheet1!R217C25</stp>
        <tr r="Y217" s="1"/>
      </tp>
      <tp t="e">
        <v>#N/A</v>
        <stp/>
        <stp>##V3_BDPV12</stp>
        <stp>BTUI UW Equity</stp>
        <stp>RTG_EGAN_JONES_LOCAL_SR_UNSEC</stp>
        <stp>[NASDAQ.xlsx]Sheet1!R58C13</stp>
        <tr r="M58" s="1"/>
      </tp>
      <tp t="e">
        <v>#N/A</v>
        <stp/>
        <stp>##V3_BDPV12</stp>
        <stp>AXTI UW Equity</stp>
        <stp>TOT_DEBT_TO_EBITDA</stp>
        <stp>[NASDAQ.xlsx]Sheet1!R43C20</stp>
        <tr r="T43" s="1"/>
      </tp>
      <tp t="e">
        <v>#N/A</v>
        <stp/>
        <stp>##V3_BDPV12</stp>
        <stp>CTG UW Equity</stp>
        <stp>RTG_SP_LT_LC_ISSUER_CREDIT</stp>
        <stp>[NASDAQ.xlsx]Sheet1!R76C8</stp>
        <tr r="H76" s="1"/>
      </tp>
      <tp t="e">
        <v>#N/A</v>
        <stp/>
        <stp>##V3_BDPV12</stp>
        <stp>EPIQ UW Equity</stp>
        <stp>EBITDA_TO_TOT_INT_EXP</stp>
        <stp>[NASDAQ.xlsx]Sheet1!R124C21</stp>
        <tr r="U124" s="1"/>
      </tp>
      <tp t="e">
        <v>#N/A</v>
        <stp/>
        <stp>##V3_BDPV12</stp>
        <stp>UPIP UW Equity</stp>
        <stp>EBITDA_TO_TOT_INT_EXP</stp>
        <stp>[NASDAQ.xlsx]Sheet1!R353C21</stp>
        <tr r="U353" s="1"/>
      </tp>
      <tp>
        <v>9.6411999999999995</v>
        <stp/>
        <stp>##V3_BDHV12</stp>
        <stp>WDC UW Equity</stp>
        <stp>OPER_MARGIN</stp>
        <stp>CQ12004</stp>
        <stp/>
        <stp>[NASDAQ.xlsx]OperMarg BDH!R5C367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C5" s="3"/>
      </tp>
      <tp t="e">
        <v>#N/A</v>
        <stp/>
        <stp>##V3_BDPV12</stp>
        <stp>XPLR UW Equity</stp>
        <stp>EBITDA_TO_TOT_INT_EXP</stp>
        <stp>[NASDAQ.xlsx]Sheet1!R371C21</stp>
        <tr r="U371" s="1"/>
      </tp>
      <tp t="e">
        <v>#N/A</v>
        <stp/>
        <stp>##V3_BDPV12</stp>
        <stp>SPLK UW Equity</stp>
        <stp>EBITDA_TO_TOT_INT_EXP</stp>
        <stp>[NASDAQ.xlsx]Sheet1!R310C21</stp>
        <tr r="U310" s="1"/>
      </tp>
      <tp>
        <v>2.1171000000000002</v>
        <stp/>
        <stp>##V3_BDHV12</stp>
        <stp>DSPG UW Equity</stp>
        <stp>OPER_MARGIN</stp>
        <stp>CQ12004</stp>
        <stp/>
        <stp>[NASDAQ.xlsx]OperMarg BDH!R5C105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A5" s="3"/>
      </tp>
      <tp t="e">
        <v>#N/A</v>
        <stp/>
        <stp>##V3_BDPV12</stp>
        <stp>PDFS UW Equity</stp>
        <stp>FREE_CASH_FLOW_MARGIN</stp>
        <stp>[NASDAQ.xlsx]Sheet1!R250C18</stp>
        <tr r="R250" s="1"/>
      </tp>
      <tp t="e">
        <v>#N/A</v>
        <stp/>
        <stp>##V3_BDPV12</stp>
        <stp>IPAS UW Equity</stp>
        <stp>EBITDA_TO_TOT_INT_EXP</stp>
        <stp>[NASDAQ.xlsx]Sheet1!R169C21</stp>
        <tr r="U169" s="1"/>
      </tp>
      <tp>
        <v>-28.882999999999999</v>
        <stp/>
        <stp>##V3_BDHV12</stp>
        <stp>FALC UW Equity</stp>
        <stp>OPER_MARGIN</stp>
        <stp>CQ12004</stp>
        <stp/>
        <stp>[NASDAQ.xlsx]OperMarg BDH!R5C131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A5" s="3"/>
      </tp>
      <tp t="e">
        <v>#N/A</v>
        <stp/>
        <stp>##V3_BDPV12</stp>
        <stp>EDGW UW Equity</stp>
        <stp>FREE_CASH_FLOW_MARGIN</stp>
        <stp>[NASDAQ.xlsx]Sheet1!R112C18</stp>
        <tr r="R112" s="1"/>
      </tp>
      <tp t="e">
        <v>#N/A</v>
        <stp/>
        <stp>##V3_BDPV12</stp>
        <stp>COVSV UW Equity</stp>
        <stp>FREE_CASH_FLOW_MARGIN</stp>
        <stp>[NASDAQ.xlsx]Sheet1!R85C18</stp>
        <tr r="R85" s="1"/>
      </tp>
      <tp t="e">
        <v>#N/A</v>
        <stp/>
        <stp>##V3_BDPV12</stp>
        <stp>IPGP UW Equity</stp>
        <stp>EBITDA_TO_TOT_INT_EXP</stp>
        <stp>[NASDAQ.xlsx]Sheet1!R170C21</stp>
        <tr r="U170" s="1"/>
      </tp>
      <tp t="e">
        <v>#N/A</v>
        <stp/>
        <stp>##V3_BDPV12</stp>
        <stp>IPDN UW Equity</stp>
        <stp>EBITDA_TO_TOT_INT_EXP</stp>
        <stp>[NASDAQ.xlsx]Sheet1!R262C21</stp>
        <tr r="U262" s="1"/>
      </tp>
      <tp t="e">
        <v>#N/A</v>
        <stp/>
        <stp>##V3_BDPV12</stp>
        <stp>MDAS UW Equity</stp>
        <stp>FREE_CASH_FLOW_MARGIN</stp>
        <stp>[NASDAQ.xlsx]Sheet1!R208C18</stp>
        <tr r="R208" s="1"/>
      </tp>
      <tp t="e">
        <v>#N/A</v>
        <stp/>
        <stp>##V3_BDPV12</stp>
        <stp>SPDC UW Equity</stp>
        <stp>EBITDA_TO_TOT_INT_EXP</stp>
        <stp>[NASDAQ.xlsx]Sheet1!R309C21</stp>
        <tr r="U309" s="1"/>
      </tp>
      <tp>
        <v>22.5383</v>
        <stp/>
        <stp>##V3_BDHV12</stp>
        <stp>GOOGL UW Equity</stp>
        <stp>OPER_MARGIN</stp>
        <stp>CQ12004</stp>
        <stp/>
        <stp>[NASDAQ.xlsx]OperMarg BDH!R5C141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EK5" s="3"/>
      </tp>
      <tp t="e">
        <v>#N/A</v>
        <stp/>
        <stp>##V3_BDPV12</stp>
        <stp>YHOO UW Equity</stp>
        <stp>RTG_EGAN_JONES_LOCAL_SR_UNSEC</stp>
        <stp>[NASDAQ.xlsx]Sheet1!R373C13</stp>
        <tr r="M373" s="1"/>
      </tp>
      <tp>
        <v>0.67120000000000002</v>
        <stp/>
        <stp>##V3_BDHV12</stp>
        <stp>XRSC UW Equity</stp>
        <stp>OPER_MARGIN</stp>
        <stp>CQ12004</stp>
        <stp/>
        <stp>[NASDAQ.xlsx]OperMarg BDH!R5C371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G5" s="3"/>
      </tp>
      <tp>
        <v>11.4641</v>
        <stp/>
        <stp>##V3_BDHV12</stp>
        <stp>ZBRA UW Equity</stp>
        <stp>OPER_MARGIN</stp>
        <stp>CQ12004</stp>
        <stp/>
        <stp>[NASDAQ.xlsx]OperMarg BDH!R5C373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I5" s="3"/>
      </tp>
      <tp>
        <v>6.9940999999999995</v>
        <stp/>
        <stp>##V3_BDHV12</stp>
        <stp>TTEC UW Equity</stp>
        <stp>OPER_MARGIN</stp>
        <stp>CQ12004</stp>
        <stp/>
        <stp>[NASDAQ.xlsx]OperMarg BDH!R5C331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S5" s="3"/>
      </tp>
      <tp t="e">
        <v>#N/A</v>
        <stp/>
        <stp>##V3_BDPV12</stp>
        <stp>SPSC UW Equity</stp>
        <stp>EBITDA_TO_TOT_INT_EXP</stp>
        <stp>[NASDAQ.xlsx]Sheet1!R311C21</stp>
        <tr r="U311" s="1"/>
      </tp>
      <tp t="e">
        <v>#N/A</v>
        <stp/>
        <stp>##V3_BDPV12</stp>
        <stp>SPRT UW Equity</stp>
        <stp>EBITDA_TO_TOT_INT_EXP</stp>
        <stp>[NASDAQ.xlsx]Sheet1!R319C21</stp>
        <tr r="U319" s="1"/>
      </tp>
      <tp t="e">
        <v>#N/A</v>
        <stp/>
        <stp>##V3_BDPV12</stp>
        <stp>IDTI UW Equity</stp>
        <stp>FREE_CASH_FLOW_MARGIN</stp>
        <stp>[NASDAQ.xlsx]Sheet1!R158C18</stp>
        <tr r="R158" s="1"/>
      </tp>
      <tp>
        <v>-13.0131</v>
        <stp/>
        <stp>##V3_BDHV12</stp>
        <stp>SYNC UW Equity</stp>
        <stp>OPER_MARGIN</stp>
        <stp>CQ12004</stp>
        <stp/>
        <stp>[NASDAQ.xlsx]OperMarg BDH!R5C321</stp>
        <stp>Dir=V</stp>
        <stp>Dts=H</stp>
        <stp>Sort=D</stp>
        <stp>Quote=C</stp>
        <stp>QtTyp=Y</stp>
        <stp>Days=T</stp>
        <stp>Per=cq</stp>
        <stp>DtFmt=D</stp>
        <stp>UseDPDF=Y</stp>
        <stp>cols=1;rows=17</stp>
        <tr r="LI5" s="3"/>
      </tp>
      <tp>
        <v>24.050699999999999</v>
        <stp/>
        <stp>##V3_BDHV12</stp>
        <stp>SSNC UW Equity</stp>
        <stp>OPER_MARGIN</stp>
        <stp>CQ12004</stp>
        <stp/>
        <stp>[NASDAQ.xlsx]OperMarg BDH!R5C311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KY5" s="3"/>
      </tp>
      <tp>
        <v>-59.4375</v>
        <stp/>
        <stp>##V3_BDHV12</stp>
        <stp>SPLK UW Equity</stp>
        <stp>OPER_MARGIN</stp>
        <stp>CQ12004</stp>
        <stp/>
        <stp>[NASDAQ.xlsx]OperMarg BDH!R5C309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KW5" s="3"/>
      </tp>
      <tp t="e">
        <v>#N/A</v>
        <stp/>
        <stp>##V3_BDPV12</stp>
        <stp>LPSN UW Equity</stp>
        <stp>EBITDA_TO_TOT_INT_EXP</stp>
        <stp>[NASDAQ.xlsx]Sheet1!R194C21</stp>
        <tr r="U194" s="1"/>
      </tp>
      <tp>
        <v>2.5853000000000002</v>
        <stp/>
        <stp>##V3_BDHV12</stp>
        <stp>WSTG UW Equity</stp>
        <stp>OPER_MARGIN</stp>
        <stp>CQ12004</stp>
        <stp/>
        <stp>[NASDAQ.xlsx]OperMarg BDH!R5C365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A5" s="3"/>
      </tp>
      <tp>
        <v>-17.373999999999999</v>
        <stp/>
        <stp>##V3_BDHV12</stp>
        <stp>PCYG UW Equity</stp>
        <stp>OPER_MARGIN</stp>
        <stp>CQ12004</stp>
        <stp/>
        <stp>[NASDAQ.xlsx]OperMarg BDH!R5C245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IK5" s="3"/>
      </tp>
      <tp t="e">
        <v>#N/A</v>
        <stp/>
        <stp>##V3_BDPV12</stp>
        <stp>SPWR UW Equity</stp>
        <stp>EBITDA_TO_TOT_INT_EXP</stp>
        <stp>[NASDAQ.xlsx]Sheet1!R316C21</stp>
        <tr r="U316" s="1"/>
      </tp>
      <tp t="e">
        <v>#N/A</v>
        <stp/>
        <stp>##V3_BDPV12</stp>
        <stp>VDSI UW Equity</stp>
        <stp>FREE_CASH_FLOW_MARGIN</stp>
        <stp>[NASDAQ.xlsx]Sheet1!R355C18</stp>
        <tr r="R355" s="1"/>
      </tp>
      <tp t="e">
        <v>#N/A</v>
        <stp/>
        <stp>##V3_BDPV12</stp>
        <stp>MPWR UW Equity</stp>
        <stp>EBITDA_TO_TOT_INT_EXP</stp>
        <stp>[NASDAQ.xlsx]Sheet1!R224C21</stp>
        <tr r="U224" s="1"/>
      </tp>
      <tp t="e">
        <v>#N/A</v>
        <stp/>
        <stp>##V3_BDPV12</stp>
        <stp>LPTH UW Equity</stp>
        <stp>EBITDA_TO_TOT_INT_EXP</stp>
        <stp>[NASDAQ.xlsx]Sheet1!R189C21</stp>
        <tr r="U189" s="1"/>
      </tp>
      <tp t="e">
        <v>#N/A</v>
        <stp/>
        <stp>##V3_BDPV12</stp>
        <stp>MDSO UW Equity</stp>
        <stp>FREE_CASH_FLOW_MARGIN</stp>
        <stp>[NASDAQ.xlsx]Sheet1!R210C18</stp>
        <tr r="R210" s="1"/>
      </tp>
      <tp t="e">
        <v>#N/A</v>
        <stp/>
        <stp>##V3_BDPV12</stp>
        <stp>JDSU UW Equity</stp>
        <stp>FREE_CASH_FLOW_MARGIN</stp>
        <stp>[NASDAQ.xlsx]Sheet1!R174C18</stp>
        <tr r="R174" s="1"/>
      </tp>
      <tp>
        <v>25.498999999999999</v>
        <stp/>
        <stp>##V3_BDHV12</stp>
        <stp>SNDK UW Equity</stp>
        <stp>OPER_MARGIN</stp>
        <stp>CQ12004</stp>
        <stp/>
        <stp>[NASDAQ.xlsx]OperMarg BDH!R5C289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C5" s="3"/>
      </tp>
      <tp t="e">
        <v>#N/A</v>
        <stp/>
        <stp>##V3_BDPV12</stp>
        <stp>JKHY UW Equity</stp>
        <stp>NET_DEBT_TO_SHRHLDR_EQTY</stp>
        <stp>[NASDAQ.xlsx]Sheet1!R173C24</stp>
        <tr r="X173" s="1"/>
      </tp>
      <tp t="e">
        <v>#N/A</v>
        <stp/>
        <stp>##V3_BDPV12</stp>
        <stp>JIVE UW Equity</stp>
        <stp>NET_DEBT_TO_SHRHLDR_EQTY</stp>
        <stp>[NASDAQ.xlsx]Sheet1!R175C24</stp>
        <tr r="X175" s="1"/>
      </tp>
      <tp t="e">
        <v>#N/A</v>
        <stp/>
        <stp>##V3_BDPV12</stp>
        <stp>JCOM UW Equity</stp>
        <stp>NET_DEBT_TO_SHRHLDR_EQTY</stp>
        <stp>[NASDAQ.xlsx]Sheet1!R172C24</stp>
        <tr r="X172" s="1"/>
      </tp>
      <tp t="e">
        <v>#N/A</v>
        <stp/>
        <stp>##V3_BDPV12</stp>
        <stp>JDSU UW Equity</stp>
        <stp>NET_DEBT_TO_SHRHLDR_EQTY</stp>
        <stp>[NASDAQ.xlsx]Sheet1!R174C24</stp>
        <tr r="X174" s="1"/>
      </tp>
      <tp t="e">
        <v>#N/A</v>
        <stp/>
        <stp>##V3_BDPV12</stp>
        <stp>ANSS UW Equity</stp>
        <stp>RTG_EGAN_JONES_LOCAL_SR_UNSEC</stp>
        <stp>[NASDAQ.xlsx]Sheet1!R21C13</stp>
        <tr r="M21" s="1"/>
      </tp>
      <tp t="e">
        <v>#N/A</v>
        <stp/>
        <stp>##V3_BDPV12</stp>
        <stp>ANAD UW Equity</stp>
        <stp>RTG_EGAN_JONES_LOCAL_SR_UNSEC</stp>
        <stp>[NASDAQ.xlsx]Sheet1!R19C13</stp>
        <tr r="M19" s="1"/>
      </tp>
      <tp t="e">
        <v>#N/A</v>
        <stp/>
        <stp>##V3_BDPV12</stp>
        <stp>AMKR UW Equity</stp>
        <stp>RTG_EGAN_JONES_LOCAL_SR_UNSEC</stp>
        <stp>[NASDAQ.xlsx]Sheet1!R17C13</stp>
        <tr r="M17" s="1"/>
      </tp>
      <tp t="e">
        <v>#N/A</v>
        <stp/>
        <stp>##V3_BDPV12</stp>
        <stp>AMCC UW Equity</stp>
        <stp>RTG_EGAN_JONES_LOCAL_SR_UNSEC</stp>
        <stp>[NASDAQ.xlsx]Sheet1!R25C13</stp>
        <tr r="M25" s="1"/>
      </tp>
      <tp t="e">
        <v>#N/A</v>
        <stp/>
        <stp>##V3_BDPV12</stp>
        <stp>AMAT UW Equity</stp>
        <stp>RTG_EGAN_JONES_LOCAL_SR_UNSEC</stp>
        <stp>[NASDAQ.xlsx]Sheet1!R24C13</stp>
        <tr r="M24" s="1"/>
      </tp>
      <tp t="e">
        <v>#N/A</v>
        <stp/>
        <stp>##V3_BDPV12</stp>
        <stp>AMBA UW Equity</stp>
        <stp>RTG_EGAN_JONES_LOCAL_SR_UNSEC</stp>
        <stp>[NASDAQ.xlsx]Sheet1!R15C13</stp>
        <tr r="M15" s="1"/>
      </tp>
      <tp t="e">
        <v>#N/A</v>
        <stp/>
        <stp>##V3_BDPV12</stp>
        <stp>ALTR UW Equity</stp>
        <stp>RTG_EGAN_JONES_LOCAL_SR_UNSEC</stp>
        <stp>[NASDAQ.xlsx]Sheet1!R14C13</stp>
        <tr r="M14" s="1"/>
      </tp>
      <tp t="e">
        <v>#N/A</v>
        <stp/>
        <stp>##V3_BDPV12</stp>
        <stp>ALOT UW Equity</stp>
        <stp>RTG_EGAN_JONES_LOCAL_SR_UNSEC</stp>
        <stp>[NASDAQ.xlsx]Sheet1!R32C13</stp>
        <tr r="M32" s="1"/>
      </tp>
      <tp t="e">
        <v>#N/A</v>
        <stp/>
        <stp>##V3_BDPV12</stp>
        <stp>ACLS UW Equity</stp>
        <stp>RTG_EGAN_JONES_LOCAL_SR_UNSEC</stp>
        <stp>[NASDAQ.xlsx]Sheet1!R42C13</stp>
        <tr r="M42" s="1"/>
      </tp>
      <tp t="e">
        <v>#N/A</v>
        <stp/>
        <stp>##V3_BDPV12</stp>
        <stp>ABTL UW Equity</stp>
        <stp>RTG_EGAN_JONES_LOCAL_SR_UNSEC</stp>
        <stp>[NASDAQ.xlsx]Sheet1!R37C13</stp>
        <tr r="M37" s="1"/>
      </tp>
      <tp t="e">
        <v>#N/A</v>
        <stp/>
        <stp>##V3_BDPV12</stp>
        <stp>AAPL UW Equity</stp>
        <stp>RTG_EGAN_JONES_LOCAL_SR_UNSEC</stp>
        <stp>[NASDAQ.xlsx]Sheet1!R23C13</stp>
        <tr r="M23" s="1"/>
      </tp>
      <tp t="e">
        <v>#N/A</v>
        <stp/>
        <stp>##V3_BDPV12</stp>
        <stp>AAOI UW Equity</stp>
        <stp>RTG_EGAN_JONES_LOCAL_SR_UNSEC</stp>
        <stp>[NASDAQ.xlsx]Sheet1!R26C13</stp>
        <tr r="M26" s="1"/>
      </tp>
      <tp t="e">
        <v>#N/A</v>
        <stp/>
        <stp>##V3_BDPV12</stp>
        <stp>AGYS UW Equity</stp>
        <stp>RTG_EGAN_JONES_LOCAL_SR_UNSEC</stp>
        <stp>[NASDAQ.xlsx]Sheet1!R11C13</stp>
        <tr r="M11" s="1"/>
      </tp>
      <tp t="e">
        <v>#N/A</v>
        <stp/>
        <stp>##V3_BDPV12</stp>
        <stp>AFOP UW Equity</stp>
        <stp>RTG_EGAN_JONES_LOCAL_SR_UNSEC</stp>
        <stp>[NASDAQ.xlsx]Sheet1!R12C13</stp>
        <tr r="M12" s="1"/>
      </tp>
      <tp t="e">
        <v>#N/A</v>
        <stp/>
        <stp>##V3_BDPV12</stp>
        <stp>ADVS UW Equity</stp>
        <stp>RTG_EGAN_JONES_LOCAL_SR_UNSEC</stp>
        <stp>[NASDAQ.xlsx]Sheet1!R10C13</stp>
        <tr r="M10" s="1"/>
      </tp>
      <tp t="e">
        <v>#N/A</v>
        <stp/>
        <stp>##V3_BDPV12</stp>
        <stp>ADSK UW Equity</stp>
        <stp>RTG_EGAN_JONES_LOCAL_SR_UNSEC</stp>
        <stp>[NASDAQ.xlsx]Sheet1!R38C13</stp>
        <tr r="M38" s="1"/>
      </tp>
      <tp t="e">
        <v>#N/A</v>
        <stp/>
        <stp>##V3_BDPV12</stp>
        <stp>ADNC UW Equity</stp>
        <stp>RTG_EGAN_JONES_LOCAL_SR_UNSEC</stp>
        <stp>[NASDAQ.xlsx]Sheet1!R35C13</stp>
        <tr r="M35" s="1"/>
      </tp>
      <tp t="e">
        <v>#N/A</v>
        <stp/>
        <stp>##V3_BDPV12</stp>
        <stp>ADAT UW Equity</stp>
        <stp>RTG_EGAN_JONES_LOCAL_SR_UNSEC</stp>
        <stp>[NASDAQ.xlsx]Sheet1!R36C13</stp>
        <tr r="M36" s="1"/>
      </tp>
      <tp t="e">
        <v>#N/A</v>
        <stp/>
        <stp>##V3_BDPV12</stp>
        <stp>AZPN UW Equity</stp>
        <stp>RTG_EGAN_JONES_LOCAL_SR_UNSEC</stp>
        <stp>[NASDAQ.xlsx]Sheet1!R30C13</stp>
        <tr r="M30" s="1"/>
      </tp>
      <tp t="e">
        <v>#N/A</v>
        <stp/>
        <stp>##V3_BDPV12</stp>
        <stp>AXTI UW Equity</stp>
        <stp>RTG_EGAN_JONES_LOCAL_SR_UNSEC</stp>
        <stp>[NASDAQ.xlsx]Sheet1!R43C13</stp>
        <tr r="M43" s="1"/>
      </tp>
      <tp t="e">
        <v>#N/A</v>
        <stp/>
        <stp>##V3_BDPV12</stp>
        <stp>ASYS UW Equity</stp>
        <stp>RTG_EGAN_JONES_LOCAL_SR_UNSEC</stp>
        <stp>[NASDAQ.xlsx]Sheet1!R18C13</stp>
        <tr r="M18" s="1"/>
      </tp>
      <tp t="e">
        <v>#N/A</v>
        <stp/>
        <stp>##V3_BDPV12</stp>
        <stp>ASUR UW Equity</stp>
        <stp>RTG_EGAN_JONES_LOCAL_SR_UNSEC</stp>
        <stp>[NASDAQ.xlsx]Sheet1!R33C13</stp>
        <tr r="M33" s="1"/>
      </tp>
      <tp t="e">
        <v>#N/A</v>
        <stp/>
        <stp>##V3_BDPV12</stp>
        <stp>ASTI UW Equity</stp>
        <stp>RTG_EGAN_JONES_LOCAL_SR_UNSEC</stp>
        <stp>[NASDAQ.xlsx]Sheet1!R29C13</stp>
        <tr r="M29" s="1"/>
      </tp>
      <tp t="e">
        <v>#N/A</v>
        <stp/>
        <stp>##V3_BDPV12</stp>
        <stp>ARUN UW Equity</stp>
        <stp>RTG_EGAN_JONES_LOCAL_SR_UNSEC</stp>
        <stp>[NASDAQ.xlsx]Sheet1!R28C13</stp>
        <tr r="M28" s="1"/>
      </tp>
      <tp t="e">
        <v>#N/A</v>
        <stp/>
        <stp>##V3_BDPV12</stp>
        <stp>ARRS UW Equity</stp>
        <stp>RTG_EGAN_JONES_LOCAL_SR_UNSEC</stp>
        <stp>[NASDAQ.xlsx]Sheet1!R27C13</stp>
        <tr r="M27" s="1"/>
      </tp>
      <tp t="e">
        <v>#N/A</v>
        <stp/>
        <stp>##V3_BDPV12</stp>
        <stp>AWRE UW Equity</stp>
        <stp>RTG_EGAN_JONES_LOCAL_SR_UNSEC</stp>
        <stp>[NASDAQ.xlsx]Sheet1!R41C13</stp>
        <tr r="M41" s="1"/>
      </tp>
      <tp t="e">
        <v>#N/A</v>
        <stp/>
        <stp>##V3_BDPV12</stp>
        <stp>AVNW UW Equity</stp>
        <stp>RTG_EGAN_JONES_LOCAL_SR_UNSEC</stp>
        <stp>[NASDAQ.xlsx]Sheet1!R40C13</stp>
        <tr r="M40" s="1"/>
      </tp>
      <tp t="e">
        <v>#N/A</v>
        <stp/>
        <stp>##V3_BDPV12</stp>
        <stp>ATNY UW Equity</stp>
        <stp>RTG_EGAN_JONES_LOCAL_SR_UNSEC</stp>
        <stp>[NASDAQ.xlsx]Sheet1!R22C13</stp>
        <tr r="M22" s="1"/>
      </tp>
      <tp t="e">
        <v>#N/A</v>
        <stp/>
        <stp>##V3_BDPV12</stp>
        <stp>ATML UW Equity</stp>
        <stp>RTG_EGAN_JONES_LOCAL_SR_UNSEC</stp>
        <stp>[NASDAQ.xlsx]Sheet1!R34C13</stp>
        <tr r="M34" s="1"/>
      </tp>
      <tp t="e">
        <v>#N/A</v>
        <stp/>
        <stp>##V3_BDPV12</stp>
        <stp>ATEA UW Equity</stp>
        <stp>RTG_EGAN_JONES_LOCAL_SR_UNSEC</stp>
        <stp>[NASDAQ.xlsx]Sheet1!R31C13</stp>
        <tr r="M31" s="1"/>
      </tp>
      <tp t="e">
        <v>#N/A</v>
        <stp/>
        <stp>##V3_BDPV12</stp>
        <stp>GSIT UW Equity</stp>
        <stp>EBITDA_TO_TOT_INT_EXP</stp>
        <stp>[NASDAQ.xlsx]Sheet1!R144C21</stp>
        <tr r="U144" s="1"/>
      </tp>
      <tp t="e">
        <v>#N/A</v>
        <stp/>
        <stp>##V3_BDPV12</stp>
        <stp>ISIL UW Equity</stp>
        <stp>EBITDA_TO_TOT_INT_EXP</stp>
        <stp>[NASDAQ.xlsx]Sheet1!R166C21</stp>
        <tr r="U166" s="1"/>
      </tp>
      <tp t="e">
        <v>#N/A</v>
        <stp/>
        <stp>##V3_BDPV12</stp>
        <stp>HSII UW Equity</stp>
        <stp>EBITDA_TO_TOT_INT_EXP</stp>
        <stp>[NASDAQ.xlsx]Sheet1!R148C21</stp>
        <tr r="U148" s="1"/>
      </tp>
      <tp>
        <v>17.830300000000001</v>
        <stp/>
        <stp>##V3_BDHV12</stp>
        <stp>MIDD UW Equity</stp>
        <stp>OPER_MARGIN</stp>
        <stp>CQ12004</stp>
        <stp/>
        <stp>[NASDAQ.xlsx]OperMarg BDH!R5C335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W5" s="3"/>
      </tp>
      <tp t="e">
        <v>#N/A</v>
        <stp/>
        <stp>##V3_BDPV12</stp>
        <stp>DGLY UW Equity</stp>
        <stp>FREE_CASH_FLOW_MARGIN</stp>
        <stp>[NASDAQ.xlsx]Sheet1!R101C18</stp>
        <tr r="R101" s="1"/>
      </tp>
      <tp>
        <v>-6.1914999999999996</v>
        <stp/>
        <stp>##V3_BDHV12</stp>
        <stp>EXA UW Equity</stp>
        <stp>OPER_MARGIN</stp>
        <stp>CQ12004</stp>
        <stp/>
        <stp>[NASDAQ.xlsx]OperMarg BDH!R5C126</stp>
        <stp>Dir=V</stp>
        <stp>Dts=H</stp>
        <stp>Sort=D</stp>
        <stp>Quote=C</stp>
        <stp>QtTyp=Y</stp>
        <stp>Days=T</stp>
        <stp>Per=cq</stp>
        <stp>DtFmt=D</stp>
        <stp>UseDPDF=Y</stp>
        <stp>cols=1;rows=12</stp>
        <tr r="DV5" s="3"/>
      </tp>
      <tp>
        <v>10.241099999999999</v>
        <stp/>
        <stp>##V3_BDHV12</stp>
        <stp>NATI UW Equity</stp>
        <stp>OPER_MARGIN</stp>
        <stp>CQ12004</stp>
        <stp/>
        <stp>[NASDAQ.xlsx]OperMarg BDH!R5C228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T5" s="3"/>
      </tp>
      <tp t="e">
        <v>#N/A</v>
        <stp/>
        <stp>##V3_BDPV12</stp>
        <stp>SGMA UW Equity</stp>
        <stp>FREE_CASH_FLOW_MARGIN</stp>
        <stp>[NASDAQ.xlsx]Sheet1!R300C18</stp>
        <tr r="R300" s="1"/>
      </tp>
      <tp>
        <v>-33.263399999999997</v>
        <stp/>
        <stp>##V3_BDHV12</stp>
        <stp>JIVE UW Equity</stp>
        <stp>OPER_MARGIN</stp>
        <stp>CQ12004</stp>
        <stp/>
        <stp>[NASDAQ.xlsx]OperMarg BDH!R5C174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FR5" s="3"/>
      </tp>
      <tp t="e">
        <v>#N/A</v>
        <stp/>
        <stp>##V3_BDPV12</stp>
        <stp>OSIS UW Equity</stp>
        <stp>EBITDA_TO_TOT_INT_EXP</stp>
        <stp>[NASDAQ.xlsx]Sheet1!R243C21</stp>
        <tr r="U243" s="1"/>
      </tp>
      <tp t="e">
        <v>#N/A</v>
        <stp/>
        <stp>##V3_BDPV12</stp>
        <stp>SGMS UW Equity</stp>
        <stp>FREE_CASH_FLOW_MARGIN</stp>
        <stp>[NASDAQ.xlsx]Sheet1!R294C18</stp>
        <tr r="R294" s="1"/>
      </tp>
      <tp t="e">
        <v>#N/A</v>
        <stp/>
        <stp>##V3_BDPV12</stp>
        <stp>QSII UW Equity</stp>
        <stp>EBITDA_TO_TOT_INT_EXP</stp>
        <stp>[NASDAQ.xlsx]Sheet1!R271C21</stp>
        <tr r="U271" s="1"/>
      </tp>
      <tp>
        <v>6.5315000000000003</v>
        <stp/>
        <stp>##V3_BDHV12</stp>
        <stp>MTSI UW Equity</stp>
        <stp>OPER_MARGIN</stp>
        <stp>CQ12004</stp>
        <stp/>
        <stp>[NASDAQ.xlsx]OperMarg BDH!R5C198</stp>
        <stp>Dir=V</stp>
        <stp>Dts=H</stp>
        <stp>Sort=D</stp>
        <stp>Quote=C</stp>
        <stp>QtTyp=Y</stp>
        <stp>Days=T</stp>
        <stp>Per=cq</stp>
        <stp>DtFmt=D</stp>
        <stp>UseDPDF=Y</stp>
        <stp>cols=1;rows=19</stp>
        <tr r="GP5" s="3"/>
      </tp>
      <tp t="e">
        <v>#N/A</v>
        <stp/>
        <stp>##V3_BDPV12</stp>
        <stp>PCYG UW Equity</stp>
        <stp>TOT_DEBT_TO_TOT_ASSET</stp>
        <stp>[NASDAQ.xlsx]Sheet1!R246C25</stp>
        <tr r="Y246" s="1"/>
      </tp>
      <tp>
        <v>7.5159000000000002</v>
        <stp/>
        <stp>##V3_BDHV12</stp>
        <stp>ISSI UW Equity</stp>
        <stp>OPER_MARGIN</stp>
        <stp>CQ12004</stp>
        <stp/>
        <stp>[NASDAQ.xlsx]OperMarg BDH!R5C158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B5" s="3"/>
      </tp>
      <tp>
        <v>-6.0570000000000004</v>
        <stp/>
        <stp>##V3_BDHV12</stp>
        <stp>INOD UW Equity</stp>
        <stp>OPER_MARGIN</stp>
        <stp>CQ12004</stp>
        <stp/>
        <stp>[NASDAQ.xlsx]OperMarg BDH!R5C155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Y5" s="3"/>
      </tp>
      <tp t="e">
        <v>#N/A</v>
        <stp/>
        <stp>##V3_BDPV12</stp>
        <stp>FSLR UW Equity</stp>
        <stp>EBITDA_TO_TOT_INT_EXP</stp>
        <stp>[NASDAQ.xlsx]Sheet1!R135C21</stp>
        <tr r="U135" s="1"/>
      </tp>
      <tp t="e">
        <v>#N/A</v>
        <stp/>
        <stp>##V3_BDPV12</stp>
        <stp>SSNC UW Equity</stp>
        <stp>EBITDA_TO_TOT_INT_EXP</stp>
        <stp>[NASDAQ.xlsx]Sheet1!R312C21</stp>
        <tr r="U312" s="1"/>
      </tp>
      <tp t="e">
        <v>#N/A</v>
        <stp/>
        <stp>##V3_BDPV12</stp>
        <stp>HSON UW Equity</stp>
        <stp>EBITDA_TO_TOT_INT_EXP</stp>
        <stp>[NASDAQ.xlsx]Sheet1!R150C21</stp>
        <tr r="U150" s="1"/>
      </tp>
      <tp>
        <v>16.155200000000001</v>
        <stp/>
        <stp>##V3_BDHV12</stp>
        <stp>PTC UW Equity</stp>
        <stp>OPER_MARGIN</stp>
        <stp>CQ12004</stp>
        <stp/>
        <stp>[NASDAQ.xlsx]OperMarg BDH!R5C264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D5" s="3"/>
      </tp>
      <tp t="e">
        <v>#N/A</v>
        <stp/>
        <stp>##V3_BDPV12</stp>
        <stp>PSMI UW Equity</stp>
        <stp>EBITDA_TO_TOT_INT_EXP</stp>
        <stp>[NASDAQ.xlsx]Sheet1!R253C21</stp>
        <tr r="U253" s="1"/>
      </tp>
      <tp t="e">
        <v>#N/A</v>
        <stp/>
        <stp>##V3_BDPV12</stp>
        <stp>UCTT UW Equity</stp>
        <stp>TOT_DEBT_TO_TOT_ASSET</stp>
        <stp>[NASDAQ.xlsx]Sheet1!R350C25</stp>
        <tr r="Y350" s="1"/>
      </tp>
      <tp t="e">
        <v>#N/A</v>
        <stp/>
        <stp>##V3_BDPV12</stp>
        <stp>WSCI UW Equity</stp>
        <stp>EBITDA_TO_TOT_INT_EXP</stp>
        <stp>[NASDAQ.xlsx]Sheet1!R369C21</stp>
        <tr r="U369" s="1"/>
      </tp>
      <tp t="e">
        <v>#N/A</v>
        <stp/>
        <stp>##V3_BDPV12</stp>
        <stp>VGGL UW Equity</stp>
        <stp>FREE_CASH_FLOW_MARGIN</stp>
        <stp>[NASDAQ.xlsx]Sheet1!R362C18</stp>
        <tr r="R362" s="1"/>
      </tp>
      <tp t="e">
        <v>#N/A</v>
        <stp/>
        <stp>##V3_BDPV12</stp>
        <stp>MKTO UW Equity</stp>
        <stp>RTG_EGAN_JONES_LOCAL_SR_UNSEC</stp>
        <stp>[NASDAQ.xlsx]Sheet1!R204C13</stp>
        <tr r="M204" s="1"/>
      </tp>
      <tp t="e">
        <v>#N/A</v>
        <stp/>
        <stp>##V3_BDPV12</stp>
        <stp>PCTI UW Equity</stp>
        <stp>TOT_DEBT_TO_TOT_ASSET</stp>
        <stp>[NASDAQ.xlsx]Sheet1!R249C25</stp>
        <tr r="Y249" s="1"/>
      </tp>
      <tp t="e">
        <v>#N/A</v>
        <stp/>
        <stp>##V3_BDPV12</stp>
        <stp>MSCC UW Equity</stp>
        <stp>EBITDA_TO_TOT_INT_EXP</stp>
        <stp>[NASDAQ.xlsx]Sheet1!R218C21</stp>
        <tr r="U218" s="1"/>
      </tp>
      <tp t="e">
        <v>#N/A</v>
        <stp/>
        <stp>##V3_BDPV12</stp>
        <stp>PCTY UW Equity</stp>
        <stp>TOT_DEBT_TO_TOT_ASSET</stp>
        <stp>[NASDAQ.xlsx]Sheet1!R248C25</stp>
        <tr r="Y248" s="1"/>
      </tp>
      <tp t="e">
        <v>#N/A</v>
        <stp/>
        <stp>##V3_BDPV12</stp>
        <stp>VSAT UW Equity</stp>
        <stp>EBITDA_TO_TOT_INT_EXP</stp>
        <stp>[NASDAQ.xlsx]Sheet1!R360C21</stp>
        <tr r="U360" s="1"/>
      </tp>
      <tp t="e">
        <v>#N/A</v>
        <stp/>
        <stp>##V3_BDPV12</stp>
        <stp>LSCC UW Equity</stp>
        <stp>EBITDA_TO_TOT_INT_EXP</stp>
        <stp>[NASDAQ.xlsx]Sheet1!R188C21</stp>
        <tr r="U188" s="1"/>
      </tp>
      <tp t="e">
        <v>#N/A</v>
        <stp/>
        <stp>##V3_BDPV12</stp>
        <stp>MSFT UW Equity</stp>
        <stp>EBITDA_TO_TOT_INT_EXP</stp>
        <stp>[NASDAQ.xlsx]Sheet1!R219C21</stp>
        <tr r="U219" s="1"/>
      </tp>
      <tp t="e">
        <v>#N/A</v>
        <stp/>
        <stp>##V3_BDPV12</stp>
        <stp>EGAN UW Equity</stp>
        <stp>FREE_CASH_FLOW_MARGIN</stp>
        <stp>[NASDAQ.xlsx]Sheet1!R113C18</stp>
        <tr r="R113" s="1"/>
      </tp>
      <tp t="e">
        <v>#N/A</v>
        <stp/>
        <stp>##V3_BDPV12</stp>
        <stp>SCSC UW Equity</stp>
        <stp>TOT_DEBT_TO_TOT_ASSET</stp>
        <stp>[NASDAQ.xlsx]Sheet1!R293C25</stp>
        <tr r="Y293" s="1"/>
      </tp>
      <tp t="e">
        <v>#N/A</v>
        <stp/>
        <stp>##V3_BDPV12</stp>
        <stp>MCRL UW Equity</stp>
        <stp>TOT_DEBT_TO_TOT_ASSET</stp>
        <stp>[NASDAQ.xlsx]Sheet1!R215C25</stp>
        <tr r="Y215" s="1"/>
      </tp>
      <tp t="e">
        <v>#N/A</v>
        <stp/>
        <stp>##V3_BDPV12</stp>
        <stp>PSEM UW Equity</stp>
        <stp>EBITDA_TO_TOT_INT_EXP</stp>
        <stp>[NASDAQ.xlsx]Sheet1!R255C21</stp>
        <tr r="U255" s="1"/>
      </tp>
      <tp t="e">
        <v>#N/A</v>
        <stp/>
        <stp>##V3_BDPV12</stp>
        <stp>RCMT UW Equity</stp>
        <stp>TOT_DEBT_TO_TOT_ASSET</stp>
        <stp>[NASDAQ.xlsx]Sheet1!R279C25</stp>
        <tr r="Y279" s="1"/>
      </tp>
      <tp t="e">
        <v>#N/A</v>
        <stp/>
        <stp>##V3_BDPV12</stp>
        <stp>JCOM UW Equity</stp>
        <stp>TOT_DEBT_TO_TOT_ASSET</stp>
        <stp>[NASDAQ.xlsx]Sheet1!R172C25</stp>
        <tr r="Y172" s="1"/>
      </tp>
      <tp t="e">
        <v>#N/A</v>
        <stp/>
        <stp>##V3_BDPV12</stp>
        <stp>OCLR UW Equity</stp>
        <stp>TOT_DEBT_TO_TOT_ASSET</stp>
        <stp>[NASDAQ.xlsx]Sheet1!R239C25</stp>
        <tr r="Y239" s="1"/>
      </tp>
      <tp t="e">
        <v>#N/A</v>
        <stp/>
        <stp>##V3_BDPV12</stp>
        <stp>SSYS UW Equity</stp>
        <stp>EBITDA_TO_TOT_INT_EXP</stp>
        <stp>[NASDAQ.xlsx]Sheet1!R313C21</stp>
        <tr r="U313" s="1"/>
      </tp>
      <tp t="e">
        <v>#N/A</v>
        <stp/>
        <stp>##V3_BDPV12</stp>
        <stp>TSYS UW Equity</stp>
        <stp>EBITDA_TO_TOT_INT_EXP</stp>
        <stp>[NASDAQ.xlsx]Sheet1!R331C21</stp>
        <tr r="U331" s="1"/>
      </tp>
      <tp t="e">
        <v>#N/A</v>
        <stp/>
        <stp>##V3_BDPV12</stp>
        <stp>QCOM UW Equity</stp>
        <stp>TOT_DEBT_TO_TOT_ASSET</stp>
        <stp>[NASDAQ.xlsx]Sheet1!R270C25</stp>
        <tr r="Y270" s="1"/>
      </tp>
      <tp t="e">
        <v>#N/A</v>
        <stp/>
        <stp>##V3_BDPV12</stp>
        <stp>RSYS UW Equity</stp>
        <stp>EBITDA_TO_TOT_INT_EXP</stp>
        <stp>[NASDAQ.xlsx]Sheet1!R277C21</stp>
        <tr r="U277" s="1"/>
      </tp>
      <tp t="e">
        <v>#N/A</v>
        <stp/>
        <stp>##V3_BDPV12</stp>
        <stp>SCON UW Equity</stp>
        <stp>TOT_DEBT_TO_TOT_ASSET</stp>
        <stp>[NASDAQ.xlsx]Sheet1!R318C25</stp>
        <tr r="Y318" s="1"/>
      </tp>
      <tp t="e">
        <v>#N/A</v>
        <stp/>
        <stp>##V3_BDPV12</stp>
        <stp>RCII UW Equity</stp>
        <stp>TOT_DEBT_TO_TOT_ASSET</stp>
        <stp>[NASDAQ.xlsx]Sheet1!R283C25</stp>
        <tr r="Y283" s="1"/>
      </tp>
      <tp t="e">
        <v>#N/A</v>
        <stp/>
        <stp>##V3_BDPV12</stp>
        <stp>NCIT UW Equity</stp>
        <stp>TOT_DEBT_TO_TOT_ASSET</stp>
        <stp>[NASDAQ.xlsx]Sheet1!R230C25</stp>
        <tr r="Y230" s="1"/>
      </tp>
      <tp t="e">
        <v>#N/A</v>
        <stp/>
        <stp>##V3_BDPV12</stp>
        <stp>MCHP UW Equity</stp>
        <stp>TOT_DEBT_TO_TOT_ASSET</stp>
        <stp>[NASDAQ.xlsx]Sheet1!R216C25</stp>
        <tr r="Y216" s="1"/>
      </tp>
      <tp t="e">
        <v>#N/A</v>
        <stp/>
        <stp>##V3_BDPV12</stp>
        <stp>ADNC UW Equity</stp>
        <stp>BS_TOT_ASSET</stp>
        <stp>[NASDAQ.xlsx]Sheet1!R35C22</stp>
        <tr r="V35" s="1"/>
      </tp>
      <tp t="e">
        <v>#N/A</v>
        <stp/>
        <stp>##V3_BDPV12</stp>
        <stp>AMCC UW Equity</stp>
        <stp>BS_TOT_ASSET</stp>
        <stp>[NASDAQ.xlsx]Sheet1!R25C22</stp>
        <tr r="V25" s="1"/>
      </tp>
      <tp t="e">
        <v>#N/A</v>
        <stp/>
        <stp>##V3_BDPV12</stp>
        <stp>JKHY UW Equity</stp>
        <stp>RTG_EGAN_JONES_LOCAL_SR_UNSEC</stp>
        <stp>[NASDAQ.xlsx]Sheet1!R173C13</stp>
        <tr r="M173" s="1"/>
      </tp>
      <tp>
        <v>4.7214999999999998</v>
        <stp/>
        <stp>##V3_BDHV12</stp>
        <stp>RVBD UW Equity</stp>
        <stp>OPER_MARGIN</stp>
        <stp>CQ12004</stp>
        <stp/>
        <stp>[NASDAQ.xlsx]OperMarg BDH!R5C285</stp>
        <stp>Dir=V</stp>
        <stp>Dts=H</stp>
        <stp>Sort=D</stp>
        <stp>Quote=C</stp>
        <stp>QtTyp=Y</stp>
        <stp>Days=T</stp>
        <stp>Per=cq</stp>
        <stp>DtFmt=D</stp>
        <stp>UseDPDF=Y</stp>
        <stp>cols=1;rows=32</stp>
        <tr r="JY5" s="3"/>
      </tp>
      <tp t="e">
        <v>#N/A</v>
        <stp/>
        <stp>##V3_BDPV12</stp>
        <stp>TSRA UW Equity</stp>
        <stp>EBITDA_TO_TOT_INT_EXP</stp>
        <stp>[NASDAQ.xlsx]Sheet1!R333C21</stp>
        <tr r="U333" s="1"/>
      </tp>
      <tp t="e">
        <v>#N/A</v>
        <stp/>
        <stp>##V3_BDPV12</stp>
        <stp>IGTE UW Equity</stp>
        <stp>FREE_CASH_FLOW_MARGIN</stp>
        <stp>[NASDAQ.xlsx]Sheet1!R152C18</stp>
        <tr r="R152" s="1"/>
      </tp>
      <tp t="e">
        <v>#N/A</v>
        <stp/>
        <stp>##V3_BDPV12</stp>
        <stp>DSPG UW Equity</stp>
        <stp>EBITDA_TO_TOT_INT_EXP</stp>
        <stp>[NASDAQ.xlsx]Sheet1!R106C21</stp>
        <tr r="U106" s="1"/>
      </tp>
      <tp t="e">
        <v>#N/A</v>
        <stp/>
        <stp>##V3_BDPV12</stp>
        <stp>TSRI UW Equity</stp>
        <stp>EBITDA_TO_TOT_INT_EXP</stp>
        <stp>[NASDAQ.xlsx]Sheet1!R345C21</stp>
        <tr r="U345" s="1"/>
      </tp>
      <tp t="e">
        <v>#N/A</v>
        <stp/>
        <stp>##V3_BDPV12</stp>
        <stp>ISSC UW Equity</stp>
        <stp>EBITDA_TO_TOT_INT_EXP</stp>
        <stp>[NASDAQ.xlsx]Sheet1!R157C21</stp>
        <tr r="U157" s="1"/>
      </tp>
      <tp t="e">
        <v>#N/A</v>
        <stp/>
        <stp>##V3_BDPV12</stp>
        <stp>ISSI UW Equity</stp>
        <stp>EBITDA_TO_TOT_INT_EXP</stp>
        <stp>[NASDAQ.xlsx]Sheet1!R159C21</stp>
        <tr r="U159" s="1"/>
      </tp>
      <tp>
        <v>5.5907</v>
        <stp/>
        <stp>##V3_BDHV12</stp>
        <stp>WSCI UW Equity</stp>
        <stp>OPER_MARGIN</stp>
        <stp>CQ12004</stp>
        <stp/>
        <stp>[NASDAQ.xlsx]OperMarg BDH!R5C368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D5" s="3"/>
      </tp>
      <tp>
        <v>-19.9541</v>
        <stp/>
        <stp>##V3_BDHV12</stp>
        <stp>AAOI UW Equity</stp>
        <stp>FREE_CASH_FLOW_MARGIN</stp>
        <stp>CQ12004</stp>
        <stp/>
        <stp>[NASDAQ.xlsx]FCFMarg BDH!R5C25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Y5" s="4"/>
      </tp>
      <tp>
        <v>-1.7839</v>
        <stp/>
        <stp>##V3_BDHV12</stp>
        <stp>PCTI UW Equity</stp>
        <stp>OPER_MARGIN</stp>
        <stp>CQ12004</stp>
        <stp/>
        <stp>[NASDAQ.xlsx]OperMarg BDH!R5C248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N5" s="3"/>
      </tp>
      <tp t="e">
        <v>#N/A</v>
        <stp/>
        <stp>##V3_BDPV12</stp>
        <stp>MGRC UW Equity</stp>
        <stp>FREE_CASH_FLOW_MARGIN</stp>
        <stp>[NASDAQ.xlsx]Sheet1!R207C18</stp>
        <tr r="R207" s="1"/>
      </tp>
      <tp>
        <v>3.0562999999999998</v>
        <stp/>
        <stp>##V3_BDHV12</stp>
        <stp>KBALB UW Equity</stp>
        <stp>OPER_MARGIN</stp>
        <stp>CQ12004</stp>
        <stp/>
        <stp>[NASDAQ.xlsx]OperMarg BDH!R5C180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X5" s="3"/>
      </tp>
      <tp t="e">
        <v>#N/A</v>
        <stp/>
        <stp>##V3_BDPV12</stp>
        <stp>HSTM UW Equity</stp>
        <stp>EBITDA_TO_TOT_INT_EXP</stp>
        <stp>[NASDAQ.xlsx]Sheet1!R147C21</stp>
        <tr r="U147" s="1"/>
      </tp>
      <tp t="e">
        <v>#N/A</v>
        <stp/>
        <stp>##V3_BDPV12</stp>
        <stp>MSTR UW Equity</stp>
        <stp>EBITDA_TO_TOT_INT_EXP</stp>
        <stp>[NASDAQ.xlsx]Sheet1!R220C21</stp>
        <tr r="U220" s="1"/>
      </tp>
      <tp>
        <v>28.425599999999999</v>
        <stp/>
        <stp>##V3_BDHV12</stp>
        <stp>TYPE UW Equity</stp>
        <stp>OPER_MARGIN</stp>
        <stp>CQ12004</stp>
        <stp/>
        <stp>[NASDAQ.xlsx]OperMarg BDH!R5C224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HP5" s="3"/>
      </tp>
      <tp>
        <v>5.3342000000000001</v>
        <stp/>
        <stp>##V3_BDHV12</stp>
        <stp>SCSC UW Equity</stp>
        <stp>OPER_MARGIN</stp>
        <stp>CQ12004</stp>
        <stp/>
        <stp>[NASDAQ.xlsx]OperMarg BDH!R5C292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F5" s="3"/>
      </tp>
      <tp t="e">
        <v>#N/A</v>
        <stp/>
        <stp>##V3_BDPV12</stp>
        <stp>WSTG UW Equity</stp>
        <stp>EBITDA_TO_TOT_INT_EXP</stp>
        <stp>[NASDAQ.xlsx]Sheet1!R366C21</stp>
        <tr r="U366" s="1"/>
      </tp>
      <tp t="e">
        <v>#N/A</v>
        <stp/>
        <stp>##V3_BDPV12</stp>
        <stp>KOPN UW Equity</stp>
        <stp>NET_DEBT_TO_SHRHLDR_EQTY</stp>
        <stp>[NASDAQ.xlsx]Sheet1!R184C24</stp>
        <tr r="X184" s="1"/>
      </tp>
      <tp t="e">
        <v>#N/A</v>
        <stp/>
        <stp>##V3_BDPV12</stp>
        <stp>KEYW UW Equity</stp>
        <stp>NET_DEBT_TO_SHRHLDR_EQTY</stp>
        <stp>[NASDAQ.xlsx]Sheet1!R335C24</stp>
        <tr r="X335" s="1"/>
      </tp>
      <tp t="e">
        <v>#N/A</v>
        <stp/>
        <stp>##V3_BDPV12</stp>
        <stp>KFRC UW Equity</stp>
        <stp>NET_DEBT_TO_SHRHLDR_EQTY</stp>
        <stp>[NASDAQ.xlsx]Sheet1!R180C24</stp>
        <tr r="X180" s="1"/>
      </tp>
      <tp t="e">
        <v>#N/A</v>
        <stp/>
        <stp>##V3_BDPV12</stp>
        <stp>KVHI UW Equity</stp>
        <stp>NET_DEBT_TO_SHRHLDR_EQTY</stp>
        <stp>[NASDAQ.xlsx]Sheet1!R185C24</stp>
        <tr r="X185" s="1"/>
      </tp>
      <tp t="e">
        <v>#N/A</v>
        <stp/>
        <stp>##V3_BDPV12</stp>
        <stp>KTCC UW Equity</stp>
        <stp>NET_DEBT_TO_SHRHLDR_EQTY</stp>
        <stp>[NASDAQ.xlsx]Sheet1!R179C24</stp>
        <tr r="X179" s="1"/>
      </tp>
      <tp t="e">
        <v>#N/A</v>
        <stp/>
        <stp>##V3_BDPV12</stp>
        <stp>KTEC UW Equity</stp>
        <stp>NET_DEBT_TO_SHRHLDR_EQTY</stp>
        <stp>[NASDAQ.xlsx]Sheet1!R178C24</stp>
        <tr r="X178" s="1"/>
      </tp>
      <tp t="e">
        <v>#N/A</v>
        <stp/>
        <stp>##V3_BDPV12</stp>
        <stp>PKT UW Equity</stp>
        <stp>TOT_DEBT_TO_TOT_ASSET</stp>
        <stp>[NASDAQ.xlsx]Sheet1!R261C25</stp>
        <tr r="Y261" s="1"/>
      </tp>
      <tp t="e">
        <v>#N/A</v>
        <stp/>
        <stp>##V3_BDPV12</stp>
        <stp>TXN UW Equity</stp>
        <stp>FREE_CASH_FLOW_MARGIN</stp>
        <stp>[NASDAQ.xlsx]Sheet1!R334C18</stp>
        <tr r="R334" s="1"/>
      </tp>
      <tp t="e">
        <v>#N/A</v>
        <stp/>
        <stp>##V3_BDPV12</stp>
        <stp>ADEP UW Equity</stp>
        <stp>BS_TOT_ASSET</stp>
        <stp>[NASDAQ.xlsx]Sheet1!R8C22</stp>
        <tr r="V8" s="1"/>
      </tp>
      <tp t="e">
        <v>#N/A</v>
        <stp/>
        <stp>##V3_BDPV12</stp>
        <stp>PTC UW Equity</stp>
        <stp>TOT_DEBT_TO_TOT_ASSET</stp>
        <stp>[NASDAQ.xlsx]Sheet1!R265C25</stp>
        <tr r="Y265" s="1"/>
      </tp>
      <tp t="e">
        <v>#N/A</v>
        <stp/>
        <stp>##V3_BDPV12</stp>
        <stp>MU UW Equity</stp>
        <stp>RTG_FITCH_LT_ISSUER_DEFAULT</stp>
        <stp>[NASDAQ.xlsx]Sheet1!R217C9</stp>
        <tr r="I217" s="1"/>
      </tp>
      <tp t="e">
        <v>#N/A</v>
        <stp/>
        <stp>##V3_BDPV12</stp>
        <stp>AZPN UW Equity</stp>
        <stp>TOT_DEBT_TO_EBITDA</stp>
        <stp>[NASDAQ.xlsx]Sheet1!R30C20</stp>
        <tr r="T30" s="1"/>
      </tp>
      <tp>
        <v>-5.5007000000000001</v>
        <stp/>
        <stp>##V3_BDHV12</stp>
        <stp>LPTH UW Equity</stp>
        <stp>OPER_MARGIN</stp>
        <stp>CQ12004</stp>
        <stp/>
        <stp>[NASDAQ.xlsx]OperMarg BDH!R5C188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F5" s="3"/>
      </tp>
      <tp t="e">
        <v>#N/A</v>
        <stp/>
        <stp>##V3_BDPV12</stp>
        <stp>DRIV UW Equity</stp>
        <stp>EBITDA_TO_TOT_INT_EXP</stp>
        <stp>[NASDAQ.xlsx]Sheet1!R102C21</stp>
        <tr r="U102" s="1"/>
      </tp>
      <tp t="e">
        <v>#N/A</v>
        <stp/>
        <stp>##V3_BDPV12</stp>
        <stp>ERII UW Equity</stp>
        <stp>EBITDA_TO_TOT_INT_EXP</stp>
        <stp>[NASDAQ.xlsx]Sheet1!R120C21</stp>
        <tr r="U120" s="1"/>
      </tp>
      <tp t="e">
        <v>#N/A</v>
        <stp/>
        <stp>##V3_BDPV12</stp>
        <stp>PRKR UW Equity</stp>
        <stp>EBITDA_TO_TOT_INT_EXP</stp>
        <stp>[NASDAQ.xlsx]Sheet1!R247C21</stp>
        <tr r="U247" s="1"/>
      </tp>
      <tp t="e">
        <v>#N/A</v>
        <stp/>
        <stp>##V3_BDPV12</stp>
        <stp>TRIP UW Equity</stp>
        <stp>EBITDA_TO_TOT_INT_EXP</stp>
        <stp>[NASDAQ.xlsx]Sheet1!R342C21</stp>
        <tr r="U342" s="1"/>
      </tp>
      <tp t="e">
        <v>#N/A</v>
        <stp/>
        <stp>##V3_BDPV12</stp>
        <stp>MFLX UW Equity</stp>
        <stp>FREE_CASH_FLOW_MARGIN</stp>
        <stp>[NASDAQ.xlsx]Sheet1!R228C18</stp>
        <tr r="R228" s="1"/>
      </tp>
      <tp t="e">
        <v>#N/A</v>
        <stp/>
        <stp>##V3_BDPV12</stp>
        <stp>QRHC UW Equity</stp>
        <stp>EBITDA_TO_TOT_INT_EXP</stp>
        <stp>[NASDAQ.xlsx]Sheet1!R274C21</stp>
        <tr r="U274" s="1"/>
      </tp>
      <tp t="e">
        <v>#N/A</v>
        <stp/>
        <stp>##V3_BDPV12</stp>
        <stp>RFMD UW Equity</stp>
        <stp>FREE_CASH_FLOW_MARGIN</stp>
        <stp>[NASDAQ.xlsx]Sheet1!R285C18</stp>
        <tr r="R285" s="1"/>
      </tp>
      <tp t="e">
        <v>#N/A</v>
        <stp/>
        <stp>##V3_BDPV12</stp>
        <stp>FFIV UW Equity</stp>
        <stp>FREE_CASH_FLOW_MARGIN</stp>
        <stp>[NASDAQ.xlsx]Sheet1!R129C18</stp>
        <tr r="R129" s="1"/>
      </tp>
      <tp t="e">
        <v>#N/A</v>
        <stp/>
        <stp>##V3_BDPV12</stp>
        <stp>EFII UW Equity</stp>
        <stp>FREE_CASH_FLOW_MARGIN</stp>
        <stp>[NASDAQ.xlsx]Sheet1!R116C18</stp>
        <tr r="R116" s="1"/>
      </tp>
      <tp t="e">
        <v>#N/A</v>
        <stp/>
        <stp>##V3_BDPV12</stp>
        <stp>VRNT UW Equity</stp>
        <stp>EBITDA_TO_TOT_INT_EXP</stp>
        <stp>[NASDAQ.xlsx]Sheet1!R357C21</stp>
        <tr r="U357" s="1"/>
      </tp>
      <tp t="e">
        <v>#N/A</v>
        <stp/>
        <stp>##V3_BDPV12</stp>
        <stp>VRNS UW Equity</stp>
        <stp>EBITDA_TO_TOT_INT_EXP</stp>
        <stp>[NASDAQ.xlsx]Sheet1!R354C21</stp>
        <tr r="U354" s="1"/>
      </tp>
      <tp t="e">
        <v>#N/A</v>
        <stp/>
        <stp>##V3_BDPV12</stp>
        <stp>PRLS UW Equity</stp>
        <stp>EBITDA_TO_TOT_INT_EXP</stp>
        <stp>[NASDAQ.xlsx]Sheet1!R251C21</stp>
        <tr r="U251" s="1"/>
      </tp>
      <tp t="e">
        <v>#N/A</v>
        <stp/>
        <stp>##V3_BDPV12</stp>
        <stp>PFIN UW Equity</stp>
        <stp>FREE_CASH_FLOW_MARGIN</stp>
        <stp>[NASDAQ.xlsx]Sheet1!R245C18</stp>
        <tr r="R245" s="1"/>
      </tp>
      <tp>
        <v>1.5259</v>
        <stp/>
        <stp>##V3_BDHV12</stp>
        <stp>DLHC UW Equity</stp>
        <stp>OPER_MARGIN</stp>
        <stp>CQ12004</stp>
        <stp/>
        <stp>[NASDAQ.xlsx]OperMarg BDH!R5C103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CY5" s="3"/>
      </tp>
      <tp t="e">
        <v>#N/A</v>
        <stp/>
        <stp>##V3_BDPV12</stp>
        <stp>AMSWA UW Equity</stp>
        <stp>FREE_CASH_FLOW_MARGIN</stp>
        <stp>[NASDAQ.xlsx]Sheet1!R16C18</stp>
        <tr r="R16" s="1"/>
      </tp>
      <tp>
        <v>12.0557</v>
        <stp/>
        <stp>##V3_BDHV12</stp>
        <stp>ELRC UW Equity</stp>
        <stp>OPER_MARGIN</stp>
        <stp>CQ12004</stp>
        <stp/>
        <stp>[NASDAQ.xlsx]OperMarg BDH!R5C113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DI5" s="3"/>
      </tp>
      <tp t="e">
        <v>#N/A</v>
        <stp/>
        <stp>##V3_BDPV12</stp>
        <stp>LRCX UW Equity</stp>
        <stp>EBITDA_TO_TOT_INT_EXP</stp>
        <stp>[NASDAQ.xlsx]Sheet1!R186C21</stp>
        <tr r="U186" s="1"/>
      </tp>
      <tp>
        <v>-12.840299999999999</v>
        <stp/>
        <stp>##V3_BDHV12</stp>
        <stp>GUID UW Equity</stp>
        <stp>OPER_MARGIN</stp>
        <stp>CQ12004</stp>
        <stp/>
        <stp>[NASDAQ.xlsx]OperMarg BDH!R5C144</stp>
        <stp>Dir=V</stp>
        <stp>Dts=H</stp>
        <stp>Sort=D</stp>
        <stp>Quote=C</stp>
        <stp>QtTyp=Y</stp>
        <stp>Days=T</stp>
        <stp>Per=cq</stp>
        <stp>DtFmt=D</stp>
        <stp>UseDPDF=Y</stp>
        <stp>cols=1;rows=31</stp>
        <tr r="EN5" s="3"/>
      </tp>
      <tp t="e">
        <v>#N/A</v>
        <stp/>
        <stp>##V3_BDPV12</stp>
        <stp>PRFT UW Equity</stp>
        <stp>EBITDA_TO_TOT_INT_EXP</stp>
        <stp>[NASDAQ.xlsx]Sheet1!R254C21</stp>
        <tr r="U254" s="1"/>
      </tp>
      <tp t="e">
        <v>#N/A</v>
        <stp/>
        <stp>##V3_BDPV12</stp>
        <stp>PRGS UW Equity</stp>
        <stp>EBITDA_TO_TOT_INT_EXP</stp>
        <stp>[NASDAQ.xlsx]Sheet1!R263C21</stp>
        <tr r="U263" s="1"/>
      </tp>
      <tp t="e">
        <v>#N/A</v>
        <stp/>
        <stp>##V3_BDPV12</stp>
        <stp>MRGE UW Equity</stp>
        <stp>EBITDA_TO_TOT_INT_EXP</stp>
        <stp>[NASDAQ.xlsx]Sheet1!R213C21</stp>
        <tr r="U213" s="1"/>
      </tp>
      <tp t="e">
        <v>#N/A</v>
        <stp/>
        <stp>##V3_BDPV12</stp>
        <stp>ZBRA UW Equity</stp>
        <stp>TOT_DEBT_TO_TOT_ASSET</stp>
        <stp>[NASDAQ.xlsx]Sheet1!R374C25</stp>
        <tr r="Y374" s="1"/>
      </tp>
      <tp>
        <v>-71.187799999999996</v>
        <stp/>
        <stp>##V3_BDHV12</stp>
        <stp>ERII UW Equity</stp>
        <stp>OPER_MARGIN</stp>
        <stp>CQ12004</stp>
        <stp/>
        <stp>[NASDAQ.xlsx]OperMarg BDH!R5C119</stp>
        <stp>Dir=V</stp>
        <stp>Dts=H</stp>
        <stp>Sort=D</stp>
        <stp>Quote=C</stp>
        <stp>QtTyp=Y</stp>
        <stp>Days=T</stp>
        <stp>Per=cq</stp>
        <stp>DtFmt=D</stp>
        <stp>UseDPDF=Y</stp>
        <stp>cols=1;rows=26</stp>
        <tr r="DO5" s="3"/>
      </tp>
      <tp t="e">
        <v>#N/A</v>
        <stp/>
        <stp>##V3_BDPV12</stp>
        <stp>UBNT UW Equity</stp>
        <stp>TOT_DEBT_TO_TOT_ASSET</stp>
        <stp>[NASDAQ.xlsx]Sheet1!R349C25</stp>
        <tr r="Y349" s="1"/>
      </tp>
      <tp t="e">
        <v>#N/A</v>
        <stp/>
        <stp>##V3_BDPV12</stp>
        <stp>BLKB UW Equity</stp>
        <stp>BS_TOT_ASSET</stp>
        <stp>[NASDAQ.xlsx]Sheet1!R48C22</stp>
        <tr r="V48" s="1"/>
      </tp>
      <tp t="e">
        <v>#N/A</v>
        <stp/>
        <stp>##V3_BDPV12</stp>
        <stp>EBIX UW Equity</stp>
        <stp>TOT_DEBT_TO_TOT_ASSET</stp>
        <stp>[NASDAQ.xlsx]Sheet1!R109C25</stp>
        <tr r="Y109" s="1"/>
      </tp>
      <tp t="e">
        <v>#N/A</v>
        <stp/>
        <stp>##V3_BDPV12</stp>
        <stp>XRSC UW Equity</stp>
        <stp>EBITDA_TO_TOT_INT_EXP</stp>
        <stp>[NASDAQ.xlsx]Sheet1!R372C21</stp>
        <tr r="U372" s="1"/>
      </tp>
      <tp t="e">
        <v>#N/A</v>
        <stp/>
        <stp>##V3_BDPV12</stp>
        <stp>VRSN UW Equity</stp>
        <stp>EBITDA_TO_TOT_INT_EXP</stp>
        <stp>[NASDAQ.xlsx]Sheet1!R358C21</stp>
        <tr r="U358" s="1"/>
      </tp>
      <tp t="e">
        <v>#N/A</v>
        <stp/>
        <stp>##V3_BDPV12</stp>
        <stp>VRSK UW Equity</stp>
        <stp>EBITDA_TO_TOT_INT_EXP</stp>
        <stp>[NASDAQ.xlsx]Sheet1!R359C21</stp>
        <tr r="U359" s="1"/>
      </tp>
      <tp t="e">
        <v>#N/A</v>
        <stp/>
        <stp>##V3_BDPV12</stp>
        <stp>GRPN UW Equity</stp>
        <stp>EBITDA_TO_TOT_INT_EXP</stp>
        <stp>[NASDAQ.xlsx]Sheet1!R143C21</stp>
        <tr r="U143" s="1"/>
      </tp>
      <tp>
        <v>1.554</v>
        <stp/>
        <stp>##V3_BDHV12</stp>
        <stp>PEGA UW Equity</stp>
        <stp>OPER_MARGIN</stp>
        <stp>CQ12004</stp>
        <stp/>
        <stp>[NASDAQ.xlsx]OperMarg BDH!R5C251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Q5" s="3"/>
      </tp>
      <tp>
        <v>16.098199999999999</v>
        <stp/>
        <stp>##V3_BDHV12</stp>
        <stp>POWI UW Equity</stp>
        <stp>OPER_MARGIN</stp>
        <stp>CQ12004</stp>
        <stp/>
        <stp>[NASDAQ.xlsx]OperMarg BDH!R5C259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Y5" s="3"/>
      </tp>
      <tp t="e">
        <v>#N/A</v>
        <stp/>
        <stp>##V3_BDPV12</stp>
        <stp>QBAK UW Equity</stp>
        <stp>TOT_DEBT_TO_TOT_ASSET</stp>
        <stp>[NASDAQ.xlsx]Sheet1!R272C25</stp>
        <tr r="Y272" s="1"/>
      </tp>
      <tp t="e">
        <v>#N/A</v>
        <stp/>
        <stp>##V3_BDPV12</stp>
        <stp>MRVC UW Equity</stp>
        <stp>EBITDA_TO_TOT_INT_EXP</stp>
        <stp>[NASDAQ.xlsx]Sheet1!R227C21</stp>
        <tr r="U227" s="1"/>
      </tp>
      <tp>
        <v>14.5801</v>
        <stp/>
        <stp>##V3_BDHV12</stp>
        <stp>RFMD UW Equity</stp>
        <stp>OPER_MARGIN</stp>
        <stp>CQ12004</stp>
        <stp/>
        <stp>[NASDAQ.xlsx]OperMarg BDH!R5C284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X5" s="3"/>
      </tp>
      <tp t="e">
        <v>#N/A</v>
        <stp/>
        <stp>##V3_BDPV12</stp>
        <stp>RBCN UW Equity</stp>
        <stp>TOT_DEBT_TO_TOT_ASSET</stp>
        <stp>[NASDAQ.xlsx]Sheet1!R288C25</stp>
        <tr r="Y288" s="1"/>
      </tp>
      <tp t="e">
        <v>#N/A</v>
        <stp/>
        <stp>##V3_BDPV12</stp>
        <stp>PFPT UW Equity</stp>
        <stp>FREE_CASH_FLOW_MARGIN</stp>
        <stp>[NASDAQ.xlsx]Sheet1!R264C18</stp>
        <tr r="R264" s="1"/>
      </tp>
      <tp t="e">
        <v>#N/A</v>
        <stp/>
        <stp>##V3_BDPV12</stp>
        <stp>TRUE UW Equity</stp>
        <stp>EBITDA_TO_TOT_INT_EXP</stp>
        <stp>[NASDAQ.xlsx]Sheet1!R344C21</stp>
        <tr r="U344" s="1"/>
      </tp>
      <tp t="e">
        <v>#N/A</v>
        <stp/>
        <stp>##V3_BDPV12</stp>
        <stp>VRTU UW Equity</stp>
        <stp>EBITDA_TO_TOT_INT_EXP</stp>
        <stp>[NASDAQ.xlsx]Sheet1!R363C21</stp>
        <tr r="U363" s="1"/>
      </tp>
      <tp t="e">
        <v>#N/A</v>
        <stp/>
        <stp>##V3_BDPV12</stp>
        <stp>KFRC UW Equity</stp>
        <stp>FREE_CASH_FLOW_MARGIN</stp>
        <stp>[NASDAQ.xlsx]Sheet1!R180C18</stp>
        <tr r="R180" s="1"/>
      </tp>
      <tp t="e">
        <v>#N/A</v>
        <stp/>
        <stp>##V3_BDPV12</stp>
        <stp>EXA UW Equity</stp>
        <stp>RTG_FITCH_LT_ISSUER_DEFAULT</stp>
        <stp>[NASDAQ.xlsx]Sheet1!R127C9</stp>
        <tr r="I127" s="1"/>
      </tp>
      <tp t="e">
        <v>#N/A</v>
        <stp/>
        <stp>##V3_BDPV12</stp>
        <stp>LIVE UW Equity</stp>
        <stp>NET_DEBT_TO_SHRHLDR_EQTY</stp>
        <stp>[NASDAQ.xlsx]Sheet1!R193C24</stp>
        <tr r="X193" s="1"/>
      </tp>
      <tp t="e">
        <v>#N/A</v>
        <stp/>
        <stp>##V3_BDPV12</stp>
        <stp>LIQD UW Equity</stp>
        <stp>NET_DEBT_TO_SHRHLDR_EQTY</stp>
        <stp>[NASDAQ.xlsx]Sheet1!R192C24</stp>
        <tr r="X192" s="1"/>
      </tp>
      <tp t="e">
        <v>#N/A</v>
        <stp/>
        <stp>##V3_BDPV12</stp>
        <stp>FB UW Equity</stp>
        <stp>RTG_MOODY_LONG_TERM</stp>
        <stp>[NASDAQ.xlsx]Sheet1!R130C12</stp>
        <tr r="L130" s="1"/>
      </tp>
      <tp t="e">
        <v>#N/A</v>
        <stp/>
        <stp>##V3_BDPV12</stp>
        <stp>LORL UW Equity</stp>
        <stp>NET_DEBT_TO_SHRHLDR_EQTY</stp>
        <stp>[NASDAQ.xlsx]Sheet1!R198C24</stp>
        <tr r="X198" s="1"/>
      </tp>
      <tp t="e">
        <v>#N/A</v>
        <stp/>
        <stp>##V3_BDPV12</stp>
        <stp>LOGM UW Equity</stp>
        <stp>NET_DEBT_TO_SHRHLDR_EQTY</stp>
        <stp>[NASDAQ.xlsx]Sheet1!R196C24</stp>
        <tr r="X196" s="1"/>
      </tp>
      <tp t="e">
        <v>#N/A</v>
        <stp/>
        <stp>##V3_BDPV12</stp>
        <stp>LOGI UW Equity</stp>
        <stp>NET_DEBT_TO_SHRHLDR_EQTY</stp>
        <stp>[NASDAQ.xlsx]Sheet1!R195C24</stp>
        <tr r="X195" s="1"/>
      </tp>
      <tp t="e">
        <v>#N/A</v>
        <stp/>
        <stp>##V3_BDPV12</stp>
        <stp>LOOK UW Equity</stp>
        <stp>NET_DEBT_TO_SHRHLDR_EQTY</stp>
        <stp>[NASDAQ.xlsx]Sheet1!R197C24</stp>
        <tr r="X197" s="1"/>
      </tp>
      <tp t="e">
        <v>#N/A</v>
        <stp/>
        <stp>##V3_BDPV12</stp>
        <stp>LLTC UW Equity</stp>
        <stp>NET_DEBT_TO_SHRHLDR_EQTY</stp>
        <stp>[NASDAQ.xlsx]Sheet1!R191C24</stp>
        <tr r="X191" s="1"/>
      </tp>
      <tp t="e">
        <v>#N/A</v>
        <stp/>
        <stp>##V3_BDPV12</stp>
        <stp>LECO UW Equity</stp>
        <stp>NET_DEBT_TO_SHRHLDR_EQTY</stp>
        <stp>[NASDAQ.xlsx]Sheet1!R190C24</stp>
        <tr r="X190" s="1"/>
      </tp>
      <tp t="e">
        <v>#N/A</v>
        <stp/>
        <stp>##V3_BDPV12</stp>
        <stp>LSCC UW Equity</stp>
        <stp>NET_DEBT_TO_SHRHLDR_EQTY</stp>
        <stp>[NASDAQ.xlsx]Sheet1!R188C24</stp>
        <tr r="X188" s="1"/>
      </tp>
      <tp t="e">
        <v>#N/A</v>
        <stp/>
        <stp>##V3_BDPV12</stp>
        <stp>LRCX UW Equity</stp>
        <stp>NET_DEBT_TO_SHRHLDR_EQTY</stp>
        <stp>[NASDAQ.xlsx]Sheet1!R186C24</stp>
        <tr r="X186" s="1"/>
      </tp>
      <tp t="e">
        <v>#N/A</v>
        <stp/>
        <stp>##V3_BDPV12</stp>
        <stp>LPTH UW Equity</stp>
        <stp>NET_DEBT_TO_SHRHLDR_EQTY</stp>
        <stp>[NASDAQ.xlsx]Sheet1!R189C24</stp>
        <tr r="X189" s="1"/>
      </tp>
      <tp t="e">
        <v>#N/A</v>
        <stp/>
        <stp>##V3_BDPV12</stp>
        <stp>LPSN UW Equity</stp>
        <stp>NET_DEBT_TO_SHRHLDR_EQTY</stp>
        <stp>[NASDAQ.xlsx]Sheet1!R194C24</stp>
        <tr r="X194" s="1"/>
      </tp>
      <tp t="e">
        <v>#N/A</v>
        <stp/>
        <stp>##V3_BDPV12</stp>
        <stp>LTRX UW Equity</stp>
        <stp>NET_DEBT_TO_SHRHLDR_EQTY</stp>
        <stp>[NASDAQ.xlsx]Sheet1!R187C24</stp>
        <tr r="X187" s="1"/>
      </tp>
      <tp t="e">
        <v>#N/A</v>
        <stp/>
        <stp>##V3_BDPV12</stp>
        <stp>SQI UW Equity</stp>
        <stp>FREE_CASH_FLOW_MARGIN</stp>
        <stp>[NASDAQ.xlsx]Sheet1!R295C18</stp>
        <tr r="R295" s="1"/>
      </tp>
      <tp t="e">
        <v>#N/A</v>
        <stp/>
        <stp>##V3_BDPV12</stp>
        <stp>WDC UW Equity</stp>
        <stp>TOT_DEBT_TO_TOT_ASSET</stp>
        <stp>[NASDAQ.xlsx]Sheet1!R368C25</stp>
        <tr r="Y368" s="1"/>
      </tp>
      <tp t="e">
        <v>#N/A</v>
        <stp/>
        <stp>##V3_BDPV12</stp>
        <stp>ADBE UW Equity</stp>
        <stp>BS_TOT_ASSET</stp>
        <stp>[NASDAQ.xlsx]Sheet1!R9C22</stp>
        <tr r="V9" s="1"/>
      </tp>
      <tp t="e">
        <v>#N/A</v>
        <stp/>
        <stp>##V3_BDPV12</stp>
        <stp>BV UW Equity</stp>
        <stp>NET_DEBT_TO_SHRHLDR_EQTY</stp>
        <stp>[NASDAQ.xlsx]Sheet1!R45C24</stp>
        <tr r="X45" s="1"/>
      </tp>
      <tp t="e">
        <v>#N/A</v>
        <stp/>
        <stp>##V3_BDPV12</stp>
        <stp>SGI UW Equity</stp>
        <stp>FREE_CASH_FLOW_MARGIN</stp>
        <stp>[NASDAQ.xlsx]Sheet1!R301C18</stp>
        <tr r="R301" s="1"/>
      </tp>
      <tp t="e">
        <v>#N/A</v>
        <stp/>
        <stp>##V3_BDPV12</stp>
        <stp>GOOGL UW Equity</stp>
        <stp>CF_CASH_FROM_OPER</stp>
        <stp>[NASDAQ.xlsx]Sheet1!R142C26</stp>
        <tr r="Z142" s="1"/>
      </tp>
      <tp>
        <v>27.831700000000001</v>
        <stp/>
        <stp>##V3_BDHV12</stp>
        <stp>ADI UW Equity</stp>
        <stp>OPER_MARGIN</stp>
        <stp>CQ12004</stp>
        <stp/>
        <stp>[NASDAQ.xlsx]OperMarg BDH!R5C19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S5" s="3"/>
      </tp>
      <tp t="e">
        <v>#N/A</v>
        <stp/>
        <stp>##V3_BDPV12</stp>
        <stp>SLP UW Equity</stp>
        <stp>FREE_CASH_FLOW_MARGIN</stp>
        <stp>[NASDAQ.xlsx]Sheet1!R303C18</stp>
        <tr r="R303" s="1"/>
      </tp>
      <tp t="e">
        <v>#N/A</v>
        <stp/>
        <stp>##V3_BDPV12</stp>
        <stp>AXTI UW Equity</stp>
        <stp>RTG_MDY_SEN_UNSECURED_DEBT</stp>
        <stp>[NASDAQ.xlsx]Sheet1!R43C10</stp>
        <tr r="J43" s="1"/>
      </tp>
      <tp>
        <v>-55.0229</v>
        <stp/>
        <stp>##V3_BDHV12</stp>
        <stp>LIVE UW Equity</stp>
        <stp>OPER_MARGIN</stp>
        <stp>CQ12004</stp>
        <stp/>
        <stp>[NASDAQ.xlsx]OperMarg BDH!R5C192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GJ5" s="3"/>
      </tp>
      <tp t="e">
        <v>#N/A</v>
        <stp/>
        <stp>##V3_BDPV12</stp>
        <stp>SANM UW Equity</stp>
        <stp>FREE_CASH_FLOW_MARGIN</stp>
        <stp>[NASDAQ.xlsx]Sheet1!R291C18</stp>
        <tr r="R291" s="1"/>
      </tp>
      <tp t="e">
        <v>#N/A</v>
        <stp/>
        <stp>##V3_BDPV12</stp>
        <stp>GUID UW Equity</stp>
        <stp>EBITDA_TO_TOT_INT_EXP</stp>
        <stp>[NASDAQ.xlsx]Sheet1!R145C21</stp>
        <tr r="U145" s="1"/>
      </tp>
      <tp t="e">
        <v>#N/A</v>
        <stp/>
        <stp>##V3_BDPV12</stp>
        <stp>MANH UW Equity</stp>
        <stp>FREE_CASH_FLOW_MARGIN</stp>
        <stp>[NASDAQ.xlsx]Sheet1!R202C18</stp>
        <tr r="R202" s="1"/>
      </tp>
      <tp>
        <v>10.7073</v>
        <stp/>
        <stp>##V3_BDHV12</stp>
        <stp>MRGE UW Equity</stp>
        <stp>OPER_MARGIN</stp>
        <stp>CQ12004</stp>
        <stp/>
        <stp>[NASDAQ.xlsx]OperMarg BDH!R5C212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D5" s="3"/>
      </tp>
      <tp t="e">
        <v>#N/A</v>
        <stp/>
        <stp>##V3_BDPV12</stp>
        <stp>FALC UW Equity</stp>
        <stp>FREE_CASH_FLOW_MARGIN</stp>
        <stp>[NASDAQ.xlsx]Sheet1!R132C18</stp>
        <tr r="R132" s="1"/>
      </tp>
      <tp t="e">
        <v>#N/A</v>
        <stp/>
        <stp>##V3_BDPV12</stp>
        <stp>QUIK UW Equity</stp>
        <stp>EBITDA_TO_TOT_INT_EXP</stp>
        <stp>[NASDAQ.xlsx]Sheet1!R275C21</stp>
        <tr r="U275" s="1"/>
      </tp>
      <tp>
        <v>-1.3832</v>
        <stp/>
        <stp>##V3_BDHV12</stp>
        <stp>HSON UW Equity</stp>
        <stp>OPER_MARGIN</stp>
        <stp>CQ12004</stp>
        <stp/>
        <stp>[NASDAQ.xlsx]OperMarg BDH!R5C149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S5" s="3"/>
      </tp>
      <tp t="e">
        <v>#N/A</v>
        <stp/>
        <stp>##V3_BDPV12</stp>
        <stp>KEYW UW Equity</stp>
        <stp>TOT_DEBT_TO_TOT_ASSET</stp>
        <stp>[NASDAQ.xlsx]Sheet1!R335C25</stp>
        <tr r="Y335" s="1"/>
      </tp>
      <tp t="e">
        <v>#N/A</v>
        <stp/>
        <stp>##V3_BDPV12</stp>
        <stp>FEYE UW Equity</stp>
        <stp>TOT_DEBT_TO_TOT_ASSET</stp>
        <stp>[NASDAQ.xlsx]Sheet1!R134C25</stp>
        <tr r="Y134" s="1"/>
      </tp>
      <tp t="e">
        <v>#N/A</v>
        <stp/>
        <stp>##V3_BDPV12</stp>
        <stp>QUMU UW Equity</stp>
        <stp>EBITDA_TO_TOT_INT_EXP</stp>
        <stp>[NASDAQ.xlsx]Sheet1!R276C21</stp>
        <tr r="U276" s="1"/>
      </tp>
      <tp t="e">
        <v>#N/A</v>
        <stp/>
        <stp>##V3_BDPV12</stp>
        <stp>SMTP UW Equity</stp>
        <stp>RTG_EGAN_JONES_LOCAL_SR_UNSEC</stp>
        <stp>[NASDAQ.xlsx]Sheet1!R306C13</stp>
        <tr r="M306" s="1"/>
      </tp>
      <tp t="e">
        <v>#N/A</v>
        <stp/>
        <stp>##V3_BDPV12</stp>
        <stp>COVSV UW Equity</stp>
        <stp>BS_TOT_ASSET</stp>
        <stp>[NASDAQ.xlsx]Sheet1!R85C22</stp>
        <tr r="V85" s="1"/>
      </tp>
      <tp>
        <v>-55.828200000000002</v>
        <stp/>
        <stp>##V3_BDHV12</stp>
        <stp>ELON UW Equity</stp>
        <stp>OPER_MARGIN</stp>
        <stp>CQ12004</stp>
        <stp/>
        <stp>[NASDAQ.xlsx]OperMarg BDH!R5C109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E5" s="3"/>
      </tp>
      <tp t="e">
        <v>#N/A</v>
        <stp/>
        <stp>##V3_BDPV12</stp>
        <stp>NETE UW Equity</stp>
        <stp>TOT_DEBT_TO_TOT_ASSET</stp>
        <stp>[NASDAQ.xlsx]Sheet1!R231C25</stp>
        <tr r="Y231" s="1"/>
      </tp>
      <tp t="e">
        <v>#N/A</v>
        <stp/>
        <stp>##V3_BDPV12</stp>
        <stp>SMTC UW Equity</stp>
        <stp>RTG_EGAN_JONES_LOCAL_SR_UNSEC</stp>
        <stp>[NASDAQ.xlsx]Sheet1!R298C13</stp>
        <tr r="M298" s="1"/>
      </tp>
      <tp t="e">
        <v>#N/A</v>
        <stp/>
        <stp>##V3_BDPV12</stp>
        <stp>TUBE UW Equity</stp>
        <stp>EBITDA_TO_TOT_INT_EXP</stp>
        <stp>[NASDAQ.xlsx]Sheet1!R347C21</stp>
        <tr r="U347" s="1"/>
      </tp>
      <tp t="e">
        <v>#N/A</v>
        <stp/>
        <stp>##V3_BDPV12</stp>
        <stp>QADB UW Equity</stp>
        <stp>FREE_CASH_FLOW_MARGIN</stp>
        <stp>[NASDAQ.xlsx]Sheet1!R267C18</stp>
        <tr r="R267" s="1"/>
      </tp>
      <tp t="e">
        <v>#N/A</v>
        <stp/>
        <stp>##V3_BDPV12</stp>
        <stp>QADA UW Equity</stp>
        <stp>FREE_CASH_FLOW_MARGIN</stp>
        <stp>[NASDAQ.xlsx]Sheet1!R266C18</stp>
        <tr r="R266" s="1"/>
      </tp>
      <tp>
        <v>22.5383</v>
        <stp/>
        <stp>##V3_BDHV12</stp>
        <stp>GOOG UW Equity</stp>
        <stp>OPER_MARGIN</stp>
        <stp>CQ12004</stp>
        <stp/>
        <stp>[NASDAQ.xlsx]OperMarg BDH!R5C140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EJ5" s="3"/>
      </tp>
      <tp t="e">
        <v>#N/A</v>
        <stp/>
        <stp>##V3_BDPV12</stp>
        <stp>NUAN UW Equity</stp>
        <stp>EBITDA_TO_TOT_INT_EXP</stp>
        <stp>[NASDAQ.xlsx]Sheet1!R236C21</stp>
        <tr r="U236" s="1"/>
      </tp>
      <tp t="e">
        <v>#N/A</v>
        <stp/>
        <stp>##V3_BDPV12</stp>
        <stp>SAAS UW Equity</stp>
        <stp>FREE_CASH_FLOW_MARGIN</stp>
        <stp>[NASDAQ.xlsx]Sheet1!R154C18</stp>
        <tr r="R154" s="1"/>
      </tp>
      <tp t="e">
        <v>#N/A</v>
        <stp/>
        <stp>##V3_BDPV12</stp>
        <stp>TACT UW Equity</stp>
        <stp>FREE_CASH_FLOW_MARGIN</stp>
        <stp>[NASDAQ.xlsx]Sheet1!R340C18</stp>
        <tr r="R340" s="1"/>
      </tp>
      <tp t="e">
        <v>#N/A</v>
        <stp/>
        <stp>##V3_BDPV12</stp>
        <stp>DMRC UW Equity</stp>
        <stp>RTG_EGAN_JONES_LOCAL_SR_UNSEC</stp>
        <stp>[NASDAQ.xlsx]Sheet1!R100C13</stp>
        <tr r="M100" s="1"/>
      </tp>
      <tp t="e">
        <v>#N/A</v>
        <stp/>
        <stp>##V3_BDPV12</stp>
        <stp>SABR UW Equity</stp>
        <stp>FREE_CASH_FLOW_MARGIN</stp>
        <stp>[NASDAQ.xlsx]Sheet1!R289C18</stp>
        <tr r="R289" s="1"/>
      </tp>
      <tp t="e">
        <v>#N/A</v>
        <stp/>
        <stp>##V3_BDPV12</stp>
        <stp>RESN UW Equity</stp>
        <stp>TOT_DEBT_TO_TOT_ASSET</stp>
        <stp>[NASDAQ.xlsx]Sheet1!R284C25</stp>
        <tr r="Y284" s="1"/>
      </tp>
      <tp t="e">
        <v>#N/A</v>
        <stp/>
        <stp>##V3_BDPV12</stp>
        <stp>SMSI UW Equity</stp>
        <stp>RTG_EGAN_JONES_LOCAL_SR_UNSEC</stp>
        <stp>[NASDAQ.xlsx]Sheet1!R305C13</stp>
        <tr r="M305" s="1"/>
      </tp>
      <tp t="e">
        <v>#N/A</v>
        <stp/>
        <stp>##V3_BDPV12</stp>
        <stp>MERU UW Equity</stp>
        <stp>TOT_DEBT_TO_TOT_ASSET</stp>
        <stp>[NASDAQ.xlsx]Sheet1!R214C25</stp>
        <tr r="Y214" s="1"/>
      </tp>
      <tp t="e">
        <v>#N/A</v>
        <stp/>
        <stp>##V3_BDPV12</stp>
        <stp>FUEL UW Equity</stp>
        <stp>EBITDA_TO_TOT_INT_EXP</stp>
        <stp>[NASDAQ.xlsx]Sheet1!R287C21</stp>
        <tr r="U287" s="1"/>
      </tp>
      <tp t="e">
        <v>#N/A</v>
        <stp/>
        <stp>##V3_BDPV12</stp>
        <stp>SEMI UW Equity</stp>
        <stp>TOT_DEBT_TO_TOT_ASSET</stp>
        <stp>[NASDAQ.xlsx]Sheet1!R315C25</stp>
        <tr r="Y315" s="1"/>
      </tp>
      <tp t="e">
        <v>#N/A</v>
        <stp/>
        <stp>##V3_BDPV12</stp>
        <stp>IMMR UW Equity</stp>
        <stp>RTG_EGAN_JONES_LOCAL_SR_UNSEC</stp>
        <stp>[NASDAQ.xlsx]Sheet1!R153C13</stp>
        <tr r="M153" s="1"/>
      </tp>
      <tp t="e">
        <v>#N/A</v>
        <stp/>
        <stp>##V3_BDPV12</stp>
        <stp>MENT UW Equity</stp>
        <stp>TOT_DEBT_TO_TOT_ASSET</stp>
        <stp>[NASDAQ.xlsx]Sheet1!R212C25</stp>
        <tr r="Y212" s="1"/>
      </tp>
      <tp t="e">
        <v>#N/A</v>
        <stp/>
        <stp>##V3_BDPV12</stp>
        <stp>EMKR UW Equity</stp>
        <stp>RTG_EGAN_JONES_LOCAL_SR_UNSEC</stp>
        <stp>[NASDAQ.xlsx]Sheet1!R117C13</stp>
        <tr r="M117" s="1"/>
      </tp>
      <tp t="e">
        <v>#N/A</v>
        <stp/>
        <stp>##V3_BDPV12</stp>
        <stp>AWRE UW Equity</stp>
        <stp>BS_TOT_ASSET</stp>
        <stp>[NASDAQ.xlsx]Sheet1!R41C22</stp>
        <tr r="V41" s="1"/>
      </tp>
      <tp t="e">
        <v>#N/A</v>
        <stp/>
        <stp>##V3_BDPV12</stp>
        <stp>CREE UW Equity</stp>
        <stp>BS_TOT_ASSET</stp>
        <stp>[NASDAQ.xlsx]Sheet1!R87C22</stp>
        <tr r="V87" s="1"/>
      </tp>
      <tp t="e">
        <v>#N/A</v>
        <stp/>
        <stp>##V3_BDPV12</stp>
        <stp>WATT UW Equity</stp>
        <stp>FREE_CASH_FLOW_MARGIN</stp>
        <stp>[NASDAQ.xlsx]Sheet1!R119C18</stp>
        <tr r="R119" s="1"/>
      </tp>
      <tp t="e">
        <v>#N/A</v>
        <stp/>
        <stp>##V3_BDPV12</stp>
        <stp>SATS UW Equity</stp>
        <stp>FREE_CASH_FLOW_MARGIN</stp>
        <stp>[NASDAQ.xlsx]Sheet1!R111C18</stp>
        <tr r="R111" s="1"/>
      </tp>
      <tp t="e">
        <v>#N/A</v>
        <stp/>
        <stp>##V3_BDPV12</stp>
        <stp>WAVX UW Equity</stp>
        <stp>FREE_CASH_FLOW_MARGIN</stp>
        <stp>[NASDAQ.xlsx]Sheet1!R365C18</stp>
        <tr r="R365" s="1"/>
      </tp>
      <tp t="e">
        <v>#N/A</v>
        <stp/>
        <stp>##V3_BDPV12</stp>
        <stp>PEGA UW Equity</stp>
        <stp>TOT_DEBT_TO_TOT_ASSET</stp>
        <stp>[NASDAQ.xlsx]Sheet1!R252C25</stp>
        <tr r="Y252" s="1"/>
      </tp>
      <tp t="e">
        <v>#N/A</v>
        <stp/>
        <stp>##V3_BDPV12</stp>
        <stp>NATI UW Equity</stp>
        <stp>FREE_CASH_FLOW_MARGIN</stp>
        <stp>[NASDAQ.xlsx]Sheet1!R229C18</stp>
        <tr r="R229" s="1"/>
      </tp>
      <tp>
        <v>0.41830000000000001</v>
        <stp/>
        <stp>##V3_BDHV12</stp>
        <stp>KELYA UW Equity</stp>
        <stp>OPER_MARGIN</stp>
        <stp>CQ12004</stp>
        <stp/>
        <stp>[NASDAQ.xlsx]OperMarg BDH!R5C175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S5" s="3"/>
      </tp>
      <tp>
        <v>0.41830000000000001</v>
        <stp/>
        <stp>##V3_BDHV12</stp>
        <stp>KELYB UW Equity</stp>
        <stp>OPER_MARGIN</stp>
        <stp>CQ12004</stp>
        <stp/>
        <stp>[NASDAQ.xlsx]OperMarg BDH!R5C176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T5" s="3"/>
      </tp>
      <tp>
        <v>8.8560999999999996</v>
        <stp/>
        <stp>##V3_BDHV12</stp>
        <stp>PLAB UW Equity</stp>
        <stp>OPER_MARGIN</stp>
        <stp>CQ12004</stp>
        <stp/>
        <stp>[NASDAQ.xlsx]OperMarg BDH!R5C255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U5" s="3"/>
      </tp>
      <tp t="e">
        <v>#N/A</v>
        <stp/>
        <stp>##V3_BDPV12</stp>
        <stp>SEAC UW Equity</stp>
        <stp>TOT_DEBT_TO_TOT_ASSET</stp>
        <stp>[NASDAQ.xlsx]Sheet1!R296C25</stp>
        <tr r="Y296" s="1"/>
      </tp>
      <tp t="e">
        <v>#N/A</v>
        <stp/>
        <stp>##V3_BDPV12</stp>
        <stp>LECO UW Equity</stp>
        <stp>TOT_DEBT_TO_TOT_ASSET</stp>
        <stp>[NASDAQ.xlsx]Sheet1!R190C25</stp>
        <tr r="Y190" s="1"/>
      </tp>
      <tp>
        <v>0.3322</v>
        <stp/>
        <stp>##V3_BDHV12</stp>
        <stp>TNGO UW Equity</stp>
        <stp>OPER_MARGIN</stp>
        <stp>CQ12004</stp>
        <stp/>
        <stp>[NASDAQ.xlsx]OperMarg BDH!R5C328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LP5" s="3"/>
      </tp>
      <tp t="e">
        <v>#N/A</v>
        <stp/>
        <stp>##V3_BDPV12</stp>
        <stp>OMCL UW Equity</stp>
        <stp>RTG_EGAN_JONES_LOCAL_SR_UNSEC</stp>
        <stp>[NASDAQ.xlsx]Sheet1!R240C13</stp>
        <tr r="M240" s="1"/>
      </tp>
      <tp t="e">
        <v>#N/A</v>
        <stp/>
        <stp>##V3_BDPV12</stp>
        <stp>PMCS UW Equity</stp>
        <stp>RTG_EGAN_JONES_LOCAL_SR_UNSEC</stp>
        <stp>[NASDAQ.xlsx]Sheet1!R259C13</stp>
        <tr r="M259" s="1"/>
      </tp>
      <tp t="e">
        <v>#N/A</v>
        <stp/>
        <stp>##V3_BDPV12</stp>
        <stp>SAPE UW Equity</stp>
        <stp>FREE_CASH_FLOW_MARGIN</stp>
        <stp>[NASDAQ.xlsx]Sheet1!R292C18</stp>
        <tr r="R292" s="1"/>
      </tp>
      <tp t="e">
        <v>#N/A</v>
        <stp/>
        <stp>##V3_BDPV12</stp>
        <stp>TECD UW Equity</stp>
        <stp>TOT_DEBT_TO_TOT_ASSET</stp>
        <stp>[NASDAQ.xlsx]Sheet1!R330C25</stp>
        <tr r="Y330" s="1"/>
      </tp>
      <tp t="e">
        <v>#N/A</v>
        <stp/>
        <stp>##V3_BDPV12</stp>
        <stp>VECO UW Equity</stp>
        <stp>TOT_DEBT_TO_TOT_ASSET</stp>
        <stp>[NASDAQ.xlsx]Sheet1!R356C25</stp>
        <tr r="Y356" s="1"/>
      </tp>
      <tp t="e">
        <v>#N/A</v>
        <stp/>
        <stp>##V3_BDPV12</stp>
        <stp>SMCI UW Equity</stp>
        <stp>RTG_EGAN_JONES_LOCAL_SR_UNSEC</stp>
        <stp>[NASDAQ.xlsx]Sheet1!R317C13</stp>
        <tr r="M317" s="1"/>
      </tp>
      <tp t="e">
        <v>#N/A</v>
        <stp/>
        <stp>##V3_BDPV12</stp>
        <stp>RMBS UW Equity</stp>
        <stp>RTG_EGAN_JONES_LOCAL_SR_UNSEC</stp>
        <stp>[NASDAQ.xlsx]Sheet1!R278C13</stp>
        <tr r="M278" s="1"/>
      </tp>
      <tp t="e">
        <v>#N/A</v>
        <stp/>
        <stp>##V3_BDPV12</stp>
        <stp>MIDD UW Equity</stp>
        <stp>NET_DEBT_TO_SHRHLDR_EQTY</stp>
        <stp>[NASDAQ.xlsx]Sheet1!R336C24</stp>
        <tr r="X336" s="1"/>
      </tp>
      <tp t="e">
        <v>#N/A</v>
        <stp/>
        <stp>##V3_BDPV12</stp>
        <stp>MITK UW Equity</stp>
        <stp>NET_DEBT_TO_SHRHLDR_EQTY</stp>
        <stp>[NASDAQ.xlsx]Sheet1!R222C24</stp>
        <tr r="X222" s="1"/>
      </tp>
      <tp t="e">
        <v>#N/A</v>
        <stp/>
        <stp>##V3_BDPV12</stp>
        <stp>MIND UW Equity</stp>
        <stp>NET_DEBT_TO_SHRHLDR_EQTY</stp>
        <stp>[NASDAQ.xlsx]Sheet1!R221C24</stp>
        <tr r="X221" s="1"/>
      </tp>
      <tp t="e">
        <v>#N/A</v>
        <stp/>
        <stp>##V3_BDPV12</stp>
        <stp>MKTO UW Equity</stp>
        <stp>NET_DEBT_TO_SHRHLDR_EQTY</stp>
        <stp>[NASDAQ.xlsx]Sheet1!R204C24</stp>
        <tr r="X204" s="1"/>
      </tp>
      <tp t="e">
        <v>#N/A</v>
        <stp/>
        <stp>##V3_BDPV12</stp>
        <stp>MLNX UW Equity</stp>
        <stp>NET_DEBT_TO_SHRHLDR_EQTY</stp>
        <stp>[NASDAQ.xlsx]Sheet1!R211C24</stp>
        <tr r="X211" s="1"/>
      </tp>
      <tp t="e">
        <v>#N/A</v>
        <stp/>
        <stp>##V3_BDPV12</stp>
        <stp>MNTX UW Equity</stp>
        <stp>NET_DEBT_TO_SHRHLDR_EQTY</stp>
        <stp>[NASDAQ.xlsx]Sheet1!R203C24</stp>
        <tr r="X203" s="1"/>
      </tp>
      <tp t="e">
        <v>#N/A</v>
        <stp/>
        <stp>##V3_BDPV12</stp>
        <stp>MNGA UW Equity</stp>
        <stp>NET_DEBT_TO_SHRHLDR_EQTY</stp>
        <stp>[NASDAQ.xlsx]Sheet1!R200C24</stp>
        <tr r="X200" s="1"/>
      </tp>
      <tp t="e">
        <v>#N/A</v>
        <stp/>
        <stp>##V3_BDPV12</stp>
        <stp>MOSY UW Equity</stp>
        <stp>NET_DEBT_TO_SHRHLDR_EQTY</stp>
        <stp>[NASDAQ.xlsx]Sheet1!R226C24</stp>
        <tr r="X226" s="1"/>
      </tp>
      <tp t="e">
        <v>#N/A</v>
        <stp/>
        <stp>##V3_BDPV12</stp>
        <stp>MOBL UW Equity</stp>
        <stp>NET_DEBT_TO_SHRHLDR_EQTY</stp>
        <stp>[NASDAQ.xlsx]Sheet1!R223C24</stp>
        <tr r="X223" s="1"/>
      </tp>
      <tp t="e">
        <v>#N/A</v>
        <stp/>
        <stp>##V3_BDPV12</stp>
        <stp>MANH UW Equity</stp>
        <stp>NET_DEBT_TO_SHRHLDR_EQTY</stp>
        <stp>[NASDAQ.xlsx]Sheet1!R202C24</stp>
        <tr r="X202" s="1"/>
      </tp>
      <tp t="e">
        <v>#N/A</v>
        <stp/>
        <stp>##V3_BDPV12</stp>
        <stp>MCRL UW Equity</stp>
        <stp>NET_DEBT_TO_SHRHLDR_EQTY</stp>
        <stp>[NASDAQ.xlsx]Sheet1!R215C24</stp>
        <tr r="X215" s="1"/>
      </tp>
      <tp t="e">
        <v>#N/A</v>
        <stp/>
        <stp>##V3_BDPV12</stp>
        <stp>MCHP UW Equity</stp>
        <stp>NET_DEBT_TO_SHRHLDR_EQTY</stp>
        <stp>[NASDAQ.xlsx]Sheet1!R216C24</stp>
        <tr r="X216" s="1"/>
      </tp>
      <tp t="e">
        <v>#N/A</v>
        <stp/>
        <stp>##V3_BDPV12</stp>
        <stp>MDSO UW Equity</stp>
        <stp>NET_DEBT_TO_SHRHLDR_EQTY</stp>
        <stp>[NASDAQ.xlsx]Sheet1!R210C24</stp>
        <tr r="X210" s="1"/>
      </tp>
      <tp t="e">
        <v>#N/A</v>
        <stp/>
        <stp>##V3_BDPV12</stp>
        <stp>MDAS UW Equity</stp>
        <stp>NET_DEBT_TO_SHRHLDR_EQTY</stp>
        <stp>[NASDAQ.xlsx]Sheet1!R208C24</stp>
        <tr r="X208" s="1"/>
      </tp>
      <tp t="e">
        <v>#N/A</v>
        <stp/>
        <stp>##V3_BDPV12</stp>
        <stp>MERU UW Equity</stp>
        <stp>NET_DEBT_TO_SHRHLDR_EQTY</stp>
        <stp>[NASDAQ.xlsx]Sheet1!R214C24</stp>
        <tr r="X214" s="1"/>
      </tp>
      <tp t="e">
        <v>#N/A</v>
        <stp/>
        <stp>##V3_BDPV12</stp>
        <stp>MENT UW Equity</stp>
        <stp>NET_DEBT_TO_SHRHLDR_EQTY</stp>
        <stp>[NASDAQ.xlsx]Sheet1!R212C24</stp>
        <tr r="X212" s="1"/>
      </tp>
      <tp t="e">
        <v>#N/A</v>
        <stp/>
        <stp>##V3_BDPV12</stp>
        <stp>MFLX UW Equity</stp>
        <stp>NET_DEBT_TO_SHRHLDR_EQTY</stp>
        <stp>[NASDAQ.xlsx]Sheet1!R228C24</stp>
        <tr r="X228" s="1"/>
      </tp>
      <tp t="e">
        <v>#N/A</v>
        <stp/>
        <stp>##V3_BDPV12</stp>
        <stp>MGRC UW Equity</stp>
        <stp>NET_DEBT_TO_SHRHLDR_EQTY</stp>
        <stp>[NASDAQ.xlsx]Sheet1!R207C24</stp>
        <tr r="X207" s="1"/>
      </tp>
      <tp t="e">
        <v>#N/A</v>
        <stp/>
        <stp>##V3_BDPV12</stp>
        <stp>MXIM UW Equity</stp>
        <stp>NET_DEBT_TO_SHRHLDR_EQTY</stp>
        <stp>[NASDAQ.xlsx]Sheet1!R206C24</stp>
        <tr r="X206" s="1"/>
      </tp>
      <tp t="e">
        <v>#N/A</v>
        <stp/>
        <stp>##V3_BDPV12</stp>
        <stp>COVSV UW Equity</stp>
        <stp>NET_WORKING_CAPITAL_INVESTMENT</stp>
        <stp>[NASDAQ.xlsx]Sheet1!R85C27</stp>
        <tr r="AA85" s="1"/>
      </tp>
      <tp t="e">
        <v>#N/A</v>
        <stp/>
        <stp>##V3_BDPV12</stp>
        <stp>MPWR UW Equity</stp>
        <stp>NET_DEBT_TO_SHRHLDR_EQTY</stp>
        <stp>[NASDAQ.xlsx]Sheet1!R224C24</stp>
        <tr r="X224" s="1"/>
      </tp>
      <tp t="e">
        <v>#N/A</v>
        <stp/>
        <stp>##V3_BDPV12</stp>
        <stp>MRVC UW Equity</stp>
        <stp>NET_DEBT_TO_SHRHLDR_EQTY</stp>
        <stp>[NASDAQ.xlsx]Sheet1!R227C24</stp>
        <tr r="X227" s="1"/>
      </tp>
      <tp t="e">
        <v>#N/A</v>
        <stp/>
        <stp>##V3_BDPV12</stp>
        <stp>MRGE UW Equity</stp>
        <stp>NET_DEBT_TO_SHRHLDR_EQTY</stp>
        <stp>[NASDAQ.xlsx]Sheet1!R213C24</stp>
        <tr r="X213" s="1"/>
      </tp>
      <tp t="e">
        <v>#N/A</v>
        <stp/>
        <stp>##V3_BDPV12</stp>
        <stp>MSTR UW Equity</stp>
        <stp>NET_DEBT_TO_SHRHLDR_EQTY</stp>
        <stp>[NASDAQ.xlsx]Sheet1!R220C24</stp>
        <tr r="X220" s="1"/>
      </tp>
      <tp t="e">
        <v>#N/A</v>
        <stp/>
        <stp>##V3_BDPV12</stp>
        <stp>MSFT UW Equity</stp>
        <stp>NET_DEBT_TO_SHRHLDR_EQTY</stp>
        <stp>[NASDAQ.xlsx]Sheet1!R219C24</stp>
        <tr r="X219" s="1"/>
      </tp>
      <tp t="e">
        <v>#N/A</v>
        <stp/>
        <stp>##V3_BDPV12</stp>
        <stp>MSCC UW Equity</stp>
        <stp>NET_DEBT_TO_SHRHLDR_EQTY</stp>
        <stp>[NASDAQ.xlsx]Sheet1!R218C24</stp>
        <tr r="X218" s="1"/>
      </tp>
      <tp t="e">
        <v>#N/A</v>
        <stp/>
        <stp>##V3_BDPV12</stp>
        <stp>MTSN UW Equity</stp>
        <stp>NET_DEBT_TO_SHRHLDR_EQTY</stp>
        <stp>[NASDAQ.xlsx]Sheet1!R205C24</stp>
        <tr r="X205" s="1"/>
      </tp>
      <tp t="e">
        <v>#N/A</v>
        <stp/>
        <stp>##V3_BDPV12</stp>
        <stp>MTBC UW Equity</stp>
        <stp>NET_DEBT_TO_SHRHLDR_EQTY</stp>
        <stp>[NASDAQ.xlsx]Sheet1!R209C24</stp>
        <tr r="X209" s="1"/>
      </tp>
      <tp t="e">
        <v>#N/A</v>
        <stp/>
        <stp>##V3_BDPV12</stp>
        <stp>MTSI UW Equity</stp>
        <stp>NET_DEBT_TO_SHRHLDR_EQTY</stp>
        <stp>[NASDAQ.xlsx]Sheet1!R199C24</stp>
        <tr r="X199" s="1"/>
      </tp>
      <tp>
        <v>14.207599999999999</v>
        <stp/>
        <stp>##V3_BDHV12</stp>
        <stp>ADP UW Equity</stp>
        <stp>OPER_MARGIN</stp>
        <stp>CQ12004</stp>
        <stp/>
        <stp>[NASDAQ.xlsx]OperMarg BDH!R5C38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L5" s="3"/>
      </tp>
      <tp t="e">
        <v>#N/A</v>
        <stp/>
        <stp>##V3_BDPV12</stp>
        <stp>FB UW Equity</stp>
        <stp>FREE_CASH_FLOW_MARGIN</stp>
        <stp>[NASDAQ.xlsx]Sheet1!R130C18</stp>
        <tr r="R130" s="1"/>
      </tp>
      <tp t="e">
        <v>#N/A</v>
        <stp/>
        <stp>##V3_BDPV12</stp>
        <stp>EA UW Equity</stp>
        <stp>FREE_CASH_FLOW_MARGIN</stp>
        <stp>[NASDAQ.xlsx]Sheet1!R115C18</stp>
        <tr r="R115" s="1"/>
      </tp>
      <tp t="e">
        <v>#N/A</v>
        <stp/>
        <stp>##V3_BDPV12</stp>
        <stp>MU UW Equity</stp>
        <stp>FREE_CASH_FLOW_MARGIN</stp>
        <stp>[NASDAQ.xlsx]Sheet1!R217C18</stp>
        <tr r="R217" s="1"/>
      </tp>
      <tp t="e">
        <v>#N/A</v>
        <stp/>
        <stp>##V3_BDPV12</stp>
        <stp>CA UW Equity</stp>
        <stp>EBITDA_TO_TOT_INT_EXP</stp>
        <stp>[NASDAQ.xlsx]Sheet1!R59C21</stp>
        <tr r="U59" s="1"/>
      </tp>
      <tp t="e">
        <v>#N/A</v>
        <stp/>
        <stp>##V3_BDPV12</stp>
        <stp>BV UW Equity</stp>
        <stp>EBITDA_TO_TOT_INT_EXP</stp>
        <stp>[NASDAQ.xlsx]Sheet1!R45C21</stp>
        <tr r="U45" s="1"/>
      </tp>
      <tp t="e">
        <v>#N/A</v>
        <stp/>
        <stp>##V3_BDPV12</stp>
        <stp>CY UW Equity</stp>
        <stp>EBITDA_TO_TOT_INT_EXP</stp>
        <stp>[NASDAQ.xlsx]Sheet1!R93C21</stp>
        <tr r="U93" s="1"/>
      </tp>
      <tp t="e">
        <v>#N/A</v>
        <stp/>
        <stp>##V3_BDPV12</stp>
        <stp>RP UW Equity</stp>
        <stp>FREE_CASH_FLOW_MARGIN</stp>
        <stp>[NASDAQ.xlsx]Sheet1!R282C18</stp>
        <tr r="R282" s="1"/>
      </tp>
      <tp t="e">
        <v>#N/A</v>
        <stp/>
        <stp>##V3_BDPV12</stp>
        <stp>FCS UW Equity</stp>
        <stp>EBITDA_TO_TOT_INT_EXP</stp>
        <stp>[NASDAQ.xlsx]Sheet1!R131C21</stp>
        <tr r="U131" s="1"/>
      </tp>
      <tp>
        <v>9.4966000000000008</v>
        <stp/>
        <stp>##V3_BDHV12</stp>
        <stp>SABR UW Equity</stp>
        <stp>OPER_MARGIN</stp>
        <stp>CQ12004</stp>
        <stp/>
        <stp>[NASDAQ.xlsx]OperMarg BDH!R5C288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KB5" s="3"/>
      </tp>
      <tp>
        <v>10.4946</v>
        <stp/>
        <stp>##V3_BDHV12</stp>
        <stp>ACIW UW Equity</stp>
        <stp>OPER_MARGIN</stp>
        <stp>CQ12004</stp>
        <stp/>
        <stp>[NASDAQ.xlsx]OperMarg BDH!R5C3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C5" s="3"/>
      </tp>
      <tp t="e">
        <v>#N/A</v>
        <stp/>
        <stp>##V3_BDPV12</stp>
        <stp>CVV UW Equity</stp>
        <stp>RTG_SP_LT_LC_ISSUER_CREDIT</stp>
        <stp>[NASDAQ.xlsx]Sheet1!R92C8</stp>
        <tr r="H92" s="1"/>
      </tp>
      <tp>
        <v>15.411099999999999</v>
        <stp/>
        <stp>##V3_BDHV12</stp>
        <stp>LECO UW Equity</stp>
        <stp>OPER_MARGIN</stp>
        <stp>CQ12004</stp>
        <stp/>
        <stp>[NASDAQ.xlsx]OperMarg BDH!R5C189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G5" s="3"/>
      </tp>
      <tp>
        <v>14.7965</v>
        <stp/>
        <stp>##V3_BDHV12</stp>
        <stp>NVDA UW Equity</stp>
        <stp>OPER_MARGIN</stp>
        <stp>CQ12004</stp>
        <stp/>
        <stp>[NASDAQ.xlsx]OperMarg BDH!R5C237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C5" s="3"/>
      </tp>
      <tp t="e">
        <v>#N/A</v>
        <stp/>
        <stp>##V3_BDPV12</stp>
        <stp>QLYS UW Equity</stp>
        <stp>RTG_EGAN_JONES_LOCAL_SR_UNSEC</stp>
        <stp>[NASDAQ.xlsx]Sheet1!R273C13</stp>
        <tr r="M273" s="1"/>
      </tp>
      <tp t="e">
        <v>#N/A</v>
        <stp/>
        <stp>##V3_BDPV12</stp>
        <stp>PLXS UW Equity</stp>
        <stp>RTG_EGAN_JONES_LOCAL_SR_UNSEC</stp>
        <stp>[NASDAQ.xlsx]Sheet1!R258C13</stp>
        <tr r="M258" s="1"/>
      </tp>
      <tp t="e">
        <v>#N/A</v>
        <stp/>
        <stp>##V3_BDPV12</stp>
        <stp>TTMI UW Equity</stp>
        <stp>EBITDA_TO_TOT_INT_EXP</stp>
        <stp>[NASDAQ.xlsx]Sheet1!R346C21</stp>
        <tr r="U346" s="1"/>
      </tp>
      <tp>
        <v>8.5793999999999997</v>
        <stp/>
        <stp>##V3_BDHV12</stp>
        <stp>MDSO UW Equity</stp>
        <stp>OPER_MARGIN</stp>
        <stp>CQ12004</stp>
        <stp/>
        <stp>[NASDAQ.xlsx]OperMarg BDH!R5C209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HA5" s="3"/>
      </tp>
      <tp t="e">
        <v>#N/A</v>
        <stp/>
        <stp>##V3_BDPV12</stp>
        <stp>FTNT UW Equity</stp>
        <stp>EBITDA_TO_TOT_INT_EXP</stp>
        <stp>[NASDAQ.xlsx]Sheet1!R139C21</stp>
        <tr r="U139" s="1"/>
      </tp>
      <tp>
        <v>10.367900000000001</v>
        <stp/>
        <stp>##V3_BDHV12</stp>
        <stp>DIOD UW Equity</stp>
        <stp>OPER_MARGIN</stp>
        <stp>CQ12004</stp>
        <stp/>
        <stp>[NASDAQ.xlsx]OperMarg BDH!R5C102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X5" s="3"/>
      </tp>
      <tp t="e">
        <v>#N/A</v>
        <stp/>
        <stp>##V3_BDPV12</stp>
        <stp>ULTI UW Equity</stp>
        <stp>RTG_EGAN_JONES_LOCAL_SR_UNSEC</stp>
        <stp>[NASDAQ.xlsx]Sheet1!R337C13</stp>
        <tr r="M337" s="1"/>
      </tp>
      <tp t="e">
        <v>#N/A</v>
        <stp/>
        <stp>##V3_BDPV12</stp>
        <stp>MTBC UW Equity</stp>
        <stp>EBITDA_TO_TOT_INT_EXP</stp>
        <stp>[NASDAQ.xlsx]Sheet1!R209C21</stp>
        <tr r="U209" s="1"/>
      </tp>
      <tp t="e">
        <v>#N/A</v>
        <stp/>
        <stp>##V3_BDPV12</stp>
        <stp>NTCT UW Equity</stp>
        <stp>EBITDA_TO_TOT_INT_EXP</stp>
        <stp>[NASDAQ.xlsx]Sheet1!R234C21</stp>
        <tr r="U234" s="1"/>
      </tp>
      <tp t="e">
        <v>#N/A</v>
        <stp/>
        <stp>##V3_BDPV12</stp>
        <stp>SLTC UW Equity</stp>
        <stp>RTG_EGAN_JONES_LOCAL_SR_UNSEC</stp>
        <stp>[NASDAQ.xlsx]Sheet1!R297C13</stp>
        <tr r="M297" s="1"/>
      </tp>
      <tp t="e">
        <v>#N/A</v>
        <stp/>
        <stp>##V3_BDPV12</stp>
        <stp>IDTI UW Equity</stp>
        <stp>TOT_DEBT_TO_TOT_ASSET</stp>
        <stp>[NASDAQ.xlsx]Sheet1!R158C25</stp>
        <tr r="Y158" s="1"/>
      </tp>
      <tp t="e">
        <v>#N/A</v>
        <stp/>
        <stp>##V3_BDPV12</stp>
        <stp>LLTC UW Equity</stp>
        <stp>RTG_EGAN_JONES_LOCAL_SR_UNSEC</stp>
        <stp>[NASDAQ.xlsx]Sheet1!R191C13</stp>
        <tr r="M191" s="1"/>
      </tp>
      <tp t="e">
        <v>#N/A</v>
        <stp/>
        <stp>##V3_BDPV12</stp>
        <stp>KTCC UW Equity</stp>
        <stp>EBITDA_TO_TOT_INT_EXP</stp>
        <stp>[NASDAQ.xlsx]Sheet1!R179C21</stp>
        <tr r="U179" s="1"/>
      </tp>
      <tp t="e">
        <v>#N/A</v>
        <stp/>
        <stp>##V3_BDPV12</stp>
        <stp>NTAP UW Equity</stp>
        <stp>EBITDA_TO_TOT_INT_EXP</stp>
        <stp>[NASDAQ.xlsx]Sheet1!R232C21</stp>
        <tr r="U232" s="1"/>
      </tp>
      <tp t="e">
        <v>#N/A</v>
        <stp/>
        <stp>##V3_BDPV12</stp>
        <stp>GLUU UW Equity</stp>
        <stp>RTG_EGAN_JONES_LOCAL_SR_UNSEC</stp>
        <stp>[NASDAQ.xlsx]Sheet1!R140C13</stp>
        <tr r="M140" s="1"/>
      </tp>
      <tp t="e">
        <v>#N/A</v>
        <stp/>
        <stp>##V3_BDPV12</stp>
        <stp>PLUS UW Equity</stp>
        <stp>RTG_EGAN_JONES_LOCAL_SR_UNSEC</stp>
        <stp>[NASDAQ.xlsx]Sheet1!R125C13</stp>
        <tr r="M125" s="1"/>
      </tp>
      <tp t="e">
        <v>#N/A</v>
        <stp/>
        <stp>##V3_BDPV12</stp>
        <stp>ELRC UW Equity</stp>
        <stp>RTG_EGAN_JONES_LOCAL_SR_UNSEC</stp>
        <stp>[NASDAQ.xlsx]Sheet1!R114C13</stp>
        <tr r="M114" s="1"/>
      </tp>
      <tp t="e">
        <v>#N/A</v>
        <stp/>
        <stp>##V3_BDPV12</stp>
        <stp>KTEC UW Equity</stp>
        <stp>EBITDA_TO_TOT_INT_EXP</stp>
        <stp>[NASDAQ.xlsx]Sheet1!R178C21</stp>
        <tr r="U178" s="1"/>
      </tp>
      <tp t="e">
        <v>#N/A</v>
        <stp/>
        <stp>##V3_BDPV12</stp>
        <stp>JDSU UW Equity</stp>
        <stp>TOT_DEBT_TO_TOT_ASSET</stp>
        <stp>[NASDAQ.xlsx]Sheet1!R174C25</stp>
        <tr r="Y174" s="1"/>
      </tp>
      <tp t="e">
        <v>#N/A</v>
        <stp/>
        <stp>##V3_BDPV12</stp>
        <stp>MDSO UW Equity</stp>
        <stp>TOT_DEBT_TO_TOT_ASSET</stp>
        <stp>[NASDAQ.xlsx]Sheet1!R210C25</stp>
        <tr r="Y210" s="1"/>
      </tp>
      <tp t="e">
        <v>#N/A</v>
        <stp/>
        <stp>##V3_BDPV12</stp>
        <stp>NLST UW Equity</stp>
        <stp>RTG_EGAN_JONES_LOCAL_SR_UNSEC</stp>
        <stp>[NASDAQ.xlsx]Sheet1!R233C13</stp>
        <tr r="M233" s="1"/>
      </tp>
      <tp t="e">
        <v>#N/A</v>
        <stp/>
        <stp>##V3_BDPV12</stp>
        <stp>TTEC UW Equity</stp>
        <stp>EBITDA_TO_TOT_INT_EXP</stp>
        <stp>[NASDAQ.xlsx]Sheet1!R332C21</stp>
        <tr r="U332" s="1"/>
      </tp>
      <tp t="e">
        <v>#N/A</v>
        <stp/>
        <stp>##V3_BDPV12</stp>
        <stp>UTEK UW Equity</stp>
        <stp>EBITDA_TO_TOT_INT_EXP</stp>
        <stp>[NASDAQ.xlsx]Sheet1!R351C21</stp>
        <tr r="U351" s="1"/>
      </tp>
      <tp>
        <v>-134.42939999999999</v>
        <stp/>
        <stp>##V3_BDHV12</stp>
        <stp>FEYE UW Equity</stp>
        <stp>OPER_MARGIN</stp>
        <stp>CQ12004</stp>
        <stp/>
        <stp>[NASDAQ.xlsx]OperMarg BDH!R5C133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EC5" s="3"/>
      </tp>
      <tp t="e">
        <v>#N/A</v>
        <stp/>
        <stp>##V3_BDPV12</stp>
        <stp>VDSI UW Equity</stp>
        <stp>TOT_DEBT_TO_TOT_ASSET</stp>
        <stp>[NASDAQ.xlsx]Sheet1!R355C25</stp>
        <tr r="Y355" s="1"/>
      </tp>
      <tp t="e">
        <v>#N/A</v>
        <stp/>
        <stp>##V3_BDPV12</stp>
        <stp>ELNK UW Equity</stp>
        <stp>RTG_EGAN_JONES_LOCAL_SR_UNSEC</stp>
        <stp>[NASDAQ.xlsx]Sheet1!R108C13</stp>
        <tr r="M108" s="1"/>
      </tp>
      <tp t="e">
        <v>#N/A</v>
        <stp/>
        <stp>##V3_BDPV12</stp>
        <stp>ELON UW Equity</stp>
        <stp>RTG_EGAN_JONES_LOCAL_SR_UNSEC</stp>
        <stp>[NASDAQ.xlsx]Sheet1!R110C13</stp>
        <tr r="M110" s="1"/>
      </tp>
      <tp t="e">
        <v>#N/A</v>
        <stp/>
        <stp>##V3_BDPV12</stp>
        <stp>RLOC UW Equity</stp>
        <stp>RTG_EGAN_JONES_LOCAL_SR_UNSEC</stp>
        <stp>[NASDAQ.xlsx]Sheet1!R280C13</stp>
        <tr r="M280" s="1"/>
      </tp>
      <tp t="e">
        <v>#N/A</v>
        <stp/>
        <stp>##V3_BDPV12</stp>
        <stp>XLNX UW Equity</stp>
        <stp>RTG_EGAN_JONES_LOCAL_SR_UNSEC</stp>
        <stp>[NASDAQ.xlsx]Sheet1!R370C13</stp>
        <tr r="M370" s="1"/>
      </tp>
      <tp t="e">
        <v>#N/A</v>
        <stp/>
        <stp>##V3_BDPV12</stp>
        <stp>MLNX UW Equity</stp>
        <stp>RTG_EGAN_JONES_LOCAL_SR_UNSEC</stp>
        <stp>[NASDAQ.xlsx]Sheet1!R211C13</stp>
        <tr r="M211" s="1"/>
      </tp>
      <tp t="e">
        <v>#N/A</v>
        <stp/>
        <stp>##V3_BDPV12</stp>
        <stp>QLIK UW Equity</stp>
        <stp>RTG_EGAN_JONES_LOCAL_SR_UNSEC</stp>
        <stp>[NASDAQ.xlsx]Sheet1!R268C13</stp>
        <tr r="M268" s="1"/>
      </tp>
      <tp t="e">
        <v>#N/A</v>
        <stp/>
        <stp>##V3_BDPV12</stp>
        <stp>ANAD UW Equity</stp>
        <stp>BS_TOT_ASSET</stp>
        <stp>[NASDAQ.xlsx]Sheet1!R19C22</stp>
        <tr r="V19" s="1"/>
      </tp>
      <tp t="e">
        <v>#N/A</v>
        <stp/>
        <stp>##V3_BDPV12</stp>
        <stp>DLHC UW Equity</stp>
        <stp>RTG_EGAN_JONES_LOCAL_SR_UNSEC</stp>
        <stp>[NASDAQ.xlsx]Sheet1!R104C13</stp>
        <tr r="M104" s="1"/>
      </tp>
      <tp t="e">
        <v>#N/A</v>
        <stp/>
        <stp>##V3_BDPV12</stp>
        <stp>BRCD UW Equity</stp>
        <stp>BS_TOT_ASSET</stp>
        <stp>[NASDAQ.xlsx]Sheet1!R56C22</stp>
        <tr r="V56" s="1"/>
      </tp>
      <tp t="e">
        <v>#N/A</v>
        <stp/>
        <stp>##V3_BDPV12</stp>
        <stp>HLIT UW Equity</stp>
        <stp>RTG_EGAN_JONES_LOCAL_SR_UNSEC</stp>
        <stp>[NASDAQ.xlsx]Sheet1!R146C13</stp>
        <tr r="M146" s="1"/>
      </tp>
      <tp t="e">
        <v>#N/A</v>
        <stp/>
        <stp>##V3_BDPV12</stp>
        <stp>CALD UW Equity</stp>
        <stp>BS_TOT_ASSET</stp>
        <stp>[NASDAQ.xlsx]Sheet1!R63C22</stp>
        <tr r="V63" s="1"/>
      </tp>
      <tp t="e">
        <v>#N/A</v>
        <stp/>
        <stp>##V3_BDPV12</stp>
        <stp>CSOD UW Equity</stp>
        <stp>BS_TOT_ASSET</stp>
        <stp>[NASDAQ.xlsx]Sheet1!R83C22</stp>
        <tr r="V83" s="1"/>
      </tp>
      <tp>
        <v>-2.1480999999999999</v>
        <stp/>
        <stp>##V3_BDHV12</stp>
        <stp>COMM UW Equity</stp>
        <stp>FREE_CASH_FLOW_MARGIN</stp>
        <stp>CQ12004</stp>
        <stp/>
        <stp>[NASDAQ.xlsx]FCFMarg BDH!R5C72</stp>
        <stp>Dir=V</stp>
        <stp>Dts=H</stp>
        <stp>Sort=D</stp>
        <stp>Quote=C</stp>
        <stp>QtTyp=Y</stp>
        <stp>Days=T</stp>
        <stp>Per=cq</stp>
        <stp>DtFmt=D</stp>
        <stp>UseDPDF=Y</stp>
        <stp>cols=1;rows=4</stp>
        <tr r="BT5" s="4"/>
      </tp>
      <tp t="e">
        <v>#N/A</v>
        <stp/>
        <stp>##V3_BDPV12</stp>
        <stp>VTSS UW Equity</stp>
        <stp>EBITDA_TO_TOT_INT_EXP</stp>
        <stp>[NASDAQ.xlsx]Sheet1!R364C21</stp>
        <tr r="U364" s="1"/>
      </tp>
      <tp t="e">
        <v>#N/A</v>
        <stp/>
        <stp>##V3_BDPV12</stp>
        <stp>EDGW UW Equity</stp>
        <stp>TOT_DEBT_TO_TOT_ASSET</stp>
        <stp>[NASDAQ.xlsx]Sheet1!R112C25</stp>
        <tr r="Y112" s="1"/>
      </tp>
      <tp t="e">
        <v>#N/A</v>
        <stp/>
        <stp>##V3_BDPV12</stp>
        <stp>MTSN UW Equity</stp>
        <stp>EBITDA_TO_TOT_INT_EXP</stp>
        <stp>[NASDAQ.xlsx]Sheet1!R205C21</stp>
        <tr r="U205" s="1"/>
      </tp>
      <tp t="e">
        <v>#N/A</v>
        <stp/>
        <stp>##V3_BDPV12</stp>
        <stp>STRM UW Equity</stp>
        <stp>EBITDA_TO_TOT_INT_EXP</stp>
        <stp>[NASDAQ.xlsx]Sheet1!R314C21</stp>
        <tr r="U314" s="1"/>
      </tp>
      <tp t="e">
        <v>#N/A</v>
        <stp/>
        <stp>##V3_BDPV12</stp>
        <stp>QLGC UW Equity</stp>
        <stp>RTG_EGAN_JONES_LOCAL_SR_UNSEC</stp>
        <stp>[NASDAQ.xlsx]Sheet1!R269C13</stp>
        <tr r="M269" s="1"/>
      </tp>
      <tp t="e">
        <v>#N/A</v>
        <stp/>
        <stp>##V3_BDPV12</stp>
        <stp>MTSI UW Equity</stp>
        <stp>EBITDA_TO_TOT_INT_EXP</stp>
        <stp>[NASDAQ.xlsx]Sheet1!R199C21</stp>
        <tr r="U199" s="1"/>
      </tp>
      <tp t="e">
        <v>#N/A</v>
        <stp/>
        <stp>##V3_BDPV12</stp>
        <stp>LTRX UW Equity</stp>
        <stp>EBITDA_TO_TOT_INT_EXP</stp>
        <stp>[NASDAQ.xlsx]Sheet1!R187C21</stp>
        <tr r="U187" s="1"/>
      </tp>
      <tp t="e">
        <v>#N/A</v>
        <stp/>
        <stp>##V3_BDPV12</stp>
        <stp>PDFS UW Equity</stp>
        <stp>TOT_DEBT_TO_TOT_ASSET</stp>
        <stp>[NASDAQ.xlsx]Sheet1!R250C25</stp>
        <tr r="Y250" s="1"/>
      </tp>
      <tp t="e">
        <v>#N/A</v>
        <stp/>
        <stp>##V3_BDPV12</stp>
        <stp>PLAB UW Equity</stp>
        <stp>RTG_EGAN_JONES_LOCAL_SR_UNSEC</stp>
        <stp>[NASDAQ.xlsx]Sheet1!R256C13</stp>
        <tr r="M256" s="1"/>
      </tp>
      <tp t="e">
        <v>#N/A</v>
        <stp/>
        <stp>##V3_BDPV12</stp>
        <stp>MDAS UW Equity</stp>
        <stp>TOT_DEBT_TO_TOT_ASSET</stp>
        <stp>[NASDAQ.xlsx]Sheet1!R208C25</stp>
        <tr r="Y208" s="1"/>
      </tp>
      <tp t="e">
        <v>#N/A</v>
        <stp/>
        <stp>##V3_BDPV12</stp>
        <stp>TTWO UW Equity</stp>
        <stp>EBITDA_TO_TOT_INT_EXP</stp>
        <stp>[NASDAQ.xlsx]Sheet1!R328C21</stp>
        <tr r="U328" s="1"/>
      </tp>
      <tp>
        <v>-29.419599999999999</v>
        <stp/>
        <stp>##V3_BDHV12</stp>
        <stp>TRUE UW Equity</stp>
        <stp>OPER_MARGIN</stp>
        <stp>CQ12004</stp>
        <stp/>
        <stp>[NASDAQ.xlsx]OperMarg BDH!R5C343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ME5" s="3"/>
      </tp>
      <tp t="e">
        <v>#N/A</v>
        <stp/>
        <stp>##V3_BDPV12</stp>
        <stp>SLAB UW Equity</stp>
        <stp>RTG_EGAN_JONES_LOCAL_SR_UNSEC</stp>
        <stp>[NASDAQ.xlsx]Sheet1!R302C13</stp>
        <tr r="M302" s="1"/>
      </tp>
      <tp t="e">
        <v>#N/A</v>
        <stp/>
        <stp>##V3_BDPV12</stp>
        <stp>NTWK UW Equity</stp>
        <stp>EBITDA_TO_TOT_INT_EXP</stp>
        <stp>[NASDAQ.xlsx]Sheet1!R235C21</stp>
        <tr r="U235" s="1"/>
      </tp>
      <tp>
        <v>-17.377500000000001</v>
        <stp/>
        <stp>##V3_BDHV12</stp>
        <stp>SEAC UW Equity</stp>
        <stp>OPER_MARGIN</stp>
        <stp>CQ12004</stp>
        <stp/>
        <stp>[NASDAQ.xlsx]OperMarg BDH!R5C295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I5" s="3"/>
      </tp>
      <tp t="e">
        <v>#N/A</v>
        <stp/>
        <stp>##V3_BDPV12</stp>
        <stp>NLST UW Equity</stp>
        <stp>NET_DEBT_TO_SHRHLDR_EQTY</stp>
        <stp>[NASDAQ.xlsx]Sheet1!R233C24</stp>
        <tr r="X233" s="1"/>
      </tp>
      <tp t="e">
        <v>#N/A</v>
        <stp/>
        <stp>##V3_BDPV12</stp>
        <stp>RP UW Equity</stp>
        <stp>NET_DEBT_TO_SHRHLDR_EQTY</stp>
        <stp>[NASDAQ.xlsx]Sheet1!R282C24</stp>
        <tr r="X282" s="1"/>
      </tp>
      <tp t="e">
        <v>#N/A</v>
        <stp/>
        <stp>##V3_BDPV12</stp>
        <stp>MU UW Equity</stp>
        <stp>NET_DEBT_TO_SHRHLDR_EQTY</stp>
        <stp>[NASDAQ.xlsx]Sheet1!R217C24</stp>
        <tr r="X217" s="1"/>
      </tp>
      <tp t="e">
        <v>#N/A</v>
        <stp/>
        <stp>##V3_BDPV12</stp>
        <stp>NATI UW Equity</stp>
        <stp>NET_DEBT_TO_SHRHLDR_EQTY</stp>
        <stp>[NASDAQ.xlsx]Sheet1!R229C24</stp>
        <tr r="X229" s="1"/>
      </tp>
      <tp t="e">
        <v>#N/A</v>
        <stp/>
        <stp>##V3_BDPV12</stp>
        <stp>EA UW Equity</stp>
        <stp>NET_DEBT_TO_SHRHLDR_EQTY</stp>
        <stp>[NASDAQ.xlsx]Sheet1!R115C24</stp>
        <tr r="X115" s="1"/>
      </tp>
      <tp t="e">
        <v>#N/A</v>
        <stp/>
        <stp>##V3_BDPV12</stp>
        <stp>FB UW Equity</stp>
        <stp>NET_DEBT_TO_SHRHLDR_EQTY</stp>
        <stp>[NASDAQ.xlsx]Sheet1!R130C24</stp>
        <tr r="X130" s="1"/>
      </tp>
      <tp t="e">
        <v>#N/A</v>
        <stp/>
        <stp>##V3_BDPV12</stp>
        <stp>NCIT UW Equity</stp>
        <stp>NET_DEBT_TO_SHRHLDR_EQTY</stp>
        <stp>[NASDAQ.xlsx]Sheet1!R230C24</stp>
        <tr r="X230" s="1"/>
      </tp>
      <tp t="e">
        <v>#N/A</v>
        <stp/>
        <stp>##V3_BDPV12</stp>
        <stp>NETE UW Equity</stp>
        <stp>NET_DEBT_TO_SHRHLDR_EQTY</stp>
        <stp>[NASDAQ.xlsx]Sheet1!R231C24</stp>
        <tr r="X231" s="1"/>
      </tp>
      <tp t="e">
        <v>#N/A</v>
        <stp/>
        <stp>##V3_BDPV12</stp>
        <stp>NTWK UW Equity</stp>
        <stp>NET_DEBT_TO_SHRHLDR_EQTY</stp>
        <stp>[NASDAQ.xlsx]Sheet1!R235C24</stp>
        <tr r="X235" s="1"/>
      </tp>
      <tp t="e">
        <v>#N/A</v>
        <stp/>
        <stp>##V3_BDPV12</stp>
        <stp>NTAP UW Equity</stp>
        <stp>NET_DEBT_TO_SHRHLDR_EQTY</stp>
        <stp>[NASDAQ.xlsx]Sheet1!R232C24</stp>
        <tr r="X232" s="1"/>
      </tp>
      <tp t="e">
        <v>#N/A</v>
        <stp/>
        <stp>##V3_BDPV12</stp>
        <stp>NTCT UW Equity</stp>
        <stp>NET_DEBT_TO_SHRHLDR_EQTY</stp>
        <stp>[NASDAQ.xlsx]Sheet1!R234C24</stp>
        <tr r="X234" s="1"/>
      </tp>
      <tp t="e">
        <v>#N/A</v>
        <stp/>
        <stp>##V3_BDPV12</stp>
        <stp>NUAN UW Equity</stp>
        <stp>NET_DEBT_TO_SHRHLDR_EQTY</stp>
        <stp>[NASDAQ.xlsx]Sheet1!R236C24</stp>
        <tr r="X236" s="1"/>
      </tp>
      <tp t="e">
        <v>#N/A</v>
        <stp/>
        <stp>##V3_BDPV12</stp>
        <stp>NVEC UW Equity</stp>
        <stp>NET_DEBT_TO_SHRHLDR_EQTY</stp>
        <stp>[NASDAQ.xlsx]Sheet1!R237C24</stp>
        <tr r="X237" s="1"/>
      </tp>
      <tp t="e">
        <v>#N/A</v>
        <stp/>
        <stp>##V3_BDPV12</stp>
        <stp>NVDA UW Equity</stp>
        <stp>NET_DEBT_TO_SHRHLDR_EQTY</stp>
        <stp>[NASDAQ.xlsx]Sheet1!R238C24</stp>
        <tr r="X238" s="1"/>
      </tp>
      <tp t="e">
        <v>#N/A</v>
        <stp/>
        <stp>##V3_BDPV12</stp>
        <stp>EXA UW Equity</stp>
        <stp>EBITDA_TO_TOT_INT_EXP</stp>
        <stp>[NASDAQ.xlsx]Sheet1!R127C21</stp>
        <tr r="U127" s="1"/>
      </tp>
      <tp t="e">
        <v>#N/A</v>
        <stp/>
        <stp>##V3_BDPV12</stp>
        <stp>CTG UW Equity</stp>
        <stp>TOT_DEBT_TO_TOT_ASSET</stp>
        <stp>[NASDAQ.xlsx]Sheet1!R76C25</stp>
        <tr r="Y76" s="1"/>
      </tp>
      <tp t="e">
        <v>#N/A</v>
        <stp/>
        <stp>##V3_BDPV12</stp>
        <stp>CVV UW Equity</stp>
        <stp>TOT_DEBT_TO_TOT_ASSET</stp>
        <stp>[NASDAQ.xlsx]Sheet1!R92C25</stp>
        <tr r="Y92" s="1"/>
      </tp>
      <tp t="e">
        <v>#N/A</v>
        <stp/>
        <stp>##V3_BDPV12</stp>
        <stp>ADI UW Equity</stp>
        <stp>TOT_DEBT_TO_TOT_ASSET</stp>
        <stp>[NASDAQ.xlsx]Sheet1!R20C25</stp>
        <tr r="Y20" s="1"/>
      </tp>
      <tp t="e">
        <v>#N/A</v>
        <stp/>
        <stp>##V3_BDPV12</stp>
        <stp>ADP UW Equity</stp>
        <stp>TOT_DEBT_TO_TOT_ASSET</stp>
        <stp>[NASDAQ.xlsx]Sheet1!R39C25</stp>
        <tr r="Y39" s="1"/>
      </tp>
      <tp t="e">
        <v>#N/A</v>
        <stp/>
        <stp>##V3_BDPV12</stp>
        <stp>MDRX UW Equity</stp>
        <stp>EBITDA_TO_TOT_INT_EXP</stp>
        <stp>[NASDAQ.xlsx]Sheet1!R13C21</stp>
        <tr r="U13" s="1"/>
      </tp>
      <tp t="e">
        <v>#N/A</v>
        <stp/>
        <stp>##V3_BDPV12</stp>
        <stp>EPAY UW Equity</stp>
        <stp>RTG_EGAN_JONES_LOCAL_SR_UNSEC</stp>
        <stp>[NASDAQ.xlsx]Sheet1!R50C13</stp>
        <tr r="M50" s="1"/>
      </tp>
      <tp t="e">
        <v>#N/A</v>
        <stp/>
        <stp>##V3_BDPV12</stp>
        <stp>AZPN UW Equity</stp>
        <stp>RTG_MDY_SEN_UNSECURED_DEBT</stp>
        <stp>[NASDAQ.xlsx]Sheet1!R30C10</stp>
        <tr r="J30" s="1"/>
      </tp>
      <tp>
        <v>-2.5316000000000001</v>
        <stp/>
        <stp>##V3_BDHV12</stp>
        <stp>ADEP UW Equity</stp>
        <stp>OPER_MARGIN</stp>
        <stp>CQ12004</stp>
        <stp/>
        <stp>[NASDAQ.xlsx]OperMarg BDH!R5C7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5" s="3"/>
      </tp>
      <tp t="e">
        <v>#N/A</v>
        <stp/>
        <stp>##V3_BDPV12</stp>
        <stp>SWKS UW Equity</stp>
        <stp>EBITDA_TO_TOT_INT_EXP</stp>
        <stp>[NASDAQ.xlsx]Sheet1!R304C21</stp>
        <tr r="U304" s="1"/>
      </tp>
      <tp t="e">
        <v>#N/A</v>
        <stp/>
        <stp>##V3_BDPV12</stp>
        <stp>SCON UW Equity</stp>
        <stp>FREE_CASH_FLOW_MARGIN</stp>
        <stp>[NASDAQ.xlsx]Sheet1!R318C18</stp>
        <tr r="R318" s="1"/>
      </tp>
      <tp>
        <v>-2.6111</v>
        <stp/>
        <stp>##V3_BDHV12</stp>
        <stp>MRVC UW Equity</stp>
        <stp>OPER_MARGIN</stp>
        <stp>CQ12004</stp>
        <stp/>
        <stp>[NASDAQ.xlsx]OperMarg BDH!R5C226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HR5" s="3"/>
      </tp>
      <tp>
        <v>19.049600000000002</v>
        <stp/>
        <stp>##V3_BDHV12</stp>
        <stp>MGRC UW Equity</stp>
        <stp>OPER_MARGIN</stp>
        <stp>CQ12004</stp>
        <stp/>
        <stp>[NASDAQ.xlsx]OperMarg BDH!R5C206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X5" s="3"/>
      </tp>
      <tp t="e">
        <v>#N/A</v>
        <stp/>
        <stp>##V3_BDPV12</stp>
        <stp>QCOM UW Equity</stp>
        <stp>FREE_CASH_FLOW_MARGIN</stp>
        <stp>[NASDAQ.xlsx]Sheet1!R270C18</stp>
        <tr r="R270" s="1"/>
      </tp>
      <tp>
        <v>63.4405</v>
        <stp/>
        <stp>##V3_BDHV12</stp>
        <stp>NVEC UW Equity</stp>
        <stp>OPER_MARGIN</stp>
        <stp>CQ12004</stp>
        <stp/>
        <stp>[NASDAQ.xlsx]OperMarg BDH!R5C236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IB5" s="3"/>
      </tp>
      <tp t="e">
        <v>#N/A</v>
        <stp/>
        <stp>##V3_BDPV12</stp>
        <stp>OCLR UW Equity</stp>
        <stp>FREE_CASH_FLOW_MARGIN</stp>
        <stp>[NASDAQ.xlsx]Sheet1!R239C18</stp>
        <tr r="R239" s="1"/>
      </tp>
      <tp t="e">
        <v>#N/A</v>
        <stp/>
        <stp>##V3_BDPV12</stp>
        <stp>TWIN UW Equity</stp>
        <stp>EBITDA_TO_TOT_INT_EXP</stp>
        <stp>[NASDAQ.xlsx]Sheet1!R348C21</stp>
        <tr r="U348" s="1"/>
      </tp>
      <tp t="e">
        <v>#N/A</v>
        <stp/>
        <stp>##V3_BDPV12</stp>
        <stp>JCOM UW Equity</stp>
        <stp>FREE_CASH_FLOW_MARGIN</stp>
        <stp>[NASDAQ.xlsx]Sheet1!R172C18</stp>
        <tr r="R172" s="1"/>
      </tp>
      <tp>
        <v>11.9541</v>
        <stp/>
        <stp>##V3_BDHV12</stp>
        <stp>OMCL UW Equity</stp>
        <stp>OPER_MARGIN</stp>
        <stp>CQ12004</stp>
        <stp/>
        <stp>[NASDAQ.xlsx]OperMarg BDH!R5C239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E5" s="3"/>
      </tp>
      <tp t="e">
        <v>#N/A</v>
        <stp/>
        <stp>##V3_BDPV12</stp>
        <stp>RCMT UW Equity</stp>
        <stp>FREE_CASH_FLOW_MARGIN</stp>
        <stp>[NASDAQ.xlsx]Sheet1!R279C18</stp>
        <tr r="R279" s="1"/>
      </tp>
      <tp>
        <v>-35.650700000000001</v>
        <stp/>
        <stp>##V3_BDHV12</stp>
        <stp>IVAC UW Equity</stp>
        <stp>OPER_MARGIN</stp>
        <stp>CQ12004</stp>
        <stp/>
        <stp>[NASDAQ.xlsx]OperMarg BDH!R5C166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J5" s="3"/>
      </tp>
      <tp>
        <v>6.2396000000000003</v>
        <stp/>
        <stp>##V3_BDHV12</stp>
        <stp>ISSC UW Equity</stp>
        <stp>OPER_MARGIN</stp>
        <stp>CQ12004</stp>
        <stp/>
        <stp>[NASDAQ.xlsx]OperMarg BDH!R5C156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Z5" s="3"/>
      </tp>
      <tp>
        <v>-6.2732999999999999</v>
        <stp/>
        <stp>##V3_BDHV12</stp>
        <stp>INVE UW Equity</stp>
        <stp>OPER_MARGIN</stp>
        <stp>CQ12004</stp>
        <stp/>
        <stp>[NASDAQ.xlsx]OperMarg BDH!R5C150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T5" s="3"/>
      </tp>
      <tp>
        <v>13.491899999999999</v>
        <stp/>
        <stp>##V3_BDHV12</stp>
        <stp>INFA UW Equity</stp>
        <stp>OPER_MARGIN</stp>
        <stp>CQ12004</stp>
        <stp/>
        <stp>[NASDAQ.xlsx]OperMarg BDH!R5C154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X5" s="3"/>
      </tp>
      <tp t="e">
        <v>#N/A</v>
        <stp/>
        <stp>##V3_BDPV12</stp>
        <stp>MCHP UW Equity</stp>
        <stp>FREE_CASH_FLOW_MARGIN</stp>
        <stp>[NASDAQ.xlsx]Sheet1!R216C18</stp>
        <tr r="R216" s="1"/>
      </tp>
      <tp t="e">
        <v>#N/A</v>
        <stp/>
        <stp>##V3_BDPV12</stp>
        <stp>NCIT UW Equity</stp>
        <stp>FREE_CASH_FLOW_MARGIN</stp>
        <stp>[NASDAQ.xlsx]Sheet1!R230C18</stp>
        <tr r="R230" s="1"/>
      </tp>
      <tp t="e">
        <v>#N/A</v>
        <stp/>
        <stp>##V3_BDPV12</stp>
        <stp>RCII UW Equity</stp>
        <stp>FREE_CASH_FLOW_MARGIN</stp>
        <stp>[NASDAQ.xlsx]Sheet1!R283C18</stp>
        <tr r="R283" s="1"/>
      </tp>
      <tp t="e">
        <v>#N/A</v>
        <stp/>
        <stp>##V3_BDPV12</stp>
        <stp>AWAY UW Equity</stp>
        <stp>EBITDA_TO_TOT_INT_EXP</stp>
        <stp>[NASDAQ.xlsx]Sheet1!R149C21</stp>
        <tr r="U149" s="1"/>
      </tp>
      <tp t="e">
        <v>#N/A</v>
        <stp/>
        <stp>##V3_BDPV12</stp>
        <stp>IGTE UW Equity</stp>
        <stp>TOT_DEBT_TO_TOT_ASSET</stp>
        <stp>[NASDAQ.xlsx]Sheet1!R152C25</stp>
        <tr r="Y152" s="1"/>
      </tp>
      <tp t="e">
        <v>#N/A</v>
        <stp/>
        <stp>##V3_BDPV12</stp>
        <stp>POWI UW Equity</stp>
        <stp>RTG_EGAN_JONES_LOCAL_SR_UNSEC</stp>
        <stp>[NASDAQ.xlsx]Sheet1!R260C13</stp>
        <tr r="M260" s="1"/>
      </tp>
      <tp t="e">
        <v>#N/A</v>
        <stp/>
        <stp>##V3_BDPV12</stp>
        <stp>LORL UW Equity</stp>
        <stp>RTG_EGAN_JONES_LOCAL_SR_UNSEC</stp>
        <stp>[NASDAQ.xlsx]Sheet1!R198C13</stp>
        <tr r="M198" s="1"/>
      </tp>
      <tp t="e">
        <v>#N/A</v>
        <stp/>
        <stp>##V3_BDPV12</stp>
        <stp>FORM UW Equity</stp>
        <stp>RTG_EGAN_JONES_LOCAL_SR_UNSEC</stp>
        <stp>[NASDAQ.xlsx]Sheet1!R138C13</stp>
        <tr r="M138" s="1"/>
      </tp>
      <tp t="e">
        <v>#N/A</v>
        <stp/>
        <stp>##V3_BDPV12</stp>
        <stp>KOPN UW Equity</stp>
        <stp>RTG_EGAN_JONES_LOCAL_SR_UNSEC</stp>
        <stp>[NASDAQ.xlsx]Sheet1!R184C13</stp>
        <tr r="M184" s="1"/>
      </tp>
      <tp t="e">
        <v>#N/A</v>
        <stp/>
        <stp>##V3_BDPV12</stp>
        <stp>EOPN UW Equity</stp>
        <stp>RTG_EGAN_JONES_LOCAL_SR_UNSEC</stp>
        <stp>[NASDAQ.xlsx]Sheet1!R107C13</stp>
        <tr r="M107" s="1"/>
      </tp>
      <tp t="e">
        <v>#N/A</v>
        <stp/>
        <stp>##V3_BDPV12</stp>
        <stp>MOSY UW Equity</stp>
        <stp>RTG_EGAN_JONES_LOCAL_SR_UNSEC</stp>
        <stp>[NASDAQ.xlsx]Sheet1!R226C13</stp>
        <tr r="M226" s="1"/>
      </tp>
      <tp t="e">
        <v>#N/A</v>
        <stp/>
        <stp>##V3_BDPV12</stp>
        <stp>MGRC UW Equity</stp>
        <stp>TOT_DEBT_TO_TOT_ASSET</stp>
        <stp>[NASDAQ.xlsx]Sheet1!R207C25</stp>
        <tr r="Y207" s="1"/>
      </tp>
      <tp t="e">
        <v>#N/A</v>
        <stp/>
        <stp>##V3_BDPV12</stp>
        <stp>SGMS UW Equity</stp>
        <stp>TOT_DEBT_TO_TOT_ASSET</stp>
        <stp>[NASDAQ.xlsx]Sheet1!R294C25</stp>
        <tr r="Y294" s="1"/>
      </tp>
      <tp t="e">
        <v>#N/A</v>
        <stp/>
        <stp>##V3_BDPV12</stp>
        <stp>DAEG UW Equity</stp>
        <stp>BS_TOT_ASSET</stp>
        <stp>[NASDAQ.xlsx]Sheet1!R94C22</stp>
        <tr r="V94" s="1"/>
      </tp>
      <tp t="e">
        <v>#N/A</v>
        <stp/>
        <stp>##V3_BDPV12</stp>
        <stp>GOOG UW Equity</stp>
        <stp>RTG_EGAN_JONES_LOCAL_SR_UNSEC</stp>
        <stp>[NASDAQ.xlsx]Sheet1!R141C13</stp>
        <tr r="M141" s="1"/>
      </tp>
      <tp t="e">
        <v>#N/A</v>
        <stp/>
        <stp>##V3_BDPV12</stp>
        <stp>SGMA UW Equity</stp>
        <stp>TOT_DEBT_TO_TOT_ASSET</stp>
        <stp>[NASDAQ.xlsx]Sheet1!R300C25</stp>
        <tr r="Y300" s="1"/>
      </tp>
      <tp t="e">
        <v>#N/A</v>
        <stp/>
        <stp>##V3_BDPV12</stp>
        <stp>LOOK UW Equity</stp>
        <stp>RTG_EGAN_JONES_LOCAL_SR_UNSEC</stp>
        <stp>[NASDAQ.xlsx]Sheet1!R197C13</stp>
        <tr r="M197" s="1"/>
      </tp>
      <tp t="e">
        <v>#N/A</v>
        <stp/>
        <stp>##V3_BDPV12</stp>
        <stp>COOL UW Equity</stp>
        <stp>RTG_EGAN_JONES_LOCAL_SR_UNSEC</stp>
        <stp>[NASDAQ.xlsx]Sheet1!R201C13</stp>
        <tr r="M201" s="1"/>
      </tp>
      <tp t="e">
        <v>#N/A</v>
        <stp/>
        <stp>##V3_BDPV12</stp>
        <stp>SONS UW Equity</stp>
        <stp>RTG_EGAN_JONES_LOCAL_SR_UNSEC</stp>
        <stp>[NASDAQ.xlsx]Sheet1!R308C13</stp>
        <tr r="M308" s="1"/>
      </tp>
      <tp t="e">
        <v>#N/A</v>
        <stp/>
        <stp>##V3_BDPV12</stp>
        <stp>DGLY UW Equity</stp>
        <stp>TOT_DEBT_TO_TOT_ASSET</stp>
        <stp>[NASDAQ.xlsx]Sheet1!R101C25</stp>
        <tr r="Y101" s="1"/>
      </tp>
      <tp t="e">
        <v>#N/A</v>
        <stp/>
        <stp>##V3_BDPV12</stp>
        <stp>PCYG UW Equity</stp>
        <stp>FREE_CASH_FLOW_MARGIN</stp>
        <stp>[NASDAQ.xlsx]Sheet1!R246C18</stp>
        <tr r="R246" s="1"/>
      </tp>
      <tp>
        <v>-0.73080000000000001</v>
        <stp/>
        <stp>##V3_BDHV12</stp>
        <stp>UNTD UW Equity</stp>
        <stp>OPER_MARGIN</stp>
        <stp>CQ12004</stp>
        <stp/>
        <stp>[NASDAQ.xlsx]OperMarg BDH!R5C351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M5" s="3"/>
      </tp>
      <tp t="e">
        <v>#N/A</v>
        <stp/>
        <stp>##V3_BDPV12</stp>
        <stp>LOGM UW Equity</stp>
        <stp>RTG_EGAN_JONES_LOCAL_SR_UNSEC</stp>
        <stp>[NASDAQ.xlsx]Sheet1!R196C13</stp>
        <tr r="M196" s="1"/>
      </tp>
      <tp t="e">
        <v>#N/A</v>
        <stp/>
        <stp>##V3_BDPV12</stp>
        <stp>LOGI UW Equity</stp>
        <stp>RTG_EGAN_JONES_LOCAL_SR_UNSEC</stp>
        <stp>[NASDAQ.xlsx]Sheet1!R195C13</stp>
        <tr r="M195" s="1"/>
      </tp>
      <tp t="e">
        <v>#N/A</v>
        <stp/>
        <stp>##V3_BDPV12</stp>
        <stp>PCTY UW Equity</stp>
        <stp>FREE_CASH_FLOW_MARGIN</stp>
        <stp>[NASDAQ.xlsx]Sheet1!R248C18</stp>
        <tr r="R248" s="1"/>
      </tp>
      <tp t="e">
        <v>#N/A</v>
        <stp/>
        <stp>##V3_BDPV12</stp>
        <stp>SOFO UW Equity</stp>
        <stp>RTG_EGAN_JONES_LOCAL_SR_UNSEC</stp>
        <stp>[NASDAQ.xlsx]Sheet1!R307C13</stp>
        <tr r="M307" s="1"/>
      </tp>
      <tp t="e">
        <v>#N/A</v>
        <stp/>
        <stp>##V3_BDPV12</stp>
        <stp>PCTI UW Equity</stp>
        <stp>FREE_CASH_FLOW_MARGIN</stp>
        <stp>[NASDAQ.xlsx]Sheet1!R249C18</stp>
        <tr r="R249" s="1"/>
      </tp>
      <tp t="e">
        <v>#N/A</v>
        <stp/>
        <stp>##V3_BDPV12</stp>
        <stp>UCTT UW Equity</stp>
        <stp>FREE_CASH_FLOW_MARGIN</stp>
        <stp>[NASDAQ.xlsx]Sheet1!R350C18</stp>
        <tr r="R350" s="1"/>
      </tp>
      <tp t="e">
        <v>#N/A</v>
        <stp/>
        <stp>##V3_BDPV12</stp>
        <stp>VGGL UW Equity</stp>
        <stp>TOT_DEBT_TO_TOT_ASSET</stp>
        <stp>[NASDAQ.xlsx]Sheet1!R362C25</stp>
        <tr r="Y362" s="1"/>
      </tp>
      <tp t="e">
        <v>#N/A</v>
        <stp/>
        <stp>##V3_BDPV12</stp>
        <stp>WWWW UW Equity</stp>
        <stp>EBITDA_TO_TOT_INT_EXP</stp>
        <stp>[NASDAQ.xlsx]Sheet1!R367C21</stp>
        <tr r="U367" s="1"/>
      </tp>
      <tp t="e">
        <v>#N/A</v>
        <stp/>
        <stp>##V3_BDPV12</stp>
        <stp>MCRL UW Equity</stp>
        <stp>FREE_CASH_FLOW_MARGIN</stp>
        <stp>[NASDAQ.xlsx]Sheet1!R215C18</stp>
        <tr r="R215" s="1"/>
      </tp>
      <tp t="e">
        <v>#N/A</v>
        <stp/>
        <stp>##V3_BDPV12</stp>
        <stp>SCSC UW Equity</stp>
        <stp>FREE_CASH_FLOW_MARGIN</stp>
        <stp>[NASDAQ.xlsx]Sheet1!R293C18</stp>
        <tr r="R293" s="1"/>
      </tp>
      <tp>
        <v>-78.335999999999999</v>
        <stp/>
        <stp>##V3_BDHV12</stp>
        <stp>SLTC UW Equity</stp>
        <stp>OPER_MARGIN</stp>
        <stp>CQ12004</stp>
        <stp/>
        <stp>[NASDAQ.xlsx]OperMarg BDH!R5C296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J5" s="3"/>
      </tp>
      <tp>
        <v>-13.5366</v>
        <stp/>
        <stp>##V3_BDHV12</stp>
        <stp>SIGM UW Equity</stp>
        <stp>OPER_MARGIN</stp>
        <stp>CQ12004</stp>
        <stp/>
        <stp>[NASDAQ.xlsx]OperMarg BDH!R5C298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L5" s="3"/>
      </tp>
      <tp t="e">
        <v>#N/A</v>
        <stp/>
        <stp>##V3_BDPV12</stp>
        <stp>EGAN UW Equity</stp>
        <stp>TOT_DEBT_TO_TOT_ASSET</stp>
        <stp>[NASDAQ.xlsx]Sheet1!R113C25</stp>
        <tr r="Y113" s="1"/>
      </tp>
      <tp t="e">
        <v>#N/A</v>
        <stp/>
        <stp>##V3_BDPV12</stp>
        <stp>MOBL UW Equity</stp>
        <stp>RTG_EGAN_JONES_LOCAL_SR_UNSEC</stp>
        <stp>[NASDAQ.xlsx]Sheet1!R223C13</stp>
        <tr r="M223" s="1"/>
      </tp>
      <tp t="e">
        <v>#N/A</v>
        <stp/>
        <stp>##V3_BDPV12</stp>
        <stp>EA UW Equity</stp>
        <stp>RTG_MOODY_LONG_TERM</stp>
        <stp>[NASDAQ.xlsx]Sheet1!R115C12</stp>
        <tr r="L115" s="1"/>
      </tp>
      <tp t="e">
        <v>#N/A</v>
        <stp/>
        <stp>##V3_BDPV12</stp>
        <stp>OMCL UW Equity</stp>
        <stp>NET_DEBT_TO_SHRHLDR_EQTY</stp>
        <stp>[NASDAQ.xlsx]Sheet1!R240C24</stp>
        <tr r="X240" s="1"/>
      </tp>
      <tp t="e">
        <v>#N/A</v>
        <stp/>
        <stp>##V3_BDPV12</stp>
        <stp>ONNN UW Equity</stp>
        <stp>NET_DEBT_TO_SHRHLDR_EQTY</stp>
        <stp>[NASDAQ.xlsx]Sheet1!R242C24</stp>
        <tr r="X242" s="1"/>
      </tp>
      <tp t="e">
        <v>#N/A</v>
        <stp/>
        <stp>##V3_BDPV12</stp>
        <stp>OCLR UW Equity</stp>
        <stp>NET_DEBT_TO_SHRHLDR_EQTY</stp>
        <stp>[NASDAQ.xlsx]Sheet1!R239C24</stp>
        <tr r="X239" s="1"/>
      </tp>
      <tp t="e">
        <v>#N/A</v>
        <stp/>
        <stp>##V3_BDPV12</stp>
        <stp>TXN UW Equity</stp>
        <stp>RTG_FITCH_LT_ISSUER_DEFAULT</stp>
        <stp>[NASDAQ.xlsx]Sheet1!R334C9</stp>
        <tr r="I334" s="1"/>
      </tp>
      <tp t="e">
        <v>#N/A</v>
        <stp/>
        <stp>##V3_BDPV12</stp>
        <stp>OSIS UW Equity</stp>
        <stp>NET_DEBT_TO_SHRHLDR_EQTY</stp>
        <stp>[NASDAQ.xlsx]Sheet1!R243C24</stp>
        <tr r="X243" s="1"/>
      </tp>
      <tp t="e">
        <v>#N/A</v>
        <stp/>
        <stp>##V3_BDPV12</stp>
        <stp>OVRL UW Equity</stp>
        <stp>NET_DEBT_TO_SHRHLDR_EQTY</stp>
        <stp>[NASDAQ.xlsx]Sheet1!R244C24</stp>
        <tr r="X244" s="1"/>
      </tp>
      <tp t="e">
        <v>#N/A</v>
        <stp/>
        <stp>##V3_BDPV12</stp>
        <stp>OVTI UW Equity</stp>
        <stp>NET_DEBT_TO_SHRHLDR_EQTY</stp>
        <stp>[NASDAQ.xlsx]Sheet1!R241C24</stp>
        <tr r="X241" s="1"/>
      </tp>
      <tp t="e">
        <v>#N/A</v>
        <stp/>
        <stp>##V3_BDPV12</stp>
        <stp>PTC UW Equity</stp>
        <stp>FREE_CASH_FLOW_MARGIN</stp>
        <stp>[NASDAQ.xlsx]Sheet1!R265C18</stp>
        <tr r="R265" s="1"/>
      </tp>
      <tp t="e">
        <v>#N/A</v>
        <stp/>
        <stp>##V3_BDPV12</stp>
        <stp>KELYB UW Equity</stp>
        <stp>CF_CASH_FROM_OPER</stp>
        <stp>[NASDAQ.xlsx]Sheet1!R177C26</stp>
        <tr r="Z177" s="1"/>
      </tp>
      <tp t="e">
        <v>#N/A</v>
        <stp/>
        <stp>##V3_BDPV12</stp>
        <stp>KELYA UW Equity</stp>
        <stp>CF_CASH_FROM_OPER</stp>
        <stp>[NASDAQ.xlsx]Sheet1!R176C26</stp>
        <tr r="Z176" s="1"/>
      </tp>
      <tp t="e">
        <v>#N/A</v>
        <stp/>
        <stp>##V3_BDPV12</stp>
        <stp>DAEG UW Equity</stp>
        <stp>RTG_EGAN_JONES_LOCAL_SR_UNSEC</stp>
        <stp>[NASDAQ.xlsx]Sheet1!R94C13</stp>
        <tr r="M94" s="1"/>
      </tp>
      <tp t="e">
        <v>#N/A</v>
        <stp/>
        <stp>##V3_BDPV12</stp>
        <stp>DGII UW Equity</stp>
        <stp>RTG_EGAN_JONES_LOCAL_SR_UNSEC</stp>
        <stp>[NASDAQ.xlsx]Sheet1!R99C13</stp>
        <tr r="M99" s="1"/>
      </tp>
      <tp t="e">
        <v>#N/A</v>
        <stp/>
        <stp>##V3_BDPV12</stp>
        <stp>TXN UW Equity</stp>
        <stp>TOT_DEBT_TO_TOT_ASSET</stp>
        <stp>[NASDAQ.xlsx]Sheet1!R334C25</stp>
        <tr r="Y334" s="1"/>
      </tp>
      <tp t="e">
        <v>#N/A</v>
        <stp/>
        <stp>##V3_BDPV12</stp>
        <stp>PKT UW Equity</stp>
        <stp>FREE_CASH_FLOW_MARGIN</stp>
        <stp>[NASDAQ.xlsx]Sheet1!R261C18</stp>
        <tr r="R261" s="1"/>
      </tp>
      <tp t="e">
        <v>#N/A</v>
        <stp/>
        <stp>##V3_BDPV12</stp>
        <stp>DRAM UW Equity</stp>
        <stp>RTG_EGAN_JONES_LOCAL_SR_UNSEC</stp>
        <stp>[NASDAQ.xlsx]Sheet1!R96C13</stp>
        <tr r="M96" s="1"/>
      </tp>
      <tp t="e">
        <v>#N/A</v>
        <stp/>
        <stp>##V3_BDPV12</stp>
        <stp>KBALB UW Equity</stp>
        <stp>CF_FREE_CASH_FLOW</stp>
        <stp>[NASDAQ.xlsx]Sheet1!R181C16</stp>
        <tr r="P181" s="1"/>
      </tp>
      <tp t="e">
        <v>#N/A</v>
        <stp/>
        <stp>##V3_BDPV12</stp>
        <stp>KBALV UW Equity</stp>
        <stp>CF_FREE_CASH_FLOW</stp>
        <stp>[NASDAQ.xlsx]Sheet1!R182C16</stp>
        <tr r="P182" s="1"/>
      </tp>
      <tp t="e">
        <v>#N/A</v>
        <stp/>
        <stp>##V3_BDPV12</stp>
        <stp>DWCH UW Equity</stp>
        <stp>RTG_EGAN_JONES_LOCAL_SR_UNSEC</stp>
        <stp>[NASDAQ.xlsx]Sheet1!R97C13</stp>
        <tr r="M97" s="1"/>
      </tp>
      <tp t="e">
        <v>#N/A</v>
        <stp/>
        <stp>##V3_BDPV12</stp>
        <stp>DTLK UW Equity</stp>
        <stp>RTG_EGAN_JONES_LOCAL_SR_UNSEC</stp>
        <stp>[NASDAQ.xlsx]Sheet1!R95C13</stp>
        <tr r="M95" s="1"/>
      </tp>
      <tp t="e">
        <v>#N/A</v>
        <stp/>
        <stp>##V3_BDPV12</stp>
        <stp>ADI UW Equity</stp>
        <stp>RTG_SP_LT_LC_ISSUER_CREDIT</stp>
        <stp>[NASDAQ.xlsx]Sheet1!R20C8</stp>
        <tr r="H20" s="1"/>
      </tp>
      <tp>
        <v>13.1907</v>
        <stp/>
        <stp>##V3_BDHV12</stp>
        <stp>LSCC UW Equity</stp>
        <stp>OPER_MARGIN</stp>
        <stp>CQ12004</stp>
        <stp/>
        <stp>[NASDAQ.xlsx]OperMarg BDH!R5C187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E5" s="3"/>
      </tp>
      <tp>
        <v>7.1786000000000003</v>
        <stp/>
        <stp>##V3_BDHV12</stp>
        <stp>MSCC UW Equity</stp>
        <stp>OPER_MARGIN</stp>
        <stp>CQ12004</stp>
        <stp/>
        <stp>[NASDAQ.xlsx]OperMarg BDH!R5C217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I5" s="3"/>
      </tp>
      <tp>
        <v>-20.4451</v>
        <stp/>
        <stp>##V3_BDHV12</stp>
        <stp>MIND UW Equity</stp>
        <stp>OPER_MARGIN</stp>
        <stp>CQ12004</stp>
        <stp/>
        <stp>[NASDAQ.xlsx]OperMarg BDH!R5C220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L5" s="3"/>
      </tp>
      <tp t="e">
        <v>#N/A</v>
        <stp/>
        <stp>##V3_BDPV12</stp>
        <stp>UBNT UW Equity</stp>
        <stp>FREE_CASH_FLOW_MARGIN</stp>
        <stp>[NASDAQ.xlsx]Sheet1!R349C18</stp>
        <tr r="R349" s="1"/>
      </tp>
      <tp t="e">
        <v>#N/A</v>
        <stp/>
        <stp>##V3_BDPV12</stp>
        <stp>KVHI UW Equity</stp>
        <stp>EBITDA_TO_TOT_INT_EXP</stp>
        <stp>[NASDAQ.xlsx]Sheet1!R185C21</stp>
        <tr r="U185" s="1"/>
      </tp>
      <tp t="e">
        <v>#N/A</v>
        <stp/>
        <stp>##V3_BDPV12</stp>
        <stp>EBIX UW Equity</stp>
        <stp>FREE_CASH_FLOW_MARGIN</stp>
        <stp>[NASDAQ.xlsx]Sheet1!R109C18</stp>
        <tr r="R109" s="1"/>
      </tp>
      <tp>
        <v>16.9329</v>
        <stp/>
        <stp>##V3_BDHV12</stp>
        <stp>IGTE UW Equity</stp>
        <stp>OPER_MARGIN</stp>
        <stp>CQ12004</stp>
        <stp/>
        <stp>[NASDAQ.xlsx]OperMarg BDH!R5C151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EU5" s="3"/>
      </tp>
      <tp t="e">
        <v>#N/A</v>
        <stp/>
        <stp>##V3_BDPV12</stp>
        <stp>EVOL UW Equity</stp>
        <stp>EBITDA_TO_TOT_INT_EXP</stp>
        <stp>[NASDAQ.xlsx]Sheet1!R126C21</stp>
        <tr r="U126" s="1"/>
      </tp>
      <tp>
        <v>-9.4911999999999992</v>
        <stp/>
        <stp>##V3_BDHV12</stp>
        <stp>KTEC UW Equity</stp>
        <stp>OPER_MARGIN</stp>
        <stp>CQ12004</stp>
        <stp/>
        <stp>[NASDAQ.xlsx]OperMarg BDH!R5C177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U5" s="3"/>
      </tp>
      <tp t="e">
        <v>#N/A</v>
        <stp/>
        <stp>##V3_BDPV12</stp>
        <stp>UNTD UW Equity</stp>
        <stp>RTG_EGAN_JONES_LOCAL_SR_UNSEC</stp>
        <stp>[NASDAQ.xlsx]Sheet1!R352C13</stp>
        <tr r="M352" s="1"/>
      </tp>
      <tp t="e">
        <v>#N/A</v>
        <stp/>
        <stp>##V3_BDPV12</stp>
        <stp>INVE UW Equity</stp>
        <stp>RTG_EGAN_JONES_LOCAL_SR_UNSEC</stp>
        <stp>[NASDAQ.xlsx]Sheet1!R151C13</stp>
        <tr r="M151" s="1"/>
      </tp>
      <tp t="e">
        <v>#N/A</v>
        <stp/>
        <stp>##V3_BDPV12</stp>
        <stp>IVAC UW Equity</stp>
        <stp>EBITDA_TO_TOT_INT_EXP</stp>
        <stp>[NASDAQ.xlsx]Sheet1!R167C21</stp>
        <tr r="U167" s="1"/>
      </tp>
      <tp t="e">
        <v>#N/A</v>
        <stp/>
        <stp>##V3_BDPV12</stp>
        <stp>RVBD UW Equity</stp>
        <stp>EBITDA_TO_TOT_INT_EXP</stp>
        <stp>[NASDAQ.xlsx]Sheet1!R286C21</stp>
        <tr r="U286" s="1"/>
      </tp>
      <tp t="e">
        <v>#N/A</v>
        <stp/>
        <stp>##V3_BDPV12</stp>
        <stp>MNTX UW Equity</stp>
        <stp>RTG_EGAN_JONES_LOCAL_SR_UNSEC</stp>
        <stp>[NASDAQ.xlsx]Sheet1!R203C13</stp>
        <tr r="M203" s="1"/>
      </tp>
      <tp t="e">
        <v>#N/A</v>
        <stp/>
        <stp>##V3_BDPV12</stp>
        <stp>INTC UW Equity</stp>
        <stp>RTG_EGAN_JONES_LOCAL_SR_UNSEC</stp>
        <stp>[NASDAQ.xlsx]Sheet1!R160C13</stp>
        <tr r="M160" s="1"/>
      </tp>
      <tp t="e">
        <v>#N/A</v>
        <stp/>
        <stp>##V3_BDPV12</stp>
        <stp>RNWK UW Equity</stp>
        <stp>RTG_EGAN_JONES_LOCAL_SR_UNSEC</stp>
        <stp>[NASDAQ.xlsx]Sheet1!R281C13</stp>
        <tr r="M281" s="1"/>
      </tp>
      <tp t="e">
        <v>#N/A</v>
        <stp/>
        <stp>##V3_BDPV12</stp>
        <stp>ENTR UW Equity</stp>
        <stp>RTG_EGAN_JONES_LOCAL_SR_UNSEC</stp>
        <stp>[NASDAQ.xlsx]Sheet1!R123C13</stp>
        <tr r="M123" s="1"/>
      </tp>
      <tp t="e">
        <v>#N/A</v>
        <stp/>
        <stp>##V3_BDPV12</stp>
        <stp>INTU UW Equity</stp>
        <stp>RTG_EGAN_JONES_LOCAL_SR_UNSEC</stp>
        <stp>[NASDAQ.xlsx]Sheet1!R168C13</stp>
        <tr r="M168" s="1"/>
      </tp>
      <tp t="e">
        <v>#N/A</v>
        <stp/>
        <stp>##V3_BDPV12</stp>
        <stp>INTX UW Equity</stp>
        <stp>RTG_EGAN_JONES_LOCAL_SR_UNSEC</stp>
        <stp>[NASDAQ.xlsx]Sheet1!R165C13</stp>
        <tr r="M165" s="1"/>
      </tp>
      <tp t="e">
        <v>#N/A</v>
        <stp/>
        <stp>##V3_BDPV12</stp>
        <stp>KFRC UW Equity</stp>
        <stp>TOT_DEBT_TO_TOT_ASSET</stp>
        <stp>[NASDAQ.xlsx]Sheet1!R180C25</stp>
        <tr r="Y180" s="1"/>
      </tp>
      <tp t="e">
        <v>#N/A</v>
        <stp/>
        <stp>##V3_BDPV12</stp>
        <stp>SNPS UW Equity</stp>
        <stp>RTG_EGAN_JONES_LOCAL_SR_UNSEC</stp>
        <stp>[NASDAQ.xlsx]Sheet1!R325C13</stp>
        <tr r="M325" s="1"/>
      </tp>
      <tp t="e">
        <v>#N/A</v>
        <stp/>
        <stp>##V3_BDPV12</stp>
        <stp>RBCN UW Equity</stp>
        <stp>FREE_CASH_FLOW_MARGIN</stp>
        <stp>[NASDAQ.xlsx]Sheet1!R288C18</stp>
        <tr r="R288" s="1"/>
      </tp>
      <tp t="e">
        <v>#N/A</v>
        <stp/>
        <stp>##V3_BDPV12</stp>
        <stp>PFPT UW Equity</stp>
        <stp>TOT_DEBT_TO_TOT_ASSET</stp>
        <stp>[NASDAQ.xlsx]Sheet1!R264C25</stp>
        <tr r="Y264" s="1"/>
      </tp>
      <tp t="e">
        <v>#N/A</v>
        <stp/>
        <stp>##V3_BDPV12</stp>
        <stp>FNSR UW Equity</stp>
        <stp>RTG_EGAN_JONES_LOCAL_SR_UNSEC</stp>
        <stp>[NASDAQ.xlsx]Sheet1!R133C13</stp>
        <tr r="M133" s="1"/>
      </tp>
      <tp t="e">
        <v>#N/A</v>
        <stp/>
        <stp>##V3_BDPV12</stp>
        <stp>INPH UW Equity</stp>
        <stp>RTG_EGAN_JONES_LOCAL_SR_UNSEC</stp>
        <stp>[NASDAQ.xlsx]Sheet1!R164C13</stp>
        <tr r="M164" s="1"/>
      </tp>
      <tp t="e">
        <v>#N/A</v>
        <stp/>
        <stp>##V3_BDPV12</stp>
        <stp>ENPH UW Equity</stp>
        <stp>RTG_EGAN_JONES_LOCAL_SR_UNSEC</stp>
        <stp>[NASDAQ.xlsx]Sheet1!R122C13</stp>
        <tr r="M122" s="1"/>
      </tp>
      <tp t="e">
        <v>#N/A</v>
        <stp/>
        <stp>##V3_BDPV12</stp>
        <stp>NVDA UW Equity</stp>
        <stp>EBITDA_TO_TOT_INT_EXP</stp>
        <stp>[NASDAQ.xlsx]Sheet1!R238C21</stp>
        <tr r="U238" s="1"/>
      </tp>
      <tp t="e">
        <v>#N/A</v>
        <stp/>
        <stp>##V3_BDPV12</stp>
        <stp>NVEC UW Equity</stp>
        <stp>EBITDA_TO_TOT_INT_EXP</stp>
        <stp>[NASDAQ.xlsx]Sheet1!R237C21</stp>
        <tr r="U237" s="1"/>
      </tp>
      <tp t="e">
        <v>#N/A</v>
        <stp/>
        <stp>##V3_BDPV12</stp>
        <stp>QBAK UW Equity</stp>
        <stp>FREE_CASH_FLOW_MARGIN</stp>
        <stp>[NASDAQ.xlsx]Sheet1!R272C18</stp>
        <tr r="R272" s="1"/>
      </tp>
      <tp>
        <v>-43.2136</v>
        <stp/>
        <stp>##V3_BDHV12</stp>
        <stp>ZNGA UW Equity</stp>
        <stp>OPER_MARGIN</stp>
        <stp>CQ12004</stp>
        <stp/>
        <stp>[NASDAQ.xlsx]OperMarg BDH!R5C375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NK5" s="3"/>
      </tp>
      <tp t="e">
        <v>#N/A</v>
        <stp/>
        <stp>##V3_BDPV12</stp>
        <stp>RFMD UW Equity</stp>
        <stp>TOT_DEBT_TO_TOT_ASSET</stp>
        <stp>[NASDAQ.xlsx]Sheet1!R285C25</stp>
        <tr r="Y285" s="1"/>
      </tp>
      <tp t="e">
        <v>#N/A</v>
        <stp/>
        <stp>##V3_BDPV12</stp>
        <stp>ENOC UW Equity</stp>
        <stp>RTG_EGAN_JONES_LOCAL_SR_UNSEC</stp>
        <stp>[NASDAQ.xlsx]Sheet1!R121C13</stp>
        <tr r="M121" s="1"/>
      </tp>
      <tp t="e">
        <v>#N/A</v>
        <stp/>
        <stp>##V3_BDPV12</stp>
        <stp>INOD UW Equity</stp>
        <stp>RTG_EGAN_JONES_LOCAL_SR_UNSEC</stp>
        <stp>[NASDAQ.xlsx]Sheet1!R156C13</stp>
        <tr r="M156" s="1"/>
      </tp>
      <tp t="e">
        <v>#N/A</v>
        <stp/>
        <stp>##V3_BDPV12</stp>
        <stp>MFLX UW Equity</stp>
        <stp>TOT_DEBT_TO_TOT_ASSET</stp>
        <stp>[NASDAQ.xlsx]Sheet1!R228C25</stp>
        <tr r="Y228" s="1"/>
      </tp>
      <tp t="e">
        <v>#N/A</v>
        <stp/>
        <stp>##V3_BDPV12</stp>
        <stp>ONNN UW Equity</stp>
        <stp>RTG_EGAN_JONES_LOCAL_SR_UNSEC</stp>
        <stp>[NASDAQ.xlsx]Sheet1!R242C13</stp>
        <tr r="M242" s="1"/>
      </tp>
      <tp t="e">
        <v>#N/A</v>
        <stp/>
        <stp>##V3_BDPV12</stp>
        <stp>PFIN UW Equity</stp>
        <stp>TOT_DEBT_TO_TOT_ASSET</stp>
        <stp>[NASDAQ.xlsx]Sheet1!R245C25</stp>
        <tr r="Y245" s="1"/>
      </tp>
      <tp t="e">
        <v>#N/A</v>
        <stp/>
        <stp>##V3_BDPV12</stp>
        <stp>ININ UW Equity</stp>
        <stp>RTG_EGAN_JONES_LOCAL_SR_UNSEC</stp>
        <stp>[NASDAQ.xlsx]Sheet1!R161C13</stp>
        <tr r="M161" s="1"/>
      </tp>
      <tp t="e">
        <v>#N/A</v>
        <stp/>
        <stp>##V3_BDPV12</stp>
        <stp>EFII UW Equity</stp>
        <stp>TOT_DEBT_TO_TOT_ASSET</stp>
        <stp>[NASDAQ.xlsx]Sheet1!R116C25</stp>
        <tr r="Y116" s="1"/>
      </tp>
      <tp t="e">
        <v>#N/A</v>
        <stp/>
        <stp>##V3_BDPV12</stp>
        <stp>FFIV UW Equity</stp>
        <stp>TOT_DEBT_TO_TOT_ASSET</stp>
        <stp>[NASDAQ.xlsx]Sheet1!R129C25</stp>
        <tr r="Y129" s="1"/>
      </tp>
      <tp t="e">
        <v>#N/A</v>
        <stp/>
        <stp>##V3_BDPV12</stp>
        <stp>INFA UW Equity</stp>
        <stp>RTG_EGAN_JONES_LOCAL_SR_UNSEC</stp>
        <stp>[NASDAQ.xlsx]Sheet1!R155C13</stp>
        <tr r="M155" s="1"/>
      </tp>
      <tp t="e">
        <v>#N/A</v>
        <stp/>
        <stp>##V3_BDPV12</stp>
        <stp>OVRL UW Equity</stp>
        <stp>EBITDA_TO_TOT_INT_EXP</stp>
        <stp>[NASDAQ.xlsx]Sheet1!R244C21</stp>
        <tr r="U244" s="1"/>
      </tp>
      <tp t="e">
        <v>#N/A</v>
        <stp/>
        <stp>##V3_BDPV12</stp>
        <stp>SNDK UW Equity</stp>
        <stp>RTG_EGAN_JONES_LOCAL_SR_UNSEC</stp>
        <stp>[NASDAQ.xlsx]Sheet1!R290C13</stp>
        <tr r="M290" s="1"/>
      </tp>
      <tp t="e">
        <v>#N/A</v>
        <stp/>
        <stp>##V3_BDPV12</stp>
        <stp>MNGA UW Equity</stp>
        <stp>RTG_EGAN_JONES_LOCAL_SR_UNSEC</stp>
        <stp>[NASDAQ.xlsx]Sheet1!R200C13</stp>
        <tr r="M200" s="1"/>
      </tp>
      <tp t="e">
        <v>#N/A</v>
        <stp/>
        <stp>##V3_BDPV12</stp>
        <stp>ZNGA UW Equity</stp>
        <stp>RTG_EGAN_JONES_LOCAL_SR_UNSEC</stp>
        <stp>[NASDAQ.xlsx]Sheet1!R376C13</stp>
        <tr r="M376" s="1"/>
      </tp>
      <tp t="e">
        <v>#N/A</v>
        <stp/>
        <stp>##V3_BDPV12</stp>
        <stp>TNGO UW Equity</stp>
        <stp>RTG_EGAN_JONES_LOCAL_SR_UNSEC</stp>
        <stp>[NASDAQ.xlsx]Sheet1!R329C13</stp>
        <tr r="M329" s="1"/>
      </tp>
      <tp>
        <v>2.8254999999999999</v>
        <stp/>
        <stp>##V3_BDHV12</stp>
        <stp>QADA UW Equity</stp>
        <stp>OPER_MARGIN</stp>
        <stp>CQ12004</stp>
        <stp/>
        <stp>[NASDAQ.xlsx]OperMarg BDH!R5C265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E5" s="3"/>
      </tp>
      <tp>
        <v>2.8254999999999999</v>
        <stp/>
        <stp>##V3_BDHV12</stp>
        <stp>QADB UW Equity</stp>
        <stp>OPER_MARGIN</stp>
        <stp>CQ12004</stp>
        <stp/>
        <stp>[NASDAQ.xlsx]OperMarg BDH!R5C266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F5" s="3"/>
      </tp>
      <tp>
        <v>30.4878</v>
        <stp/>
        <stp>##V3_BDHV12</stp>
        <stp>QCOM UW Equity</stp>
        <stp>OPER_MARGIN</stp>
        <stp>CQ12004</stp>
        <stp/>
        <stp>[NASDAQ.xlsx]OperMarg BDH!R5C269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I5" s="3"/>
      </tp>
      <tp t="e">
        <v>#N/A</v>
        <stp/>
        <stp>##V3_BDPV12</stp>
        <stp>ZBRA UW Equity</stp>
        <stp>FREE_CASH_FLOW_MARGIN</stp>
        <stp>[NASDAQ.xlsx]Sheet1!R374C18</stp>
        <tr r="R374" s="1"/>
      </tp>
      <tp t="e">
        <v>#N/A</v>
        <stp/>
        <stp>##V3_BDPV12</stp>
        <stp>OVTI UW Equity</stp>
        <stp>EBITDA_TO_TOT_INT_EXP</stp>
        <stp>[NASDAQ.xlsx]Sheet1!R241C21</stp>
        <tr r="U241" s="1"/>
      </tp>
      <tp>
        <v>9.3308999999999997</v>
        <stp/>
        <stp>##V3_BDHV12</stp>
        <stp>SAPE UW Equity</stp>
        <stp>OPER_MARGIN</stp>
        <stp>CQ12004</stp>
        <stp/>
        <stp>[NASDAQ.xlsx]OperMarg BDH!R5C291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E5" s="3"/>
      </tp>
      <tp>
        <v>15.1343</v>
        <stp/>
        <stp>##V3_BDHV12</stp>
        <stp>SMTC UW Equity</stp>
        <stp>OPER_MARGIN</stp>
        <stp>CQ12004</stp>
        <stp/>
        <stp>[NASDAQ.xlsx]OperMarg BDH!R5C297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K5" s="3"/>
      </tp>
      <tp t="e">
        <v>#N/A</v>
        <stp/>
        <stp>##V3_BDPV12</stp>
        <stp>INAP UW Equity</stp>
        <stp>RTG_EGAN_JONES_LOCAL_SR_UNSEC</stp>
        <stp>[NASDAQ.xlsx]Sheet1!R163C13</stp>
        <tr r="M163" s="1"/>
      </tp>
      <tp t="e">
        <v>#N/A</v>
        <stp/>
        <stp>##V3_BDPV12</stp>
        <stp>SNCR UW Equity</stp>
        <stp>RTG_EGAN_JONES_LOCAL_SR_UNSEC</stp>
        <stp>[NASDAQ.xlsx]Sheet1!R324C13</stp>
        <tr r="M324" s="1"/>
      </tp>
      <tp t="e">
        <v>#N/A</v>
        <stp/>
        <stp>##V3_BDPV12</stp>
        <stp>CVV UW Equity</stp>
        <stp>TOT_DEBT_TO_EBITDA</stp>
        <stp>[NASDAQ.xlsx]Sheet1!R92C20</stp>
        <tr r="T92" s="1"/>
      </tp>
      <tp t="e">
        <v>#N/A</v>
        <stp/>
        <stp>##V3_BDPV12</stp>
        <stp>CTG UW Equity</stp>
        <stp>TOT_DEBT_TO_EBITDA</stp>
        <stp>[NASDAQ.xlsx]Sheet1!R76C20</stp>
        <tr r="T76" s="1"/>
      </tp>
      <tp t="e">
        <v>#N/A</v>
        <stp/>
        <stp>##V3_BDPV12</stp>
        <stp>CPWR UW Equity</stp>
        <stp>EBITDA_TO_TOT_INT_EXP</stp>
        <stp>[NASDAQ.xlsx]Sheet1!R77C21</stp>
        <tr r="U77" s="1"/>
      </tp>
      <tp t="e">
        <v>#N/A</v>
        <stp/>
        <stp>##V3_BDPV12</stp>
        <stp>CPSI UW Equity</stp>
        <stp>EBITDA_TO_TOT_INT_EXP</stp>
        <stp>[NASDAQ.xlsx]Sheet1!R75C21</stp>
        <tr r="U75" s="1"/>
      </tp>
      <tp t="e">
        <v>#N/A</v>
        <stp/>
        <stp>##V3_BDPV12</stp>
        <stp>CRAY UW Equity</stp>
        <stp>EBITDA_TO_TOT_INT_EXP</stp>
        <stp>[NASDAQ.xlsx]Sheet1!R86C21</stp>
        <tr r="U86" s="1"/>
      </tp>
      <tp t="e">
        <v>#N/A</v>
        <stp/>
        <stp>##V3_BDPV12</stp>
        <stp>CREE UW Equity</stp>
        <stp>EBITDA_TO_TOT_INT_EXP</stp>
        <stp>[NASDAQ.xlsx]Sheet1!R87C21</stp>
        <tr r="U87" s="1"/>
      </tp>
      <tp t="e">
        <v>#N/A</v>
        <stp/>
        <stp>##V3_BDPV12</stp>
        <stp>CRDS UW Equity</stp>
        <stp>EBITDA_TO_TOT_INT_EXP</stp>
        <stp>[NASDAQ.xlsx]Sheet1!R89C21</stp>
        <tr r="U89" s="1"/>
      </tp>
      <tp t="e">
        <v>#N/A</v>
        <stp/>
        <stp>##V3_BDPV12</stp>
        <stp>CRUS UW Equity</stp>
        <stp>EBITDA_TO_TOT_INT_EXP</stp>
        <stp>[NASDAQ.xlsx]Sheet1!R67C21</stp>
        <tr r="U67" s="1"/>
      </tp>
      <tp t="e">
        <v>#N/A</v>
        <stp/>
        <stp>##V3_BDPV12</stp>
        <stp>CSGS UW Equity</stp>
        <stp>EBITDA_TO_TOT_INT_EXP</stp>
        <stp>[NASDAQ.xlsx]Sheet1!R90C21</stp>
        <tr r="U90" s="1"/>
      </tp>
      <tp t="e">
        <v>#N/A</v>
        <stp/>
        <stp>##V3_BDPV12</stp>
        <stp>CSOD UW Equity</stp>
        <stp>EBITDA_TO_TOT_INT_EXP</stp>
        <stp>[NASDAQ.xlsx]Sheet1!R83C21</stp>
        <tr r="U83" s="1"/>
      </tp>
      <tp t="e">
        <v>#N/A</v>
        <stp/>
        <stp>##V3_BDPV12</stp>
        <stp>CSCO UW Equity</stp>
        <stp>EBITDA_TO_TOT_INT_EXP</stp>
        <stp>[NASDAQ.xlsx]Sheet1!R68C21</stp>
        <tr r="U68" s="1"/>
      </tp>
      <tp t="e">
        <v>#N/A</v>
        <stp/>
        <stp>##V3_BDPV12</stp>
        <stp>CSPI UW Equity</stp>
        <stp>EBITDA_TO_TOT_INT_EXP</stp>
        <stp>[NASDAQ.xlsx]Sheet1!R91C21</stp>
        <tr r="U91" s="1"/>
      </tp>
      <tp t="e">
        <v>#N/A</v>
        <stp/>
        <stp>##V3_BDPV12</stp>
        <stp>CTCT UW Equity</stp>
        <stp>EBITDA_TO_TOT_INT_EXP</stp>
        <stp>[NASDAQ.xlsx]Sheet1!R81C21</stp>
        <tr r="U81" s="1"/>
      </tp>
      <tp t="e">
        <v>#N/A</v>
        <stp/>
        <stp>##V3_BDPV12</stp>
        <stp>CTXS UW Equity</stp>
        <stp>EBITDA_TO_TOT_INT_EXP</stp>
        <stp>[NASDAQ.xlsx]Sheet1!R69C21</stp>
        <tr r="U69" s="1"/>
      </tp>
      <tp t="e">
        <v>#N/A</v>
        <stp/>
        <stp>##V3_BDPV12</stp>
        <stp>CTSH UW Equity</stp>
        <stp>EBITDA_TO_TOT_INT_EXP</stp>
        <stp>[NASDAQ.xlsx]Sheet1!R71C21</stp>
        <tr r="U71" s="1"/>
      </tp>
      <tp t="e">
        <v>#N/A</v>
        <stp/>
        <stp>##V3_BDPV12</stp>
        <stp>CVLT UW Equity</stp>
        <stp>EBITDA_TO_TOT_INT_EXP</stp>
        <stp>[NASDAQ.xlsx]Sheet1!R74C21</stp>
        <tr r="U74" s="1"/>
      </tp>
      <tp t="e">
        <v>#N/A</v>
        <stp/>
        <stp>##V3_BDPV12</stp>
        <stp>SGI UW Equity</stp>
        <stp>RTG_EGAN_JONES_LOCAL_SR_UNSEC</stp>
        <stp>[NASDAQ.xlsx]Sheet1!R301C13</stp>
        <tr r="M301" s="1"/>
      </tp>
      <tp t="e">
        <v>#N/A</v>
        <stp/>
        <stp>##V3_BDPV12</stp>
        <stp>SLP UW Equity</stp>
        <stp>RTG_EGAN_JONES_LOCAL_SR_UNSEC</stp>
        <stp>[NASDAQ.xlsx]Sheet1!R303C13</stp>
        <tr r="M303" s="1"/>
      </tp>
      <tp t="e">
        <v>#N/A</v>
        <stp/>
        <stp>##V3_BDPV12</stp>
        <stp>SQI UW Equity</stp>
        <stp>RTG_EGAN_JONES_LOCAL_SR_UNSEC</stp>
        <stp>[NASDAQ.xlsx]Sheet1!R295C13</stp>
        <tr r="M295" s="1"/>
      </tp>
      <tp t="e">
        <v>#N/A</v>
        <stp/>
        <stp>##V3_BDPV12</stp>
        <stp>CAMP UW Equity</stp>
        <stp>EBITDA_TO_TOT_INT_EXP</stp>
        <stp>[NASDAQ.xlsx]Sheet1!R62C21</stp>
        <tr r="U62" s="1"/>
      </tp>
      <tp t="e">
        <v>#N/A</v>
        <stp/>
        <stp>##V3_BDPV12</stp>
        <stp>CALD UW Equity</stp>
        <stp>EBITDA_TO_TOT_INT_EXP</stp>
        <stp>[NASDAQ.xlsx]Sheet1!R63C21</stp>
        <tr r="U63" s="1"/>
      </tp>
      <tp t="e">
        <v>#N/A</v>
        <stp/>
        <stp>##V3_BDPV12</stp>
        <stp>CAVM UW Equity</stp>
        <stp>EBITDA_TO_TOT_INT_EXP</stp>
        <stp>[NASDAQ.xlsx]Sheet1!R64C21</stp>
        <tr r="U64" s="1"/>
      </tp>
      <tp t="e">
        <v>#N/A</v>
        <stp/>
        <stp>##V3_BDPV12</stp>
        <stp>KFX UW Equity</stp>
        <stp>EBITDA_TO_TOT_INT_EXP</stp>
        <stp>[NASDAQ.xlsx]Sheet1!R183C21</stp>
        <tr r="U183" s="1"/>
      </tp>
      <tp t="e">
        <v>#N/A</v>
        <stp/>
        <stp>##V3_BDPV12</stp>
        <stp>CCMP UW Equity</stp>
        <stp>EBITDA_TO_TOT_INT_EXP</stp>
        <stp>[NASDAQ.xlsx]Sheet1!R60C21</stp>
        <tr r="U60" s="1"/>
      </tp>
      <tp t="e">
        <v>#N/A</v>
        <stp/>
        <stp>##V3_BDPV12</stp>
        <stp>CCOI UW Equity</stp>
        <stp>EBITDA_TO_TOT_INT_EXP</stp>
        <stp>[NASDAQ.xlsx]Sheet1!R70C21</stp>
        <tr r="U70" s="1"/>
      </tp>
      <tp t="e">
        <v>#N/A</v>
        <stp/>
        <stp>##V3_BDPV12</stp>
        <stp>CCRN UW Equity</stp>
        <stp>EBITDA_TO_TOT_INT_EXP</stp>
        <stp>[NASDAQ.xlsx]Sheet1!R88C21</stp>
        <tr r="U88" s="1"/>
      </tp>
      <tp t="e">
        <v>#N/A</v>
        <stp/>
        <stp>##V3_BDPV12</stp>
        <stp>CCUR UW Equity</stp>
        <stp>EBITDA_TO_TOT_INT_EXP</stp>
        <stp>[NASDAQ.xlsx]Sheet1!R80C21</stp>
        <tr r="U80" s="1"/>
      </tp>
      <tp t="e">
        <v>#N/A</v>
        <stp/>
        <stp>##V3_BDPV12</stp>
        <stp>CDNS UW Equity</stp>
        <stp>EBITDA_TO_TOT_INT_EXP</stp>
        <stp>[NASDAQ.xlsx]Sheet1!R61C21</stp>
        <tr r="U61" s="1"/>
      </tp>
      <tp t="e">
        <v>#N/A</v>
        <stp/>
        <stp>##V3_BDPV12</stp>
        <stp>TRAK UW Equity</stp>
        <stp>FREE_CASH_FLOW_MARGIN</stp>
        <stp>[NASDAQ.xlsx]Sheet1!R98C18</stp>
        <tr r="R98" s="1"/>
      </tp>
      <tp t="e">
        <v>#N/A</v>
        <stp/>
        <stp>##V3_BDPV12</stp>
        <stp>CEVA UW Equity</stp>
        <stp>EBITDA_TO_TOT_INT_EXP</stp>
        <stp>[NASDAQ.xlsx]Sheet1!R66C21</stp>
        <tr r="U66" s="1"/>
      </tp>
      <tp t="e">
        <v>#N/A</v>
        <stp/>
        <stp>##V3_BDPV12</stp>
        <stp>CERN UW Equity</stp>
        <stp>EBITDA_TO_TOT_INT_EXP</stp>
        <stp>[NASDAQ.xlsx]Sheet1!R65C21</stp>
        <tr r="U65" s="1"/>
      </tp>
      <tp t="e">
        <v>#N/A</v>
        <stp/>
        <stp>##V3_BDPV12</stp>
        <stp>CLRX UW Equity</stp>
        <stp>EBITDA_TO_TOT_INT_EXP</stp>
        <stp>[NASDAQ.xlsx]Sheet1!R72C21</stp>
        <tr r="U72" s="1"/>
      </tp>
      <tp t="e">
        <v>#N/A</v>
        <stp/>
        <stp>##V3_BDPV12</stp>
        <stp>CMTL UW Equity</stp>
        <stp>EBITDA_TO_TOT_INT_EXP</stp>
        <stp>[NASDAQ.xlsx]Sheet1!R78C21</stp>
        <tr r="U78" s="1"/>
      </tp>
      <tp t="e">
        <v>#N/A</v>
        <stp/>
        <stp>##V3_BDPV12</stp>
        <stp>CNVR UW Equity</stp>
        <stp>EBITDA_TO_TOT_INT_EXP</stp>
        <stp>[NASDAQ.xlsx]Sheet1!R82C21</stp>
        <tr r="U82" s="1"/>
      </tp>
      <tp t="e">
        <v>#N/A</v>
        <stp/>
        <stp>##V3_BDPV12</stp>
        <stp>CNQR UW Equity</stp>
        <stp>EBITDA_TO_TOT_INT_EXP</stp>
        <stp>[NASDAQ.xlsx]Sheet1!R79C21</stp>
        <tr r="U79" s="1"/>
      </tp>
      <tp t="e">
        <v>#N/A</v>
        <stp/>
        <stp>##V3_BDPV12</stp>
        <stp>COMM UW Equity</stp>
        <stp>EBITDA_TO_TOT_INT_EXP</stp>
        <stp>[NASDAQ.xlsx]Sheet1!R73C21</stp>
        <tr r="U73" s="1"/>
      </tp>
      <tp t="e">
        <v>#N/A</v>
        <stp/>
        <stp>##V3_BDPV12</stp>
        <stp>COVS UW Equity</stp>
        <stp>EBITDA_TO_TOT_INT_EXP</stp>
        <stp>[NASDAQ.xlsx]Sheet1!R84C21</stp>
        <tr r="U84" s="1"/>
      </tp>
      <tp t="e">
        <v>#N/A</v>
        <stp/>
        <stp>##V3_BDPV12</stp>
        <stp>CTXS UW Equity</stp>
        <stp>RTG_MDY_SEN_UNSECURED_DEBT</stp>
        <stp>[NASDAQ.xlsx]Sheet1!R69C10</stp>
        <tr r="J69" s="1"/>
      </tp>
      <tp>
        <v>21.672799999999999</v>
        <stp/>
        <stp>##V3_BDHV12</stp>
        <stp>ADVS UW Equity</stp>
        <stp>OPER_MARGIN</stp>
        <stp>CQ12004</stp>
        <stp/>
        <stp>[NASDAQ.xlsx]OperMarg BDH!R5C9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5" s="3"/>
      </tp>
      <tp t="e">
        <v>#N/A</v>
        <stp/>
        <stp>##V3_BDPV12</stp>
        <stp>BTUI UW Equity</stp>
        <stp>RTG_MDY_SEN_UNSECURED_DEBT</stp>
        <stp>[NASDAQ.xlsx]Sheet1!R58C10</stp>
        <tr r="J58" s="1"/>
      </tp>
      <tp t="e">
        <v>#N/A</v>
        <stp/>
        <stp>##V3_BDPV12</stp>
        <stp>CTSH UW Equity</stp>
        <stp>RTG_MDY_SEN_UNSECURED_DEBT</stp>
        <stp>[NASDAQ.xlsx]Sheet1!R71C10</stp>
        <tr r="J71" s="1"/>
      </tp>
      <tp t="e">
        <v>#N/A</v>
        <stp/>
        <stp>##V3_BDPV12</stp>
        <stp>ATNY UW Equity</stp>
        <stp>RTG_MDY_SEN_UNSECURED_DEBT</stp>
        <stp>[NASDAQ.xlsx]Sheet1!R22C10</stp>
        <tr r="J22" s="1"/>
      </tp>
      <tp t="e">
        <v>#N/A</v>
        <stp/>
        <stp>##V3_BDPV12</stp>
        <stp>DTLK UW Equity</stp>
        <stp>RTG_MDY_SEN_UNSECURED_DEBT</stp>
        <stp>[NASDAQ.xlsx]Sheet1!R95C10</stp>
        <tr r="J95" s="1"/>
      </tp>
      <tp t="e">
        <v>#N/A</v>
        <stp/>
        <stp>##V3_BDPV12</stp>
        <stp>ATML UW Equity</stp>
        <stp>RTG_MDY_SEN_UNSECURED_DEBT</stp>
        <stp>[NASDAQ.xlsx]Sheet1!R34C10</stp>
        <tr r="J34" s="1"/>
      </tp>
      <tp>
        <v>41820</v>
        <stp/>
        <stp>##V3_BDHV12</stp>
        <stp>TWOU UW Equity</stp>
        <stp>OPER_MARGIN</stp>
        <stp>CQ12004</stp>
        <stp/>
        <stp>[NASDAQ.xlsx]OperMarg BDH!R5C1</stp>
        <stp>Dir=V</stp>
        <stp>Dts=S</stp>
        <stp>Sort=D</stp>
        <stp>Quote=C</stp>
        <stp>QtTyp=Y</stp>
        <stp>Days=T</stp>
        <stp>Per=cq</stp>
        <stp>DtFmt=D</stp>
        <stp>UseDPDF=Y</stp>
        <stp>cols=2;rows=10</stp>
        <tr r="A5" s="3"/>
      </tp>
      <tp t="e">
        <v>#N/A</v>
        <stp/>
        <stp>##V3_BDPV12</stp>
        <stp>TRAK UW Equity</stp>
        <stp>RTG_SP_LT_LC_ISSUER_CREDIT</stp>
        <stp>[NASDAQ.xlsx]Sheet1!R98C8</stp>
        <tr r="H98" s="1"/>
      </tp>
      <tp t="e">
        <v>#N/A</v>
        <stp/>
        <stp>##V3_BDPV12</stp>
        <stp>ATEA UW Equity</stp>
        <stp>RTG_MDY_SEN_UNSECURED_DEBT</stp>
        <stp>[NASDAQ.xlsx]Sheet1!R31C10</stp>
        <tr r="J31" s="1"/>
      </tp>
      <tp t="e">
        <v>#N/A</v>
        <stp/>
        <stp>##V3_BDPV12</stp>
        <stp>CTCT UW Equity</stp>
        <stp>RTG_MDY_SEN_UNSECURED_DEBT</stp>
        <stp>[NASDAQ.xlsx]Sheet1!R81C10</stp>
        <tr r="J81" s="1"/>
      </tp>
      <tp t="e">
        <v>#N/A</v>
        <stp/>
        <stp>##V3_BDPV12</stp>
        <stp>IMMR UW Equity</stp>
        <stp>FREE_CASH_FLOW_MARGIN</stp>
        <stp>[NASDAQ.xlsx]Sheet1!R153C18</stp>
        <tr r="R153" s="1"/>
      </tp>
      <tp t="e">
        <v>#N/A</v>
        <stp/>
        <stp>##V3_BDPV12</stp>
        <stp>SYKE UW Equity</stp>
        <stp>EBITDA_TO_TOT_INT_EXP</stp>
        <stp>[NASDAQ.xlsx]Sheet1!R320C21</stp>
        <tr r="U320" s="1"/>
      </tp>
      <tp>
        <v>-0.60899999999999999</v>
        <stp/>
        <stp>##V3_BDHV12</stp>
        <stp>SQI UW Equity</stp>
        <stp>OPER_MARGIN</stp>
        <stp>CQ12004</stp>
        <stp/>
        <stp>[NASDAQ.xlsx]OperMarg BDH!R5C294</stp>
        <stp>Dir=V</stp>
        <stp>Dts=H</stp>
        <stp>Sort=D</stp>
        <stp>Quote=C</stp>
        <stp>QtTyp=Y</stp>
        <stp>Days=T</stp>
        <stp>Per=cq</stp>
        <stp>DtFmt=D</stp>
        <stp>UseDPDF=Y</stp>
        <stp>cols=1;rows=26</stp>
        <tr r="KH5" s="3"/>
      </tp>
      <tp>
        <v>-3.4195000000000002</v>
        <stp/>
        <stp>##V3_BDHV12</stp>
        <stp>NUAN UW Equity</stp>
        <stp>OPER_MARGIN</stp>
        <stp>CQ12004</stp>
        <stp/>
        <stp>[NASDAQ.xlsx]OperMarg BDH!R5C235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A5" s="3"/>
      </tp>
      <tp>
        <v>9.6760999999999999</v>
        <stp/>
        <stp>##V3_BDHV12</stp>
        <stp>HSTM UW Equity</stp>
        <stp>OPER_MARGIN</stp>
        <stp>CQ12004</stp>
        <stp/>
        <stp>[NASDAQ.xlsx]OperMarg BDH!R5C146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P5" s="3"/>
      </tp>
      <tp t="e">
        <v>#N/A</v>
        <stp/>
        <stp>##V3_BDPV12</stp>
        <stp>ZIXI UW Equity</stp>
        <stp>TOT_DEBT_TO_TOT_ASSET</stp>
        <stp>[NASDAQ.xlsx]Sheet1!R375C25</stp>
        <tr r="Y375" s="1"/>
      </tp>
      <tp>
        <v>-34.150799999999997</v>
        <stp/>
        <stp>##V3_BDHV12</stp>
        <stp>INPH UW Equity</stp>
        <stp>OPER_MARGIN</stp>
        <stp>CQ12004</stp>
        <stp/>
        <stp>[NASDAQ.xlsx]OperMarg BDH!R5C163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G5" s="3"/>
      </tp>
      <tp t="e">
        <v>#N/A</v>
        <stp/>
        <stp>##V3_BDPV12</stp>
        <stp>SYNT UW Equity</stp>
        <stp>EBITDA_TO_TOT_INT_EXP</stp>
        <stp>[NASDAQ.xlsx]Sheet1!R326C21</stp>
        <tr r="U326" s="1"/>
      </tp>
      <tp t="e">
        <v>#N/A</v>
        <stp/>
        <stp>##V3_BDPV12</stp>
        <stp>SYNA UW Equity</stp>
        <stp>EBITDA_TO_TOT_INT_EXP</stp>
        <stp>[NASDAQ.xlsx]Sheet1!R323C21</stp>
        <tr r="U323" s="1"/>
      </tp>
      <tp t="e">
        <v>#N/A</v>
        <stp/>
        <stp>##V3_BDPV12</stp>
        <stp>SYNC UW Equity</stp>
        <stp>EBITDA_TO_TOT_INT_EXP</stp>
        <stp>[NASDAQ.xlsx]Sheet1!R322C21</stp>
        <tr r="U322" s="1"/>
      </tp>
      <tp>
        <v>9.1859000000000002</v>
        <stp/>
        <stp>##V3_BDHV12</stp>
        <stp>LORL UW Equity</stp>
        <stp>OPER_MARGIN</stp>
        <stp>CQ12004</stp>
        <stp/>
        <stp>[NASDAQ.xlsx]OperMarg BDH!R5C197</stp>
        <stp>Dir=V</stp>
        <stp>Dts=H</stp>
        <stp>Sort=D</stp>
        <stp>Quote=C</stp>
        <stp>QtTyp=Y</stp>
        <stp>Days=T</stp>
        <stp>Per=cq</stp>
        <stp>DtFmt=D</stp>
        <stp>UseDPDF=Y</stp>
        <stp>cols=1;rows=28</stp>
        <tr r="GO5" s="3"/>
      </tp>
      <tp t="e">
        <v>#N/A</v>
        <stp/>
        <stp>##V3_BDPV12</stp>
        <stp>EMKR UW Equity</stp>
        <stp>FREE_CASH_FLOW_MARGIN</stp>
        <stp>[NASDAQ.xlsx]Sheet1!R117C18</stp>
        <tr r="R117" s="1"/>
      </tp>
      <tp t="e">
        <v>#N/A</v>
        <stp/>
        <stp>##V3_BDPV12</stp>
        <stp>SYMC UW Equity</stp>
        <stp>EBITDA_TO_TOT_INT_EXP</stp>
        <stp>[NASDAQ.xlsx]Sheet1!R321C21</stp>
        <tr r="U321" s="1"/>
      </tp>
      <tp>
        <v>3.1471999999999998</v>
        <stp/>
        <stp>##V3_BDHV12</stp>
        <stp>KTCC UW Equity</stp>
        <stp>OPER_MARGIN</stp>
        <stp>CQ12004</stp>
        <stp/>
        <stp>[NASDAQ.xlsx]OperMarg BDH!R5C178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V5" s="3"/>
      </tp>
      <tp>
        <v>29.829899999999999</v>
        <stp/>
        <stp>##V3_BDHV12</stp>
        <stp>TXN UW Equity</stp>
        <stp>OPER_MARGIN</stp>
        <stp>CQ12004</stp>
        <stp/>
        <stp>[NASDAQ.xlsx]OperMarg BDH!R5C333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U5" s="3"/>
      </tp>
      <tp t="e">
        <v>#N/A</v>
        <stp/>
        <stp>##V3_BDPV12</stp>
        <stp>JIVE UW Equity</stp>
        <stp>TOT_DEBT_TO_TOT_ASSET</stp>
        <stp>[NASDAQ.xlsx]Sheet1!R175C25</stp>
        <tr r="Y175" s="1"/>
      </tp>
      <tp t="e">
        <v>#N/A</v>
        <stp/>
        <stp>##V3_BDPV12</stp>
        <stp>LIVE UW Equity</stp>
        <stp>TOT_DEBT_TO_TOT_ASSET</stp>
        <stp>[NASDAQ.xlsx]Sheet1!R193C25</stp>
        <tr r="Y193" s="1"/>
      </tp>
      <tp t="e">
        <v>#N/A</v>
        <stp/>
        <stp>##V3_BDPV12</stp>
        <stp>FIVN UW Equity</stp>
        <stp>TOT_DEBT_TO_TOT_ASSET</stp>
        <stp>[NASDAQ.xlsx]Sheet1!R137C25</stp>
        <tr r="Y137" s="1"/>
      </tp>
      <tp t="e">
        <v>#N/A</v>
        <stp/>
        <stp>##V3_BDPV12</stp>
        <stp>NATI UW Equity</stp>
        <stp>RTG_EGAN_JONES_LOCAL_SR_UNSEC</stp>
        <stp>[NASDAQ.xlsx]Sheet1!R229C13</stp>
        <tr r="M229" s="1"/>
      </tp>
      <tp t="e">
        <v>#N/A</v>
        <stp/>
        <stp>##V3_BDPV12</stp>
        <stp>MITK UW Equity</stp>
        <stp>TOT_DEBT_TO_TOT_ASSET</stp>
        <stp>[NASDAQ.xlsx]Sheet1!R222C25</stp>
        <tr r="Y222" s="1"/>
      </tp>
      <tp t="e">
        <v>#N/A</v>
        <stp/>
        <stp>##V3_BDPV12</stp>
        <stp>WATT UW Equity</stp>
        <stp>RTG_EGAN_JONES_LOCAL_SR_UNSEC</stp>
        <stp>[NASDAQ.xlsx]Sheet1!R119C13</stp>
        <tr r="M119" s="1"/>
      </tp>
      <tp t="e">
        <v>#N/A</v>
        <stp/>
        <stp>##V3_BDPV12</stp>
        <stp>SATS UW Equity</stp>
        <stp>RTG_EGAN_JONES_LOCAL_SR_UNSEC</stp>
        <stp>[NASDAQ.xlsx]Sheet1!R111C13</stp>
        <tr r="M111" s="1"/>
      </tp>
      <tp t="e">
        <v>#N/A</v>
        <stp/>
        <stp>##V3_BDPV12</stp>
        <stp>WAVX UW Equity</stp>
        <stp>RTG_EGAN_JONES_LOCAL_SR_UNSEC</stp>
        <stp>[NASDAQ.xlsx]Sheet1!R365C13</stp>
        <tr r="M365" s="1"/>
      </tp>
      <tp t="e">
        <v>#N/A</v>
        <stp/>
        <stp>##V3_BDPV12</stp>
        <stp>COVSV UW Equity</stp>
        <stp>TOT_DEBT_TO_TOT_ASSET</stp>
        <stp>[NASDAQ.xlsx]Sheet1!R85C25</stp>
        <tr r="Y85" s="1"/>
      </tp>
      <tp t="e">
        <v>#N/A</v>
        <stp/>
        <stp>##V3_BDPV12</stp>
        <stp>RMBS UW Equity</stp>
        <stp>FREE_CASH_FLOW_MARGIN</stp>
        <stp>[NASDAQ.xlsx]Sheet1!R278C18</stp>
        <tr r="R278" s="1"/>
      </tp>
      <tp t="e">
        <v>#N/A</v>
        <stp/>
        <stp>##V3_BDPV12</stp>
        <stp>SMCI UW Equity</stp>
        <stp>FREE_CASH_FLOW_MARGIN</stp>
        <stp>[NASDAQ.xlsx]Sheet1!R317C18</stp>
        <tr r="R317" s="1"/>
      </tp>
      <tp t="e">
        <v>#N/A</v>
        <stp/>
        <stp>##V3_BDPV12</stp>
        <stp>PMCS UW Equity</stp>
        <stp>FREE_CASH_FLOW_MARGIN</stp>
        <stp>[NASDAQ.xlsx]Sheet1!R259C18</stp>
        <tr r="R259" s="1"/>
      </tp>
      <tp t="e">
        <v>#N/A</v>
        <stp/>
        <stp>##V3_BDPV12</stp>
        <stp>SAPE UW Equity</stp>
        <stp>RTG_EGAN_JONES_LOCAL_SR_UNSEC</stp>
        <stp>[NASDAQ.xlsx]Sheet1!R292C13</stp>
        <tr r="M292" s="1"/>
      </tp>
      <tp t="e">
        <v>#N/A</v>
        <stp/>
        <stp>##V3_BDPV12</stp>
        <stp>FISV UW Equity</stp>
        <stp>TOT_DEBT_TO_TOT_ASSET</stp>
        <stp>[NASDAQ.xlsx]Sheet1!R136C25</stp>
        <tr r="Y136" s="1"/>
      </tp>
      <tp t="e">
        <v>#N/A</v>
        <stp/>
        <stp>##V3_BDPV12</stp>
        <stp>OMCL UW Equity</stp>
        <stp>FREE_CASH_FLOW_MARGIN</stp>
        <stp>[NASDAQ.xlsx]Sheet1!R240C18</stp>
        <tr r="R240" s="1"/>
      </tp>
      <tp t="e">
        <v>#N/A</v>
        <stp/>
        <stp>##V3_BDPV12</stp>
        <stp>LIQD UW Equity</stp>
        <stp>TOT_DEBT_TO_TOT_ASSET</stp>
        <stp>[NASDAQ.xlsx]Sheet1!R192C25</stp>
        <tr r="Y192" s="1"/>
      </tp>
      <tp t="e">
        <v>#N/A</v>
        <stp/>
        <stp>##V3_BDPV12</stp>
        <stp>DGII UW Equity</stp>
        <stp>BS_TOT_ASSET</stp>
        <stp>[NASDAQ.xlsx]Sheet1!R99C22</stp>
        <tr r="V99" s="1"/>
      </tp>
      <tp t="e">
        <v>#N/A</v>
        <stp/>
        <stp>##V3_BDPV12</stp>
        <stp>DIOD UW Equity</stp>
        <stp>TOT_DEBT_TO_TOT_ASSET</stp>
        <stp>[NASDAQ.xlsx]Sheet1!R103C25</stp>
        <tr r="Y103" s="1"/>
      </tp>
      <tp t="e">
        <v>#N/A</v>
        <stp/>
        <stp>##V3_BDPV12</stp>
        <stp>FALC UW Equity</stp>
        <stp>RTG_EGAN_JONES_LOCAL_SR_UNSEC</stp>
        <stp>[NASDAQ.xlsx]Sheet1!R132C13</stp>
        <tr r="M132" s="1"/>
      </tp>
      <tp t="e">
        <v>#N/A</v>
        <stp/>
        <stp>##V3_BDPV12</stp>
        <stp>HILL UW Equity</stp>
        <stp>TOT_DEBT_TO_TOT_ASSET</stp>
        <stp>[NASDAQ.xlsx]Sheet1!R105C25</stp>
        <tr r="Y105" s="1"/>
      </tp>
      <tp t="e">
        <v>#N/A</v>
        <stp/>
        <stp>##V3_BDPV12</stp>
        <stp>MIND UW Equity</stp>
        <stp>TOT_DEBT_TO_TOT_ASSET</stp>
        <stp>[NASDAQ.xlsx]Sheet1!R221C25</stp>
        <tr r="Y221" s="1"/>
      </tp>
      <tp t="e">
        <v>#N/A</v>
        <stp/>
        <stp>##V3_BDPV12</stp>
        <stp>SANM UW Equity</stp>
        <stp>RTG_EGAN_JONES_LOCAL_SR_UNSEC</stp>
        <stp>[NASDAQ.xlsx]Sheet1!R291C13</stp>
        <tr r="M291" s="1"/>
      </tp>
      <tp t="e">
        <v>#N/A</v>
        <stp/>
        <stp>##V3_BDPV12</stp>
        <stp>MANH UW Equity</stp>
        <stp>RTG_EGAN_JONES_LOCAL_SR_UNSEC</stp>
        <stp>[NASDAQ.xlsx]Sheet1!R202C13</stp>
        <tr r="M202" s="1"/>
      </tp>
      <tp t="e">
        <v>#N/A</v>
        <stp/>
        <stp>##V3_BDPV12</stp>
        <stp>AAOI UW Equity</stp>
        <stp>BS_TOT_ASSET</stp>
        <stp>[NASDAQ.xlsx]Sheet1!R26C22</stp>
        <tr r="V26" s="1"/>
      </tp>
      <tp t="e">
        <v>#N/A</v>
        <stp/>
        <stp>##V3_BDPV12</stp>
        <stp>ASTI UW Equity</stp>
        <stp>BS_TOT_ASSET</stp>
        <stp>[NASDAQ.xlsx]Sheet1!R29C22</stp>
        <tr r="V29" s="1"/>
      </tp>
      <tp t="e">
        <v>#N/A</v>
        <stp/>
        <stp>##V3_BDPV12</stp>
        <stp>AXTI UW Equity</stp>
        <stp>BS_TOT_ASSET</stp>
        <stp>[NASDAQ.xlsx]Sheet1!R43C22</stp>
        <tr r="V43" s="1"/>
      </tp>
      <tp t="e">
        <v>#N/A</v>
        <stp/>
        <stp>##V3_BDPV12</stp>
        <stp>BBSI UW Equity</stp>
        <stp>BS_TOT_ASSET</stp>
        <stp>[NASDAQ.xlsx]Sheet1!R44C22</stp>
        <tr r="V44" s="1"/>
      </tp>
      <tp t="e">
        <v>#N/A</v>
        <stp/>
        <stp>##V3_BDPV12</stp>
        <stp>BTUI UW Equity</stp>
        <stp>BS_TOT_ASSET</stp>
        <stp>[NASDAQ.xlsx]Sheet1!R58C22</stp>
        <tr r="V58" s="1"/>
      </tp>
      <tp t="e">
        <v>#N/A</v>
        <stp/>
        <stp>##V3_BDPV12</stp>
        <stp>CCOI UW Equity</stp>
        <stp>BS_TOT_ASSET</stp>
        <stp>[NASDAQ.xlsx]Sheet1!R70C22</stp>
        <tr r="V70" s="1"/>
      </tp>
      <tp t="e">
        <v>#N/A</v>
        <stp/>
        <stp>##V3_BDPV12</stp>
        <stp>CPSI UW Equity</stp>
        <stp>BS_TOT_ASSET</stp>
        <stp>[NASDAQ.xlsx]Sheet1!R75C22</stp>
        <tr r="V75" s="1"/>
      </tp>
      <tp t="e">
        <v>#N/A</v>
        <stp/>
        <stp>##V3_BDPV12</stp>
        <stp>CSPI UW Equity</stp>
        <stp>BS_TOT_ASSET</stp>
        <stp>[NASDAQ.xlsx]Sheet1!R91C22</stp>
        <tr r="V91" s="1"/>
      </tp>
      <tp t="e">
        <v>#N/A</v>
        <stp/>
        <stp>##V3_BDPV12</stp>
        <stp>MIDD UW Equity</stp>
        <stp>TOT_DEBT_TO_TOT_ASSET</stp>
        <stp>[NASDAQ.xlsx]Sheet1!R336C25</stp>
        <tr r="Y336" s="1"/>
      </tp>
      <tp>
        <v>-11.084</v>
        <stp/>
        <stp>##V3_BDHV12</stp>
        <stp>UTEK UW Equity</stp>
        <stp>OPER_MARGIN</stp>
        <stp>CQ12004</stp>
        <stp/>
        <stp>[NASDAQ.xlsx]OperMarg BDH!R5C350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L5" s="3"/>
      </tp>
      <tp t="e">
        <v>#N/A</v>
        <stp/>
        <stp>##V3_BDPV12</stp>
        <stp>QADB UW Equity</stp>
        <stp>RTG_EGAN_JONES_LOCAL_SR_UNSEC</stp>
        <stp>[NASDAQ.xlsx]Sheet1!R267C13</stp>
        <tr r="M267" s="1"/>
      </tp>
      <tp t="e">
        <v>#N/A</v>
        <stp/>
        <stp>##V3_BDPV12</stp>
        <stp>QADA UW Equity</stp>
        <stp>RTG_EGAN_JONES_LOCAL_SR_UNSEC</stp>
        <stp>[NASDAQ.xlsx]Sheet1!R266C13</stp>
        <tr r="M266" s="1"/>
      </tp>
      <tp t="e">
        <v>#N/A</v>
        <stp/>
        <stp>##V3_BDPV12</stp>
        <stp>SYRX UW Equity</stp>
        <stp>EBITDA_TO_TOT_INT_EXP</stp>
        <stp>[NASDAQ.xlsx]Sheet1!R327C21</stp>
        <tr r="U327" s="1"/>
      </tp>
      <tp t="e">
        <v>#N/A</v>
        <stp/>
        <stp>##V3_BDPV12</stp>
        <stp>EIGI UW Equity</stp>
        <stp>TOT_DEBT_TO_TOT_ASSET</stp>
        <stp>[NASDAQ.xlsx]Sheet1!R118C25</stp>
        <tr r="Y118" s="1"/>
      </tp>
      <tp>
        <v>-12.588200000000001</v>
        <stp/>
        <stp>##V3_BDHV12</stp>
        <stp>PSMI UW Equity</stp>
        <stp>OPER_MARGIN</stp>
        <stp>CQ12004</stp>
        <stp/>
        <stp>[NASDAQ.xlsx]OperMarg BDH!R5C252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IR5" s="3"/>
      </tp>
      <tp t="e">
        <v>#N/A</v>
        <stp/>
        <stp>##V3_BDPV12</stp>
        <stp>SIGM UW Equity</stp>
        <stp>TOT_DEBT_TO_TOT_ASSET</stp>
        <stp>[NASDAQ.xlsx]Sheet1!R299C25</stp>
        <tr r="Y299" s="1"/>
      </tp>
      <tp t="e">
        <v>#N/A</v>
        <stp/>
        <stp>##V3_BDPV12</stp>
        <stp>TYPE UW Equity</stp>
        <stp>EBITDA_TO_TOT_INT_EXP</stp>
        <stp>[NASDAQ.xlsx]Sheet1!R225C21</stp>
        <tr r="U225" s="1"/>
      </tp>
      <tp t="e">
        <v>#N/A</v>
        <stp/>
        <stp>##V3_BDPV12</stp>
        <stp>SMTC UW Equity</stp>
        <stp>FREE_CASH_FLOW_MARGIN</stp>
        <stp>[NASDAQ.xlsx]Sheet1!R298C18</stp>
        <tr r="R298" s="1"/>
      </tp>
      <tp t="e">
        <v>#N/A</v>
        <stp/>
        <stp>##V3_BDPV12</stp>
        <stp>SMTP UW Equity</stp>
        <stp>FREE_CASH_FLOW_MARGIN</stp>
        <stp>[NASDAQ.xlsx]Sheet1!R306C18</stp>
        <tr r="R306" s="1"/>
      </tp>
      <tp t="e">
        <v>#N/A</v>
        <stp/>
        <stp>##V3_BDPV12</stp>
        <stp>TIGR UW Equity</stp>
        <stp>TOT_DEBT_TO_TOT_ASSET</stp>
        <stp>[NASDAQ.xlsx]Sheet1!R339C25</stp>
        <tr r="Y339" s="1"/>
      </tp>
      <tp t="e">
        <v>#N/A</v>
        <stp/>
        <stp>##V3_BDPV12</stp>
        <stp>SMSI UW Equity</stp>
        <stp>FREE_CASH_FLOW_MARGIN</stp>
        <stp>[NASDAQ.xlsx]Sheet1!R305C18</stp>
        <tr r="R305" s="1"/>
      </tp>
      <tp>
        <v>4.5174000000000003</v>
        <stp/>
        <stp>##V3_BDHV12</stp>
        <stp>QLGC UW Equity</stp>
        <stp>OPER_MARGIN</stp>
        <stp>CQ12004</stp>
        <stp/>
        <stp>[NASDAQ.xlsx]OperMarg BDH!R5C268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H5" s="3"/>
      </tp>
      <tp t="e">
        <v>#N/A</v>
        <stp/>
        <stp>##V3_BDPV12</stp>
        <stp>VIAS UW Equity</stp>
        <stp>TOT_DEBT_TO_TOT_ASSET</stp>
        <stp>[NASDAQ.xlsx]Sheet1!R361C25</stp>
        <tr r="Y361" s="1"/>
      </tp>
      <tp>
        <v>5.1938000000000004</v>
        <stp/>
        <stp>##V3_BDHV12</stp>
        <stp>RCII UW Equity</stp>
        <stp>OPER_MARGIN</stp>
        <stp>CQ12004</stp>
        <stp/>
        <stp>[NASDAQ.xlsx]OperMarg BDH!R5C282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V5" s="3"/>
      </tp>
      <tp>
        <v>-46.128599999999999</v>
        <stp/>
        <stp>##V3_BDHV12</stp>
        <stp>RNWK UW Equity</stp>
        <stp>OPER_MARGIN</stp>
        <stp>CQ12004</stp>
        <stp/>
        <stp>[NASDAQ.xlsx]OperMarg BDH!R5C280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T5" s="3"/>
      </tp>
      <tp t="e">
        <v>#N/A</v>
        <stp/>
        <stp>##V3_BDPV12</stp>
        <stp>TIBX UW Equity</stp>
        <stp>TOT_DEBT_TO_TOT_ASSET</stp>
        <stp>[NASDAQ.xlsx]Sheet1!R338C25</stp>
        <tr r="Y338" s="1"/>
      </tp>
      <tp>
        <v>-12.2575</v>
        <stp/>
        <stp>##V3_BDHV12</stp>
        <stp>SPDC UW Equity</stp>
        <stp>OPER_MARGIN</stp>
        <stp>CQ12004</stp>
        <stp/>
        <stp>[NASDAQ.xlsx]OperMarg BDH!R5C308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V5" s="3"/>
      </tp>
      <tp t="e">
        <v>#N/A</v>
        <stp/>
        <stp>##V3_BDPV12</stp>
        <stp>SAAS UW Equity</stp>
        <stp>RTG_EGAN_JONES_LOCAL_SR_UNSEC</stp>
        <stp>[NASDAQ.xlsx]Sheet1!R154C13</stp>
        <tr r="M154" s="1"/>
      </tp>
      <tp t="e">
        <v>#N/A</v>
        <stp/>
        <stp>##V3_BDPV12</stp>
        <stp>TACT UW Equity</stp>
        <stp>RTG_EGAN_JONES_LOCAL_SR_UNSEC</stp>
        <stp>[NASDAQ.xlsx]Sheet1!R340C13</stp>
        <tr r="M340" s="1"/>
      </tp>
      <tp t="e">
        <v>#N/A</v>
        <stp/>
        <stp>##V3_BDPV12</stp>
        <stp>DMRC UW Equity</stp>
        <stp>FREE_CASH_FLOW_MARGIN</stp>
        <stp>[NASDAQ.xlsx]Sheet1!R100C18</stp>
        <tr r="R100" s="1"/>
      </tp>
      <tp t="e">
        <v>#N/A</v>
        <stp/>
        <stp>##V3_BDPV12</stp>
        <stp>SABR UW Equity</stp>
        <stp>RTG_EGAN_JONES_LOCAL_SR_UNSEC</stp>
        <stp>[NASDAQ.xlsx]Sheet1!R289C13</stp>
        <tr r="M289" s="1"/>
      </tp>
      <tp t="e">
        <v>#N/A</v>
        <stp/>
        <stp>##V3_BDPV12</stp>
        <stp>MU UW Equity</stp>
        <stp>OPER_MARGIN</stp>
        <stp>[NASDAQ.xlsx]Sheet1!R217C17</stp>
        <tr r="Q217" s="1"/>
      </tp>
      <tp t="e">
        <v>#N/A</v>
        <stp/>
        <stp>##V3_BDPV12</stp>
        <stp>COVSV UW Equity</stp>
        <stp>SALES_REV_TURN</stp>
        <stp>[NASDAQ.xlsx]Sheet1!R85C15</stp>
        <tr r="O85" s="1"/>
      </tp>
      <tp t="e">
        <v>#N/A</v>
        <stp/>
        <stp>##V3_BDPV12</stp>
        <stp>AWAY UW Equity</stp>
        <stp>NET_DEBT_TO_SHRHLDR_EQTY</stp>
        <stp>[NASDAQ.xlsx]Sheet1!R149C24</stp>
        <tr r="X149" s="1"/>
      </tp>
      <tp t="e">
        <v>#N/A</v>
        <stp/>
        <stp>##V3_BDPV12</stp>
        <stp>RP UW Equity</stp>
        <stp>RTG_EGAN_JONES_LOCAL_SR_UNSEC</stp>
        <stp>[NASDAQ.xlsx]Sheet1!R282C13</stp>
        <tr r="M282" s="1"/>
      </tp>
      <tp t="e">
        <v>#N/A</v>
        <stp/>
        <stp>##V3_BDPV12</stp>
        <stp>BRKS UW Equity</stp>
        <stp>EBITDA_TO_TOT_INT_EXP</stp>
        <stp>[NASDAQ.xlsx]Sheet1!R57C21</stp>
        <tr r="U57" s="1"/>
      </tp>
      <tp t="e">
        <v>#N/A</v>
        <stp/>
        <stp>##V3_BDPV12</stp>
        <stp>BRCD UW Equity</stp>
        <stp>EBITDA_TO_TOT_INT_EXP</stp>
        <stp>[NASDAQ.xlsx]Sheet1!R56C21</stp>
        <tr r="U56" s="1"/>
      </tp>
      <tp t="e">
        <v>#N/A</v>
        <stp/>
        <stp>##V3_BDPV12</stp>
        <stp>BRCM UW Equity</stp>
        <stp>EBITDA_TO_TOT_INT_EXP</stp>
        <stp>[NASDAQ.xlsx]Sheet1!R53C21</stp>
        <tr r="U53" s="1"/>
      </tp>
      <tp t="e">
        <v>#N/A</v>
        <stp/>
        <stp>##V3_BDPV12</stp>
        <stp>BSFT UW Equity</stp>
        <stp>EBITDA_TO_TOT_INT_EXP</stp>
        <stp>[NASDAQ.xlsx]Sheet1!R54C21</stp>
        <tr r="U54" s="1"/>
      </tp>
      <tp t="e">
        <v>#N/A</v>
        <stp/>
        <stp>##V3_BDPV12</stp>
        <stp>BTUI UW Equity</stp>
        <stp>EBITDA_TO_TOT_INT_EXP</stp>
        <stp>[NASDAQ.xlsx]Sheet1!R58C21</stp>
        <tr r="U58" s="1"/>
      </tp>
      <tp t="e">
        <v>#N/A</v>
        <stp/>
        <stp>##V3_BDPV12</stp>
        <stp>BVSN UW Equity</stp>
        <stp>EBITDA_TO_TOT_INT_EXP</stp>
        <stp>[NASDAQ.xlsx]Sheet1!R55C21</stp>
        <tr r="U55" s="1"/>
      </tp>
      <tp t="e">
        <v>#N/A</v>
        <stp/>
        <stp>##V3_BDPV12</stp>
        <stp>GOOGL UW Equity</stp>
        <stp>CF_FREE_CASH_FLOW</stp>
        <stp>[NASDAQ.xlsx]Sheet1!R142C16</stp>
        <tr r="P142" s="1"/>
      </tp>
      <tp t="e">
        <v>#N/A</v>
        <stp/>
        <stp>##V3_BDPV12</stp>
        <stp>BBOX UW Equity</stp>
        <stp>EBITDA_TO_TOT_INT_EXP</stp>
        <stp>[NASDAQ.xlsx]Sheet1!R47C21</stp>
        <tr r="U47" s="1"/>
      </tp>
      <tp t="e">
        <v>#N/A</v>
        <stp/>
        <stp>##V3_BDPV12</stp>
        <stp>BBSI UW Equity</stp>
        <stp>EBITDA_TO_TOT_INT_EXP</stp>
        <stp>[NASDAQ.xlsx]Sheet1!R44C21</stp>
        <tr r="U44" s="1"/>
      </tp>
      <tp t="e">
        <v>#N/A</v>
        <stp/>
        <stp>##V3_BDPV12</stp>
        <stp>BCOR UW Equity</stp>
        <stp>EBITDA_TO_TOT_INT_EXP</stp>
        <stp>[NASDAQ.xlsx]Sheet1!R49C21</stp>
        <tr r="U49" s="1"/>
      </tp>
      <tp t="e">
        <v>#N/A</v>
        <stp/>
        <stp>##V3_BDPV12</stp>
        <stp>BCOV UW Equity</stp>
        <stp>EBITDA_TO_TOT_INT_EXP</stp>
        <stp>[NASDAQ.xlsx]Sheet1!R52C21</stp>
        <tr r="U52" s="1"/>
      </tp>
      <tp t="e">
        <v>#N/A</v>
        <stp/>
        <stp>##V3_BDPV12</stp>
        <stp>EA UW Equity</stp>
        <stp>RTG_EGAN_JONES_LOCAL_SR_UNSEC</stp>
        <stp>[NASDAQ.xlsx]Sheet1!R115C13</stp>
        <tr r="M115" s="1"/>
      </tp>
      <tp t="e">
        <v>#N/A</v>
        <stp/>
        <stp>##V3_BDPV12</stp>
        <stp>TWOU UW Equity</stp>
        <stp>BS_TOT_ASSET</stp>
        <stp>[NASDAQ.xlsx]Sheet1!R3C22</stp>
        <tr r="V3" s="1"/>
      </tp>
      <tp t="e">
        <v>#N/A</v>
        <stp/>
        <stp>##V3_BDPV12</stp>
        <stp>FB UW Equity</stp>
        <stp>RTG_EGAN_JONES_LOCAL_SR_UNSEC</stp>
        <stp>[NASDAQ.xlsx]Sheet1!R130C13</stp>
        <tr r="M130" s="1"/>
      </tp>
      <tp t="e">
        <v>#N/A</v>
        <stp/>
        <stp>##V3_BDPV12</stp>
        <stp>BLKB UW Equity</stp>
        <stp>EBITDA_TO_TOT_INT_EXP</stp>
        <stp>[NASDAQ.xlsx]Sheet1!R48C21</stp>
        <tr r="U48" s="1"/>
      </tp>
      <tp t="e">
        <v>#N/A</v>
        <stp/>
        <stp>##V3_BDPV12</stp>
        <stp>BNFT UW Equity</stp>
        <stp>EBITDA_TO_TOT_INT_EXP</stp>
        <stp>[NASDAQ.xlsx]Sheet1!R46C21</stp>
        <tr r="U46" s="1"/>
      </tp>
      <tp t="e">
        <v>#N/A</v>
        <stp/>
        <stp>##V3_BDPV12</stp>
        <stp>MU UW Equity</stp>
        <stp>RTG_EGAN_JONES_LOCAL_SR_UNSEC</stp>
        <stp>[NASDAQ.xlsx]Sheet1!R217C13</stp>
        <tr r="M217" s="1"/>
      </tp>
      <tp t="e">
        <v>#N/A</v>
        <stp/>
        <stp>##V3_BDPV12</stp>
        <stp>EPAY UW Equity</stp>
        <stp>TOT_DEBT_TO_EBITDA</stp>
        <stp>[NASDAQ.xlsx]Sheet1!R50C20</stp>
        <tr r="T50" s="1"/>
      </tp>
      <tp>
        <v>-9.5538000000000007</v>
        <stp/>
        <stp>##V3_BDHV12</stp>
        <stp>BIRT UW Equity</stp>
        <stp>OPER_MARGIN</stp>
        <stp>CQ12004</stp>
        <stp/>
        <stp>[NASDAQ.xlsx]OperMarg BDH!R5C5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5" s="3"/>
      </tp>
      <tp t="e">
        <v>#N/A</v>
        <stp/>
        <stp>##V3_BDPV12</stp>
        <stp>CPWR UW Equity</stp>
        <stp>TOT_DEBT_TO_EBITDA</stp>
        <stp>[NASDAQ.xlsx]Sheet1!R77C20</stp>
        <tr r="T77" s="1"/>
      </tp>
      <tp t="e">
        <v>#N/A</v>
        <stp/>
        <stp>##V3_BDPV12</stp>
        <stp>CPSI UW Equity</stp>
        <stp>TOT_DEBT_TO_EBITDA</stp>
        <stp>[NASDAQ.xlsx]Sheet1!R75C20</stp>
        <tr r="T75" s="1"/>
      </tp>
      <tp t="e">
        <v>#N/A</v>
        <stp/>
        <stp>##V3_BDPV12</stp>
        <stp>EA UW Equity</stp>
        <stp>RTG_FITCH_LT_ISSUER_DEFAULT</stp>
        <stp>[NASDAQ.xlsx]Sheet1!R115C9</stp>
        <tr r="I115" s="1"/>
      </tp>
      <tp>
        <v>7.3776999999999999</v>
        <stp/>
        <stp>##V3_BDHV12</stp>
        <stp>ADBE UW Equity</stp>
        <stp>OPER_MARGIN</stp>
        <stp>CQ12004</stp>
        <stp/>
        <stp>[NASDAQ.xlsx]OperMarg BDH!R5C8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H5" s="3"/>
      </tp>
      <tp t="e">
        <v>#N/A</v>
        <stp/>
        <stp>##V3_BDPV12</stp>
        <stp>MLNX UW Equity</stp>
        <stp>FREE_CASH_FLOW_MARGIN</stp>
        <stp>[NASDAQ.xlsx]Sheet1!R211C18</stp>
        <tr r="R211" s="1"/>
      </tp>
      <tp>
        <v>4.8751999999999995</v>
        <stp/>
        <stp>##V3_BDHV12</stp>
        <stp>MTSN UW Equity</stp>
        <stp>OPER_MARGIN</stp>
        <stp>CQ12004</stp>
        <stp/>
        <stp>[NASDAQ.xlsx]OperMarg BDH!R5C204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V5" s="3"/>
      </tp>
      <tp>
        <v>-35.4193</v>
        <stp/>
        <stp>##V3_BDHV12</stp>
        <stp>MITK UW Equity</stp>
        <stp>OPER_MARGIN</stp>
        <stp>CQ12004</stp>
        <stp/>
        <stp>[NASDAQ.xlsx]OperMarg BDH!R5C221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M5" s="3"/>
      </tp>
      <tp t="e">
        <v>#N/A</v>
        <stp/>
        <stp>##V3_BDPV12</stp>
        <stp>XLNX UW Equity</stp>
        <stp>FREE_CASH_FLOW_MARGIN</stp>
        <stp>[NASDAQ.xlsx]Sheet1!R370C18</stp>
        <tr r="R370" s="1"/>
      </tp>
      <tp t="e">
        <v>#N/A</v>
        <stp/>
        <stp>##V3_BDPV12</stp>
        <stp>RLOC UW Equity</stp>
        <stp>FREE_CASH_FLOW_MARGIN</stp>
        <stp>[NASDAQ.xlsx]Sheet1!R280C18</stp>
        <tr r="R280" s="1"/>
      </tp>
      <tp t="e">
        <v>#N/A</v>
        <stp/>
        <stp>##V3_BDPV12</stp>
        <stp>ELON UW Equity</stp>
        <stp>FREE_CASH_FLOW_MARGIN</stp>
        <stp>[NASDAQ.xlsx]Sheet1!R110C18</stp>
        <tr r="R110" s="1"/>
      </tp>
      <tp t="e">
        <v>#N/A</v>
        <stp/>
        <stp>##V3_BDPV12</stp>
        <stp>MXIM UW Equity</stp>
        <stp>EBITDA_TO_TOT_INT_EXP</stp>
        <stp>[NASDAQ.xlsx]Sheet1!R206C21</stp>
        <tr r="U206" s="1"/>
      </tp>
      <tp t="e">
        <v>#N/A</v>
        <stp/>
        <stp>##V3_BDPV12</stp>
        <stp>ELNK UW Equity</stp>
        <stp>FREE_CASH_FLOW_MARGIN</stp>
        <stp>[NASDAQ.xlsx]Sheet1!R108C18</stp>
        <tr r="R108" s="1"/>
      </tp>
      <tp t="e">
        <v>#N/A</v>
        <stp/>
        <stp>##V3_BDPV12</stp>
        <stp>HLIT UW Equity</stp>
        <stp>FREE_CASH_FLOW_MARGIN</stp>
        <stp>[NASDAQ.xlsx]Sheet1!R146C18</stp>
        <tr r="R146" s="1"/>
      </tp>
      <tp>
        <v>28.378299999999999</v>
        <stp/>
        <stp>##V3_BDHV12</stp>
        <stp>INTC UW Equity</stp>
        <stp>OPER_MARGIN</stp>
        <stp>CQ12004</stp>
        <stp/>
        <stp>[NASDAQ.xlsx]OperMarg BDH!R5C159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C5" s="3"/>
      </tp>
      <tp t="e">
        <v>#N/A</v>
        <stp/>
        <stp>##V3_BDPV12</stp>
        <stp>DLHC UW Equity</stp>
        <stp>FREE_CASH_FLOW_MARGIN</stp>
        <stp>[NASDAQ.xlsx]Sheet1!R104C18</stp>
        <tr r="R104" s="1"/>
      </tp>
      <tp t="e">
        <v>#N/A</v>
        <stp/>
        <stp>##V3_BDPV12</stp>
        <stp>PXLW UW Equity</stp>
        <stp>EBITDA_TO_TOT_INT_EXP</stp>
        <stp>[NASDAQ.xlsx]Sheet1!R257C21</stp>
        <tr r="U257" s="1"/>
      </tp>
      <tp>
        <v>5.5495000000000001</v>
        <stp/>
        <stp>##V3_BDHV12</stp>
        <stp>KFRC UW Equity</stp>
        <stp>OPER_MARGIN</stp>
        <stp>CQ12004</stp>
        <stp/>
        <stp>[NASDAQ.xlsx]OperMarg BDH!R5C179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W5" s="3"/>
      </tp>
      <tp t="e">
        <v>#N/A</v>
        <stp/>
        <stp>##V3_BDPV12</stp>
        <stp>QLIK UW Equity</stp>
        <stp>FREE_CASH_FLOW_MARGIN</stp>
        <stp>[NASDAQ.xlsx]Sheet1!R268C18</stp>
        <tr r="R268" s="1"/>
      </tp>
      <tp t="e">
        <v>#N/A</v>
        <stp/>
        <stp>##V3_BDPV12</stp>
        <stp>CVV UW Equity</stp>
        <stp>BS_TOT_ASSET</stp>
        <stp>[NASDAQ.xlsx]Sheet1!R92C22</stp>
        <tr r="V92" s="1"/>
      </tp>
      <tp t="e">
        <v>#N/A</v>
        <stp/>
        <stp>##V3_BDPV12</stp>
        <stp>QLGC UW Equity</stp>
        <stp>FREE_CASH_FLOW_MARGIN</stp>
        <stp>[NASDAQ.xlsx]Sheet1!R269C18</stp>
        <tr r="R269" s="1"/>
      </tp>
      <tp>
        <v>-6.3844000000000003</v>
        <stp/>
        <stp>##V3_BDHV12</stp>
        <stp>FORM UW Equity</stp>
        <stp>OPER_MARGIN</stp>
        <stp>CQ12004</stp>
        <stp/>
        <stp>[NASDAQ.xlsx]OperMarg BDH!R5C137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G5" s="3"/>
      </tp>
      <tp t="e">
        <v>#N/A</v>
        <stp/>
        <stp>##V3_BDPV12</stp>
        <stp>SLAB UW Equity</stp>
        <stp>FREE_CASH_FLOW_MARGIN</stp>
        <stp>[NASDAQ.xlsx]Sheet1!R302C18</stp>
        <tr r="R302" s="1"/>
      </tp>
      <tp>
        <v>-9.3251000000000008</v>
        <stp/>
        <stp>##V3_BDHV12</stp>
        <stp>FUEL UW Equity</stp>
        <stp>OPER_MARGIN</stp>
        <stp>CQ12004</stp>
        <stp/>
        <stp>[NASDAQ.xlsx]OperMarg BDH!R5C286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JZ5" s="3"/>
      </tp>
      <tp t="e">
        <v>#N/A</v>
        <stp/>
        <stp>##V3_BDPV12</stp>
        <stp>PLAB UW Equity</stp>
        <stp>FREE_CASH_FLOW_MARGIN</stp>
        <stp>[NASDAQ.xlsx]Sheet1!R256C18</stp>
        <tr r="R256" s="1"/>
      </tp>
      <tp t="e">
        <v>#N/A</v>
        <stp/>
        <stp>##V3_BDPV12</stp>
        <stp>IXYS UW Equity</stp>
        <stp>EBITDA_TO_TOT_INT_EXP</stp>
        <stp>[NASDAQ.xlsx]Sheet1!R171C21</stp>
        <tr r="U171" s="1"/>
      </tp>
      <tp t="e">
        <v>#N/A</v>
        <stp/>
        <stp>##V3_BDPV12</stp>
        <stp>DWCH UW Equity</stp>
        <stp>BS_TOT_ASSET</stp>
        <stp>[NASDAQ.xlsx]Sheet1!R97C22</stp>
        <tr r="V97" s="1"/>
      </tp>
      <tp t="e">
        <v>#N/A</v>
        <stp/>
        <stp>##V3_BDPV12</stp>
        <stp>YHOO UW Equity</stp>
        <stp>TOT_DEBT_TO_TOT_ASSET</stp>
        <stp>[NASDAQ.xlsx]Sheet1!R373C25</stp>
        <tr r="Y373" s="1"/>
      </tp>
      <tp t="e">
        <v>#N/A</v>
        <stp/>
        <stp>##V3_BDPV12</stp>
        <stp>PLXS UW Equity</stp>
        <stp>FREE_CASH_FLOW_MARGIN</stp>
        <stp>[NASDAQ.xlsx]Sheet1!R258C18</stp>
        <tr r="R258" s="1"/>
      </tp>
      <tp t="e">
        <v>#N/A</v>
        <stp/>
        <stp>##V3_BDPV12</stp>
        <stp>QLYS UW Equity</stp>
        <stp>FREE_CASH_FLOW_MARGIN</stp>
        <stp>[NASDAQ.xlsx]Sheet1!R273C18</stp>
        <tr r="R273" s="1"/>
      </tp>
      <tp t="e">
        <v>#N/A</v>
        <stp/>
        <stp>##V3_BDPV12</stp>
        <stp>CTSH UW Equity</stp>
        <stp>BS_TOT_ASSET</stp>
        <stp>[NASDAQ.xlsx]Sheet1!R71C22</stp>
        <tr r="V71" s="1"/>
      </tp>
      <tp t="e">
        <v>#N/A</v>
        <stp/>
        <stp>##V3_BDPV12</stp>
        <stp>PLUS UW Equity</stp>
        <stp>FREE_CASH_FLOW_MARGIN</stp>
        <stp>[NASDAQ.xlsx]Sheet1!R125C18</stp>
        <tr r="R125" s="1"/>
      </tp>
      <tp t="e">
        <v>#N/A</v>
        <stp/>
        <stp>##V3_BDPV12</stp>
        <stp>GLUU UW Equity</stp>
        <stp>FREE_CASH_FLOW_MARGIN</stp>
        <stp>[NASDAQ.xlsx]Sheet1!R140C18</stp>
        <tr r="R140" s="1"/>
      </tp>
      <tp t="e">
        <v>#N/A</v>
        <stp/>
        <stp>##V3_BDPV12</stp>
        <stp>LLTC UW Equity</stp>
        <stp>FREE_CASH_FLOW_MARGIN</stp>
        <stp>[NASDAQ.xlsx]Sheet1!R191C18</stp>
        <tr r="R191" s="1"/>
      </tp>
      <tp>
        <v>-16.579799999999999</v>
        <stp/>
        <stp>##V3_BDHV12</stp>
        <stp>VECO UW Equity</stp>
        <stp>OPER_MARGIN</stp>
        <stp>CQ12004</stp>
        <stp/>
        <stp>[NASDAQ.xlsx]OperMarg BDH!R5C355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Q5" s="3"/>
      </tp>
      <tp t="e">
        <v>#N/A</v>
        <stp/>
        <stp>##V3_BDPV12</stp>
        <stp>SLTC UW Equity</stp>
        <stp>FREE_CASH_FLOW_MARGIN</stp>
        <stp>[NASDAQ.xlsx]Sheet1!R297C18</stp>
        <tr r="R297" s="1"/>
      </tp>
      <tp>
        <v>-9.4097000000000008</v>
        <stp/>
        <stp>##V3_BDHV12</stp>
        <stp>RLOC UW Equity</stp>
        <stp>OPER_MARGIN</stp>
        <stp>CQ12004</stp>
        <stp/>
        <stp>[NASDAQ.xlsx]OperMarg BDH!R5C279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S5" s="3"/>
      </tp>
      <tp t="e">
        <v>#N/A</v>
        <stp/>
        <stp>##V3_BDPV12</stp>
        <stp>ULTI UW Equity</stp>
        <stp>FREE_CASH_FLOW_MARGIN</stp>
        <stp>[NASDAQ.xlsx]Sheet1!R337C18</stp>
        <tr r="R337" s="1"/>
      </tp>
      <tp>
        <v>5.7313000000000001</v>
        <stp/>
        <stp>##V3_BDHV12</stp>
        <stp>PFIN UW Equity</stp>
        <stp>OPER_MARGIN</stp>
        <stp>CQ12004</stp>
        <stp/>
        <stp>[NASDAQ.xlsx]OperMarg BDH!R5C244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J5" s="3"/>
      </tp>
      <tp>
        <v>-32.896700000000003</v>
        <stp/>
        <stp>##V3_BDHV12</stp>
        <stp>QBAK UW Equity</stp>
        <stp>OPER_MARGIN</stp>
        <stp>CQ12004</stp>
        <stp/>
        <stp>[NASDAQ.xlsx]OperMarg BDH!R5C271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K5" s="3"/>
      </tp>
      <tp t="e">
        <v>#N/A</v>
        <stp/>
        <stp>##V3_BDPV12</stp>
        <stp>EXTR UW Equity</stp>
        <stp>EBITDA_TO_TOT_INT_EXP</stp>
        <stp>[NASDAQ.xlsx]Sheet1!R128C21</stp>
        <tr r="U128" s="1"/>
      </tp>
      <tp t="e">
        <v>#N/A</v>
        <stp/>
        <stp>##V3_BDPV12</stp>
        <stp>NLST UW Equity</stp>
        <stp>FREE_CASH_FLOW_MARGIN</stp>
        <stp>[NASDAQ.xlsx]Sheet1!R233C18</stp>
        <tr r="R233" s="1"/>
      </tp>
      <tp t="e">
        <v>#N/A</v>
        <stp/>
        <stp>##V3_BDPV12</stp>
        <stp>ELRC UW Equity</stp>
        <stp>FREE_CASH_FLOW_MARGIN</stp>
        <stp>[NASDAQ.xlsx]Sheet1!R114C18</stp>
        <tr r="R114" s="1"/>
      </tp>
      <tp t="e">
        <v>#N/A</v>
        <stp/>
        <stp>##V3_BDPV12</stp>
        <stp>PTC UW Equity</stp>
        <stp>RTG_FITCH_LT_ISSUER_DEFAULT</stp>
        <stp>[NASDAQ.xlsx]Sheet1!R265C9</stp>
        <tr r="I265" s="1"/>
      </tp>
      <tp t="e">
        <v>#N/A</v>
        <stp/>
        <stp>##V3_BDPV12</stp>
        <stp>ADI UW Equity</stp>
        <stp>TOT_DEBT_TO_EBITDA</stp>
        <stp>[NASDAQ.xlsx]Sheet1!R20C20</stp>
        <tr r="T20" s="1"/>
      </tp>
      <tp t="e">
        <v>#N/A</v>
        <stp/>
        <stp>##V3_BDPV12</stp>
        <stp>ADP UW Equity</stp>
        <stp>TOT_DEBT_TO_EBITDA</stp>
        <stp>[NASDAQ.xlsx]Sheet1!R39C20</stp>
        <tr r="T39" s="1"/>
      </tp>
      <tp t="e">
        <v>#N/A</v>
        <stp/>
        <stp>##V3_BDPV12</stp>
        <stp>ARRS UW Equity</stp>
        <stp>EBITDA_TO_TOT_INT_EXP</stp>
        <stp>[NASDAQ.xlsx]Sheet1!R27C21</stp>
        <tr r="U27" s="1"/>
      </tp>
      <tp t="e">
        <v>#N/A</v>
        <stp/>
        <stp>##V3_BDPV12</stp>
        <stp>ARUN UW Equity</stp>
        <stp>EBITDA_TO_TOT_INT_EXP</stp>
        <stp>[NASDAQ.xlsx]Sheet1!R28C21</stp>
        <tr r="U28" s="1"/>
      </tp>
      <tp t="e">
        <v>#N/A</v>
        <stp/>
        <stp>##V3_BDPV12</stp>
        <stp>ASYS UW Equity</stp>
        <stp>EBITDA_TO_TOT_INT_EXP</stp>
        <stp>[NASDAQ.xlsx]Sheet1!R18C21</stp>
        <tr r="U18" s="1"/>
      </tp>
      <tp t="e">
        <v>#N/A</v>
        <stp/>
        <stp>##V3_BDPV12</stp>
        <stp>ASTI UW Equity</stp>
        <stp>EBITDA_TO_TOT_INT_EXP</stp>
        <stp>[NASDAQ.xlsx]Sheet1!R29C21</stp>
        <tr r="U29" s="1"/>
      </tp>
      <tp t="e">
        <v>#N/A</v>
        <stp/>
        <stp>##V3_BDPV12</stp>
        <stp>ASUR UW Equity</stp>
        <stp>EBITDA_TO_TOT_INT_EXP</stp>
        <stp>[NASDAQ.xlsx]Sheet1!R33C21</stp>
        <tr r="U33" s="1"/>
      </tp>
      <tp t="e">
        <v>#N/A</v>
        <stp/>
        <stp>##V3_BDPV12</stp>
        <stp>ATML UW Equity</stp>
        <stp>EBITDA_TO_TOT_INT_EXP</stp>
        <stp>[NASDAQ.xlsx]Sheet1!R34C21</stp>
        <tr r="U34" s="1"/>
      </tp>
      <tp t="e">
        <v>#N/A</v>
        <stp/>
        <stp>##V3_BDPV12</stp>
        <stp>ATNY UW Equity</stp>
        <stp>EBITDA_TO_TOT_INT_EXP</stp>
        <stp>[NASDAQ.xlsx]Sheet1!R22C21</stp>
        <tr r="U22" s="1"/>
      </tp>
      <tp t="e">
        <v>#N/A</v>
        <stp/>
        <stp>##V3_BDPV12</stp>
        <stp>ATEA UW Equity</stp>
        <stp>EBITDA_TO_TOT_INT_EXP</stp>
        <stp>[NASDAQ.xlsx]Sheet1!R31C21</stp>
        <tr r="U31" s="1"/>
      </tp>
      <tp t="e">
        <v>#N/A</v>
        <stp/>
        <stp>##V3_BDPV12</stp>
        <stp>AVNW UW Equity</stp>
        <stp>EBITDA_TO_TOT_INT_EXP</stp>
        <stp>[NASDAQ.xlsx]Sheet1!R40C21</stp>
        <tr r="U40" s="1"/>
      </tp>
      <tp t="e">
        <v>#N/A</v>
        <stp/>
        <stp>##V3_BDPV12</stp>
        <stp>AWRE UW Equity</stp>
        <stp>EBITDA_TO_TOT_INT_EXP</stp>
        <stp>[NASDAQ.xlsx]Sheet1!R41C21</stp>
        <tr r="U41" s="1"/>
      </tp>
      <tp t="e">
        <v>#N/A</v>
        <stp/>
        <stp>##V3_BDPV12</stp>
        <stp>AXTI UW Equity</stp>
        <stp>EBITDA_TO_TOT_INT_EXP</stp>
        <stp>[NASDAQ.xlsx]Sheet1!R43C21</stp>
        <tr r="U43" s="1"/>
      </tp>
      <tp t="e">
        <v>#N/A</v>
        <stp/>
        <stp>##V3_BDPV12</stp>
        <stp>AZPN UW Equity</stp>
        <stp>EBITDA_TO_TOT_INT_EXP</stp>
        <stp>[NASDAQ.xlsx]Sheet1!R30C21</stp>
        <tr r="U30" s="1"/>
      </tp>
      <tp t="e">
        <v>#N/A</v>
        <stp/>
        <stp>##V3_BDPV12</stp>
        <stp>KELYA UW Equity</stp>
        <stp>CF_FREE_CASH_FLOW</stp>
        <stp>[NASDAQ.xlsx]Sheet1!R176C16</stp>
        <tr r="P176" s="1"/>
      </tp>
      <tp t="e">
        <v>#N/A</v>
        <stp/>
        <stp>##V3_BDPV12</stp>
        <stp>KELYB UW Equity</stp>
        <stp>CF_FREE_CASH_FLOW</stp>
        <stp>[NASDAQ.xlsx]Sheet1!R177C16</stp>
        <tr r="P177" s="1"/>
      </tp>
      <tp t="e">
        <v>#N/A</v>
        <stp/>
        <stp>##V3_BDPV12</stp>
        <stp>AAOI UW Equity</stp>
        <stp>EBITDA_TO_TOT_INT_EXP</stp>
        <stp>[NASDAQ.xlsx]Sheet1!R26C21</stp>
        <tr r="U26" s="1"/>
      </tp>
      <tp t="e">
        <v>#N/A</v>
        <stp/>
        <stp>##V3_BDPV12</stp>
        <stp>AAPL UW Equity</stp>
        <stp>EBITDA_TO_TOT_INT_EXP</stp>
        <stp>[NASDAQ.xlsx]Sheet1!R23C21</stp>
        <tr r="U23" s="1"/>
      </tp>
      <tp t="e">
        <v>#N/A</v>
        <stp/>
        <stp>##V3_BDPV12</stp>
        <stp>ABTL UW Equity</stp>
        <stp>EBITDA_TO_TOT_INT_EXP</stp>
        <stp>[NASDAQ.xlsx]Sheet1!R37C21</stp>
        <tr r="U37" s="1"/>
      </tp>
      <tp t="e">
        <v>#N/A</v>
        <stp/>
        <stp>##V3_BDPV12</stp>
        <stp>ACLS UW Equity</stp>
        <stp>EBITDA_TO_TOT_INT_EXP</stp>
        <stp>[NASDAQ.xlsx]Sheet1!R42C21</stp>
        <tr r="U42" s="1"/>
      </tp>
      <tp t="e">
        <v>#N/A</v>
        <stp/>
        <stp>##V3_BDPV12</stp>
        <stp>KBALV UW Equity</stp>
        <stp>CF_CASH_FROM_OPER</stp>
        <stp>[NASDAQ.xlsx]Sheet1!R182C26</stp>
        <tr r="Z182" s="1"/>
      </tp>
      <tp t="e">
        <v>#N/A</v>
        <stp/>
        <stp>##V3_BDPV12</stp>
        <stp>KBALB UW Equity</stp>
        <stp>CF_CASH_FROM_OPER</stp>
        <stp>[NASDAQ.xlsx]Sheet1!R181C26</stp>
        <tr r="Z181" s="1"/>
      </tp>
      <tp t="e">
        <v>#N/A</v>
        <stp/>
        <stp>##V3_BDPV12</stp>
        <stp>ADNC UW Equity</stp>
        <stp>EBITDA_TO_TOT_INT_EXP</stp>
        <stp>[NASDAQ.xlsx]Sheet1!R35C21</stp>
        <tr r="U35" s="1"/>
      </tp>
      <tp t="e">
        <v>#N/A</v>
        <stp/>
        <stp>##V3_BDPV12</stp>
        <stp>ADAT UW Equity</stp>
        <stp>EBITDA_TO_TOT_INT_EXP</stp>
        <stp>[NASDAQ.xlsx]Sheet1!R36C21</stp>
        <tr r="U36" s="1"/>
      </tp>
      <tp t="e">
        <v>#N/A</v>
        <stp/>
        <stp>##V3_BDPV12</stp>
        <stp>ADSK UW Equity</stp>
        <stp>EBITDA_TO_TOT_INT_EXP</stp>
        <stp>[NASDAQ.xlsx]Sheet1!R38C21</stp>
        <tr r="U38" s="1"/>
      </tp>
      <tp t="e">
        <v>#N/A</v>
        <stp/>
        <stp>##V3_BDPV12</stp>
        <stp>ADVS UW Equity</stp>
        <stp>EBITDA_TO_TOT_INT_EXP</stp>
        <stp>[NASDAQ.xlsx]Sheet1!R10C21</stp>
        <tr r="U10" s="1"/>
      </tp>
      <tp t="e">
        <v>#N/A</v>
        <stp/>
        <stp>##V3_BDPV12</stp>
        <stp>AFOP UW Equity</stp>
        <stp>EBITDA_TO_TOT_INT_EXP</stp>
        <stp>[NASDAQ.xlsx]Sheet1!R12C21</stp>
        <tr r="U12" s="1"/>
      </tp>
      <tp t="e">
        <v>#N/A</v>
        <stp/>
        <stp>##V3_BDPV12</stp>
        <stp>AGYS UW Equity</stp>
        <stp>EBITDA_TO_TOT_INT_EXP</stp>
        <stp>[NASDAQ.xlsx]Sheet1!R11C21</stp>
        <tr r="U11" s="1"/>
      </tp>
      <tp t="e">
        <v>#N/A</v>
        <stp/>
        <stp>##V3_BDPV12</stp>
        <stp>IMI UW Equity</stp>
        <stp>EBITDA_TO_TOT_INT_EXP</stp>
        <stp>[NASDAQ.xlsx]Sheet1!R162C21</stp>
        <tr r="U162" s="1"/>
      </tp>
      <tp t="e">
        <v>#N/A</v>
        <stp/>
        <stp>##V3_BDPV12</stp>
        <stp>ALOT UW Equity</stp>
        <stp>EBITDA_TO_TOT_INT_EXP</stp>
        <stp>[NASDAQ.xlsx]Sheet1!R32C21</stp>
        <tr r="U32" s="1"/>
      </tp>
      <tp t="e">
        <v>#N/A</v>
        <stp/>
        <stp>##V3_BDPV12</stp>
        <stp>ALTR UW Equity</stp>
        <stp>EBITDA_TO_TOT_INT_EXP</stp>
        <stp>[NASDAQ.xlsx]Sheet1!R14C21</stp>
        <tr r="U14" s="1"/>
      </tp>
      <tp t="e">
        <v>#N/A</v>
        <stp/>
        <stp>##V3_BDPV12</stp>
        <stp>AMKR UW Equity</stp>
        <stp>EBITDA_TO_TOT_INT_EXP</stp>
        <stp>[NASDAQ.xlsx]Sheet1!R17C21</stp>
        <tr r="U17" s="1"/>
      </tp>
      <tp t="e">
        <v>#N/A</v>
        <stp/>
        <stp>##V3_BDPV12</stp>
        <stp>AMBA UW Equity</stp>
        <stp>EBITDA_TO_TOT_INT_EXP</stp>
        <stp>[NASDAQ.xlsx]Sheet1!R15C21</stp>
        <tr r="U15" s="1"/>
      </tp>
      <tp t="e">
        <v>#N/A</v>
        <stp/>
        <stp>##V3_BDPV12</stp>
        <stp>AMAT UW Equity</stp>
        <stp>EBITDA_TO_TOT_INT_EXP</stp>
        <stp>[NASDAQ.xlsx]Sheet1!R24C21</stp>
        <tr r="U24" s="1"/>
      </tp>
      <tp t="e">
        <v>#N/A</v>
        <stp/>
        <stp>##V3_BDPV12</stp>
        <stp>AMCC UW Equity</stp>
        <stp>EBITDA_TO_TOT_INT_EXP</stp>
        <stp>[NASDAQ.xlsx]Sheet1!R25C21</stp>
        <tr r="U25" s="1"/>
      </tp>
      <tp t="e">
        <v>#N/A</v>
        <stp/>
        <stp>##V3_BDPV12</stp>
        <stp>ANAD UW Equity</stp>
        <stp>EBITDA_TO_TOT_INT_EXP</stp>
        <stp>[NASDAQ.xlsx]Sheet1!R19C21</stp>
        <tr r="U19" s="1"/>
      </tp>
      <tp t="e">
        <v>#N/A</v>
        <stp/>
        <stp>##V3_BDPV12</stp>
        <stp>ANSS UW Equity</stp>
        <stp>EBITDA_TO_TOT_INT_EXP</stp>
        <stp>[NASDAQ.xlsx]Sheet1!R21C21</stp>
        <tr r="U21" s="1"/>
      </tp>
      <tp t="e">
        <v>#N/A</v>
        <stp/>
        <stp>##V3_BDPV12</stp>
        <stp>CSOD UW Equity</stp>
        <stp>TOT_DEBT_TO_EBITDA</stp>
        <stp>[NASDAQ.xlsx]Sheet1!R83C20</stp>
        <tr r="T83" s="1"/>
      </tp>
      <tp t="e">
        <v>#N/A</v>
        <stp/>
        <stp>##V3_BDPV12</stp>
        <stp>CSGS UW Equity</stp>
        <stp>TOT_DEBT_TO_EBITDA</stp>
        <stp>[NASDAQ.xlsx]Sheet1!R90C20</stp>
        <tr r="T90" s="1"/>
      </tp>
      <tp t="e">
        <v>#N/A</v>
        <stp/>
        <stp>##V3_BDPV12</stp>
        <stp>BSFT UW Equity</stp>
        <stp>TOT_DEBT_TO_EBITDA</stp>
        <stp>[NASDAQ.xlsx]Sheet1!R54C20</stp>
        <tr r="T54" s="1"/>
      </tp>
      <tp t="e">
        <v>#N/A</v>
        <stp/>
        <stp>##V3_BDPV12</stp>
        <stp>CSCO UW Equity</stp>
        <stp>TOT_DEBT_TO_EBITDA</stp>
        <stp>[NASDAQ.xlsx]Sheet1!R68C20</stp>
        <tr r="T68" s="1"/>
      </tp>
      <tp t="e">
        <v>#N/A</v>
        <stp/>
        <stp>##V3_BDPV12</stp>
        <stp>BVSN UW Equity</stp>
        <stp>RTG_MDY_SEN_UNSECURED_DEBT</stp>
        <stp>[NASDAQ.xlsx]Sheet1!R55C10</stp>
        <tr r="J55" s="1"/>
      </tp>
      <tp t="e">
        <v>#N/A</v>
        <stp/>
        <stp>##V3_BDPV12</stp>
        <stp>AVNW UW Equity</stp>
        <stp>RTG_MDY_SEN_UNSECURED_DEBT</stp>
        <stp>[NASDAQ.xlsx]Sheet1!R40C10</stp>
        <tr r="J40" s="1"/>
      </tp>
      <tp t="e">
        <v>#N/A</v>
        <stp/>
        <stp>##V3_BDPV12</stp>
        <stp>CVLT UW Equity</stp>
        <stp>RTG_MDY_SEN_UNSECURED_DEBT</stp>
        <stp>[NASDAQ.xlsx]Sheet1!R74C10</stp>
        <tr r="J74" s="1"/>
      </tp>
      <tp t="e">
        <v>#N/A</v>
        <stp/>
        <stp>##V3_BDPV12</stp>
        <stp>ASYS UW Equity</stp>
        <stp>TOT_DEBT_TO_EBITDA</stp>
        <stp>[NASDAQ.xlsx]Sheet1!R18C20</stp>
        <tr r="T18" s="1"/>
      </tp>
      <tp t="e">
        <v>#N/A</v>
        <stp/>
        <stp>##V3_BDPV12</stp>
        <stp>ASUR UW Equity</stp>
        <stp>TOT_DEBT_TO_EBITDA</stp>
        <stp>[NASDAQ.xlsx]Sheet1!R33C20</stp>
        <tr r="T33" s="1"/>
      </tp>
      <tp t="e">
        <v>#N/A</v>
        <stp/>
        <stp>##V3_BDPV12</stp>
        <stp>ASTI UW Equity</stp>
        <stp>TOT_DEBT_TO_EBITDA</stp>
        <stp>[NASDAQ.xlsx]Sheet1!R29C20</stp>
        <tr r="T29" s="1"/>
      </tp>
      <tp t="e">
        <v>#N/A</v>
        <stp/>
        <stp>##V3_BDPV12</stp>
        <stp>CSPI UW Equity</stp>
        <stp>TOT_DEBT_TO_EBITDA</stp>
        <stp>[NASDAQ.xlsx]Sheet1!R91C20</stp>
        <tr r="T91" s="1"/>
      </tp>
      <tp t="e">
        <v>#N/A</v>
        <stp/>
        <stp>##V3_BDPV12</stp>
        <stp>TRAK UW Equity</stp>
        <stp>BS_TOT_ASSET</stp>
        <stp>[NASDAQ.xlsx]Sheet1!R98C22</stp>
        <tr r="V98" s="1"/>
      </tp>
      <tp>
        <v>26.524100000000001</v>
        <stp/>
        <stp>##V3_BDHV12</stp>
        <stp>MANH UW Equity</stp>
        <stp>OPER_MARGIN</stp>
        <stp>CQ12004</stp>
        <stp/>
        <stp>[NASDAQ.xlsx]OperMarg BDH!R5C201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S5" s="3"/>
      </tp>
      <tp t="e">
        <v>#N/A</v>
        <stp/>
        <stp>##V3_BDPV12</stp>
        <stp>SONS UW Equity</stp>
        <stp>FREE_CASH_FLOW_MARGIN</stp>
        <stp>[NASDAQ.xlsx]Sheet1!R308C18</stp>
        <tr r="R308" s="1"/>
      </tp>
      <tp t="e">
        <v>#N/A</v>
        <stp/>
        <stp>##V3_BDPV12</stp>
        <stp>COOL UW Equity</stp>
        <stp>FREE_CASH_FLOW_MARGIN</stp>
        <stp>[NASDAQ.xlsx]Sheet1!R201C18</stp>
        <tr r="R201" s="1"/>
      </tp>
      <tp t="e">
        <v>#N/A</v>
        <stp/>
        <stp>##V3_BDPV12</stp>
        <stp>LOOK UW Equity</stp>
        <stp>FREE_CASH_FLOW_MARGIN</stp>
        <stp>[NASDAQ.xlsx]Sheet1!R197C18</stp>
        <tr r="R197" s="1"/>
      </tp>
      <tp t="e">
        <v>#N/A</v>
        <stp/>
        <stp>##V3_BDPV12</stp>
        <stp>GOOG UW Equity</stp>
        <stp>FREE_CASH_FLOW_MARGIN</stp>
        <stp>[NASDAQ.xlsx]Sheet1!R141C18</stp>
        <tr r="R141" s="1"/>
      </tp>
      <tp>
        <v>7.91</v>
        <stp/>
        <stp>##V3_BDHV12</stp>
        <stp>OVTI UW Equity</stp>
        <stp>OPER_MARGIN</stp>
        <stp>CQ12004</stp>
        <stp/>
        <stp>[NASDAQ.xlsx]OperMarg BDH!R5C240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F5" s="3"/>
      </tp>
      <tp t="e">
        <v>#N/A</v>
        <stp/>
        <stp>##V3_BDPV12</stp>
        <stp>PCYG UW Equity</stp>
        <stp>RTG_EGAN_JONES_LOCAL_SR_UNSEC</stp>
        <stp>[NASDAQ.xlsx]Sheet1!R246C13</stp>
        <tr r="M246" s="1"/>
      </tp>
      <tp>
        <v>13.9963</v>
        <stp/>
        <stp>##V3_BDHV12</stp>
        <stp>ISIL UW Equity</stp>
        <stp>OPER_MARGIN</stp>
        <stp>CQ12004</stp>
        <stp/>
        <stp>[NASDAQ.xlsx]OperMarg BDH!R5C165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I5" s="3"/>
      </tp>
      <tp t="e">
        <v>#N/A</v>
        <stp/>
        <stp>##V3_BDPV12</stp>
        <stp>UCTT UW Equity</stp>
        <stp>RTG_EGAN_JONES_LOCAL_SR_UNSEC</stp>
        <stp>[NASDAQ.xlsx]Sheet1!R350C13</stp>
        <tr r="M350" s="1"/>
      </tp>
      <tp>
        <v>33.2913</v>
        <stp/>
        <stp>##V3_BDHV12</stp>
        <stp>EVOL UW Equity</stp>
        <stp>OPER_MARGIN</stp>
        <stp>CQ12004</stp>
        <stp/>
        <stp>[NASDAQ.xlsx]OperMarg BDH!R5C125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DU5" s="3"/>
      </tp>
      <tp t="e">
        <v>#N/A</v>
        <stp/>
        <stp>##V3_BDPV12</stp>
        <stp>PCTI UW Equity</stp>
        <stp>RTG_EGAN_JONES_LOCAL_SR_UNSEC</stp>
        <stp>[NASDAQ.xlsx]Sheet1!R249C13</stp>
        <tr r="M249" s="1"/>
      </tp>
      <tp t="e">
        <v>#N/A</v>
        <stp/>
        <stp>##V3_BDPV12</stp>
        <stp>MKTO UW Equity</stp>
        <stp>TOT_DEBT_TO_TOT_ASSET</stp>
        <stp>[NASDAQ.xlsx]Sheet1!R204C25</stp>
        <tr r="Y204" s="1"/>
      </tp>
      <tp t="e">
        <v>#N/A</v>
        <stp/>
        <stp>##V3_BDPV12</stp>
        <stp>PCTY UW Equity</stp>
        <stp>RTG_EGAN_JONES_LOCAL_SR_UNSEC</stp>
        <stp>[NASDAQ.xlsx]Sheet1!R248C13</stp>
        <tr r="M248" s="1"/>
      </tp>
      <tp t="e">
        <v>#N/A</v>
        <stp/>
        <stp>##V3_BDPV12</stp>
        <stp>SOFO UW Equity</stp>
        <stp>FREE_CASH_FLOW_MARGIN</stp>
        <stp>[NASDAQ.xlsx]Sheet1!R307C18</stp>
        <tr r="R307" s="1"/>
      </tp>
      <tp t="e">
        <v>#N/A</v>
        <stp/>
        <stp>##V3_BDPV12</stp>
        <stp>LOGM UW Equity</stp>
        <stp>FREE_CASH_FLOW_MARGIN</stp>
        <stp>[NASDAQ.xlsx]Sheet1!R196C18</stp>
        <tr r="R196" s="1"/>
      </tp>
      <tp t="e">
        <v>#N/A</v>
        <stp/>
        <stp>##V3_BDPV12</stp>
        <stp>LOGI UW Equity</stp>
        <stp>FREE_CASH_FLOW_MARGIN</stp>
        <stp>[NASDAQ.xlsx]Sheet1!R195C18</stp>
        <tr r="R195" s="1"/>
      </tp>
      <tp t="e">
        <v>#N/A</v>
        <stp/>
        <stp>##V3_BDPV12</stp>
        <stp>MOBL UW Equity</stp>
        <stp>FREE_CASH_FLOW_MARGIN</stp>
        <stp>[NASDAQ.xlsx]Sheet1!R223C18</stp>
        <tr r="R223" s="1"/>
      </tp>
      <tp t="e">
        <v>#N/A</v>
        <stp/>
        <stp>##V3_BDPV12</stp>
        <stp>SCSC UW Equity</stp>
        <stp>RTG_EGAN_JONES_LOCAL_SR_UNSEC</stp>
        <stp>[NASDAQ.xlsx]Sheet1!R293C13</stp>
        <tr r="M293" s="1"/>
      </tp>
      <tp>
        <v>-3.0339999999999998</v>
        <stp/>
        <stp>##V3_BDHV12</stp>
        <stp>ENPH UW Equity</stp>
        <stp>OPER_MARGIN</stp>
        <stp>CQ12004</stp>
        <stp/>
        <stp>[NASDAQ.xlsx]OperMarg BDH!R5C121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DQ5" s="3"/>
      </tp>
      <tp t="e">
        <v>#N/A</v>
        <stp/>
        <stp>##V3_BDPV12</stp>
        <stp>MCRL UW Equity</stp>
        <stp>RTG_EGAN_JONES_LOCAL_SR_UNSEC</stp>
        <stp>[NASDAQ.xlsx]Sheet1!R215C13</stp>
        <tr r="M215" s="1"/>
      </tp>
      <tp t="e">
        <v>#N/A</v>
        <stp/>
        <stp>##V3_BDPV12</stp>
        <stp>AMSWA UW Equity</stp>
        <stp>TOT_DEBT_TO_TOT_ASSET</stp>
        <stp>[NASDAQ.xlsx]Sheet1!R16C25</stp>
        <tr r="Y16" s="1"/>
      </tp>
      <tp t="e">
        <v>#N/A</v>
        <stp/>
        <stp>##V3_BDPV12</stp>
        <stp>RCMT UW Equity</stp>
        <stp>RTG_EGAN_JONES_LOCAL_SR_UNSEC</stp>
        <stp>[NASDAQ.xlsx]Sheet1!R279C13</stp>
        <tr r="M279" s="1"/>
      </tp>
      <tp t="e">
        <v>#N/A</v>
        <stp/>
        <stp>##V3_BDPV12</stp>
        <stp>DTLK UW Equity</stp>
        <stp>BS_TOT_ASSET</stp>
        <stp>[NASDAQ.xlsx]Sheet1!R95C22</stp>
        <tr r="V95" s="1"/>
      </tp>
      <tp t="e">
        <v>#N/A</v>
        <stp/>
        <stp>##V3_BDPV12</stp>
        <stp>JCOM UW Equity</stp>
        <stp>RTG_EGAN_JONES_LOCAL_SR_UNSEC</stp>
        <stp>[NASDAQ.xlsx]Sheet1!R172C13</stp>
        <tr r="M172" s="1"/>
      </tp>
      <tp t="e">
        <v>#N/A</v>
        <stp/>
        <stp>##V3_BDPV12</stp>
        <stp>OCLR UW Equity</stp>
        <stp>RTG_EGAN_JONES_LOCAL_SR_UNSEC</stp>
        <stp>[NASDAQ.xlsx]Sheet1!R239C13</stp>
        <tr r="M239" s="1"/>
      </tp>
      <tp t="e">
        <v>#N/A</v>
        <stp/>
        <stp>##V3_BDPV12</stp>
        <stp>QCOM UW Equity</stp>
        <stp>RTG_EGAN_JONES_LOCAL_SR_UNSEC</stp>
        <stp>[NASDAQ.xlsx]Sheet1!R270C13</stp>
        <tr r="M270" s="1"/>
      </tp>
      <tp t="e">
        <v>#N/A</v>
        <stp/>
        <stp>##V3_BDPV12</stp>
        <stp>SCON UW Equity</stp>
        <stp>RTG_EGAN_JONES_LOCAL_SR_UNSEC</stp>
        <stp>[NASDAQ.xlsx]Sheet1!R318C13</stp>
        <tr r="M318" s="1"/>
      </tp>
      <tp t="e">
        <v>#N/A</v>
        <stp/>
        <stp>##V3_BDPV12</stp>
        <stp>RCII UW Equity</stp>
        <stp>RTG_EGAN_JONES_LOCAL_SR_UNSEC</stp>
        <stp>[NASDAQ.xlsx]Sheet1!R283C13</stp>
        <tr r="M283" s="1"/>
      </tp>
      <tp t="e">
        <v>#N/A</v>
        <stp/>
        <stp>##V3_BDPV12</stp>
        <stp>NCIT UW Equity</stp>
        <stp>RTG_EGAN_JONES_LOCAL_SR_UNSEC</stp>
        <stp>[NASDAQ.xlsx]Sheet1!R230C13</stp>
        <tr r="M230" s="1"/>
      </tp>
      <tp t="e">
        <v>#N/A</v>
        <stp/>
        <stp>##V3_BDPV12</stp>
        <stp>MCHP UW Equity</stp>
        <stp>RTG_EGAN_JONES_LOCAL_SR_UNSEC</stp>
        <stp>[NASDAQ.xlsx]Sheet1!R216C13</stp>
        <tr r="M216" s="1"/>
      </tp>
      <tp t="e">
        <v>#N/A</v>
        <stp/>
        <stp>##V3_BDPV12</stp>
        <stp>ADSK UW Equity</stp>
        <stp>BS_TOT_ASSET</stp>
        <stp>[NASDAQ.xlsx]Sheet1!R38C22</stp>
        <tr r="V38" s="1"/>
      </tp>
      <tp t="e">
        <v>#N/A</v>
        <stp/>
        <stp>##V3_BDPV12</stp>
        <stp>JKHY UW Equity</stp>
        <stp>TOT_DEBT_TO_TOT_ASSET</stp>
        <stp>[NASDAQ.xlsx]Sheet1!R173C25</stp>
        <tr r="Y173" s="1"/>
      </tp>
      <tp>
        <v>5.1844999999999999</v>
        <stp/>
        <stp>##V3_BDHV12</stp>
        <stp>TWIN UW Equity</stp>
        <stp>OPER_MARGIN</stp>
        <stp>CQ12004</stp>
        <stp/>
        <stp>[NASDAQ.xlsx]OperMarg BDH!R5C347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I5" s="3"/>
      </tp>
      <tp>
        <v>-70.350399999999993</v>
        <stp/>
        <stp>##V3_BDHV12</stp>
        <stp>RBCN UW Equity</stp>
        <stp>OPER_MARGIN</stp>
        <stp>CQ12004</stp>
        <stp/>
        <stp>[NASDAQ.xlsx]OperMarg BDH!R5C287</stp>
        <stp>Dir=V</stp>
        <stp>Dts=H</stp>
        <stp>Sort=D</stp>
        <stp>Quote=C</stp>
        <stp>QtTyp=Y</stp>
        <stp>Days=T</stp>
        <stp>Per=cq</stp>
        <stp>DtFmt=D</stp>
        <stp>UseDPDF=Y</stp>
        <stp>cols=1;rows=27</stp>
        <tr r="KA5" s="3"/>
      </tp>
      <tp t="e">
        <v>#N/A</v>
        <stp/>
        <stp>##V3_BDPV12</stp>
        <stp>POWI UW Equity</stp>
        <stp>FREE_CASH_FLOW_MARGIN</stp>
        <stp>[NASDAQ.xlsx]Sheet1!R260C18</stp>
        <tr r="R260" s="1"/>
      </tp>
      <tp>
        <v>54.7012</v>
        <stp/>
        <stp>##V3_BDHV12</stp>
        <stp>VRSN UW Equity</stp>
        <stp>OPER_MARGIN</stp>
        <stp>CQ12004</stp>
        <stp/>
        <stp>[NASDAQ.xlsx]OperMarg BDH!R5C357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MS5" s="3"/>
      </tp>
      <tp>
        <v>2.0434000000000001</v>
        <stp/>
        <stp>##V3_BDHV12</stp>
        <stp>PSEM UW Equity</stp>
        <stp>OPER_MARGIN</stp>
        <stp>CQ12004</stp>
        <stp/>
        <stp>[NASDAQ.xlsx]OperMarg BDH!R5C254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T5" s="3"/>
      </tp>
      <tp>
        <v>6.5778999999999996</v>
        <stp/>
        <stp>##V3_BDHV12</stp>
        <stp>QSII UW Equity</stp>
        <stp>OPER_MARGIN</stp>
        <stp>CQ12004</stp>
        <stp/>
        <stp>[NASDAQ.xlsx]OperMarg BDH!R5C270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J5" s="3"/>
      </tp>
      <tp t="e">
        <v>#N/A</v>
        <stp/>
        <stp>##V3_BDPV12</stp>
        <stp>MOSY UW Equity</stp>
        <stp>FREE_CASH_FLOW_MARGIN</stp>
        <stp>[NASDAQ.xlsx]Sheet1!R226C18</stp>
        <tr r="R226" s="1"/>
      </tp>
      <tp t="e">
        <v>#N/A</v>
        <stp/>
        <stp>##V3_BDPV12</stp>
        <stp>KOPN UW Equity</stp>
        <stp>FREE_CASH_FLOW_MARGIN</stp>
        <stp>[NASDAQ.xlsx]Sheet1!R184C18</stp>
        <tr r="R184" s="1"/>
      </tp>
      <tp t="e">
        <v>#N/A</v>
        <stp/>
        <stp>##V3_BDPV12</stp>
        <stp>EOPN UW Equity</stp>
        <stp>FREE_CASH_FLOW_MARGIN</stp>
        <stp>[NASDAQ.xlsx]Sheet1!R107C18</stp>
        <tr r="R107" s="1"/>
      </tp>
      <tp>
        <v>-4210.6666999999998</v>
        <stp/>
        <stp>##V3_BDHV12</stp>
        <stp>SCON UW Equity</stp>
        <stp>OPER_MARGIN</stp>
        <stp>CQ12004</stp>
        <stp/>
        <stp>[NASDAQ.xlsx]OperMarg BDH!R5C317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E5" s="3"/>
      </tp>
      <tp>
        <v>-0.68340000000000001</v>
        <stp/>
        <stp>##V3_BDHV12</stp>
        <stp>SOFO UW Equity</stp>
        <stp>OPER_MARGIN</stp>
        <stp>CQ12004</stp>
        <stp/>
        <stp>[NASDAQ.xlsx]OperMarg BDH!R5C306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T5" s="3"/>
      </tp>
      <tp t="e">
        <v>#N/A</v>
        <stp/>
        <stp>##V3_BDPV12</stp>
        <stp>LORL UW Equity</stp>
        <stp>FREE_CASH_FLOW_MARGIN</stp>
        <stp>[NASDAQ.xlsx]Sheet1!R198C18</stp>
        <tr r="R198" s="1"/>
      </tp>
      <tp t="e">
        <v>#N/A</v>
        <stp/>
        <stp>##V3_BDPV12</stp>
        <stp>FORM UW Equity</stp>
        <stp>FREE_CASH_FLOW_MARGIN</stp>
        <stp>[NASDAQ.xlsx]Sheet1!R138C18</stp>
        <tr r="R138" s="1"/>
      </tp>
      <tp t="e">
        <v>#N/A</v>
        <stp/>
        <stp>##V3_BDPV12</stp>
        <stp>COOL UW Equity</stp>
        <stp>NET_DEBT_TO_SHRHLDR_EQTY</stp>
        <stp>[NASDAQ.xlsx]Sheet1!R201C24</stp>
        <tr r="X201" s="1"/>
      </tp>
      <tp t="e">
        <v>#N/A</v>
        <stp/>
        <stp>##V3_BDPV12</stp>
        <stp>RP UW Equity</stp>
        <stp>IS_OPER_INC</stp>
        <stp>[NASDAQ.xlsx]Sheet1!R282C23</stp>
        <tr r="W282" s="1"/>
      </tp>
      <tp t="e">
        <v>#N/A</v>
        <stp/>
        <stp>##V3_BDPV12</stp>
        <stp>AMSWA UW Equity</stp>
        <stp>RTG_MDY_ISSUER</stp>
        <stp>[NASDAQ.xlsx]Sheet1!R16C11</stp>
        <tr r="K16" s="1"/>
      </tp>
      <tp t="e">
        <v>#N/A</v>
        <stp/>
        <stp>##V3_BDPV12</stp>
        <stp>CY UW Equity</stp>
        <stp>NET_DEBT_TO_SHRHLDR_EQTY</stp>
        <stp>[NASDAQ.xlsx]Sheet1!R93C24</stp>
        <tr r="X93" s="1"/>
      </tp>
      <tp t="e">
        <v>#N/A</v>
        <stp/>
        <stp>##V3_BDPV12</stp>
        <stp>PKT UW Equity</stp>
        <stp>RTG_EGAN_JONES_LOCAL_SR_UNSEC</stp>
        <stp>[NASDAQ.xlsx]Sheet1!R261C13</stp>
        <tr r="M261" s="1"/>
      </tp>
      <tp t="e">
        <v>#N/A</v>
        <stp/>
        <stp>##V3_BDPV12</stp>
        <stp>PTC UW Equity</stp>
        <stp>RTG_EGAN_JONES_LOCAL_SR_UNSEC</stp>
        <stp>[NASDAQ.xlsx]Sheet1!R265C13</stp>
        <tr r="M265" s="1"/>
      </tp>
      <tp t="e">
        <v>#N/A</v>
        <stp/>
        <stp>##V3_BDPV12</stp>
        <stp>BRKS UW Equity</stp>
        <stp>TOT_DEBT_TO_EBITDA</stp>
        <stp>[NASDAQ.xlsx]Sheet1!R57C20</stp>
        <tr r="T57" s="1"/>
      </tp>
      <tp t="e">
        <v>#N/A</v>
        <stp/>
        <stp>##V3_BDPV12</stp>
        <stp>CREE UW Equity</stp>
        <stp>TOT_DEBT_TO_EBITDA</stp>
        <stp>[NASDAQ.xlsx]Sheet1!R87C20</stp>
        <tr r="T87" s="1"/>
      </tp>
      <tp t="e">
        <v>#N/A</v>
        <stp/>
        <stp>##V3_BDPV12</stp>
        <stp>CRDS UW Equity</stp>
        <stp>TOT_DEBT_TO_EBITDA</stp>
        <stp>[NASDAQ.xlsx]Sheet1!R89C20</stp>
        <tr r="T89" s="1"/>
      </tp>
      <tp t="e">
        <v>#N/A</v>
        <stp/>
        <stp>##V3_BDPV12</stp>
        <stp>AWRE UW Equity</stp>
        <stp>RTG_MDY_SEN_UNSECURED_DEBT</stp>
        <stp>[NASDAQ.xlsx]Sheet1!R41C10</stp>
        <tr r="J41" s="1"/>
      </tp>
      <tp t="e">
        <v>#N/A</v>
        <stp/>
        <stp>##V3_BDPV12</stp>
        <stp>BRCM UW Equity</stp>
        <stp>TOT_DEBT_TO_EBITDA</stp>
        <stp>[NASDAQ.xlsx]Sheet1!R53C20</stp>
        <tr r="T53" s="1"/>
      </tp>
      <tp t="e">
        <v>#N/A</v>
        <stp/>
        <stp>##V3_BDPV12</stp>
        <stp>BRCD UW Equity</stp>
        <stp>TOT_DEBT_TO_EBITDA</stp>
        <stp>[NASDAQ.xlsx]Sheet1!R56C20</stp>
        <tr r="T56" s="1"/>
      </tp>
      <tp t="e">
        <v>#N/A</v>
        <stp/>
        <stp>##V3_BDPV12</stp>
        <stp>CRAY UW Equity</stp>
        <stp>TOT_DEBT_TO_EBITDA</stp>
        <stp>[NASDAQ.xlsx]Sheet1!R86C20</stp>
        <tr r="T86" s="1"/>
      </tp>
      <tp t="e">
        <v>#N/A</v>
        <stp/>
        <stp>##V3_BDPV12</stp>
        <stp>DRAM UW Equity</stp>
        <stp>TOT_DEBT_TO_EBITDA</stp>
        <stp>[NASDAQ.xlsx]Sheet1!R96C20</stp>
        <tr r="T96" s="1"/>
      </tp>
      <tp t="e">
        <v>#N/A</v>
        <stp/>
        <stp>##V3_BDPV12</stp>
        <stp>TRAK UW Equity</stp>
        <stp>TOT_DEBT_TO_EBITDA</stp>
        <stp>[NASDAQ.xlsx]Sheet1!R98C20</stp>
        <tr r="T98" s="1"/>
      </tp>
      <tp t="e">
        <v>#N/A</v>
        <stp/>
        <stp>##V3_BDPV12</stp>
        <stp>CRUS UW Equity</stp>
        <stp>TOT_DEBT_TO_EBITDA</stp>
        <stp>[NASDAQ.xlsx]Sheet1!R67C20</stp>
        <tr r="T67" s="1"/>
      </tp>
      <tp t="e">
        <v>#N/A</v>
        <stp/>
        <stp>##V3_BDPV12</stp>
        <stp>ARUN UW Equity</stp>
        <stp>TOT_DEBT_TO_EBITDA</stp>
        <stp>[NASDAQ.xlsx]Sheet1!R28C20</stp>
        <tr r="T28" s="1"/>
      </tp>
      <tp t="e">
        <v>#N/A</v>
        <stp/>
        <stp>##V3_BDPV12</stp>
        <stp>ARRS UW Equity</stp>
        <stp>TOT_DEBT_TO_EBITDA</stp>
        <stp>[NASDAQ.xlsx]Sheet1!R27C20</stp>
        <tr r="T27" s="1"/>
      </tp>
      <tp t="e">
        <v>#N/A</v>
        <stp/>
        <stp>##V3_BDPV12</stp>
        <stp>DWCH UW Equity</stp>
        <stp>RTG_MDY_SEN_UNSECURED_DEBT</stp>
        <stp>[NASDAQ.xlsx]Sheet1!R97C10</stp>
        <tr r="J97" s="1"/>
      </tp>
      <tp t="e">
        <v>#N/A</v>
        <stp/>
        <stp>##V3_BDPV12</stp>
        <stp>ONNN UW Equity</stp>
        <stp>FREE_CASH_FLOW_MARGIN</stp>
        <stp>[NASDAQ.xlsx]Sheet1!R242C18</stp>
        <tr r="R242" s="1"/>
      </tp>
      <tp>
        <v>18.140999999999998</v>
        <stp/>
        <stp>##V3_BDHV12</stp>
        <stp>MXIM UW Equity</stp>
        <stp>OPER_MARGIN</stp>
        <stp>CQ12004</stp>
        <stp/>
        <stp>[NASDAQ.xlsx]OperMarg BDH!R5C205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W5" s="3"/>
      </tp>
      <tp>
        <v>8.6286000000000005</v>
        <stp/>
        <stp>##V3_BDHV12</stp>
        <stp>MCRL UW Equity</stp>
        <stp>OPER_MARGIN</stp>
        <stp>CQ12004</stp>
        <stp/>
        <stp>[NASDAQ.xlsx]OperMarg BDH!R5C214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F5" s="3"/>
      </tp>
      <tp t="e">
        <v>#N/A</v>
        <stp/>
        <stp>##V3_BDPV12</stp>
        <stp>INOD UW Equity</stp>
        <stp>FREE_CASH_FLOW_MARGIN</stp>
        <stp>[NASDAQ.xlsx]Sheet1!R156C18</stp>
        <tr r="R156" s="1"/>
      </tp>
      <tp t="e">
        <v>#N/A</v>
        <stp/>
        <stp>##V3_BDPV12</stp>
        <stp>ENOC UW Equity</stp>
        <stp>FREE_CASH_FLOW_MARGIN</stp>
        <stp>[NASDAQ.xlsx]Sheet1!R121C18</stp>
        <tr r="R121" s="1"/>
      </tp>
      <tp>
        <v>-916.38699999999994</v>
        <stp/>
        <stp>##V3_BDHV12</stp>
        <stp>MNGA UW Equity</stp>
        <stp>OPER_MARGIN</stp>
        <stp>CQ12004</stp>
        <stp/>
        <stp>[NASDAQ.xlsx]OperMarg BDH!R5C199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GQ5" s="3"/>
      </tp>
      <tp>
        <v>-2.2800000000000001E-2</v>
        <stp/>
        <stp>##V3_BDHV12</stp>
        <stp>HILL UW Equity</stp>
        <stp>OPER_MARGIN</stp>
        <stp>CQ12004</stp>
        <stp/>
        <stp>[NASDAQ.xlsx]OperMarg BDH!R5C104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Z5" s="3"/>
      </tp>
      <tp t="e">
        <v>#N/A</v>
        <stp/>
        <stp>##V3_BDPV12</stp>
        <stp>TZOO UW Equity</stp>
        <stp>EBITDA_TO_TOT_INT_EXP</stp>
        <stp>[NASDAQ.xlsx]Sheet1!R341C21</stp>
        <tr r="U341" s="1"/>
      </tp>
      <tp t="e">
        <v>#N/A</v>
        <stp/>
        <stp>##V3_BDPV12</stp>
        <stp>ININ UW Equity</stp>
        <stp>FREE_CASH_FLOW_MARGIN</stp>
        <stp>[NASDAQ.xlsx]Sheet1!R161C18</stp>
        <tr r="R161" s="1"/>
      </tp>
      <tp>
        <v>1.4224999999999999</v>
        <stp/>
        <stp>##V3_BDHV12</stp>
        <stp>LOGM UW Equity</stp>
        <stp>OPER_MARGIN</stp>
        <stp>CQ12004</stp>
        <stp/>
        <stp>[NASDAQ.xlsx]OperMarg BDH!R5C195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GM5" s="3"/>
      </tp>
      <tp t="e">
        <v>#N/A</v>
        <stp/>
        <stp>##V3_BDPV12</stp>
        <stp>ZNGA UW Equity</stp>
        <stp>FREE_CASH_FLOW_MARGIN</stp>
        <stp>[NASDAQ.xlsx]Sheet1!R376C18</stp>
        <tr r="R376" s="1"/>
      </tp>
      <tp t="e">
        <v>#N/A</v>
        <stp/>
        <stp>##V3_BDPV12</stp>
        <stp>TNGO UW Equity</stp>
        <stp>FREE_CASH_FLOW_MARGIN</stp>
        <stp>[NASDAQ.xlsx]Sheet1!R329C18</stp>
        <tr r="R329" s="1"/>
      </tp>
      <tp t="e">
        <v>#N/A</v>
        <stp/>
        <stp>##V3_BDPV12</stp>
        <stp>MNGA UW Equity</stp>
        <stp>FREE_CASH_FLOW_MARGIN</stp>
        <stp>[NASDAQ.xlsx]Sheet1!R200C18</stp>
        <tr r="R200" s="1"/>
      </tp>
      <tp t="e">
        <v>#N/A</v>
        <stp/>
        <stp>##V3_BDPV12</stp>
        <stp>SNDK UW Equity</stp>
        <stp>FREE_CASH_FLOW_MARGIN</stp>
        <stp>[NASDAQ.xlsx]Sheet1!R290C18</stp>
        <tr r="R290" s="1"/>
      </tp>
      <tp t="e">
        <v>#N/A</v>
        <stp/>
        <stp>##V3_BDPV12</stp>
        <stp>INFA UW Equity</stp>
        <stp>FREE_CASH_FLOW_MARGIN</stp>
        <stp>[NASDAQ.xlsx]Sheet1!R155C18</stp>
        <tr r="R155" s="1"/>
      </tp>
      <tp>
        <v>-42.735599999999998</v>
        <stp/>
        <stp>##V3_BDHV12</stp>
        <stp>EOPN UW Equity</stp>
        <stp>OPER_MARGIN</stp>
        <stp>CQ12004</stp>
        <stp/>
        <stp>[NASDAQ.xlsx]OperMarg BDH!R5C106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DB5" s="3"/>
      </tp>
      <tp t="e">
        <v>#N/A</v>
        <stp/>
        <stp>##V3_BDPV12</stp>
        <stp>INAP UW Equity</stp>
        <stp>FREE_CASH_FLOW_MARGIN</stp>
        <stp>[NASDAQ.xlsx]Sheet1!R163C18</stp>
        <tr r="R163" s="1"/>
      </tp>
      <tp t="e">
        <v>#N/A</v>
        <stp/>
        <stp>##V3_BDPV12</stp>
        <stp>SNCR UW Equity</stp>
        <stp>FREE_CASH_FLOW_MARGIN</stp>
        <stp>[NASDAQ.xlsx]Sheet1!R324C18</stp>
        <tr r="R324" s="1"/>
      </tp>
      <tp t="e">
        <v>#N/A</v>
        <stp/>
        <stp>##V3_BDPV12</stp>
        <stp>ZBRA UW Equity</stp>
        <stp>RTG_EGAN_JONES_LOCAL_SR_UNSEC</stp>
        <stp>[NASDAQ.xlsx]Sheet1!R374C13</stp>
        <tr r="M374" s="1"/>
      </tp>
      <tp t="e">
        <v>#N/A</v>
        <stp/>
        <stp>##V3_BDPV12</stp>
        <stp>UBNT UW Equity</stp>
        <stp>RTG_EGAN_JONES_LOCAL_SR_UNSEC</stp>
        <stp>[NASDAQ.xlsx]Sheet1!R349C13</stp>
        <tr r="M349" s="1"/>
      </tp>
      <tp t="e">
        <v>#N/A</v>
        <stp/>
        <stp>##V3_BDPV12</stp>
        <stp>EBIX UW Equity</stp>
        <stp>RTG_EGAN_JONES_LOCAL_SR_UNSEC</stp>
        <stp>[NASDAQ.xlsx]Sheet1!R109C13</stp>
        <tr r="M109" s="1"/>
      </tp>
      <tp>
        <v>-26.4772</v>
        <stp/>
        <stp>##V3_BDHV12</stp>
        <stp>TTWO UW Equity</stp>
        <stp>OPER_MARGIN</stp>
        <stp>CQ12004</stp>
        <stp/>
        <stp>[NASDAQ.xlsx]OperMarg BDH!R5C327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O5" s="3"/>
      </tp>
      <tp t="e">
        <v>#N/A</v>
        <stp/>
        <stp>##V3_BDPV12</stp>
        <stp>ENTR UW Equity</stp>
        <stp>FREE_CASH_FLOW_MARGIN</stp>
        <stp>[NASDAQ.xlsx]Sheet1!R123C18</stp>
        <tr r="R123" s="1"/>
      </tp>
      <tp t="e">
        <v>#N/A</v>
        <stp/>
        <stp>##V3_BDPV12</stp>
        <stp>INTU UW Equity</stp>
        <stp>FREE_CASH_FLOW_MARGIN</stp>
        <stp>[NASDAQ.xlsx]Sheet1!R168C18</stp>
        <tr r="R168" s="1"/>
      </tp>
      <tp t="e">
        <v>#N/A</v>
        <stp/>
        <stp>##V3_BDPV12</stp>
        <stp>INTX UW Equity</stp>
        <stp>FREE_CASH_FLOW_MARGIN</stp>
        <stp>[NASDAQ.xlsx]Sheet1!R165C18</stp>
        <tr r="R165" s="1"/>
      </tp>
      <tp t="e">
        <v>#N/A</v>
        <stp/>
        <stp>##V3_BDPV12</stp>
        <stp>INTC UW Equity</stp>
        <stp>FREE_CASH_FLOW_MARGIN</stp>
        <stp>[NASDAQ.xlsx]Sheet1!R160C18</stp>
        <tr r="R160" s="1"/>
      </tp>
      <tp t="e">
        <v>#N/A</v>
        <stp/>
        <stp>##V3_BDPV12</stp>
        <stp>RNWK UW Equity</stp>
        <stp>FREE_CASH_FLOW_MARGIN</stp>
        <stp>[NASDAQ.xlsx]Sheet1!R281C18</stp>
        <tr r="R281" s="1"/>
      </tp>
      <tp t="e">
        <v>#N/A</v>
        <stp/>
        <stp>##V3_BDPV12</stp>
        <stp>MNTX UW Equity</stp>
        <stp>FREE_CASH_FLOW_MARGIN</stp>
        <stp>[NASDAQ.xlsx]Sheet1!R203C18</stp>
        <tr r="R203" s="1"/>
      </tp>
      <tp t="e">
        <v>#N/A</v>
        <stp/>
        <stp>##V3_BDPV12</stp>
        <stp>INVE UW Equity</stp>
        <stp>FREE_CASH_FLOW_MARGIN</stp>
        <stp>[NASDAQ.xlsx]Sheet1!R151C18</stp>
        <tr r="R151" s="1"/>
      </tp>
      <tp t="e">
        <v>#N/A</v>
        <stp/>
        <stp>##V3_BDPV12</stp>
        <stp>UNTD UW Equity</stp>
        <stp>FREE_CASH_FLOW_MARGIN</stp>
        <stp>[NASDAQ.xlsx]Sheet1!R352C18</stp>
        <tr r="R352" s="1"/>
      </tp>
      <tp t="e">
        <v>#N/A</v>
        <stp/>
        <stp>##V3_BDPV12</stp>
        <stp>QBAK UW Equity</stp>
        <stp>RTG_EGAN_JONES_LOCAL_SR_UNSEC</stp>
        <stp>[NASDAQ.xlsx]Sheet1!R272C13</stp>
        <tr r="M272" s="1"/>
      </tp>
      <tp t="e">
        <v>#N/A</v>
        <stp/>
        <stp>##V3_BDPV12</stp>
        <stp>INPH UW Equity</stp>
        <stp>FREE_CASH_FLOW_MARGIN</stp>
        <stp>[NASDAQ.xlsx]Sheet1!R164C18</stp>
        <tr r="R164" s="1"/>
      </tp>
      <tp t="e">
        <v>#N/A</v>
        <stp/>
        <stp>##V3_BDPV12</stp>
        <stp>ENPH UW Equity</stp>
        <stp>FREE_CASH_FLOW_MARGIN</stp>
        <stp>[NASDAQ.xlsx]Sheet1!R122C18</stp>
        <tr r="R122" s="1"/>
      </tp>
      <tp t="e">
        <v>#N/A</v>
        <stp/>
        <stp>##V3_BDPV12</stp>
        <stp>RBCN UW Equity</stp>
        <stp>RTG_EGAN_JONES_LOCAL_SR_UNSEC</stp>
        <stp>[NASDAQ.xlsx]Sheet1!R288C13</stp>
        <tr r="M288" s="1"/>
      </tp>
      <tp t="e">
        <v>#N/A</v>
        <stp/>
        <stp>##V3_BDPV12</stp>
        <stp>FNSR UW Equity</stp>
        <stp>FREE_CASH_FLOW_MARGIN</stp>
        <stp>[NASDAQ.xlsx]Sheet1!R133C18</stp>
        <tr r="R133" s="1"/>
      </tp>
      <tp>
        <v>0.42270000000000002</v>
        <stp/>
        <stp>##V3_BDHV12</stp>
        <stp>SGMA UW Equity</stp>
        <stp>OPER_MARGIN</stp>
        <stp>CQ12004</stp>
        <stp/>
        <stp>[NASDAQ.xlsx]OperMarg BDH!R5C299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M5" s="3"/>
      </tp>
      <tp t="e">
        <v>#N/A</v>
        <stp/>
        <stp>##V3_BDPV12</stp>
        <stp>SNPS UW Equity</stp>
        <stp>FREE_CASH_FLOW_MARGIN</stp>
        <stp>[NASDAQ.xlsx]Sheet1!R325C18</stp>
        <tr r="R325" s="1"/>
      </tp>
      <tp t="e">
        <v>#N/A</v>
        <stp/>
        <stp>##V3_BDPV12</stp>
        <stp>COVSV UW Equity</stp>
        <stp>RTG_SP_LT_LC_ISSUER_CREDIT</stp>
        <stp>[NASDAQ.xlsx]Sheet1!R85C8</stp>
        <tr r="H85" s="1"/>
      </tp>
      <tp t="e">
        <v>#N/A</v>
        <stp/>
        <stp>##V3_BDPV12</stp>
        <stp>RP UW Equity</stp>
        <stp>OPER_MARGIN</stp>
        <stp>[NASDAQ.xlsx]Sheet1!R282C17</stp>
        <tr r="Q282" s="1"/>
      </tp>
      <tp t="e">
        <v>#N/A</v>
        <stp/>
        <stp>##V3_BDPV12</stp>
        <stp>DIOD UW Equity</stp>
        <stp>NET_DEBT_TO_SHRHLDR_EQTY</stp>
        <stp>[NASDAQ.xlsx]Sheet1!R103C24</stp>
        <tr r="X103" s="1"/>
      </tp>
      <tp t="e">
        <v>#N/A</v>
        <stp/>
        <stp>##V3_BDPV12</stp>
        <stp>DMRC UW Equity</stp>
        <stp>NET_DEBT_TO_SHRHLDR_EQTY</stp>
        <stp>[NASDAQ.xlsx]Sheet1!R100C24</stp>
        <tr r="X100" s="1"/>
      </tp>
      <tp t="e">
        <v>#N/A</v>
        <stp/>
        <stp>##V3_BDPV12</stp>
        <stp>DLHC UW Equity</stp>
        <stp>NET_DEBT_TO_SHRHLDR_EQTY</stp>
        <stp>[NASDAQ.xlsx]Sheet1!R104C24</stp>
        <tr r="X104" s="1"/>
      </tp>
      <tp t="e">
        <v>#N/A</v>
        <stp/>
        <stp>##V3_BDPV12</stp>
        <stp>BLIN           UW Equity</stp>
        <stp>RTG_FITCH_LT_ISSUER_DEFAULT</stp>
        <stp>[NASDAQ.xlsx]Sheet1!R51C9</stp>
        <tr r="I51" s="1"/>
      </tp>
      <tp t="e">
        <v>#N/A</v>
        <stp/>
        <stp>##V3_BDPV12</stp>
        <stp>DGLY UW Equity</stp>
        <stp>NET_DEBT_TO_SHRHLDR_EQTY</stp>
        <stp>[NASDAQ.xlsx]Sheet1!R101C24</stp>
        <tr r="X101" s="1"/>
      </tp>
      <tp t="e">
        <v>#N/A</v>
        <stp/>
        <stp>##V3_BDPV12</stp>
        <stp>AMSWA UW Equity</stp>
        <stp>SALES_REV_TURN</stp>
        <stp>[NASDAQ.xlsx]Sheet1!R16C15</stp>
        <tr r="O16" s="1"/>
      </tp>
      <tp t="e">
        <v>#N/A</v>
        <stp/>
        <stp>##V3_BDPV12</stp>
        <stp>DSPG UW Equity</stp>
        <stp>NET_DEBT_TO_SHRHLDR_EQTY</stp>
        <stp>[NASDAQ.xlsx]Sheet1!R106C24</stp>
        <tr r="X106" s="1"/>
      </tp>
      <tp t="e">
        <v>#N/A</v>
        <stp/>
        <stp>##V3_BDPV12</stp>
        <stp>DRIV UW Equity</stp>
        <stp>NET_DEBT_TO_SHRHLDR_EQTY</stp>
        <stp>[NASDAQ.xlsx]Sheet1!R102C24</stp>
        <tr r="X102" s="1"/>
      </tp>
      <tp t="e">
        <v>#N/A</v>
        <stp/>
        <stp>##V3_BDPV12</stp>
        <stp>WDC UW Equity</stp>
        <stp>RTG_EGAN_JONES_LOCAL_SR_UNSEC</stp>
        <stp>[NASDAQ.xlsx]Sheet1!R368C13</stp>
        <tr r="M368" s="1"/>
      </tp>
      <tp t="e">
        <v>#N/A</v>
        <stp/>
        <stp>##V3_BDPV12</stp>
        <stp>BLIN           UW Equity</stp>
        <stp>FCF_TO_TOTAL_DEBT</stp>
        <stp>[NASDAQ.xlsx]Sheet1!R51C19</stp>
        <tr r="S51" s="1"/>
      </tp>
      <tp t="e">
        <v>#N/A</v>
        <stp/>
        <stp>##V3_BDPV12</stp>
        <stp>CPWR UW Equity</stp>
        <stp>RTG_MDY_SEN_UNSECURED_DEBT</stp>
        <stp>[NASDAQ.xlsx]Sheet1!R77C10</stp>
        <tr r="J77" s="1"/>
      </tp>
      <tp t="e">
        <v>#N/A</v>
        <stp/>
        <stp>##V3_BDPV12</stp>
        <stp>CPSI UW Equity</stp>
        <stp>RTG_MDY_SEN_UNSECURED_DEBT</stp>
        <stp>[NASDAQ.xlsx]Sheet1!R75C10</stp>
        <tr r="J75" s="1"/>
      </tp>
      <tp t="e">
        <v>#N/A</v>
        <stp/>
        <stp>##V3_BDPV12</stp>
        <stp>EPAY UW Equity</stp>
        <stp>RTG_MDY_SEN_UNSECURED_DEBT</stp>
        <stp>[NASDAQ.xlsx]Sheet1!R50C10</stp>
        <tr r="J50" s="1"/>
      </tp>
      <tp>
        <v>-7.7158999999999995</v>
        <stp/>
        <stp>##V3_BDHV12</stp>
        <stp>SGI UW Equity</stp>
        <stp>OPER_MARGIN</stp>
        <stp>CQ12004</stp>
        <stp/>
        <stp>[NASDAQ.xlsx]OperMarg BDH!R5C300</stp>
        <stp>Dir=V</stp>
        <stp>Dts=H</stp>
        <stp>Sort=D</stp>
        <stp>Quote=C</stp>
        <stp>QtTyp=Y</stp>
        <stp>Days=T</stp>
        <stp>Per=cq</stp>
        <stp>DtFmt=D</stp>
        <stp>UseDPDF=Y</stp>
        <stp>cols=1;rows=36</stp>
        <tr r="KN5" s="3"/>
      </tp>
      <tp t="e">
        <v>#N/A</v>
        <stp/>
        <stp>##V3_BDPV12</stp>
        <stp>MIND UW Equity</stp>
        <stp>FREE_CASH_FLOW_MARGIN</stp>
        <stp>[NASDAQ.xlsx]Sheet1!R221C18</stp>
        <tr r="R221" s="1"/>
      </tp>
      <tp t="e">
        <v>#N/A</v>
        <stp/>
        <stp>##V3_BDPV12</stp>
        <stp>HILL UW Equity</stp>
        <stp>FREE_CASH_FLOW_MARGIN</stp>
        <stp>[NASDAQ.xlsx]Sheet1!R105C18</stp>
        <tr r="R105" s="1"/>
      </tp>
      <tp>
        <v>-80.240099999999998</v>
        <stp/>
        <stp>##V3_BDHV12</stp>
        <stp>NTWK UW Equity</stp>
        <stp>OPER_MARGIN</stp>
        <stp>CQ12004</stp>
        <stp/>
        <stp>[NASDAQ.xlsx]OperMarg BDH!R5C234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Z5" s="3"/>
      </tp>
      <tp t="e">
        <v>#N/A</v>
        <stp/>
        <stp>##V3_BDPV12</stp>
        <stp>DIOD UW Equity</stp>
        <stp>FREE_CASH_FLOW_MARGIN</stp>
        <stp>[NASDAQ.xlsx]Sheet1!R103C18</stp>
        <tr r="R103" s="1"/>
      </tp>
      <tp>
        <v>-35.080500000000001</v>
        <stp/>
        <stp>##V3_BDHV12</stp>
        <stp>OVRL UW Equity</stp>
        <stp>OPER_MARGIN</stp>
        <stp>CQ12004</stp>
        <stp/>
        <stp>[NASDAQ.xlsx]OperMarg BDH!R5C243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I5" s="3"/>
      </tp>
      <tp>
        <v>10.7841</v>
        <stp/>
        <stp>##V3_BDHV12</stp>
        <stp>ONNN UW Equity</stp>
        <stp>OPER_MARGIN</stp>
        <stp>CQ12004</stp>
        <stp/>
        <stp>[NASDAQ.xlsx]OperMarg BDH!R5C241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G5" s="3"/>
      </tp>
      <tp t="e">
        <v>#N/A</v>
        <stp/>
        <stp>##V3_BDPV12</stp>
        <stp>KEYW UW Equity</stp>
        <stp>RTG_EGAN_JONES_LOCAL_SR_UNSEC</stp>
        <stp>[NASDAQ.xlsx]Sheet1!R335C13</stp>
        <tr r="M335" s="1"/>
      </tp>
      <tp t="e">
        <v>#N/A</v>
        <stp/>
        <stp>##V3_BDPV12</stp>
        <stp>FEYE UW Equity</stp>
        <stp>RTG_EGAN_JONES_LOCAL_SR_UNSEC</stp>
        <stp>[NASDAQ.xlsx]Sheet1!R134C13</stp>
        <tr r="M134" s="1"/>
      </tp>
      <tp t="e">
        <v>#N/A</v>
        <stp/>
        <stp>##V3_BDPV12</stp>
        <stp>TIGR UW Equity</stp>
        <stp>FREE_CASH_FLOW_MARGIN</stp>
        <stp>[NASDAQ.xlsx]Sheet1!R339C18</stp>
        <tr r="R339" s="1"/>
      </tp>
      <tp t="e">
        <v>#N/A</v>
        <stp/>
        <stp>##V3_BDPV12</stp>
        <stp>SMTP UW Equity</stp>
        <stp>TOT_DEBT_TO_TOT_ASSET</stp>
        <stp>[NASDAQ.xlsx]Sheet1!R306C25</stp>
        <tr r="Y306" s="1"/>
      </tp>
      <tp t="e">
        <v>#N/A</v>
        <stp/>
        <stp>##V3_BDPV12</stp>
        <stp>NETE UW Equity</stp>
        <stp>RTG_EGAN_JONES_LOCAL_SR_UNSEC</stp>
        <stp>[NASDAQ.xlsx]Sheet1!R231C13</stp>
        <tr r="M231" s="1"/>
      </tp>
      <tp t="e">
        <v>#N/A</v>
        <stp/>
        <stp>##V3_BDPV12</stp>
        <stp>SMTC UW Equity</stp>
        <stp>TOT_DEBT_TO_TOT_ASSET</stp>
        <stp>[NASDAQ.xlsx]Sheet1!R298C25</stp>
        <tr r="Y298" s="1"/>
      </tp>
      <tp t="e">
        <v>#N/A</v>
        <stp/>
        <stp>##V3_BDPV12</stp>
        <stp>SIGM UW Equity</stp>
        <stp>FREE_CASH_FLOW_MARGIN</stp>
        <stp>[NASDAQ.xlsx]Sheet1!R299C18</stp>
        <tr r="R299" s="1"/>
      </tp>
      <tp t="e">
        <v>#N/A</v>
        <stp/>
        <stp>##V3_BDPV12</stp>
        <stp>EIGI UW Equity</stp>
        <stp>FREE_CASH_FLOW_MARGIN</stp>
        <stp>[NASDAQ.xlsx]Sheet1!R118C18</stp>
        <tr r="R118" s="1"/>
      </tp>
      <tp t="e">
        <v>#N/A</v>
        <stp/>
        <stp>##V3_BDPV12</stp>
        <stp>MIDD UW Equity</stp>
        <stp>FREE_CASH_FLOW_MARGIN</stp>
        <stp>[NASDAQ.xlsx]Sheet1!R336C18</stp>
        <tr r="R336" s="1"/>
      </tp>
      <tp t="e">
        <v>#N/A</v>
        <stp/>
        <stp>##V3_BDPV12</stp>
        <stp>DMRC UW Equity</stp>
        <stp>TOT_DEBT_TO_TOT_ASSET</stp>
        <stp>[NASDAQ.xlsx]Sheet1!R100C25</stp>
        <tr r="Y100" s="1"/>
      </tp>
      <tp t="e">
        <v>#N/A</v>
        <stp/>
        <stp>##V3_BDPV12</stp>
        <stp>TIBX UW Equity</stp>
        <stp>FREE_CASH_FLOW_MARGIN</stp>
        <stp>[NASDAQ.xlsx]Sheet1!R338C18</stp>
        <tr r="R338" s="1"/>
      </tp>
      <tp t="e">
        <v>#N/A</v>
        <stp/>
        <stp>##V3_BDPV12</stp>
        <stp>VIAS UW Equity</stp>
        <stp>FREE_CASH_FLOW_MARGIN</stp>
        <stp>[NASDAQ.xlsx]Sheet1!R361C18</stp>
        <tr r="R361" s="1"/>
      </tp>
      <tp t="e">
        <v>#N/A</v>
        <stp/>
        <stp>##V3_BDPV12</stp>
        <stp>RESN UW Equity</stp>
        <stp>RTG_EGAN_JONES_LOCAL_SR_UNSEC</stp>
        <stp>[NASDAQ.xlsx]Sheet1!R284C13</stp>
        <tr r="M284" s="1"/>
      </tp>
      <tp t="e">
        <v>#N/A</v>
        <stp/>
        <stp>##V3_BDPV12</stp>
        <stp>SMSI UW Equity</stp>
        <stp>TOT_DEBT_TO_TOT_ASSET</stp>
        <stp>[NASDAQ.xlsx]Sheet1!R305C25</stp>
        <tr r="Y305" s="1"/>
      </tp>
      <tp t="e">
        <v>#N/A</v>
        <stp/>
        <stp>##V3_BDPV12</stp>
        <stp>MERU UW Equity</stp>
        <stp>RTG_EGAN_JONES_LOCAL_SR_UNSEC</stp>
        <stp>[NASDAQ.xlsx]Sheet1!R214C13</stp>
        <tr r="M214" s="1"/>
      </tp>
      <tp t="e">
        <v>#N/A</v>
        <stp/>
        <stp>##V3_BDPV12</stp>
        <stp>DRAM UW Equity</stp>
        <stp>BS_TOT_ASSET</stp>
        <stp>[NASDAQ.xlsx]Sheet1!R96C22</stp>
        <tr r="V96" s="1"/>
      </tp>
      <tp t="e">
        <v>#N/A</v>
        <stp/>
        <stp>##V3_BDPV12</stp>
        <stp>SEMI UW Equity</stp>
        <stp>RTG_EGAN_JONES_LOCAL_SR_UNSEC</stp>
        <stp>[NASDAQ.xlsx]Sheet1!R315C13</stp>
        <tr r="M315" s="1"/>
      </tp>
      <tp t="e">
        <v>#N/A</v>
        <stp/>
        <stp>##V3_BDPV12</stp>
        <stp>MENT UW Equity</stp>
        <stp>RTG_EGAN_JONES_LOCAL_SR_UNSEC</stp>
        <stp>[NASDAQ.xlsx]Sheet1!R212C13</stp>
        <tr r="M212" s="1"/>
      </tp>
      <tp t="e">
        <v>#N/A</v>
        <stp/>
        <stp>##V3_BDPV12</stp>
        <stp>IMMR UW Equity</stp>
        <stp>TOT_DEBT_TO_TOT_ASSET</stp>
        <stp>[NASDAQ.xlsx]Sheet1!R153C25</stp>
        <tr r="Y153" s="1"/>
      </tp>
      <tp t="e">
        <v>#N/A</v>
        <stp/>
        <stp>##V3_BDPV12</stp>
        <stp>EMKR UW Equity</stp>
        <stp>TOT_DEBT_TO_TOT_ASSET</stp>
        <stp>[NASDAQ.xlsx]Sheet1!R117C25</stp>
        <tr r="Y117" s="1"/>
      </tp>
      <tp t="e">
        <v>#N/A</v>
        <stp/>
        <stp>##V3_BDPV12</stp>
        <stp>BRCM UW Equity</stp>
        <stp>BS_TOT_ASSET</stp>
        <stp>[NASDAQ.xlsx]Sheet1!R53C22</stp>
        <tr r="V53" s="1"/>
      </tp>
      <tp t="e">
        <v>#N/A</v>
        <stp/>
        <stp>##V3_BDPV12</stp>
        <stp>ZIXI UW Equity</stp>
        <stp>FREE_CASH_FLOW_MARGIN</stp>
        <stp>[NASDAQ.xlsx]Sheet1!R375C18</stp>
        <tr r="R375" s="1"/>
      </tp>
      <tp t="e">
        <v>#N/A</v>
        <stp/>
        <stp>##V3_BDPV12</stp>
        <stp>CAVM UW Equity</stp>
        <stp>BS_TOT_ASSET</stp>
        <stp>[NASDAQ.xlsx]Sheet1!R64C22</stp>
        <tr r="V64" s="1"/>
      </tp>
      <tp t="e">
        <v>#N/A</v>
        <stp/>
        <stp>##V3_BDPV12</stp>
        <stp>COMM UW Equity</stp>
        <stp>BS_TOT_ASSET</stp>
        <stp>[NASDAQ.xlsx]Sheet1!R73C22</stp>
        <tr r="V73" s="1"/>
      </tp>
      <tp>
        <v>8.0119000000000007</v>
        <stp/>
        <stp>##V3_BDHV12</stp>
        <stp>TZOO UW Equity</stp>
        <stp>OPER_MARGIN</stp>
        <stp>CQ12004</stp>
        <stp/>
        <stp>[NASDAQ.xlsx]OperMarg BDH!R5C340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MB5" s="3"/>
      </tp>
      <tp>
        <v>6.1999000000000004</v>
        <stp/>
        <stp>##V3_BDHV12</stp>
        <stp>SMCI UW Equity</stp>
        <stp>OPER_MARGIN</stp>
        <stp>CQ12004</stp>
        <stp/>
        <stp>[NASDAQ.xlsx]OperMarg BDH!R5C316</stp>
        <stp>Dir=V</stp>
        <stp>Dts=H</stp>
        <stp>Sort=D</stp>
        <stp>Quote=C</stp>
        <stp>QtTyp=Y</stp>
        <stp>Days=T</stp>
        <stp>Per=cq</stp>
        <stp>DtFmt=D</stp>
        <stp>UseDPDF=Y</stp>
        <stp>cols=1;rows=32</stp>
        <tr r="LD5" s="3"/>
      </tp>
      <tp>
        <v>9.3346999999999998</v>
        <stp/>
        <stp>##V3_BDHV12</stp>
        <stp>ULTI UW Equity</stp>
        <stp>OPER_MARGIN</stp>
        <stp>CQ12004</stp>
        <stp/>
        <stp>[NASDAQ.xlsx]OperMarg BDH!R5C336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X5" s="3"/>
      </tp>
      <tp t="e">
        <v>#N/A</v>
        <stp/>
        <stp>##V3_BDPV12</stp>
        <stp>PEGA UW Equity</stp>
        <stp>RTG_EGAN_JONES_LOCAL_SR_UNSEC</stp>
        <stp>[NASDAQ.xlsx]Sheet1!R252C13</stp>
        <tr r="M252" s="1"/>
      </tp>
      <tp t="e">
        <v>#N/A</v>
        <stp/>
        <stp>##V3_BDPV12</stp>
        <stp>MITK UW Equity</stp>
        <stp>FREE_CASH_FLOW_MARGIN</stp>
        <stp>[NASDAQ.xlsx]Sheet1!R222C18</stp>
        <tr r="R222" s="1"/>
      </tp>
      <tp t="e">
        <v>#N/A</v>
        <stp/>
        <stp>##V3_BDPV12</stp>
        <stp>JIVE UW Equity</stp>
        <stp>FREE_CASH_FLOW_MARGIN</stp>
        <stp>[NASDAQ.xlsx]Sheet1!R175C18</stp>
        <tr r="R175" s="1"/>
      </tp>
      <tp t="e">
        <v>#N/A</v>
        <stp/>
        <stp>##V3_BDPV12</stp>
        <stp>LIVE UW Equity</stp>
        <stp>FREE_CASH_FLOW_MARGIN</stp>
        <stp>[NASDAQ.xlsx]Sheet1!R193C18</stp>
        <tr r="R193" s="1"/>
      </tp>
      <tp t="e">
        <v>#N/A</v>
        <stp/>
        <stp>##V3_BDPV12</stp>
        <stp>FIVN UW Equity</stp>
        <stp>FREE_CASH_FLOW_MARGIN</stp>
        <stp>[NASDAQ.xlsx]Sheet1!R137C18</stp>
        <tr r="R137" s="1"/>
      </tp>
      <tp t="e">
        <v>#N/A</v>
        <stp/>
        <stp>##V3_BDPV12</stp>
        <stp>SEAC UW Equity</stp>
        <stp>RTG_EGAN_JONES_LOCAL_SR_UNSEC</stp>
        <stp>[NASDAQ.xlsx]Sheet1!R296C13</stp>
        <tr r="M296" s="1"/>
      </tp>
      <tp t="e">
        <v>#N/A</v>
        <stp/>
        <stp>##V3_BDPV12</stp>
        <stp>LIQD UW Equity</stp>
        <stp>FREE_CASH_FLOW_MARGIN</stp>
        <stp>[NASDAQ.xlsx]Sheet1!R192C18</stp>
        <tr r="R192" s="1"/>
      </tp>
      <tp>
        <v>-42.246899999999997</v>
        <stp/>
        <stp>##V3_BDHV12</stp>
        <stp>QUIK UW Equity</stp>
        <stp>OPER_MARGIN</stp>
        <stp>CQ12004</stp>
        <stp/>
        <stp>[NASDAQ.xlsx]OperMarg BDH!R5C274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N5" s="3"/>
      </tp>
      <tp t="e">
        <v>#N/A</v>
        <stp/>
        <stp>##V3_BDPV12</stp>
        <stp>LECO UW Equity</stp>
        <stp>RTG_EGAN_JONES_LOCAL_SR_UNSEC</stp>
        <stp>[NASDAQ.xlsx]Sheet1!R190C13</stp>
        <tr r="M190" s="1"/>
      </tp>
      <tp t="e">
        <v>#N/A</v>
        <stp/>
        <stp>##V3_BDPV12</stp>
        <stp>FISV UW Equity</stp>
        <stp>FREE_CASH_FLOW_MARGIN</stp>
        <stp>[NASDAQ.xlsx]Sheet1!R136C18</stp>
        <tr r="R136" s="1"/>
      </tp>
      <tp t="e">
        <v>#N/A</v>
        <stp/>
        <stp>##V3_BDPV12</stp>
        <stp>OMCL UW Equity</stp>
        <stp>TOT_DEBT_TO_TOT_ASSET</stp>
        <stp>[NASDAQ.xlsx]Sheet1!R240C25</stp>
        <tr r="Y240" s="1"/>
      </tp>
      <tp t="e">
        <v>#N/A</v>
        <stp/>
        <stp>##V3_BDPV12</stp>
        <stp>PMCS UW Equity</stp>
        <stp>TOT_DEBT_TO_TOT_ASSET</stp>
        <stp>[NASDAQ.xlsx]Sheet1!R259C25</stp>
        <tr r="Y259" s="1"/>
      </tp>
      <tp t="e">
        <v>#N/A</v>
        <stp/>
        <stp>##V3_BDPV12</stp>
        <stp>TECD UW Equity</stp>
        <stp>RTG_EGAN_JONES_LOCAL_SR_UNSEC</stp>
        <stp>[NASDAQ.xlsx]Sheet1!R330C13</stp>
        <tr r="M330" s="1"/>
      </tp>
      <tp t="e">
        <v>#N/A</v>
        <stp/>
        <stp>##V3_BDPV12</stp>
        <stp>SMCI UW Equity</stp>
        <stp>TOT_DEBT_TO_TOT_ASSET</stp>
        <stp>[NASDAQ.xlsx]Sheet1!R317C25</stp>
        <tr r="Y317" s="1"/>
      </tp>
      <tp t="e">
        <v>#N/A</v>
        <stp/>
        <stp>##V3_BDPV12</stp>
        <stp>VECO UW Equity</stp>
        <stp>RTG_EGAN_JONES_LOCAL_SR_UNSEC</stp>
        <stp>[NASDAQ.xlsx]Sheet1!R356C13</stp>
        <tr r="M356" s="1"/>
      </tp>
      <tp t="e">
        <v>#N/A</v>
        <stp/>
        <stp>##V3_BDPV12</stp>
        <stp>RMBS UW Equity</stp>
        <stp>TOT_DEBT_TO_TOT_ASSET</stp>
        <stp>[NASDAQ.xlsx]Sheet1!R278C25</stp>
        <tr r="Y278" s="1"/>
      </tp>
      <tp t="e">
        <v>#N/A</v>
        <stp/>
        <stp>##V3_BDPV12</stp>
        <stp>EIGI UW Equity</stp>
        <stp>NET_DEBT_TO_SHRHLDR_EQTY</stp>
        <stp>[NASDAQ.xlsx]Sheet1!R118C24</stp>
        <tr r="X118" s="1"/>
      </tp>
      <tp t="e">
        <v>#N/A</v>
        <stp/>
        <stp>##V3_BDPV12</stp>
        <stp>EOPN UW Equity</stp>
        <stp>NET_DEBT_TO_SHRHLDR_EQTY</stp>
        <stp>[NASDAQ.xlsx]Sheet1!R107C24</stp>
        <tr r="X107" s="1"/>
      </tp>
      <tp t="e">
        <v>#N/A</v>
        <stp/>
        <stp>##V3_BDPV12</stp>
        <stp>ENTR UW Equity</stp>
        <stp>NET_DEBT_TO_SHRHLDR_EQTY</stp>
        <stp>[NASDAQ.xlsx]Sheet1!R123C24</stp>
        <tr r="X123" s="1"/>
      </tp>
      <tp t="e">
        <v>#N/A</v>
        <stp/>
        <stp>##V3_BDPV12</stp>
        <stp>ENPH UW Equity</stp>
        <stp>NET_DEBT_TO_SHRHLDR_EQTY</stp>
        <stp>[NASDAQ.xlsx]Sheet1!R122C24</stp>
        <tr r="X122" s="1"/>
      </tp>
      <tp t="e">
        <v>#N/A</v>
        <stp/>
        <stp>##V3_BDPV12</stp>
        <stp>ENOC UW Equity</stp>
        <stp>NET_DEBT_TO_SHRHLDR_EQTY</stp>
        <stp>[NASDAQ.xlsx]Sheet1!R121C24</stp>
        <tr r="X121" s="1"/>
      </tp>
      <tp t="e">
        <v>#N/A</v>
        <stp/>
        <stp>##V3_BDPV12</stp>
        <stp>AMSWA UW Equity</stp>
        <stp>RTG_SP_LT_LC_ISSUER_CREDIT</stp>
        <stp>[NASDAQ.xlsx]Sheet1!R16C8</stp>
        <tr r="H16" s="1"/>
      </tp>
      <tp t="e">
        <v>#N/A</v>
        <stp/>
        <stp>##V3_BDPV12</stp>
        <stp>EMKR UW Equity</stp>
        <stp>NET_DEBT_TO_SHRHLDR_EQTY</stp>
        <stp>[NASDAQ.xlsx]Sheet1!R117C24</stp>
        <tr r="X117" s="1"/>
      </tp>
      <tp t="e">
        <v>#N/A</v>
        <stp/>
        <stp>##V3_BDPV12</stp>
        <stp>ELRC UW Equity</stp>
        <stp>NET_DEBT_TO_SHRHLDR_EQTY</stp>
        <stp>[NASDAQ.xlsx]Sheet1!R114C24</stp>
        <tr r="X114" s="1"/>
      </tp>
      <tp t="e">
        <v>#N/A</v>
        <stp/>
        <stp>##V3_BDPV12</stp>
        <stp>ELNK UW Equity</stp>
        <stp>NET_DEBT_TO_SHRHLDR_EQTY</stp>
        <stp>[NASDAQ.xlsx]Sheet1!R108C24</stp>
        <tr r="X108" s="1"/>
      </tp>
      <tp t="e">
        <v>#N/A</v>
        <stp/>
        <stp>##V3_BDPV12</stp>
        <stp>ELON UW Equity</stp>
        <stp>NET_DEBT_TO_SHRHLDR_EQTY</stp>
        <stp>[NASDAQ.xlsx]Sheet1!R110C24</stp>
        <tr r="X110" s="1"/>
      </tp>
      <tp t="e">
        <v>#N/A</v>
        <stp/>
        <stp>##V3_BDPV12</stp>
        <stp>EBIX UW Equity</stp>
        <stp>NET_DEBT_TO_SHRHLDR_EQTY</stp>
        <stp>[NASDAQ.xlsx]Sheet1!R109C24</stp>
        <tr r="X109" s="1"/>
      </tp>
      <tp t="e">
        <v>#N/A</v>
        <stp/>
        <stp>##V3_BDPV12</stp>
        <stp>EGAN UW Equity</stp>
        <stp>NET_DEBT_TO_SHRHLDR_EQTY</stp>
        <stp>[NASDAQ.xlsx]Sheet1!R113C24</stp>
        <tr r="X113" s="1"/>
      </tp>
      <tp t="e">
        <v>#N/A</v>
        <stp/>
        <stp>##V3_BDPV12</stp>
        <stp>EFII UW Equity</stp>
        <stp>NET_DEBT_TO_SHRHLDR_EQTY</stp>
        <stp>[NASDAQ.xlsx]Sheet1!R116C24</stp>
        <tr r="X116" s="1"/>
      </tp>
      <tp t="e">
        <v>#N/A</v>
        <stp/>
        <stp>##V3_BDPV12</stp>
        <stp>EDGW UW Equity</stp>
        <stp>NET_DEBT_TO_SHRHLDR_EQTY</stp>
        <stp>[NASDAQ.xlsx]Sheet1!R112C24</stp>
        <tr r="X112" s="1"/>
      </tp>
      <tp t="e">
        <v>#N/A</v>
        <stp/>
        <stp>##V3_BDPV12</stp>
        <stp>EXTR UW Equity</stp>
        <stp>NET_DEBT_TO_SHRHLDR_EQTY</stp>
        <stp>[NASDAQ.xlsx]Sheet1!R128C24</stp>
        <tr r="X128" s="1"/>
      </tp>
      <tp t="e">
        <v>#N/A</v>
        <stp/>
        <stp>##V3_BDPV12</stp>
        <stp>CVV UW Equity</stp>
        <stp>RTG_MDY_SEN_UNSECURED_DEBT</stp>
        <stp>[NASDAQ.xlsx]Sheet1!R92C10</stp>
        <tr r="J92" s="1"/>
      </tp>
      <tp t="e">
        <v>#N/A</v>
        <stp/>
        <stp>##V3_BDPV12</stp>
        <stp>CTG UW Equity</stp>
        <stp>RTG_MDY_SEN_UNSECURED_DEBT</stp>
        <stp>[NASDAQ.xlsx]Sheet1!R76C10</stp>
        <tr r="J76" s="1"/>
      </tp>
      <tp t="e">
        <v>#N/A</v>
        <stp/>
        <stp>##V3_BDPV12</stp>
        <stp>ERII UW Equity</stp>
        <stp>NET_DEBT_TO_SHRHLDR_EQTY</stp>
        <stp>[NASDAQ.xlsx]Sheet1!R120C24</stp>
        <tr r="X120" s="1"/>
      </tp>
      <tp t="e">
        <v>#N/A</v>
        <stp/>
        <stp>##V3_BDPV12</stp>
        <stp>EPIQ UW Equity</stp>
        <stp>NET_DEBT_TO_SHRHLDR_EQTY</stp>
        <stp>[NASDAQ.xlsx]Sheet1!R124C24</stp>
        <tr r="X124" s="1"/>
      </tp>
      <tp t="e">
        <v>#N/A</v>
        <stp/>
        <stp>##V3_BDPV12</stp>
        <stp>EVOL UW Equity</stp>
        <stp>NET_DEBT_TO_SHRHLDR_EQTY</stp>
        <stp>[NASDAQ.xlsx]Sheet1!R126C24</stp>
        <tr r="X126" s="1"/>
      </tp>
      <tp t="e">
        <v>#N/A</v>
        <stp/>
        <stp>##V3_BDPV12</stp>
        <stp>BV UW Equity</stp>
        <stp>RTG_EGAN_JONES_LOCAL_SR_UNSEC</stp>
        <stp>[NASDAQ.xlsx]Sheet1!R45C13</stp>
        <tr r="M45" s="1"/>
      </tp>
      <tp t="e">
        <v>#N/A</v>
        <stp/>
        <stp>##V3_BDPV12</stp>
        <stp>CA UW Equity</stp>
        <stp>RTG_EGAN_JONES_LOCAL_SR_UNSEC</stp>
        <stp>[NASDAQ.xlsx]Sheet1!R59C13</stp>
        <tr r="M59" s="1"/>
      </tp>
      <tp t="e">
        <v>#N/A</v>
        <stp/>
        <stp>##V3_BDPV12</stp>
        <stp>CY UW Equity</stp>
        <stp>RTG_EGAN_JONES_LOCAL_SR_UNSEC</stp>
        <stp>[NASDAQ.xlsx]Sheet1!R93C13</stp>
        <tr r="M93" s="1"/>
      </tp>
      <tp t="e">
        <v>#N/A</v>
        <stp/>
        <stp>##V3_BDPV12</stp>
        <stp>ATNY UW Equity</stp>
        <stp>TOT_DEBT_TO_EBITDA</stp>
        <stp>[NASDAQ.xlsx]Sheet1!R22C20</stp>
        <tr r="T22" s="1"/>
      </tp>
      <tp t="e">
        <v>#N/A</v>
        <stp/>
        <stp>##V3_BDPV12</stp>
        <stp>ATML UW Equity</stp>
        <stp>TOT_DEBT_TO_EBITDA</stp>
        <stp>[NASDAQ.xlsx]Sheet1!R34C20</stp>
        <tr r="T34" s="1"/>
      </tp>
      <tp t="e">
        <v>#N/A</v>
        <stp/>
        <stp>##V3_BDPV12</stp>
        <stp>DTLK UW Equity</stp>
        <stp>TOT_DEBT_TO_EBITDA</stp>
        <stp>[NASDAQ.xlsx]Sheet1!R95C20</stp>
        <tr r="T95" s="1"/>
      </tp>
      <tp t="e">
        <v>#N/A</v>
        <stp/>
        <stp>##V3_BDPV12</stp>
        <stp>ATEA UW Equity</stp>
        <stp>TOT_DEBT_TO_EBITDA</stp>
        <stp>[NASDAQ.xlsx]Sheet1!R31C20</stp>
        <tr r="T31" s="1"/>
      </tp>
      <tp t="e">
        <v>#N/A</v>
        <stp/>
        <stp>##V3_BDPV12</stp>
        <stp>CTCT UW Equity</stp>
        <stp>TOT_DEBT_TO_EBITDA</stp>
        <stp>[NASDAQ.xlsx]Sheet1!R81C20</stp>
        <tr r="T81" s="1"/>
      </tp>
      <tp t="e">
        <v>#N/A</v>
        <stp/>
        <stp>##V3_BDPV12</stp>
        <stp>CTXS UW Equity</stp>
        <stp>TOT_DEBT_TO_EBITDA</stp>
        <stp>[NASDAQ.xlsx]Sheet1!R69C20</stp>
        <tr r="T69" s="1"/>
      </tp>
      <tp t="e">
        <v>#N/A</v>
        <stp/>
        <stp>##V3_BDPV12</stp>
        <stp>BTUI UW Equity</stp>
        <stp>TOT_DEBT_TO_EBITDA</stp>
        <stp>[NASDAQ.xlsx]Sheet1!R58C20</stp>
        <tr r="T58" s="1"/>
      </tp>
      <tp>
        <v>-12.509399999999999</v>
        <stp/>
        <stp>##V3_BDHV12</stp>
        <stp>MTBC UW Equity</stp>
        <stp>OPER_MARGIN</stp>
        <stp>CQ12004</stp>
        <stp/>
        <stp>[NASDAQ.xlsx]OperMarg BDH!R5C208</stp>
        <stp>Dir=V</stp>
        <stp>Dts=H</stp>
        <stp>Sort=D</stp>
        <stp>Quote=C</stp>
        <stp>QtTyp=Y</stp>
        <stp>Days=T</stp>
        <stp>Per=cq</stp>
        <stp>DtFmt=D</stp>
        <stp>UseDPDF=Y</stp>
        <stp>cols=1;rows=5</stp>
        <tr r="GZ5" s="3"/>
      </tp>
      <tp t="e">
        <v>#N/A</v>
        <stp/>
        <stp>##V3_BDPV12</stp>
        <stp>CTSH UW Equity</stp>
        <stp>TOT_DEBT_TO_EBITDA</stp>
        <stp>[NASDAQ.xlsx]Sheet1!R71C20</stp>
        <tr r="T71" s="1"/>
      </tp>
      <tp>
        <v>-76.743799999999993</v>
        <stp/>
        <stp>##V3_BDHV12</stp>
        <stp>IPDN UW Equity</stp>
        <stp>OPER_MARGIN</stp>
        <stp>CQ12004</stp>
        <stp/>
        <stp>[NASDAQ.xlsx]OperMarg BDH!R5C261</stp>
        <stp>Dir=V</stp>
        <stp>Dts=H</stp>
        <stp>Sort=D</stp>
        <stp>Quote=C</stp>
        <stp>QtTyp=Y</stp>
        <stp>Days=T</stp>
        <stp>Per=cq</stp>
        <stp>DtFmt=D</stp>
        <stp>UseDPDF=Y</stp>
        <stp>cols=1;rows=8</stp>
        <tr r="JA5" s="3"/>
      </tp>
      <tp t="e">
        <v>#N/A</v>
        <stp/>
        <stp>##V3_BDPV12</stp>
        <stp>YHOO UW Equity</stp>
        <stp>FREE_CASH_FLOW_MARGIN</stp>
        <stp>[NASDAQ.xlsx]Sheet1!R373C18</stp>
        <tr r="R373" s="1"/>
      </tp>
      <tp>
        <v>-67.274000000000001</v>
        <stp/>
        <stp>##V3_BDHV12</stp>
        <stp>IMI UW Equity</stp>
        <stp>OPER_MARGIN</stp>
        <stp>CQ12004</stp>
        <stp/>
        <stp>[NASDAQ.xlsx]OperMarg BDH!R5C161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FE5" s="3"/>
      </tp>
      <tp>
        <v>8.8764000000000003</v>
        <stp/>
        <stp>##V3_BDHV12</stp>
        <stp>HSII UW Equity</stp>
        <stp>OPER_MARGIN</stp>
        <stp>CQ12004</stp>
        <stp/>
        <stp>[NASDAQ.xlsx]OperMarg BDH!R5C147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Q5" s="3"/>
      </tp>
      <tp>
        <v>-53.722900000000003</v>
        <stp/>
        <stp>##V3_BDHV12</stp>
        <stp>MOBL UW Equity</stp>
        <stp>OPER_MARGIN</stp>
        <stp>CQ12004</stp>
        <stp/>
        <stp>[NASDAQ.xlsx]OperMarg BDH!R5C222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HN5" s="3"/>
      </tp>
      <tp t="e">
        <v>#N/A</v>
        <stp/>
        <stp>##V3_BDPV12</stp>
        <stp>QLYS UW Equity</stp>
        <stp>TOT_DEBT_TO_TOT_ASSET</stp>
        <stp>[NASDAQ.xlsx]Sheet1!R273C25</stp>
        <tr r="Y273" s="1"/>
      </tp>
      <tp>
        <v>13.0639</v>
        <stp/>
        <stp>##V3_BDHV12</stp>
        <stp>IDTI UW Equity</stp>
        <stp>OPER_MARGIN</stp>
        <stp>CQ12004</stp>
        <stp/>
        <stp>[NASDAQ.xlsx]OperMarg BDH!R5C157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A5" s="3"/>
      </tp>
      <tp>
        <v>-14.421900000000001</v>
        <stp/>
        <stp>##V3_BDHV12</stp>
        <stp>ININ UW Equity</stp>
        <stp>OPER_MARGIN</stp>
        <stp>CQ12004</stp>
        <stp/>
        <stp>[NASDAQ.xlsx]OperMarg BDH!R5C160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D5" s="3"/>
      </tp>
      <tp t="e">
        <v>#N/A</v>
        <stp/>
        <stp>##V3_BDPV12</stp>
        <stp>PLXS UW Equity</stp>
        <stp>TOT_DEBT_TO_TOT_ASSET</stp>
        <stp>[NASDAQ.xlsx]Sheet1!R258C25</stp>
        <tr r="Y258" s="1"/>
      </tp>
      <tp>
        <v>-27.414400000000001</v>
        <stp/>
        <stp>##V3_BDHV12</stp>
        <stp>BNFT UW Equity</stp>
        <stp>FREE_CASH_FLOW_MARGIN</stp>
        <stp>CQ12004</stp>
        <stp/>
        <stp>[NASDAQ.xlsx]FCFMarg BDH!R5C45</stp>
        <stp>Dir=V</stp>
        <stp>Dts=H</stp>
        <stp>Sort=D</stp>
        <stp>Quote=C</stp>
        <stp>QtTyp=Y</stp>
        <stp>Days=T</stp>
        <stp>Per=cq</stp>
        <stp>DtFmt=D</stp>
        <stp>UseDPDF=Y</stp>
        <stp>cols=1;rows=7</stp>
        <tr r="AS5" s="4"/>
      </tp>
      <tp t="e">
        <v>#N/A</v>
        <stp/>
        <stp>##V3_BDPV12</stp>
        <stp>ULTI UW Equity</stp>
        <stp>TOT_DEBT_TO_TOT_ASSET</stp>
        <stp>[NASDAQ.xlsx]Sheet1!R337C25</stp>
        <tr r="Y337" s="1"/>
      </tp>
      <tp t="e">
        <v>#N/A</v>
        <stp/>
        <stp>##V3_BDPV12</stp>
        <stp>SLTC UW Equity</stp>
        <stp>TOT_DEBT_TO_TOT_ASSET</stp>
        <stp>[NASDAQ.xlsx]Sheet1!R297C25</stp>
        <tr r="Y297" s="1"/>
      </tp>
      <tp t="e">
        <v>#N/A</v>
        <stp/>
        <stp>##V3_BDPV12</stp>
        <stp>IDTI UW Equity</stp>
        <stp>RTG_EGAN_JONES_LOCAL_SR_UNSEC</stp>
        <stp>[NASDAQ.xlsx]Sheet1!R158C13</stp>
        <tr r="M158" s="1"/>
      </tp>
      <tp t="e">
        <v>#N/A</v>
        <stp/>
        <stp>##V3_BDPV12</stp>
        <stp>LLTC UW Equity</stp>
        <stp>TOT_DEBT_TO_TOT_ASSET</stp>
        <stp>[NASDAQ.xlsx]Sheet1!R191C25</stp>
        <tr r="Y191" s="1"/>
      </tp>
      <tp t="e">
        <v>#N/A</v>
        <stp/>
        <stp>##V3_BDPV12</stp>
        <stp>PLUS UW Equity</stp>
        <stp>TOT_DEBT_TO_TOT_ASSET</stp>
        <stp>[NASDAQ.xlsx]Sheet1!R125C25</stp>
        <tr r="Y125" s="1"/>
      </tp>
      <tp t="e">
        <v>#N/A</v>
        <stp/>
        <stp>##V3_BDPV12</stp>
        <stp>GLUU UW Equity</stp>
        <stp>TOT_DEBT_TO_TOT_ASSET</stp>
        <stp>[NASDAQ.xlsx]Sheet1!R140C25</stp>
        <tr r="Y140" s="1"/>
      </tp>
      <tp>
        <v>-0.71389999999999998</v>
        <stp/>
        <stp>##V3_BDHV12</stp>
        <stp>EIGI UW Equity</stp>
        <stp>OPER_MARGIN</stp>
        <stp>CQ12004</stp>
        <stp/>
        <stp>[NASDAQ.xlsx]OperMarg BDH!R5C117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DM5" s="3"/>
      </tp>
      <tp t="e">
        <v>#N/A</v>
        <stp/>
        <stp>##V3_BDPV12</stp>
        <stp>ELRC UW Equity</stp>
        <stp>TOT_DEBT_TO_TOT_ASSET</stp>
        <stp>[NASDAQ.xlsx]Sheet1!R114C25</stp>
        <tr r="Y114" s="1"/>
      </tp>
      <tp t="e">
        <v>#N/A</v>
        <stp/>
        <stp>##V3_BDPV12</stp>
        <stp>JDSU UW Equity</stp>
        <stp>RTG_EGAN_JONES_LOCAL_SR_UNSEC</stp>
        <stp>[NASDAQ.xlsx]Sheet1!R174C13</stp>
        <tr r="M174" s="1"/>
      </tp>
      <tp t="e">
        <v>#N/A</v>
        <stp/>
        <stp>##V3_BDPV12</stp>
        <stp>MDSO UW Equity</stp>
        <stp>RTG_EGAN_JONES_LOCAL_SR_UNSEC</stp>
        <stp>[NASDAQ.xlsx]Sheet1!R210C13</stp>
        <tr r="M210" s="1"/>
      </tp>
      <tp t="e">
        <v>#N/A</v>
        <stp/>
        <stp>##V3_BDPV12</stp>
        <stp>BLIN           UW Equity</stp>
        <stp>BS_CASH_NEAR_CASH_ITEM</stp>
        <stp>[NASDAQ.xlsx]Sheet1!R51C28</stp>
        <tr r="AB51" s="1"/>
      </tp>
      <tp t="e">
        <v>#N/A</v>
        <stp/>
        <stp>##V3_BDPV12</stp>
        <stp>NLST UW Equity</stp>
        <stp>TOT_DEBT_TO_TOT_ASSET</stp>
        <stp>[NASDAQ.xlsx]Sheet1!R233C25</stp>
        <tr r="Y233" s="1"/>
      </tp>
      <tp t="e">
        <v>#N/A</v>
        <stp/>
        <stp>##V3_BDPV12</stp>
        <stp>VDSI UW Equity</stp>
        <stp>RTG_EGAN_JONES_LOCAL_SR_UNSEC</stp>
        <stp>[NASDAQ.xlsx]Sheet1!R355C13</stp>
        <tr r="M355" s="1"/>
      </tp>
      <tp t="e">
        <v>#N/A</v>
        <stp/>
        <stp>##V3_BDPV12</stp>
        <stp>ELNK UW Equity</stp>
        <stp>TOT_DEBT_TO_TOT_ASSET</stp>
        <stp>[NASDAQ.xlsx]Sheet1!R108C25</stp>
        <tr r="Y108" s="1"/>
      </tp>
      <tp t="e">
        <v>#N/A</v>
        <stp/>
        <stp>##V3_BDPV12</stp>
        <stp>ELON UW Equity</stp>
        <stp>TOT_DEBT_TO_TOT_ASSET</stp>
        <stp>[NASDAQ.xlsx]Sheet1!R110C25</stp>
        <tr r="Y110" s="1"/>
      </tp>
      <tp t="e">
        <v>#N/A</v>
        <stp/>
        <stp>##V3_BDPV12</stp>
        <stp>RLOC UW Equity</stp>
        <stp>TOT_DEBT_TO_TOT_ASSET</stp>
        <stp>[NASDAQ.xlsx]Sheet1!R280C25</stp>
        <tr r="Y280" s="1"/>
      </tp>
      <tp t="e">
        <v>#N/A</v>
        <stp/>
        <stp>##V3_BDPV12</stp>
        <stp>XLNX UW Equity</stp>
        <stp>TOT_DEBT_TO_TOT_ASSET</stp>
        <stp>[NASDAQ.xlsx]Sheet1!R370C25</stp>
        <tr r="Y370" s="1"/>
      </tp>
      <tp t="e">
        <v>#N/A</v>
        <stp/>
        <stp>##V3_BDPV12</stp>
        <stp>MLNX UW Equity</stp>
        <stp>TOT_DEBT_TO_TOT_ASSET</stp>
        <stp>[NASDAQ.xlsx]Sheet1!R211C25</stp>
        <tr r="Y211" s="1"/>
      </tp>
      <tp t="e">
        <v>#N/A</v>
        <stp/>
        <stp>##V3_BDPV12</stp>
        <stp>QLIK UW Equity</stp>
        <stp>TOT_DEBT_TO_TOT_ASSET</stp>
        <stp>[NASDAQ.xlsx]Sheet1!R268C25</stp>
        <tr r="Y268" s="1"/>
      </tp>
      <tp t="e">
        <v>#N/A</v>
        <stp/>
        <stp>##V3_BDPV12</stp>
        <stp>AAPL UW Equity</stp>
        <stp>BS_TOT_ASSET</stp>
        <stp>[NASDAQ.xlsx]Sheet1!R23C22</stp>
        <tr r="V23" s="1"/>
      </tp>
      <tp t="e">
        <v>#N/A</v>
        <stp/>
        <stp>##V3_BDPV12</stp>
        <stp>ABTL UW Equity</stp>
        <stp>BS_TOT_ASSET</stp>
        <stp>[NASDAQ.xlsx]Sheet1!R37C22</stp>
        <tr r="V37" s="1"/>
      </tp>
      <tp t="e">
        <v>#N/A</v>
        <stp/>
        <stp>##V3_BDPV12</stp>
        <stp>ATML UW Equity</stp>
        <stp>BS_TOT_ASSET</stp>
        <stp>[NASDAQ.xlsx]Sheet1!R34C22</stp>
        <tr r="V34" s="1"/>
      </tp>
      <tp t="e">
        <v>#N/A</v>
        <stp/>
        <stp>##V3_BDPV12</stp>
        <stp>DLHC UW Equity</stp>
        <stp>TOT_DEBT_TO_TOT_ASSET</stp>
        <stp>[NASDAQ.xlsx]Sheet1!R104C25</stp>
        <tr r="Y104" s="1"/>
      </tp>
      <tp t="e">
        <v>#N/A</v>
        <stp/>
        <stp>##V3_BDPV12</stp>
        <stp>HLIT UW Equity</stp>
        <stp>TOT_DEBT_TO_TOT_ASSET</stp>
        <stp>[NASDAQ.xlsx]Sheet1!R146C25</stp>
        <tr r="Y146" s="1"/>
      </tp>
      <tp t="e">
        <v>#N/A</v>
        <stp/>
        <stp>##V3_BDPV12</stp>
        <stp>CMTL UW Equity</stp>
        <stp>BS_TOT_ASSET</stp>
        <stp>[NASDAQ.xlsx]Sheet1!R78C22</stp>
        <tr r="V78" s="1"/>
      </tp>
      <tp t="e">
        <v>#N/A</v>
        <stp/>
        <stp>##V3_BDPV12</stp>
        <stp>EDGW UW Equity</stp>
        <stp>RTG_EGAN_JONES_LOCAL_SR_UNSEC</stp>
        <stp>[NASDAQ.xlsx]Sheet1!R112C13</stp>
        <tr r="M112" s="1"/>
      </tp>
      <tp t="e">
        <v>#N/A</v>
        <stp/>
        <stp>##V3_BDPV12</stp>
        <stp>QLGC UW Equity</stp>
        <stp>TOT_DEBT_TO_TOT_ASSET</stp>
        <stp>[NASDAQ.xlsx]Sheet1!R269C25</stp>
        <tr r="Y269" s="1"/>
      </tp>
      <tp t="e">
        <v>#N/A</v>
        <stp/>
        <stp>##V3_BDPV12</stp>
        <stp>PDFS UW Equity</stp>
        <stp>RTG_EGAN_JONES_LOCAL_SR_UNSEC</stp>
        <stp>[NASDAQ.xlsx]Sheet1!R250C13</stp>
        <tr r="M250" s="1"/>
      </tp>
      <tp t="e">
        <v>#N/A</v>
        <stp/>
        <stp>##V3_BDPV12</stp>
        <stp>PLAB UW Equity</stp>
        <stp>TOT_DEBT_TO_TOT_ASSET</stp>
        <stp>[NASDAQ.xlsx]Sheet1!R256C25</stp>
        <tr r="Y256" s="1"/>
      </tp>
      <tp t="e">
        <v>#N/A</v>
        <stp/>
        <stp>##V3_BDPV12</stp>
        <stp>MDAS UW Equity</stp>
        <stp>RTG_EGAN_JONES_LOCAL_SR_UNSEC</stp>
        <stp>[NASDAQ.xlsx]Sheet1!R208C13</stp>
        <tr r="M208" s="1"/>
      </tp>
      <tp t="e">
        <v>#N/A</v>
        <stp/>
        <stp>##V3_BDPV12</stp>
        <stp>SLAB UW Equity</stp>
        <stp>TOT_DEBT_TO_TOT_ASSET</stp>
        <stp>[NASDAQ.xlsx]Sheet1!R302C25</stp>
        <tr r="Y302" s="1"/>
      </tp>
      <tp>
        <v>-28.428999999999998</v>
        <stp/>
        <stp>##V3_BDHV12</stp>
        <stp>STRM UW Equity</stp>
        <stp>OPER_MARGIN</stp>
        <stp>CQ12004</stp>
        <stp/>
        <stp>[NASDAQ.xlsx]OperMarg BDH!R5C313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A5" s="3"/>
      </tp>
      <tp t="e">
        <v>#N/A</v>
        <stp/>
        <stp>##V3_BDPV12</stp>
        <stp>FIVN UW Equity</stp>
        <stp>NET_DEBT_TO_SHRHLDR_EQTY</stp>
        <stp>[NASDAQ.xlsx]Sheet1!R137C24</stp>
        <tr r="X137" s="1"/>
      </tp>
      <tp t="e">
        <v>#N/A</v>
        <stp/>
        <stp>##V3_BDPV12</stp>
        <stp>FISV UW Equity</stp>
        <stp>NET_DEBT_TO_SHRHLDR_EQTY</stp>
        <stp>[NASDAQ.xlsx]Sheet1!R136C24</stp>
        <tr r="X136" s="1"/>
      </tp>
      <tp t="e">
        <v>#N/A</v>
        <stp/>
        <stp>##V3_BDPV12</stp>
        <stp>FORM UW Equity</stp>
        <stp>NET_DEBT_TO_SHRHLDR_EQTY</stp>
        <stp>[NASDAQ.xlsx]Sheet1!R138C24</stp>
        <tr r="X138" s="1"/>
      </tp>
      <tp t="e">
        <v>#N/A</v>
        <stp/>
        <stp>##V3_BDPV12</stp>
        <stp>FNSR UW Equity</stp>
        <stp>NET_DEBT_TO_SHRHLDR_EQTY</stp>
        <stp>[NASDAQ.xlsx]Sheet1!R133C24</stp>
        <tr r="X133" s="1"/>
      </tp>
      <tp t="e">
        <v>#N/A</v>
        <stp/>
        <stp>##V3_BDPV12</stp>
        <stp>COVSV UW Equity</stp>
        <stp>RTG_MDY_ISSUER</stp>
        <stp>[NASDAQ.xlsx]Sheet1!R85C11</stp>
        <tr r="K85" s="1"/>
      </tp>
      <tp t="e">
        <v>#N/A</v>
        <stp/>
        <stp>##V3_BDPV12</stp>
        <stp>FALC UW Equity</stp>
        <stp>NET_DEBT_TO_SHRHLDR_EQTY</stp>
        <stp>[NASDAQ.xlsx]Sheet1!R132C24</stp>
        <tr r="X132" s="1"/>
      </tp>
      <tp t="e">
        <v>#N/A</v>
        <stp/>
        <stp>##V3_BDPV12</stp>
        <stp>MU UW Equity</stp>
        <stp>IS_OPER_INC</stp>
        <stp>[NASDAQ.xlsx]Sheet1!R217C23</stp>
        <tr r="W217" s="1"/>
      </tp>
      <tp t="e">
        <v>#N/A</v>
        <stp/>
        <stp>##V3_BDPV12</stp>
        <stp>FFIV UW Equity</stp>
        <stp>NET_DEBT_TO_SHRHLDR_EQTY</stp>
        <stp>[NASDAQ.xlsx]Sheet1!R129C24</stp>
        <tr r="X129" s="1"/>
      </tp>
      <tp t="e">
        <v>#N/A</v>
        <stp/>
        <stp>##V3_BDPV12</stp>
        <stp>FEYE UW Equity</stp>
        <stp>NET_DEBT_TO_SHRHLDR_EQTY</stp>
        <stp>[NASDAQ.xlsx]Sheet1!R134C24</stp>
        <tr r="X134" s="1"/>
      </tp>
      <tp t="e">
        <v>#N/A</v>
        <stp/>
        <stp>##V3_BDPV12</stp>
        <stp>FSLR UW Equity</stp>
        <stp>NET_DEBT_TO_SHRHLDR_EQTY</stp>
        <stp>[NASDAQ.xlsx]Sheet1!R135C24</stp>
        <tr r="X135" s="1"/>
      </tp>
      <tp t="e">
        <v>#N/A</v>
        <stp/>
        <stp>##V3_BDPV12</stp>
        <stp>FUEL UW Equity</stp>
        <stp>NET_DEBT_TO_SHRHLDR_EQTY</stp>
        <stp>[NASDAQ.xlsx]Sheet1!R287C24</stp>
        <tr r="X287" s="1"/>
      </tp>
      <tp t="e">
        <v>#N/A</v>
        <stp/>
        <stp>##V3_BDPV12</stp>
        <stp>FTNT UW Equity</stp>
        <stp>NET_DEBT_TO_SHRHLDR_EQTY</stp>
        <stp>[NASDAQ.xlsx]Sheet1!R139C24</stp>
        <tr r="X139" s="1"/>
      </tp>
      <tp t="e">
        <v>#N/A</v>
        <stp/>
        <stp>##V3_BDPV12</stp>
        <stp>EPAY UW Equity</stp>
        <stp>EBITDA_TO_TOT_INT_EXP</stp>
        <stp>[NASDAQ.xlsx]Sheet1!R50C21</stp>
        <tr r="U50" s="1"/>
      </tp>
      <tp t="e">
        <v>#N/A</v>
        <stp/>
        <stp>##V3_BDPV12</stp>
        <stp>MDRX UW Equity</stp>
        <stp>RTG_EGAN_JONES_LOCAL_SR_UNSEC</stp>
        <stp>[NASDAQ.xlsx]Sheet1!R13C13</stp>
        <tr r="M13" s="1"/>
      </tp>
      <tp t="e">
        <v>#N/A</v>
        <stp/>
        <stp>##V3_BDPV12</stp>
        <stp>ARUN UW Equity</stp>
        <stp>RTG_MDY_SEN_UNSECURED_DEBT</stp>
        <stp>[NASDAQ.xlsx]Sheet1!R28C10</stp>
        <tr r="J28" s="1"/>
      </tp>
      <tp t="e">
        <v>#N/A</v>
        <stp/>
        <stp>##V3_BDPV12</stp>
        <stp>CRUS UW Equity</stp>
        <stp>RTG_MDY_SEN_UNSECURED_DEBT</stp>
        <stp>[NASDAQ.xlsx]Sheet1!R67C10</stp>
        <tr r="J67" s="1"/>
      </tp>
      <tp t="e">
        <v>#N/A</v>
        <stp/>
        <stp>##V3_BDPV12</stp>
        <stp>DWCH UW Equity</stp>
        <stp>TOT_DEBT_TO_EBITDA</stp>
        <stp>[NASDAQ.xlsx]Sheet1!R97C20</stp>
        <tr r="T97" s="1"/>
      </tp>
      <tp t="e">
        <v>#N/A</v>
        <stp/>
        <stp>##V3_BDPV12</stp>
        <stp>ARRS UW Equity</stp>
        <stp>RTG_MDY_SEN_UNSECURED_DEBT</stp>
        <stp>[NASDAQ.xlsx]Sheet1!R27C10</stp>
        <tr r="J27" s="1"/>
      </tp>
      <tp t="e">
        <v>#N/A</v>
        <stp/>
        <stp>##V3_BDPV12</stp>
        <stp>BRKS UW Equity</stp>
        <stp>RTG_MDY_SEN_UNSECURED_DEBT</stp>
        <stp>[NASDAQ.xlsx]Sheet1!R57C10</stp>
        <tr r="J57" s="1"/>
      </tp>
      <tp t="e">
        <v>#N/A</v>
        <stp/>
        <stp>##V3_BDPV12</stp>
        <stp>ADP UW Equity</stp>
        <stp>RTG_SP_LT_LC_ISSUER_CREDIT</stp>
        <stp>[NASDAQ.xlsx]Sheet1!R39C8</stp>
        <tr r="H39" s="1"/>
      </tp>
      <tp t="e">
        <v>#N/A</v>
        <stp/>
        <stp>##V3_BDPV12</stp>
        <stp>CRDS UW Equity</stp>
        <stp>RTG_MDY_SEN_UNSECURED_DEBT</stp>
        <stp>[NASDAQ.xlsx]Sheet1!R89C10</stp>
        <tr r="J89" s="1"/>
      </tp>
      <tp t="e">
        <v>#N/A</v>
        <stp/>
        <stp>##V3_BDPV12</stp>
        <stp>CREE UW Equity</stp>
        <stp>RTG_MDY_SEN_UNSECURED_DEBT</stp>
        <stp>[NASDAQ.xlsx]Sheet1!R87C10</stp>
        <tr r="J87" s="1"/>
      </tp>
      <tp t="e">
        <v>#N/A</v>
        <stp/>
        <stp>##V3_BDPV12</stp>
        <stp>BRCM UW Equity</stp>
        <stp>RTG_MDY_SEN_UNSECURED_DEBT</stp>
        <stp>[NASDAQ.xlsx]Sheet1!R53C10</stp>
        <tr r="J53" s="1"/>
      </tp>
      <tp t="e">
        <v>#N/A</v>
        <stp/>
        <stp>##V3_BDPV12</stp>
        <stp>BRCD UW Equity</stp>
        <stp>RTG_MDY_SEN_UNSECURED_DEBT</stp>
        <stp>[NASDAQ.xlsx]Sheet1!R56C10</stp>
        <tr r="J56" s="1"/>
      </tp>
      <tp t="e">
        <v>#N/A</v>
        <stp/>
        <stp>##V3_BDPV12</stp>
        <stp>AWRE UW Equity</stp>
        <stp>TOT_DEBT_TO_EBITDA</stp>
        <stp>[NASDAQ.xlsx]Sheet1!R41C20</stp>
        <tr r="T41" s="1"/>
      </tp>
      <tp t="e">
        <v>#N/A</v>
        <stp/>
        <stp>##V3_BDPV12</stp>
        <stp>DRAM UW Equity</stp>
        <stp>RTG_MDY_SEN_UNSECURED_DEBT</stp>
        <stp>[NASDAQ.xlsx]Sheet1!R96C10</stp>
        <tr r="J96" s="1"/>
      </tp>
      <tp t="e">
        <v>#N/A</v>
        <stp/>
        <stp>##V3_BDPV12</stp>
        <stp>TRAK UW Equity</stp>
        <stp>RTG_MDY_SEN_UNSECURED_DEBT</stp>
        <stp>[NASDAQ.xlsx]Sheet1!R98C10</stp>
        <tr r="J98" s="1"/>
      </tp>
      <tp t="e">
        <v>#N/A</v>
        <stp/>
        <stp>##V3_BDPV12</stp>
        <stp>CRAY UW Equity</stp>
        <stp>RTG_MDY_SEN_UNSECURED_DEBT</stp>
        <stp>[NASDAQ.xlsx]Sheet1!R86C10</stp>
        <tr r="J86" s="1"/>
      </tp>
      <tp>
        <v>-2.899</v>
        <stp/>
        <stp>##V3_BDHV12</stp>
        <stp>LPSN UW Equity</stp>
        <stp>OPER_MARGIN</stp>
        <stp>CQ12004</stp>
        <stp/>
        <stp>[NASDAQ.xlsx]OperMarg BDH!R5C193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K5" s="3"/>
      </tp>
      <tp>
        <v>5.2648000000000001</v>
        <stp/>
        <stp>##V3_BDHV12</stp>
        <stp>LOGI UW Equity</stp>
        <stp>OPER_MARGIN</stp>
        <stp>CQ12004</stp>
        <stp/>
        <stp>[NASDAQ.xlsx]OperMarg BDH!R5C194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L5" s="3"/>
      </tp>
      <tp>
        <v>-134.3972</v>
        <stp/>
        <stp>##V3_BDHV12</stp>
        <stp>LOOK UW Equity</stp>
        <stp>OPER_MARGIN</stp>
        <stp>CQ12004</stp>
        <stp/>
        <stp>[NASDAQ.xlsx]OperMarg BDH!R5C196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N5" s="3"/>
      </tp>
      <tp t="e">
        <v>#N/A</v>
        <stp/>
        <stp>##V3_BDPV12</stp>
        <stp>JKHY UW Equity</stp>
        <stp>FREE_CASH_FLOW_MARGIN</stp>
        <stp>[NASDAQ.xlsx]Sheet1!R173C18</stp>
        <tr r="R173" s="1"/>
      </tp>
      <tp>
        <v>1.647</v>
        <stp/>
        <stp>##V3_BDHV12</stp>
        <stp>KVHI UW Equity</stp>
        <stp>OPER_MARGIN</stp>
        <stp>CQ12004</stp>
        <stp/>
        <stp>[NASDAQ.xlsx]OperMarg BDH!R5C184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B5" s="3"/>
      </tp>
      <tp>
        <v>-104.68640000000001</v>
        <stp/>
        <stp>##V3_BDHV12</stp>
        <stp>KOPN UW Equity</stp>
        <stp>OPER_MARGIN</stp>
        <stp>CQ12004</stp>
        <stp/>
        <stp>[NASDAQ.xlsx]OperMarg BDH!R5C183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A5" s="3"/>
      </tp>
      <tp t="e">
        <v>#N/A</v>
        <stp/>
        <stp>##V3_BDPV12</stp>
        <stp>IGTE UW Equity</stp>
        <stp>RTG_EGAN_JONES_LOCAL_SR_UNSEC</stp>
        <stp>[NASDAQ.xlsx]Sheet1!R152C13</stp>
        <tr r="M152" s="1"/>
      </tp>
      <tp t="e">
        <v>#N/A</v>
        <stp/>
        <stp>##V3_BDPV12</stp>
        <stp>POWI UW Equity</stp>
        <stp>TOT_DEBT_TO_TOT_ASSET</stp>
        <stp>[NASDAQ.xlsx]Sheet1!R260C25</stp>
        <tr r="Y260" s="1"/>
      </tp>
      <tp t="e">
        <v>#N/A</v>
        <stp/>
        <stp>##V3_BDPV12</stp>
        <stp>LORL UW Equity</stp>
        <stp>TOT_DEBT_TO_TOT_ASSET</stp>
        <stp>[NASDAQ.xlsx]Sheet1!R198C25</stp>
        <tr r="Y198" s="1"/>
      </tp>
      <tp t="e">
        <v>#N/A</v>
        <stp/>
        <stp>##V3_BDPV12</stp>
        <stp>FORM UW Equity</stp>
        <stp>TOT_DEBT_TO_TOT_ASSET</stp>
        <stp>[NASDAQ.xlsx]Sheet1!R138C25</stp>
        <tr r="Y138" s="1"/>
      </tp>
      <tp t="e">
        <v>#N/A</v>
        <stp/>
        <stp>##V3_BDPV12</stp>
        <stp>KOPN UW Equity</stp>
        <stp>TOT_DEBT_TO_TOT_ASSET</stp>
        <stp>[NASDAQ.xlsx]Sheet1!R184C25</stp>
        <tr r="Y184" s="1"/>
      </tp>
      <tp t="e">
        <v>#N/A</v>
        <stp/>
        <stp>##V3_BDPV12</stp>
        <stp>EOPN UW Equity</stp>
        <stp>TOT_DEBT_TO_TOT_ASSET</stp>
        <stp>[NASDAQ.xlsx]Sheet1!R107C25</stp>
        <tr r="Y107" s="1"/>
      </tp>
      <tp t="e">
        <v>#N/A</v>
        <stp/>
        <stp>##V3_BDPV12</stp>
        <stp>MOSY UW Equity</stp>
        <stp>TOT_DEBT_TO_TOT_ASSET</stp>
        <stp>[NASDAQ.xlsx]Sheet1!R226C25</stp>
        <tr r="Y226" s="1"/>
      </tp>
      <tp t="e">
        <v>#N/A</v>
        <stp/>
        <stp>##V3_BDPV12</stp>
        <stp>MGRC UW Equity</stp>
        <stp>RTG_EGAN_JONES_LOCAL_SR_UNSEC</stp>
        <stp>[NASDAQ.xlsx]Sheet1!R207C13</stp>
        <tr r="M207" s="1"/>
      </tp>
      <tp t="e">
        <v>#N/A</v>
        <stp/>
        <stp>##V3_BDPV12</stp>
        <stp>SGMS UW Equity</stp>
        <stp>RTG_EGAN_JONES_LOCAL_SR_UNSEC</stp>
        <stp>[NASDAQ.xlsx]Sheet1!R294C13</stp>
        <tr r="M294" s="1"/>
      </tp>
      <tp t="e">
        <v>#N/A</v>
        <stp/>
        <stp>##V3_BDPV12</stp>
        <stp>SGMA UW Equity</stp>
        <stp>RTG_EGAN_JONES_LOCAL_SR_UNSEC</stp>
        <stp>[NASDAQ.xlsx]Sheet1!R300C13</stp>
        <tr r="M300" s="1"/>
      </tp>
      <tp t="e">
        <v>#N/A</v>
        <stp/>
        <stp>##V3_BDPV12</stp>
        <stp>LOOK UW Equity</stp>
        <stp>TOT_DEBT_TO_TOT_ASSET</stp>
        <stp>[NASDAQ.xlsx]Sheet1!R197C25</stp>
        <tr r="Y197" s="1"/>
      </tp>
      <tp t="e">
        <v>#N/A</v>
        <stp/>
        <stp>##V3_BDPV12</stp>
        <stp>GOOG UW Equity</stp>
        <stp>TOT_DEBT_TO_TOT_ASSET</stp>
        <stp>[NASDAQ.xlsx]Sheet1!R141C25</stp>
        <tr r="Y141" s="1"/>
      </tp>
      <tp t="e">
        <v>#N/A</v>
        <stp/>
        <stp>##V3_BDPV12</stp>
        <stp>COOL UW Equity</stp>
        <stp>TOT_DEBT_TO_TOT_ASSET</stp>
        <stp>[NASDAQ.xlsx]Sheet1!R201C25</stp>
        <tr r="Y201" s="1"/>
      </tp>
      <tp t="e">
        <v>#N/A</v>
        <stp/>
        <stp>##V3_BDPV12</stp>
        <stp>SONS UW Equity</stp>
        <stp>TOT_DEBT_TO_TOT_ASSET</stp>
        <stp>[NASDAQ.xlsx]Sheet1!R308C25</stp>
        <tr r="Y308" s="1"/>
      </tp>
      <tp t="e">
        <v>#N/A</v>
        <stp/>
        <stp>##V3_BDPV12</stp>
        <stp>DGLY UW Equity</stp>
        <stp>RTG_EGAN_JONES_LOCAL_SR_UNSEC</stp>
        <stp>[NASDAQ.xlsx]Sheet1!R101C13</stp>
        <tr r="M101" s="1"/>
      </tp>
      <tp>
        <v>2.7263000000000002</v>
        <stp/>
        <stp>##V3_BDHV12</stp>
        <stp>YHOO UW Equity</stp>
        <stp>OPER_MARGIN</stp>
        <stp>CQ12004</stp>
        <stp/>
        <stp>[NASDAQ.xlsx]OperMarg BDH!R5C372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H5" s="3"/>
      </tp>
      <tp>
        <v>12.580299999999999</v>
        <stp/>
        <stp>##V3_BDHV12</stp>
        <stp>ZIXI UW Equity</stp>
        <stp>OPER_MARGIN</stp>
        <stp>CQ12004</stp>
        <stp/>
        <stp>[NASDAQ.xlsx]OperMarg BDH!R5C374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J5" s="3"/>
      </tp>
      <tp t="e">
        <v>#N/A</v>
        <stp/>
        <stp>##V3_BDPV12</stp>
        <stp>CSCO UW Equity</stp>
        <stp>BS_TOT_ASSET</stp>
        <stp>[NASDAQ.xlsx]Sheet1!R68C22</stp>
        <tr r="V68" s="1"/>
      </tp>
      <tp>
        <v>0.53169999999999995</v>
        <stp/>
        <stp>##V3_BDHV12</stp>
        <stp>TSRI UW Equity</stp>
        <stp>OPER_MARGIN</stp>
        <stp>CQ12004</stp>
        <stp/>
        <stp>[NASDAQ.xlsx]OperMarg BDH!R5C344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MF5" s="3"/>
      </tp>
      <tp>
        <v>0.98970000000000002</v>
        <stp/>
        <stp>##V3_BDHV12</stp>
        <stp>TECD UW Equity</stp>
        <stp>OPER_MARGIN</stp>
        <stp>CQ12004</stp>
        <stp/>
        <stp>[NASDAQ.xlsx]OperMarg BDH!R5C329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Q5" s="3"/>
      </tp>
      <tp t="e">
        <v>#N/A</v>
        <stp/>
        <stp>##V3_BDPV12</stp>
        <stp>LOGM UW Equity</stp>
        <stp>TOT_DEBT_TO_TOT_ASSET</stp>
        <stp>[NASDAQ.xlsx]Sheet1!R196C25</stp>
        <tr r="Y196" s="1"/>
      </tp>
      <tp t="e">
        <v>#N/A</v>
        <stp/>
        <stp>##V3_BDPV12</stp>
        <stp>LOGI UW Equity</stp>
        <stp>TOT_DEBT_TO_TOT_ASSET</stp>
        <stp>[NASDAQ.xlsx]Sheet1!R195C25</stp>
        <tr r="Y195" s="1"/>
      </tp>
      <tp>
        <v>16.044799999999999</v>
        <stp/>
        <stp>##V3_BDHV12</stp>
        <stp>VDSI UW Equity</stp>
        <stp>OPER_MARGIN</stp>
        <stp>CQ12004</stp>
        <stp/>
        <stp>[NASDAQ.xlsx]OperMarg BDH!R5C354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P5" s="3"/>
      </tp>
      <tp t="e">
        <v>#N/A</v>
        <stp/>
        <stp>##V3_BDPV12</stp>
        <stp>SOFO UW Equity</stp>
        <stp>TOT_DEBT_TO_TOT_ASSET</stp>
        <stp>[NASDAQ.xlsx]Sheet1!R307C25</stp>
        <tr r="Y307" s="1"/>
      </tp>
      <tp t="e">
        <v>#N/A</v>
        <stp/>
        <stp>##V3_BDPV12</stp>
        <stp>MKTO UW Equity</stp>
        <stp>FREE_CASH_FLOW_MARGIN</stp>
        <stp>[NASDAQ.xlsx]Sheet1!R204C18</stp>
        <tr r="R204" s="1"/>
      </tp>
      <tp t="e">
        <v>#N/A</v>
        <stp/>
        <stp>##V3_BDPV12</stp>
        <stp>VGGL UW Equity</stp>
        <stp>RTG_EGAN_JONES_LOCAL_SR_UNSEC</stp>
        <stp>[NASDAQ.xlsx]Sheet1!R362C13</stp>
        <tr r="M362" s="1"/>
      </tp>
      <tp>
        <v>-287.77550000000002</v>
        <stp/>
        <stp>##V3_BDHV12</stp>
        <stp>VGGL UW Equity</stp>
        <stp>OPER_MARGIN</stp>
        <stp>CQ12004</stp>
        <stp/>
        <stp>[NASDAQ.xlsx]OperMarg BDH!R5C361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MW5" s="3"/>
      </tp>
      <tp>
        <v>3.3231999999999999</v>
        <stp/>
        <stp>##V3_BDHV12</stp>
        <stp>SANM UW Equity</stp>
        <stp>OPER_MARGIN</stp>
        <stp>CQ12004</stp>
        <stp/>
        <stp>[NASDAQ.xlsx]OperMarg BDH!R5C290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D5" s="3"/>
      </tp>
      <tp>
        <v>-66.615899999999996</v>
        <stp/>
        <stp>##V3_BDHV12</stp>
        <stp>SMSI UW Equity</stp>
        <stp>OPER_MARGIN</stp>
        <stp>CQ12004</stp>
        <stp/>
        <stp>[NASDAQ.xlsx]OperMarg BDH!R5C304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R5" s="3"/>
      </tp>
      <tp t="e">
        <v>#N/A</v>
        <stp/>
        <stp>##V3_BDPV12</stp>
        <stp>MOBL UW Equity</stp>
        <stp>TOT_DEBT_TO_TOT_ASSET</stp>
        <stp>[NASDAQ.xlsx]Sheet1!R223C25</stp>
        <tr r="Y223" s="1"/>
      </tp>
      <tp t="e">
        <v>#N/A</v>
        <stp/>
        <stp>##V3_BDPV12</stp>
        <stp>EGAN UW Equity</stp>
        <stp>RTG_EGAN_JONES_LOCAL_SR_UNSEC</stp>
        <stp>[NASDAQ.xlsx]Sheet1!R113C13</stp>
        <tr r="M113" s="1"/>
      </tp>
      <tp t="e">
        <v>#N/A</v>
        <stp/>
        <stp>##V3_BDPV12</stp>
        <stp>GOOG UW Equity</stp>
        <stp>NET_DEBT_TO_SHRHLDR_EQTY</stp>
        <stp>[NASDAQ.xlsx]Sheet1!R141C24</stp>
        <tr r="X141" s="1"/>
      </tp>
      <tp t="e">
        <v>#N/A</v>
        <stp/>
        <stp>##V3_BDPV12</stp>
        <stp>ADP UW Equity</stp>
        <stp>RTG_MDY_SEN_UNSECURED_DEBT</stp>
        <stp>[NASDAQ.xlsx]Sheet1!R39C10</stp>
        <tr r="J39" s="1"/>
      </tp>
      <tp t="e">
        <v>#N/A</v>
        <stp/>
        <stp>##V3_BDPV12</stp>
        <stp>ADI UW Equity</stp>
        <stp>RTG_MDY_SEN_UNSECURED_DEBT</stp>
        <stp>[NASDAQ.xlsx]Sheet1!R20C10</stp>
        <tr r="J20" s="1"/>
      </tp>
      <tp t="e">
        <v>#N/A</v>
        <stp/>
        <stp>##V3_BDPV12</stp>
        <stp>GLUU UW Equity</stp>
        <stp>NET_DEBT_TO_SHRHLDR_EQTY</stp>
        <stp>[NASDAQ.xlsx]Sheet1!R140C24</stp>
        <tr r="X140" s="1"/>
      </tp>
      <tp t="e">
        <v>#N/A</v>
        <stp/>
        <stp>##V3_BDPV12</stp>
        <stp>SQI UW Equity</stp>
        <stp>RTG_FITCH_LT_ISSUER_DEFAULT</stp>
        <stp>[NASDAQ.xlsx]Sheet1!R295C9</stp>
        <tr r="I295" s="1"/>
      </tp>
      <tp t="e">
        <v>#N/A</v>
        <stp/>
        <stp>##V3_BDPV12</stp>
        <stp>GSIT UW Equity</stp>
        <stp>NET_DEBT_TO_SHRHLDR_EQTY</stp>
        <stp>[NASDAQ.xlsx]Sheet1!R144C24</stp>
        <tr r="X144" s="1"/>
      </tp>
      <tp t="e">
        <v>#N/A</v>
        <stp/>
        <stp>##V3_BDPV12</stp>
        <stp>GRPN UW Equity</stp>
        <stp>NET_DEBT_TO_SHRHLDR_EQTY</stp>
        <stp>[NASDAQ.xlsx]Sheet1!R143C24</stp>
        <tr r="X143" s="1"/>
      </tp>
      <tp t="e">
        <v>#N/A</v>
        <stp/>
        <stp>##V3_BDPV12</stp>
        <stp>GUID UW Equity</stp>
        <stp>NET_DEBT_TO_SHRHLDR_EQTY</stp>
        <stp>[NASDAQ.xlsx]Sheet1!R145C24</stp>
        <tr r="X145" s="1"/>
      </tp>
      <tp t="e">
        <v>#N/A</v>
        <stp/>
        <stp>##V3_BDPV12</stp>
        <stp>DRAM UW Equity</stp>
        <stp>EBITDA_TO_TOT_INT_EXP</stp>
        <stp>[NASDAQ.xlsx]Sheet1!R96C21</stp>
        <tr r="U96" s="1"/>
      </tp>
      <tp t="e">
        <v>#N/A</v>
        <stp/>
        <stp>##V3_BDPV12</stp>
        <stp>DTLK UW Equity</stp>
        <stp>EBITDA_TO_TOT_INT_EXP</stp>
        <stp>[NASDAQ.xlsx]Sheet1!R95C21</stp>
        <tr r="U95" s="1"/>
      </tp>
      <tp t="e">
        <v>#N/A</v>
        <stp/>
        <stp>##V3_BDPV12</stp>
        <stp>DWCH UW Equity</stp>
        <stp>EBITDA_TO_TOT_INT_EXP</stp>
        <stp>[NASDAQ.xlsx]Sheet1!R97C21</stp>
        <tr r="U97" s="1"/>
      </tp>
      <tp t="e">
        <v>#N/A</v>
        <stp/>
        <stp>##V3_BDPV12</stp>
        <stp>DAEG UW Equity</stp>
        <stp>EBITDA_TO_TOT_INT_EXP</stp>
        <stp>[NASDAQ.xlsx]Sheet1!R94C21</stp>
        <tr r="U94" s="1"/>
      </tp>
      <tp t="e">
        <v>#N/A</v>
        <stp/>
        <stp>##V3_BDPV12</stp>
        <stp>ADP UW Equity</stp>
        <stp>FREE_CASH_FLOW_MARGIN</stp>
        <stp>[NASDAQ.xlsx]Sheet1!R39C18</stp>
        <tr r="R39" s="1"/>
      </tp>
      <tp t="e">
        <v>#N/A</v>
        <stp/>
        <stp>##V3_BDPV12</stp>
        <stp>ADI UW Equity</stp>
        <stp>FREE_CASH_FLOW_MARGIN</stp>
        <stp>[NASDAQ.xlsx]Sheet1!R20C18</stp>
        <tr r="R20" s="1"/>
      </tp>
      <tp t="e">
        <v>#N/A</v>
        <stp/>
        <stp>##V3_BDPV12</stp>
        <stp>ACIW UW Equity</stp>
        <stp>BS_TOT_ASSET</stp>
        <stp>[NASDAQ.xlsx]Sheet1!R4C22</stp>
        <tr r="V4" s="1"/>
      </tp>
      <tp t="e">
        <v>#N/A</v>
        <stp/>
        <stp>##V3_BDPV12</stp>
        <stp>CVV UW Equity</stp>
        <stp>FREE_CASH_FLOW_MARGIN</stp>
        <stp>[NASDAQ.xlsx]Sheet1!R92C18</stp>
        <tr r="R92" s="1"/>
      </tp>
      <tp t="e">
        <v>#N/A</v>
        <stp/>
        <stp>##V3_BDPV12</stp>
        <stp>CTG UW Equity</stp>
        <stp>FREE_CASH_FLOW_MARGIN</stp>
        <stp>[NASDAQ.xlsx]Sheet1!R76C18</stp>
        <tr r="R76" s="1"/>
      </tp>
      <tp t="e">
        <v>#N/A</v>
        <stp/>
        <stp>##V3_BDPV12</stp>
        <stp>DGII UW Equity</stp>
        <stp>EBITDA_TO_TOT_INT_EXP</stp>
        <stp>[NASDAQ.xlsx]Sheet1!R99C21</stp>
        <tr r="U99" s="1"/>
      </tp>
      <tp t="e">
        <v>#N/A</v>
        <stp/>
        <stp>##V3_BDPV12</stp>
        <stp>TXN UW Equity</stp>
        <stp>RTG_EGAN_JONES_LOCAL_SR_UNSEC</stp>
        <stp>[NASDAQ.xlsx]Sheet1!R334C13</stp>
        <tr r="M334" s="1"/>
      </tp>
      <tp t="e">
        <v>#N/A</v>
        <stp/>
        <stp>##V3_BDPV12</stp>
        <stp>AVNW UW Equity</stp>
        <stp>TOT_DEBT_TO_EBITDA</stp>
        <stp>[NASDAQ.xlsx]Sheet1!R40C20</stp>
        <tr r="T40" s="1"/>
      </tp>
      <tp t="e">
        <v>#N/A</v>
        <stp/>
        <stp>##V3_BDPV12</stp>
        <stp>CVLT UW Equity</stp>
        <stp>TOT_DEBT_TO_EBITDA</stp>
        <stp>[NASDAQ.xlsx]Sheet1!R74C20</stp>
        <tr r="T74" s="1"/>
      </tp>
      <tp t="e">
        <v>#N/A</v>
        <stp/>
        <stp>##V3_BDPV12</stp>
        <stp>ASYS UW Equity</stp>
        <stp>RTG_MDY_SEN_UNSECURED_DEBT</stp>
        <stp>[NASDAQ.xlsx]Sheet1!R18C10</stp>
        <tr r="J18" s="1"/>
      </tp>
      <tp t="e">
        <v>#N/A</v>
        <stp/>
        <stp>##V3_BDPV12</stp>
        <stp>ASTI UW Equity</stp>
        <stp>RTG_MDY_SEN_UNSECURED_DEBT</stp>
        <stp>[NASDAQ.xlsx]Sheet1!R29C10</stp>
        <tr r="J29" s="1"/>
      </tp>
      <tp t="e">
        <v>#N/A</v>
        <stp/>
        <stp>##V3_BDPV12</stp>
        <stp>ASUR UW Equity</stp>
        <stp>RTG_MDY_SEN_UNSECURED_DEBT</stp>
        <stp>[NASDAQ.xlsx]Sheet1!R33C10</stp>
        <tr r="J33" s="1"/>
      </tp>
      <tp t="e">
        <v>#N/A</v>
        <stp/>
        <stp>##V3_BDPV12</stp>
        <stp>CSPI UW Equity</stp>
        <stp>RTG_MDY_SEN_UNSECURED_DEBT</stp>
        <stp>[NASDAQ.xlsx]Sheet1!R91C10</stp>
        <tr r="J91" s="1"/>
      </tp>
      <tp t="e">
        <v>#N/A</v>
        <stp/>
        <stp>##V3_BDPV12</stp>
        <stp>CSOD UW Equity</stp>
        <stp>RTG_MDY_SEN_UNSECURED_DEBT</stp>
        <stp>[NASDAQ.xlsx]Sheet1!R83C10</stp>
        <tr r="J83" s="1"/>
      </tp>
      <tp t="e">
        <v>#N/A</v>
        <stp/>
        <stp>##V3_BDPV12</stp>
        <stp>BSFT UW Equity</stp>
        <stp>RTG_MDY_SEN_UNSECURED_DEBT</stp>
        <stp>[NASDAQ.xlsx]Sheet1!R54C10</stp>
        <tr r="J54" s="1"/>
      </tp>
      <tp t="e">
        <v>#N/A</v>
        <stp/>
        <stp>##V3_BDPV12</stp>
        <stp>CSGS UW Equity</stp>
        <stp>RTG_MDY_SEN_UNSECURED_DEBT</stp>
        <stp>[NASDAQ.xlsx]Sheet1!R90C10</stp>
        <tr r="J90" s="1"/>
      </tp>
      <tp t="e">
        <v>#N/A</v>
        <stp/>
        <stp>##V3_BDPV12</stp>
        <stp>BVSN UW Equity</stp>
        <stp>TOT_DEBT_TO_EBITDA</stp>
        <stp>[NASDAQ.xlsx]Sheet1!R55C20</stp>
        <tr r="T55" s="1"/>
      </tp>
      <tp t="e">
        <v>#N/A</v>
        <stp/>
        <stp>##V3_BDPV12</stp>
        <stp>CSCO UW Equity</stp>
        <stp>RTG_MDY_SEN_UNSECURED_DEBT</stp>
        <stp>[NASDAQ.xlsx]Sheet1!R68C10</stp>
        <tr r="J68" s="1"/>
      </tp>
      <tp t="e">
        <v>#N/A</v>
        <stp/>
        <stp>##V3_BDPV12</stp>
        <stp>FB UW Equity</stp>
        <stp>RTG_FITCH_LT_ISSUER_DEFAULT</stp>
        <stp>[NASDAQ.xlsx]Sheet1!R130C9</stp>
        <tr r="I130" s="1"/>
      </tp>
      <tp>
        <v>-36.361400000000003</v>
        <stp/>
        <stp>##V3_BDHV12</stp>
        <stp>MKTO UW Equity</stp>
        <stp>OPER_MARGIN</stp>
        <stp>CQ12004</stp>
        <stp/>
        <stp>[NASDAQ.xlsx]OperMarg BDH!R5C203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GU5" s="3"/>
      </tp>
      <tp>
        <v>30.977399999999999</v>
        <stp/>
        <stp>##V3_BDHV12</stp>
        <stp>JCOM UW Equity</stp>
        <stp>OPER_MARGIN</stp>
        <stp>CQ12004</stp>
        <stp/>
        <stp>[NASDAQ.xlsx]OperMarg BDH!R5C171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O5" s="3"/>
      </tp>
      <tp t="e">
        <v>#N/A</v>
        <stp/>
        <stp>##V3_BDPV12</stp>
        <stp>ADP UW Equity</stp>
        <stp>BS_TOT_ASSET</stp>
        <stp>[NASDAQ.xlsx]Sheet1!R39C22</stp>
        <tr r="V39" s="1"/>
      </tp>
      <tp t="e">
        <v>#N/A</v>
        <stp/>
        <stp>##V3_BDPV12</stp>
        <stp>INVE UW Equity</stp>
        <stp>TOT_DEBT_TO_TOT_ASSET</stp>
        <stp>[NASDAQ.xlsx]Sheet1!R151C25</stp>
        <tr r="Y151" s="1"/>
      </tp>
      <tp t="e">
        <v>#N/A</v>
        <stp/>
        <stp>##V3_BDPV12</stp>
        <stp>UNTD UW Equity</stp>
        <stp>TOT_DEBT_TO_TOT_ASSET</stp>
        <stp>[NASDAQ.xlsx]Sheet1!R352C25</stp>
        <tr r="Y352" s="1"/>
      </tp>
      <tp>
        <v>-3.7323</v>
        <stp/>
        <stp>##V3_BDHV12</stp>
        <stp>EGAN UW Equity</stp>
        <stp>OPER_MARGIN</stp>
        <stp>CQ12004</stp>
        <stp/>
        <stp>[NASDAQ.xlsx]OperMarg BDH!R5C112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H5" s="3"/>
      </tp>
      <tp>
        <v>6.4622999999999999</v>
        <stp/>
        <stp>##V3_BDHV12</stp>
        <stp>EFII UW Equity</stp>
        <stp>OPER_MARGIN</stp>
        <stp>CQ12004</stp>
        <stp/>
        <stp>[NASDAQ.xlsx]OperMarg BDH!R5C115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K5" s="3"/>
      </tp>
      <tp>
        <v>-2.4845000000000002</v>
        <stp/>
        <stp>##V3_BDHV12</stp>
        <stp>ELNK UW Equity</stp>
        <stp>OPER_MARGIN</stp>
        <stp>CQ12004</stp>
        <stp/>
        <stp>[NASDAQ.xlsx]OperMarg BDH!R5C107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C5" s="3"/>
      </tp>
      <tp t="e">
        <v>#N/A</v>
        <stp/>
        <stp>##V3_BDPV12</stp>
        <stp>MNTX UW Equity</stp>
        <stp>TOT_DEBT_TO_TOT_ASSET</stp>
        <stp>[NASDAQ.xlsx]Sheet1!R203C25</stp>
        <tr r="Y203" s="1"/>
      </tp>
      <tp t="e">
        <v>#N/A</v>
        <stp/>
        <stp>##V3_BDPV12</stp>
        <stp>INTC UW Equity</stp>
        <stp>TOT_DEBT_TO_TOT_ASSET</stp>
        <stp>[NASDAQ.xlsx]Sheet1!R160C25</stp>
        <tr r="Y160" s="1"/>
      </tp>
      <tp t="e">
        <v>#N/A</v>
        <stp/>
        <stp>##V3_BDPV12</stp>
        <stp>RNWK UW Equity</stp>
        <stp>TOT_DEBT_TO_TOT_ASSET</stp>
        <stp>[NASDAQ.xlsx]Sheet1!R281C25</stp>
        <tr r="Y281" s="1"/>
      </tp>
      <tp t="e">
        <v>#N/A</v>
        <stp/>
        <stp>##V3_BDPV12</stp>
        <stp>INTU UW Equity</stp>
        <stp>TOT_DEBT_TO_TOT_ASSET</stp>
        <stp>[NASDAQ.xlsx]Sheet1!R168C25</stp>
        <tr r="Y168" s="1"/>
      </tp>
      <tp t="e">
        <v>#N/A</v>
        <stp/>
        <stp>##V3_BDPV12</stp>
        <stp>ENTR UW Equity</stp>
        <stp>TOT_DEBT_TO_TOT_ASSET</stp>
        <stp>[NASDAQ.xlsx]Sheet1!R123C25</stp>
        <tr r="Y123" s="1"/>
      </tp>
      <tp t="e">
        <v>#N/A</v>
        <stp/>
        <stp>##V3_BDPV12</stp>
        <stp>INTX UW Equity</stp>
        <stp>TOT_DEBT_TO_TOT_ASSET</stp>
        <stp>[NASDAQ.xlsx]Sheet1!R165C25</stp>
        <tr r="Y165" s="1"/>
      </tp>
      <tp t="e">
        <v>#N/A</v>
        <stp/>
        <stp>##V3_BDPV12</stp>
        <stp>KFRC UW Equity</stp>
        <stp>RTG_EGAN_JONES_LOCAL_SR_UNSEC</stp>
        <stp>[NASDAQ.xlsx]Sheet1!R180C13</stp>
        <tr r="M180" s="1"/>
      </tp>
      <tp t="e">
        <v>#N/A</v>
        <stp/>
        <stp>##V3_BDPV12</stp>
        <stp>SNPS UW Equity</stp>
        <stp>TOT_DEBT_TO_TOT_ASSET</stp>
        <stp>[NASDAQ.xlsx]Sheet1!R325C25</stp>
        <tr r="Y325" s="1"/>
      </tp>
      <tp>
        <v>-1.0449999999999999</v>
        <stp/>
        <stp>##V3_BDHV12</stp>
        <stp>GRPN UW Equity</stp>
        <stp>OPER_MARGIN</stp>
        <stp>CQ12004</stp>
        <stp/>
        <stp>[NASDAQ.xlsx]OperMarg BDH!R5C142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EL5" s="3"/>
      </tp>
      <tp t="e">
        <v>#N/A</v>
        <stp/>
        <stp>##V3_BDPV12</stp>
        <stp>FNSR UW Equity</stp>
        <stp>TOT_DEBT_TO_TOT_ASSET</stp>
        <stp>[NASDAQ.xlsx]Sheet1!R133C25</stp>
        <tr r="Y133" s="1"/>
      </tp>
      <tp t="e">
        <v>#N/A</v>
        <stp/>
        <stp>##V3_BDPV12</stp>
        <stp>PFPT UW Equity</stp>
        <stp>RTG_EGAN_JONES_LOCAL_SR_UNSEC</stp>
        <stp>[NASDAQ.xlsx]Sheet1!R264C13</stp>
        <tr r="M264" s="1"/>
      </tp>
      <tp t="e">
        <v>#N/A</v>
        <stp/>
        <stp>##V3_BDPV12</stp>
        <stp>INPH UW Equity</stp>
        <stp>TOT_DEBT_TO_TOT_ASSET</stp>
        <stp>[NASDAQ.xlsx]Sheet1!R164C25</stp>
        <tr r="Y164" s="1"/>
      </tp>
      <tp t="e">
        <v>#N/A</v>
        <stp/>
        <stp>##V3_BDPV12</stp>
        <stp>ENPH UW Equity</stp>
        <stp>TOT_DEBT_TO_TOT_ASSET</stp>
        <stp>[NASDAQ.xlsx]Sheet1!R122C25</stp>
        <tr r="Y122" s="1"/>
      </tp>
      <tp>
        <v>-79.354200000000006</v>
        <stp/>
        <stp>##V3_BDHV12</stp>
        <stp>COOL UW Equity</stp>
        <stp>OPER_MARGIN</stp>
        <stp>CQ12004</stp>
        <stp/>
        <stp>[NASDAQ.xlsx]OperMarg BDH!R5C200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R5" s="3"/>
      </tp>
      <tp t="e">
        <v>#N/A</v>
        <stp/>
        <stp>##V3_BDPV12</stp>
        <stp>RFMD UW Equity</stp>
        <stp>RTG_EGAN_JONES_LOCAL_SR_UNSEC</stp>
        <stp>[NASDAQ.xlsx]Sheet1!R285C13</stp>
        <tr r="M285" s="1"/>
      </tp>
      <tp t="e">
        <v>#N/A</v>
        <stp/>
        <stp>##V3_BDPV12</stp>
        <stp>ENOC UW Equity</stp>
        <stp>TOT_DEBT_TO_TOT_ASSET</stp>
        <stp>[NASDAQ.xlsx]Sheet1!R121C25</stp>
        <tr r="Y121" s="1"/>
      </tp>
      <tp t="e">
        <v>#N/A</v>
        <stp/>
        <stp>##V3_BDPV12</stp>
        <stp>INOD UW Equity</stp>
        <stp>TOT_DEBT_TO_TOT_ASSET</stp>
        <stp>[NASDAQ.xlsx]Sheet1!R156C25</stp>
        <tr r="Y156" s="1"/>
      </tp>
      <tp t="e">
        <v>#N/A</v>
        <stp/>
        <stp>##V3_BDPV12</stp>
        <stp>MFLX UW Equity</stp>
        <stp>RTG_EGAN_JONES_LOCAL_SR_UNSEC</stp>
        <stp>[NASDAQ.xlsx]Sheet1!R228C13</stp>
        <tr r="M228" s="1"/>
      </tp>
      <tp t="e">
        <v>#N/A</v>
        <stp/>
        <stp>##V3_BDPV12</stp>
        <stp>ONNN UW Equity</stp>
        <stp>TOT_DEBT_TO_TOT_ASSET</stp>
        <stp>[NASDAQ.xlsx]Sheet1!R242C25</stp>
        <tr r="Y242" s="1"/>
      </tp>
      <tp t="e">
        <v>#N/A</v>
        <stp/>
        <stp>##V3_BDPV12</stp>
        <stp>PFIN UW Equity</stp>
        <stp>RTG_EGAN_JONES_LOCAL_SR_UNSEC</stp>
        <stp>[NASDAQ.xlsx]Sheet1!R245C13</stp>
        <tr r="M245" s="1"/>
      </tp>
      <tp t="e">
        <v>#N/A</v>
        <stp/>
        <stp>##V3_BDPV12</stp>
        <stp>ARUN UW Equity</stp>
        <stp>BS_TOT_ASSET</stp>
        <stp>[NASDAQ.xlsx]Sheet1!R28C22</stp>
        <tr r="V28" s="1"/>
      </tp>
      <tp t="e">
        <v>#N/A</v>
        <stp/>
        <stp>##V3_BDPV12</stp>
        <stp>AZPN UW Equity</stp>
        <stp>BS_TOT_ASSET</stp>
        <stp>[NASDAQ.xlsx]Sheet1!R30C22</stp>
        <tr r="V30" s="1"/>
      </tp>
      <tp t="e">
        <v>#N/A</v>
        <stp/>
        <stp>##V3_BDPV12</stp>
        <stp>BVSN UW Equity</stp>
        <stp>BS_TOT_ASSET</stp>
        <stp>[NASDAQ.xlsx]Sheet1!R55C22</stp>
        <tr r="V55" s="1"/>
      </tp>
      <tp t="e">
        <v>#N/A</v>
        <stp/>
        <stp>##V3_BDPV12</stp>
        <stp>EFII UW Equity</stp>
        <stp>RTG_EGAN_JONES_LOCAL_SR_UNSEC</stp>
        <stp>[NASDAQ.xlsx]Sheet1!R116C13</stp>
        <tr r="M116" s="1"/>
      </tp>
      <tp t="e">
        <v>#N/A</v>
        <stp/>
        <stp>##V3_BDPV12</stp>
        <stp>ININ UW Equity</stp>
        <stp>TOT_DEBT_TO_TOT_ASSET</stp>
        <stp>[NASDAQ.xlsx]Sheet1!R161C25</stp>
        <tr r="Y161" s="1"/>
      </tp>
      <tp t="e">
        <v>#N/A</v>
        <stp/>
        <stp>##V3_BDPV12</stp>
        <stp>FFIV UW Equity</stp>
        <stp>RTG_EGAN_JONES_LOCAL_SR_UNSEC</stp>
        <stp>[NASDAQ.xlsx]Sheet1!R129C13</stp>
        <tr r="M129" s="1"/>
      </tp>
      <tp t="e">
        <v>#N/A</v>
        <stp/>
        <stp>##V3_BDPV12</stp>
        <stp>CERN UW Equity</stp>
        <stp>BS_TOT_ASSET</stp>
        <stp>[NASDAQ.xlsx]Sheet1!R65C22</stp>
        <tr r="V65" s="1"/>
      </tp>
      <tp t="e">
        <v>#N/A</v>
        <stp/>
        <stp>##V3_BDPV12</stp>
        <stp>CCRN UW Equity</stp>
        <stp>BS_TOT_ASSET</stp>
        <stp>[NASDAQ.xlsx]Sheet1!R88C22</stp>
        <tr r="V88" s="1"/>
      </tp>
      <tp>
        <v>1.0745</v>
        <stp/>
        <stp>##V3_BDHV12</stp>
        <stp>TTMI UW Equity</stp>
        <stp>OPER_MARGIN</stp>
        <stp>CQ12004</stp>
        <stp/>
        <stp>[NASDAQ.xlsx]OperMarg BDH!R5C345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G5" s="3"/>
      </tp>
      <tp>
        <v>-5.3192000000000004</v>
        <stp/>
        <stp>##V3_BDHV12</stp>
        <stp>QLIK UW Equity</stp>
        <stp>OPER_MARGIN</stp>
        <stp>CQ12004</stp>
        <stp/>
        <stp>[NASDAQ.xlsx]OperMarg BDH!R5C267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G5" s="3"/>
      </tp>
      <tp t="e">
        <v>#N/A</v>
        <stp/>
        <stp>##V3_BDPV12</stp>
        <stp>INFA UW Equity</stp>
        <stp>TOT_DEBT_TO_TOT_ASSET</stp>
        <stp>[NASDAQ.xlsx]Sheet1!R155C25</stp>
        <tr r="Y155" s="1"/>
      </tp>
      <tp t="e">
        <v>#N/A</v>
        <stp/>
        <stp>##V3_BDPV12</stp>
        <stp>SNDK UW Equity</stp>
        <stp>TOT_DEBT_TO_TOT_ASSET</stp>
        <stp>[NASDAQ.xlsx]Sheet1!R290C25</stp>
        <tr r="Y290" s="1"/>
      </tp>
      <tp t="e">
        <v>#N/A</v>
        <stp/>
        <stp>##V3_BDPV12</stp>
        <stp>MNGA UW Equity</stp>
        <stp>TOT_DEBT_TO_TOT_ASSET</stp>
        <stp>[NASDAQ.xlsx]Sheet1!R200C25</stp>
        <tr r="Y200" s="1"/>
      </tp>
      <tp t="e">
        <v>#N/A</v>
        <stp/>
        <stp>##V3_BDPV12</stp>
        <stp>ZNGA UW Equity</stp>
        <stp>TOT_DEBT_TO_TOT_ASSET</stp>
        <stp>[NASDAQ.xlsx]Sheet1!R376C25</stp>
        <tr r="Y376" s="1"/>
      </tp>
      <tp t="e">
        <v>#N/A</v>
        <stp/>
        <stp>##V3_BDPV12</stp>
        <stp>TNGO UW Equity</stp>
        <stp>TOT_DEBT_TO_TOT_ASSET</stp>
        <stp>[NASDAQ.xlsx]Sheet1!R329C25</stp>
        <tr r="Y329" s="1"/>
      </tp>
      <tp>
        <v>3.2534000000000001</v>
        <stp/>
        <stp>##V3_BDHV12</stp>
        <stp>SYKE UW Equity</stp>
        <stp>OPER_MARGIN</stp>
        <stp>CQ12004</stp>
        <stp/>
        <stp>[NASDAQ.xlsx]OperMarg BDH!R5C319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G5" s="3"/>
      </tp>
      <tp t="e">
        <v>#N/A</v>
        <stp/>
        <stp>##V3_BDPV12</stp>
        <stp>INAP UW Equity</stp>
        <stp>TOT_DEBT_TO_TOT_ASSET</stp>
        <stp>[NASDAQ.xlsx]Sheet1!R163C25</stp>
        <tr r="Y163" s="1"/>
      </tp>
      <tp t="e">
        <v>#N/A</v>
        <stp/>
        <stp>##V3_BDPV12</stp>
        <stp>SNCR UW Equity</stp>
        <stp>TOT_DEBT_TO_TOT_ASSET</stp>
        <stp>[NASDAQ.xlsx]Sheet1!R324C25</stp>
        <tr r="Y324" s="1"/>
      </tp>
      <tp>
        <v>-52.948900000000002</v>
        <stp/>
        <stp>##V3_BDHV12</stp>
        <stp>ASYS UW Equity</stp>
        <stp>FREE_CASH_FLOW_MARGIN</stp>
        <stp>CQ12004</stp>
        <stp/>
        <stp>[NASDAQ.xlsx]FCFMarg BDH!R5C17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Q5" s="4"/>
      </tp>
      <tp>
        <v>-4.0505000000000004</v>
        <stp/>
        <stp>##V3_BDHV12</stp>
        <stp>AMKR UW Equity</stp>
        <stp>FREE_CASH_FLOW_MARGIN</stp>
        <stp>CQ12004</stp>
        <stp/>
        <stp>[NASDAQ.xlsx]FCFMarg BDH!R5C16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P5" s="4"/>
      </tp>
      <tp>
        <v>12.081300000000001</v>
        <stp/>
        <stp>##V3_BDHV12</stp>
        <stp>CPWR UW Equity</stp>
        <stp>FREE_CASH_FLOW_MARGIN</stp>
        <stp>CQ12004</stp>
        <stp/>
        <stp>[NASDAQ.xlsx]FCFMarg BDH!R5C76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X5" s="4"/>
      </tp>
      <tp t="e">
        <v>#N/A</v>
        <stp/>
        <stp>##V3_BDPV12</stp>
        <stp>ADBE UW Equity</stp>
        <stp>RTG_EGAN_JONES_LOCAL_SR_UNSEC</stp>
        <stp>[NASDAQ.xlsx]Sheet1!R9C13</stp>
        <tr r="M9" s="1"/>
      </tp>
      <tp>
        <v>4.6063999999999998</v>
        <stp/>
        <stp>##V3_BDHV12</stp>
        <stp>CTCT UW Equity</stp>
        <stp>FREE_CASH_FLOW_MARGIN</stp>
        <stp>CQ12004</stp>
        <stp/>
        <stp>[NASDAQ.xlsx]FCFMarg BDH!R5C80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CB5" s="4"/>
      </tp>
      <tp t="e">
        <v>#N/A</v>
        <stp/>
        <stp>##V3_BDPV12</stp>
        <stp>ADEP UW Equity</stp>
        <stp>EBITDA_TO_TOT_INT_EXP</stp>
        <stp>[NASDAQ.xlsx]Sheet1!R8C21</stp>
        <tr r="U8" s="1"/>
      </tp>
      <tp>
        <v>6.1890000000000001</v>
        <stp/>
        <stp>##V3_BDHV12</stp>
        <stp>XRSC UW Equity</stp>
        <stp>FREE_CASH_FLOW_MARGIN</stp>
        <stp>CQ12004</stp>
        <stp/>
        <stp>[NASDAQ.xlsx]FCFMarg BDH!R5C371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G5" s="4"/>
      </tp>
      <tp>
        <v>23.3916</v>
        <stp/>
        <stp>##V3_BDHV12</stp>
        <stp>POWI UW Equity</stp>
        <stp>FREE_CASH_FLOW_MARGIN</stp>
        <stp>CQ12004</stp>
        <stp/>
        <stp>[NASDAQ.xlsx]FCFMarg BDH!R5C259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Y5" s="4"/>
      </tp>
      <tp>
        <v>-21.440899999999999</v>
        <stp/>
        <stp>##V3_BDHV12</stp>
        <stp>QLGC UW Equity</stp>
        <stp>FREE_CASH_FLOW_MARGIN</stp>
        <stp>CQ12004</stp>
        <stp/>
        <stp>[NASDAQ.xlsx]FCFMarg BDH!R5C268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H5" s="4"/>
      </tp>
      <tp>
        <v>18.920300000000001</v>
        <stp/>
        <stp>##V3_BDHV12</stp>
        <stp>ZBRA UW Equity</stp>
        <stp>FREE_CASH_FLOW_MARGIN</stp>
        <stp>CQ12004</stp>
        <stp/>
        <stp>[NASDAQ.xlsx]FCFMarg BDH!R5C373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I5" s="4"/>
      </tp>
      <tp>
        <v>21.3247</v>
        <stp/>
        <stp>##V3_BDHV12</stp>
        <stp>PDFS UW Equity</stp>
        <stp>FREE_CASH_FLOW_MARGIN</stp>
        <stp>CQ12004</stp>
        <stp/>
        <stp>[NASDAQ.xlsx]FCFMarg BDH!R5C249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O5" s="4"/>
      </tp>
      <tp t="e">
        <v>#N/A</v>
        <stp/>
        <stp>##V3_BDPV12</stp>
        <stp>ENOC UW Equity</stp>
        <stp>NET_WORKING_CAPITAL_INVESTMENT</stp>
        <stp>[NASDAQ.xlsx]Sheet1!R121C27</stp>
        <tr r="AA121" s="1"/>
      </tp>
      <tp t="e">
        <v>#N/A</v>
        <stp/>
        <stp>##V3_BDPV12</stp>
        <stp>LPSN UW Equity</stp>
        <stp>BS_CASH_NEAR_CASH_ITEM</stp>
        <stp>[NASDAQ.xlsx]Sheet1!R194C28</stp>
        <tr r="AB194" s="1"/>
      </tp>
      <tp t="e">
        <v>#N/A</v>
        <stp/>
        <stp>##V3_BDPV12</stp>
        <stp>KBALV UW Equity</stp>
        <stp>BS_CASH_NEAR_CASH_ITEM</stp>
        <stp>[NASDAQ.xlsx]Sheet1!R182C28</stp>
        <tr r="AB182" s="1"/>
      </tp>
      <tp t="e">
        <v>#N/A</v>
        <stp/>
        <stp>##V3_BDPV12</stp>
        <stp>RESN UW Equity</stp>
        <stp>BS_CASH_NEAR_CASH_ITEM</stp>
        <stp>[NASDAQ.xlsx]Sheet1!R284C28</stp>
        <tr r="AB284" s="1"/>
      </tp>
      <tp t="e">
        <v>#N/A</v>
        <stp/>
        <stp>##V3_BDPV12</stp>
        <stp>MTSN UW Equity</stp>
        <stp>BS_CASH_NEAR_CASH_ITEM</stp>
        <stp>[NASDAQ.xlsx]Sheet1!R205C28</stp>
        <tr r="AB205" s="1"/>
      </tp>
      <tp t="e">
        <v>#N/A</v>
        <stp/>
        <stp>##V3_BDPV12</stp>
        <stp>WWWW UW Equity</stp>
        <stp>SALES_REV_TURN</stp>
        <stp>[NASDAQ.xlsx]Sheet1!R367C15</stp>
        <tr r="O367" s="1"/>
      </tp>
      <tp t="e">
        <v>#N/A</v>
        <stp/>
        <stp>##V3_BDPV12</stp>
        <stp>VRSN UW Equity</stp>
        <stp>BS_CASH_NEAR_CASH_ITEM</stp>
        <stp>[NASDAQ.xlsx]Sheet1!R358C28</stp>
        <tr r="AB358" s="1"/>
      </tp>
      <tp t="e">
        <v>#N/A</v>
        <stp/>
        <stp>##V3_BDPV12</stp>
        <stp>RLOC UW Equity</stp>
        <stp>NET_WORKING_CAPITAL_INVESTMENT</stp>
        <stp>[NASDAQ.xlsx]Sheet1!R280C27</stp>
        <tr r="AA280" s="1"/>
      </tp>
      <tp t="e">
        <v>#N/A</v>
        <stp/>
        <stp>##V3_BDPV12</stp>
        <stp>MDSO UW Equity</stp>
        <stp>BS_CASH_NEAR_CASH_ITEM</stp>
        <stp>[NASDAQ.xlsx]Sheet1!R210C28</stp>
        <tr r="AB210" s="1"/>
      </tp>
      <tp t="e">
        <v>#N/A</v>
        <stp/>
        <stp>##V3_BDPV12</stp>
        <stp>VDSI UW Equity</stp>
        <stp>BS_CASH_NEAR_CASH_ITEM</stp>
        <stp>[NASDAQ.xlsx]Sheet1!R355C28</stp>
        <tr r="AB355" s="1"/>
      </tp>
      <tp t="e">
        <v>#N/A</v>
        <stp/>
        <stp>##V3_BDPV12</stp>
        <stp>SMSI UW Equity</stp>
        <stp>BS_CASH_NEAR_CASH_ITEM</stp>
        <stp>[NASDAQ.xlsx]Sheet1!R305C28</stp>
        <tr r="AB305" s="1"/>
      </tp>
      <tp t="e">
        <v>#N/A</v>
        <stp/>
        <stp>##V3_BDPV12</stp>
        <stp>GOOG UW Equity</stp>
        <stp>NET_WORKING_CAPITAL_INVESTMENT</stp>
        <stp>[NASDAQ.xlsx]Sheet1!R141C27</stp>
        <tr r="AA141" s="1"/>
      </tp>
      <tp t="e">
        <v>#N/A</v>
        <stp/>
        <stp>##V3_BDPV12</stp>
        <stp>MPWR UW Equity</stp>
        <stp>SALES_REV_TURN</stp>
        <stp>[NASDAQ.xlsx]Sheet1!R224C15</stp>
        <tr r="O224" s="1"/>
      </tp>
      <tp t="e">
        <v>#N/A</v>
        <stp/>
        <stp>##V3_BDPV12</stp>
        <stp>VRSK UW Equity</stp>
        <stp>BS_CASH_NEAR_CASH_ITEM</stp>
        <stp>[NASDAQ.xlsx]Sheet1!R359C28</stp>
        <tr r="AB359" s="1"/>
      </tp>
      <tp t="e">
        <v>#N/A</v>
        <stp/>
        <stp>##V3_BDPV12</stp>
        <stp>ISSI UW Equity</stp>
        <stp>BS_CASH_NEAR_CASH_ITEM</stp>
        <stp>[NASDAQ.xlsx]Sheet1!R159C28</stp>
        <tr r="AB159" s="1"/>
      </tp>
      <tp t="e">
        <v>#N/A</v>
        <stp/>
        <stp>##V3_BDPV12</stp>
        <stp>MTSI UW Equity</stp>
        <stp>BS_CASH_NEAR_CASH_ITEM</stp>
        <stp>[NASDAQ.xlsx]Sheet1!R199C28</stp>
        <tr r="AB199" s="1"/>
      </tp>
      <tp t="e">
        <v>#N/A</v>
        <stp/>
        <stp>##V3_BDPV12</stp>
        <stp>INOD UW Equity</stp>
        <stp>NET_WORKING_CAPITAL_INVESTMENT</stp>
        <stp>[NASDAQ.xlsx]Sheet1!R156C27</stp>
        <tr r="AA156" s="1"/>
      </tp>
      <tp t="e">
        <v>#N/A</v>
        <stp/>
        <stp>##V3_BDPV12</stp>
        <stp>DIOD UW Equity</stp>
        <stp>NET_WORKING_CAPITAL_INVESTMENT</stp>
        <stp>[NASDAQ.xlsx]Sheet1!R103C27</stp>
        <tr r="AA103" s="1"/>
      </tp>
      <tp t="e">
        <v>#N/A</v>
        <stp/>
        <stp>##V3_BDPV12</stp>
        <stp>SPWR UW Equity</stp>
        <stp>SALES_REV_TURN</stp>
        <stp>[NASDAQ.xlsx]Sheet1!R316C15</stp>
        <tr r="O316" s="1"/>
      </tp>
      <tp t="e">
        <v>#N/A</v>
        <stp/>
        <stp>##V3_BDPV12</stp>
        <stp>LOOK UW Equity</stp>
        <stp>NET_WORKING_CAPITAL_INVESTMENT</stp>
        <stp>[NASDAQ.xlsx]Sheet1!R197C27</stp>
        <tr r="AA197" s="1"/>
      </tp>
      <tp t="e">
        <v>#N/A</v>
        <stp/>
        <stp>##V3_BDPV12</stp>
        <stp>RNWK UW Equity</stp>
        <stp>RTG_MDY_ISSUER</stp>
        <stp>[NASDAQ.xlsx]Sheet1!R281C11</stp>
        <tr r="K281" s="1"/>
      </tp>
      <tp t="e">
        <v>#N/A</v>
        <stp/>
        <stp>##V3_BDPV12</stp>
        <stp>NTWK UW Equity</stp>
        <stp>RTG_MDY_ISSUER</stp>
        <stp>[NASDAQ.xlsx]Sheet1!R235C11</stp>
        <tr r="K235" s="1"/>
      </tp>
      <tp t="e">
        <v>#N/A</v>
        <stp/>
        <stp>##V3_BDPV12</stp>
        <stp>POWI UW Equity</stp>
        <stp>RTG_MDY_ISSUER</stp>
        <stp>[NASDAQ.xlsx]Sheet1!R260C11</stp>
        <tr r="K260" s="1"/>
      </tp>
      <tp t="e">
        <v>#N/A</v>
        <stp/>
        <stp>##V3_BDPV12</stp>
        <stp>COOL UW Equity</stp>
        <stp>NET_WORKING_CAPITAL_INVESTMENT</stp>
        <stp>[NASDAQ.xlsx]Sheet1!R201C27</stp>
        <tr r="AA201" s="1"/>
      </tp>
      <tp t="e">
        <v>#N/A</v>
        <stp/>
        <stp>##V3_BDPV12</stp>
        <stp>ISSC UW Equity</stp>
        <stp>BS_CASH_NEAR_CASH_ITEM</stp>
        <stp>[NASDAQ.xlsx]Sheet1!R157C28</stp>
        <tr r="AB157" s="1"/>
      </tp>
      <tp t="e">
        <v>#N/A</v>
        <stp/>
        <stp>##V3_BDPV12</stp>
        <stp>TTWO UW Equity</stp>
        <stp>RTG_MDY_ISSUER</stp>
        <stp>[NASDAQ.xlsx]Sheet1!R328C11</stp>
        <tr r="K328" s="1"/>
      </tp>
      <tp t="e">
        <v>#N/A</v>
        <stp/>
        <stp>##V3_BDPV12</stp>
        <stp>HSON UW Equity</stp>
        <stp>NET_WORKING_CAPITAL_INVESTMENT</stp>
        <stp>[NASDAQ.xlsx]Sheet1!R150C27</stp>
        <tr r="AA150" s="1"/>
      </tp>
      <tp t="e">
        <v>#N/A</v>
        <stp/>
        <stp>##V3_BDPV12</stp>
        <stp>ELON UW Equity</stp>
        <stp>NET_WORKING_CAPITAL_INVESTMENT</stp>
        <stp>[NASDAQ.xlsx]Sheet1!R110C27</stp>
        <tr r="AA110" s="1"/>
      </tp>
      <tp t="e">
        <v>#N/A</v>
        <stp/>
        <stp>##V3_BDPV12</stp>
        <stp>QCOM UW Equity</stp>
        <stp>NET_WORKING_CAPITAL_INVESTMENT</stp>
        <stp>[NASDAQ.xlsx]Sheet1!R270C27</stp>
        <tr r="AA270" s="1"/>
      </tp>
      <tp t="e">
        <v>#N/A</v>
        <stp/>
        <stp>##V3_BDPV12</stp>
        <stp>JCOM UW Equity</stp>
        <stp>NET_WORKING_CAPITAL_INVESTMENT</stp>
        <stp>[NASDAQ.xlsx]Sheet1!R172C27</stp>
        <tr r="AA172" s="1"/>
      </tp>
      <tp t="e">
        <v>#N/A</v>
        <stp/>
        <stp>##V3_BDPV12</stp>
        <stp>XRSC UW Equity</stp>
        <stp>BS_CASH_NEAR_CASH_ITEM</stp>
        <stp>[NASDAQ.xlsx]Sheet1!R372C28</stp>
        <tr r="AB372" s="1"/>
      </tp>
      <tp t="e">
        <v>#N/A</v>
        <stp/>
        <stp>##V3_BDPV12</stp>
        <stp>SPSC UW Equity</stp>
        <stp>BS_CASH_NEAR_CASH_ITEM</stp>
        <stp>[NASDAQ.xlsx]Sheet1!R311C28</stp>
        <tr r="AB311" s="1"/>
      </tp>
      <tp t="e">
        <v>#N/A</v>
        <stp/>
        <stp>##V3_BDPV12</stp>
        <stp>YHOO UW Equity</stp>
        <stp>NET_WORKING_CAPITAL_INVESTMENT</stp>
        <stp>[NASDAQ.xlsx]Sheet1!R373C27</stp>
        <tr r="AA373" s="1"/>
      </tp>
      <tp t="e">
        <v>#N/A</v>
        <stp/>
        <stp>##V3_BDPV12</stp>
        <stp>TZOO UW Equity</stp>
        <stp>NET_WORKING_CAPITAL_INVESTMENT</stp>
        <stp>[NASDAQ.xlsx]Sheet1!R341C27</stp>
        <tr r="AA341" s="1"/>
      </tp>
      <tp t="e">
        <v>#N/A</v>
        <stp/>
        <stp>##V3_BDPV12</stp>
        <stp>SCSC UW Equity</stp>
        <stp>BS_CASH_NEAR_CASH_ITEM</stp>
        <stp>[NASDAQ.xlsx]Sheet1!R293C28</stp>
        <tr r="AB293" s="1"/>
      </tp>
      <tp t="e">
        <v>#N/A</v>
        <stp/>
        <stp>##V3_BDPV12</stp>
        <stp>EVOL UW Equity</stp>
        <stp>NET_WORKING_CAPITAL_INVESTMENT</stp>
        <stp>[NASDAQ.xlsx]Sheet1!R126C27</stp>
        <tr r="AA126" s="1"/>
      </tp>
      <tp t="e">
        <v>#N/A</v>
        <stp/>
        <stp>##V3_BDPV12</stp>
        <stp>SCON UW Equity</stp>
        <stp>NET_WORKING_CAPITAL_INVESTMENT</stp>
        <stp>[NASDAQ.xlsx]Sheet1!R318C27</stp>
        <tr r="AA318" s="1"/>
      </tp>
      <tp t="e">
        <v>#N/A</v>
        <stp/>
        <stp>##V3_BDPV12</stp>
        <stp>SPWR UW Equity</stp>
        <stp>RTG_MDY_ISSUER</stp>
        <stp>[NASDAQ.xlsx]Sheet1!R316C11</stp>
        <tr r="K316" s="1"/>
      </tp>
      <tp t="e">
        <v>#N/A</v>
        <stp/>
        <stp>##V3_BDPV12</stp>
        <stp>MPWR UW Equity</stp>
        <stp>RTG_MDY_ISSUER</stp>
        <stp>[NASDAQ.xlsx]Sheet1!R224C11</stp>
        <tr r="K224" s="1"/>
      </tp>
      <tp t="e">
        <v>#N/A</v>
        <stp/>
        <stp>##V3_BDPV12</stp>
        <stp>WWWW UW Equity</stp>
        <stp>RTG_MDY_ISSUER</stp>
        <stp>[NASDAQ.xlsx]Sheet1!R367C11</stp>
        <tr r="K367" s="1"/>
      </tp>
      <tp t="e">
        <v>#N/A</v>
        <stp/>
        <stp>##V3_BDPV12</stp>
        <stp>MOSY UW Equity</stp>
        <stp>BS_CASH_NEAR_CASH_ITEM</stp>
        <stp>[NASDAQ.xlsx]Sheet1!R226C28</stp>
        <tr r="AB226" s="1"/>
      </tp>
      <tp t="e">
        <v>#N/A</v>
        <stp/>
        <stp>##V3_BDPV12</stp>
        <stp>KBALB UW Equity</stp>
        <stp>BS_CASH_NEAR_CASH_ITEM</stp>
        <stp>[NASDAQ.xlsx]Sheet1!R181C28</stp>
        <tr r="AB181" s="1"/>
      </tp>
      <tp t="e">
        <v>#N/A</v>
        <stp/>
        <stp>##V3_BDPV12</stp>
        <stp>NLST UW Equity</stp>
        <stp>BS_CASH_NEAR_CASH_ITEM</stp>
        <stp>[NASDAQ.xlsx]Sheet1!R233C28</stp>
        <tr r="AB233" s="1"/>
      </tp>
      <tp t="e">
        <v>#N/A</v>
        <stp/>
        <stp>##V3_BDPV12</stp>
        <stp>FISV UW Equity</stp>
        <stp>BS_CASH_NEAR_CASH_ITEM</stp>
        <stp>[NASDAQ.xlsx]Sheet1!R136C28</stp>
        <tr r="AB136" s="1"/>
      </tp>
      <tp t="e">
        <v>#N/A</v>
        <stp/>
        <stp>##V3_BDPV12</stp>
        <stp>JDSU UW Equity</stp>
        <stp>BS_CASH_NEAR_CASH_ITEM</stp>
        <stp>[NASDAQ.xlsx]Sheet1!R174C28</stp>
        <tr r="AB174" s="1"/>
      </tp>
      <tp t="e">
        <v>#N/A</v>
        <stp/>
        <stp>##V3_BDPV12</stp>
        <stp>TTWO UW Equity</stp>
        <stp>SALES_REV_TURN</stp>
        <stp>[NASDAQ.xlsx]Sheet1!R328C15</stp>
        <tr r="O328" s="1"/>
      </tp>
      <tp t="e">
        <v>#N/A</v>
        <stp/>
        <stp>##V3_BDPV12</stp>
        <stp>POWI UW Equity</stp>
        <stp>SALES_REV_TURN</stp>
        <stp>[NASDAQ.xlsx]Sheet1!R260C15</stp>
        <tr r="O260" s="1"/>
      </tp>
      <tp t="e">
        <v>#N/A</v>
        <stp/>
        <stp>##V3_BDPV12</stp>
        <stp>FNSR UW Equity</stp>
        <stp>BS_CASH_NEAR_CASH_ITEM</stp>
        <stp>[NASDAQ.xlsx]Sheet1!R133C28</stp>
        <tr r="AB133" s="1"/>
      </tp>
      <tp t="e">
        <v>#N/A</v>
        <stp/>
        <stp>##V3_BDPV12</stp>
        <stp>VTSS UW Equity</stp>
        <stp>BS_CASH_NEAR_CASH_ITEM</stp>
        <stp>[NASDAQ.xlsx]Sheet1!R364C28</stp>
        <tr r="AB364" s="1"/>
      </tp>
      <tp t="e">
        <v>#N/A</v>
        <stp/>
        <stp>##V3_BDPV12</stp>
        <stp>NTWK UW Equity</stp>
        <stp>SALES_REV_TURN</stp>
        <stp>[NASDAQ.xlsx]Sheet1!R235C15</stp>
        <tr r="O235" s="1"/>
      </tp>
      <tp t="e">
        <v>#N/A</v>
        <stp/>
        <stp>##V3_BDPV12</stp>
        <stp>RNWK UW Equity</stp>
        <stp>SALES_REV_TURN</stp>
        <stp>[NASDAQ.xlsx]Sheet1!R281C15</stp>
        <tr r="O281" s="1"/>
      </tp>
      <tp t="e">
        <v>#N/A</v>
        <stp/>
        <stp>##V3_BDPV12</stp>
        <stp>EPAY UW Equity</stp>
        <stp>IS_OPER_INC</stp>
        <stp>[NASDAQ.xlsx]Sheet1!R50C23</stp>
        <tr r="W50" s="1"/>
      </tp>
      <tp t="e">
        <v>#N/A</v>
        <stp/>
        <stp>##V3_BDPV12</stp>
        <stp>CRAY UW Equity</stp>
        <stp>IS_OPER_INC</stp>
        <stp>[NASDAQ.xlsx]Sheet1!R86C23</stp>
        <tr r="W86" s="1"/>
      </tp>
      <tp t="e">
        <v>#N/A</v>
        <stp/>
        <stp>##V3_BDPV12</stp>
        <stp>ADAT UW Equity</stp>
        <stp>IS_OPER_INC</stp>
        <stp>[NASDAQ.xlsx]Sheet1!R36C23</stp>
        <tr r="W36" s="1"/>
      </tp>
      <tp t="e">
        <v>#N/A</v>
        <stp/>
        <stp>##V3_BDPV12</stp>
        <stp>AMAT UW Equity</stp>
        <stp>IS_OPER_INC</stp>
        <stp>[NASDAQ.xlsx]Sheet1!R24C23</stp>
        <tr r="W24" s="1"/>
      </tp>
      <tp t="e">
        <v>#N/A</v>
        <stp/>
        <stp>##V3_BDPV12</stp>
        <stp>CNQR UW Equity</stp>
        <stp>OPER_MARGIN</stp>
        <stp>[NASDAQ.xlsx]Sheet1!R79C17</stp>
        <tr r="Q79" s="1"/>
      </tp>
      <tp t="e">
        <v>#N/A</v>
        <stp/>
        <stp>##V3_BDPV12</stp>
        <stp>DGII UW Equity</stp>
        <stp>RTG_MOODY_LONG_TERM</stp>
        <stp>[NASDAQ.xlsx]Sheet1!R99C12</stp>
        <tr r="L99" s="1"/>
      </tp>
      <tp t="e">
        <v>#N/A</v>
        <stp/>
        <stp>##V3_BDPV12</stp>
        <stp>TRAK UW Equity</stp>
        <stp>IS_OPER_INC</stp>
        <stp>[NASDAQ.xlsx]Sheet1!R98C23</stp>
        <tr r="W98" s="1"/>
      </tp>
      <tp t="e">
        <v>#N/A</v>
        <stp/>
        <stp>##V3_BDPV12</stp>
        <stp>DRAM UW Equity</stp>
        <stp>IS_OPER_INC</stp>
        <stp>[NASDAQ.xlsx]Sheet1!R96C23</stp>
        <tr r="W96" s="1"/>
      </tp>
      <tp t="e">
        <v>#N/A</v>
        <stp/>
        <stp>##V3_BDPV12</stp>
        <stp>ANAD UW Equity</stp>
        <stp>IS_OPER_INC</stp>
        <stp>[NASDAQ.xlsx]Sheet1!R19C23</stp>
        <tr r="W19" s="1"/>
      </tp>
      <tp t="e">
        <v>#N/A</v>
        <stp/>
        <stp>##V3_BDPV12</stp>
        <stp>FCS UW Equity</stp>
        <stp>TOT_DEBT_TO_EBITDA</stp>
        <stp>[NASDAQ.xlsx]Sheet1!R131C20</stp>
        <tr r="T131" s="1"/>
      </tp>
      <tp t="e">
        <v>#N/A</v>
        <stp/>
        <stp>##V3_BDPV12</stp>
        <stp>SQI UW Equity</stp>
        <stp>RTG_MDY_SEN_UNSECURED_DEBT</stp>
        <stp>[NASDAQ.xlsx]Sheet1!R295C10</stp>
        <tr r="J295" s="1"/>
      </tp>
      <tp t="e">
        <v>#N/A</v>
        <stp/>
        <stp>##V3_BDPV12</stp>
        <stp>TWOU UW Equity</stp>
        <stp>IS_OPER_INC</stp>
        <stp>[NASDAQ.xlsx]Sheet1!R3C23</stp>
        <tr r="W3" s="1"/>
      </tp>
      <tp>
        <v>14.480700000000001</v>
        <stp/>
        <stp>##V3_BDHV12</stp>
        <stp>ARRS UW Equity</stp>
        <stp>FREE_CASH_FLOW_MARGIN</stp>
        <stp>CQ12004</stp>
        <stp/>
        <stp>[NASDAQ.xlsx]FCFMarg BDH!R5C26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Z5" s="4"/>
      </tp>
      <tp>
        <v>-2.0432999999999999</v>
        <stp/>
        <stp>##V3_BDHV12</stp>
        <stp>ALOT UW Equity</stp>
        <stp>FREE_CASH_FLOW_MARGIN</stp>
        <stp>CQ12004</stp>
        <stp/>
        <stp>[NASDAQ.xlsx]FCFMarg BDH!R5C31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E5" s="4"/>
      </tp>
      <tp>
        <v>3.4074999999999998</v>
        <stp/>
        <stp>##V3_BDHV12</stp>
        <stp>BRKS UW Equity</stp>
        <stp>FREE_CASH_FLOW_MARGIN</stp>
        <stp>CQ12004</stp>
        <stp/>
        <stp>[NASDAQ.xlsx]FCFMarg BDH!R5C56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D5" s="4"/>
      </tp>
      <tp>
        <v>6.2215999999999996</v>
        <stp/>
        <stp>##V3_BDHV12</stp>
        <stp>CRUS UW Equity</stp>
        <stp>FREE_CASH_FLOW_MARGIN</stp>
        <stp>CQ12004</stp>
        <stp/>
        <stp>[NASDAQ.xlsx]FCFMarg BDH!R5C66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N5" s="4"/>
      </tp>
      <tp>
        <v>-33.482500000000002</v>
        <stp/>
        <stp>##V3_BDHV12</stp>
        <stp>XPLR UW Equity</stp>
        <stp>FREE_CASH_FLOW_MARGIN</stp>
        <stp>CQ12004</stp>
        <stp/>
        <stp>[NASDAQ.xlsx]FCFMarg BDH!R5C370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F5" s="4"/>
      </tp>
      <tp>
        <v>18.991199999999999</v>
        <stp/>
        <stp>##V3_BDHV12</stp>
        <stp>PMCS UW Equity</stp>
        <stp>FREE_CASH_FLOW_MARGIN</stp>
        <stp>CQ12004</stp>
        <stp/>
        <stp>[NASDAQ.xlsx]FCFMarg BDH!R5C258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X5" s="4"/>
      </tp>
      <tp>
        <v>36.9527</v>
        <stp/>
        <stp>##V3_BDHV12</stp>
        <stp>QCOM UW Equity</stp>
        <stp>FREE_CASH_FLOW_MARGIN</stp>
        <stp>CQ12004</stp>
        <stp/>
        <stp>[NASDAQ.xlsx]FCFMarg BDH!R5C269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I5" s="4"/>
      </tp>
      <tp>
        <v>-5.9772999999999996</v>
        <stp/>
        <stp>##V3_BDHV12</stp>
        <stp>PCTI UW Equity</stp>
        <stp>FREE_CASH_FLOW_MARGIN</stp>
        <stp>CQ12004</stp>
        <stp/>
        <stp>[NASDAQ.xlsx]FCFMarg BDH!R5C248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N5" s="4"/>
      </tp>
      <tp t="e">
        <v>#N/A</v>
        <stp/>
        <stp>##V3_BDPV12</stp>
        <stp>STRM UW Equity</stp>
        <stp>BS_CASH_NEAR_CASH_ITEM</stp>
        <stp>[NASDAQ.xlsx]Sheet1!R314C28</stp>
        <tr r="AB314" s="1"/>
      </tp>
      <tp t="e">
        <v>#N/A</v>
        <stp/>
        <stp>##V3_BDPV12</stp>
        <stp>OVRL UW Equity</stp>
        <stp>BS_CASH_NEAR_CASH_ITEM</stp>
        <stp>[NASDAQ.xlsx]Sheet1!R244C28</stp>
        <tr r="AB244" s="1"/>
      </tp>
      <tp t="e">
        <v>#N/A</v>
        <stp/>
        <stp>##V3_BDPV12</stp>
        <stp>MCRL UW Equity</stp>
        <stp>BS_CASH_NEAR_CASH_ITEM</stp>
        <stp>[NASDAQ.xlsx]Sheet1!R215C28</stp>
        <tr r="AB215" s="1"/>
      </tp>
      <tp t="e">
        <v>#N/A</v>
        <stp/>
        <stp>##V3_BDPV12</stp>
        <stp>SYNA UW Equity</stp>
        <stp>NET_WORKING_CAPITAL_INVESTMENT</stp>
        <stp>[NASDAQ.xlsx]Sheet1!R323C27</stp>
        <tr r="AA323" s="1"/>
      </tp>
      <tp t="e">
        <v>#N/A</v>
        <stp/>
        <stp>##V3_BDPV12</stp>
        <stp>MRVC UW Equity</stp>
        <stp>RTG_MDY_ISSUER</stp>
        <stp>[NASDAQ.xlsx]Sheet1!R227C11</stp>
        <tr r="K227" s="1"/>
      </tp>
      <tp t="e">
        <v>#N/A</v>
        <stp/>
        <stp>##V3_BDPV12</stp>
        <stp>SYNC UW Equity</stp>
        <stp>NET_WORKING_CAPITAL_INVESTMENT</stp>
        <stp>[NASDAQ.xlsx]Sheet1!R322C27</stp>
        <tr r="AA322" s="1"/>
      </tp>
      <tp t="e">
        <v>#N/A</v>
        <stp/>
        <stp>##V3_BDPV12</stp>
        <stp>SSNC UW Equity</stp>
        <stp>NET_WORKING_CAPITAL_INVESTMENT</stp>
        <stp>[NASDAQ.xlsx]Sheet1!R312C27</stp>
        <tr r="AA312" s="1"/>
      </tp>
      <tp t="e">
        <v>#N/A</v>
        <stp/>
        <stp>##V3_BDPV12</stp>
        <stp>FORM UW Equity</stp>
        <stp>BS_CASH_NEAR_CASH_ITEM</stp>
        <stp>[NASDAQ.xlsx]Sheet1!R138C28</stp>
        <tr r="AB138" s="1"/>
      </tp>
      <tp t="e">
        <v>#N/A</v>
        <stp/>
        <stp>##V3_BDPV12</stp>
        <stp>LORL UW Equity</stp>
        <stp>BS_CASH_NEAR_CASH_ITEM</stp>
        <stp>[NASDAQ.xlsx]Sheet1!R198C28</stp>
        <tr r="AB198" s="1"/>
      </tp>
      <tp t="e">
        <v>#N/A</v>
        <stp/>
        <stp>##V3_BDPV12</stp>
        <stp>MIND UW Equity</stp>
        <stp>NET_WORKING_CAPITAL_INVESTMENT</stp>
        <stp>[NASDAQ.xlsx]Sheet1!R221C27</stp>
        <tr r="AA221" s="1"/>
      </tp>
      <tp t="e">
        <v>#N/A</v>
        <stp/>
        <stp>##V3_BDPV12</stp>
        <stp>TSRI UW Equity</stp>
        <stp>BS_CASH_NEAR_CASH_ITEM</stp>
        <stp>[NASDAQ.xlsx]Sheet1!R345C28</stp>
        <tr r="AB345" s="1"/>
      </tp>
      <tp t="e">
        <v>#N/A</v>
        <stp/>
        <stp>##V3_BDPV12</stp>
        <stp>LIVE UW Equity</stp>
        <stp>RTG_MDY_ISSUER</stp>
        <stp>[NASDAQ.xlsx]Sheet1!R193C11</stp>
        <tr r="K193" s="1"/>
      </tp>
      <tp t="e">
        <v>#N/A</v>
        <stp/>
        <stp>##V3_BDPV12</stp>
        <stp>JIVE UW Equity</stp>
        <stp>RTG_MDY_ISSUER</stp>
        <stp>[NASDAQ.xlsx]Sheet1!R175C11</stp>
        <tr r="K175" s="1"/>
      </tp>
      <tp t="e">
        <v>#N/A</v>
        <stp/>
        <stp>##V3_BDPV12</stp>
        <stp>INVE UW Equity</stp>
        <stp>RTG_MDY_ISSUER</stp>
        <stp>[NASDAQ.xlsx]Sheet1!R151C11</stp>
        <tr r="K151" s="1"/>
      </tp>
      <tp t="e">
        <v>#N/A</v>
        <stp/>
        <stp>##V3_BDPV12</stp>
        <stp>MANH UW Equity</stp>
        <stp>NET_WORKING_CAPITAL_INVESTMENT</stp>
        <stp>[NASDAQ.xlsx]Sheet1!R202C27</stp>
        <tr r="AA202" s="1"/>
      </tp>
      <tp t="e">
        <v>#N/A</v>
        <stp/>
        <stp>##V3_BDPV12</stp>
        <stp>ELNK UW Equity</stp>
        <stp>NET_WORKING_CAPITAL_INVESTMENT</stp>
        <stp>[NASDAQ.xlsx]Sheet1!R108C27</stp>
        <tr r="AA108" s="1"/>
      </tp>
      <tp t="e">
        <v>#N/A</v>
        <stp/>
        <stp>##V3_BDPV12</stp>
        <stp>ZBRA UW Equity</stp>
        <stp>BS_CASH_NEAR_CASH_ITEM</stp>
        <stp>[NASDAQ.xlsx]Sheet1!R374C28</stp>
        <tr r="AB374" s="1"/>
      </tp>
      <tp t="e">
        <v>#N/A</v>
        <stp/>
        <stp>##V3_BDPV12</stp>
        <stp>TSRA UW Equity</stp>
        <stp>BS_CASH_NEAR_CASH_ITEM</stp>
        <stp>[NASDAQ.xlsx]Sheet1!R333C28</stp>
        <tr r="AB333" s="1"/>
      </tp>
      <tp t="e">
        <v>#N/A</v>
        <stp/>
        <stp>##V3_BDPV12</stp>
        <stp>KFRC UW Equity</stp>
        <stp>BS_CASH_NEAR_CASH_ITEM</stp>
        <stp>[NASDAQ.xlsx]Sheet1!R180C28</stp>
        <tr r="AB180" s="1"/>
      </tp>
      <tp t="e">
        <v>#N/A</v>
        <stp/>
        <stp>##V3_BDPV12</stp>
        <stp>DMRC UW Equity</stp>
        <stp>BS_CASH_NEAR_CASH_ITEM</stp>
        <stp>[NASDAQ.xlsx]Sheet1!R100C28</stp>
        <tr r="AB100" s="1"/>
      </tp>
      <tp t="e">
        <v>#N/A</v>
        <stp/>
        <stp>##V3_BDPV12</stp>
        <stp>ELRC UW Equity</stp>
        <stp>BS_CASH_NEAR_CASH_ITEM</stp>
        <stp>[NASDAQ.xlsx]Sheet1!R114C28</stp>
        <tr r="AB114" s="1"/>
      </tp>
      <tp t="e">
        <v>#N/A</v>
        <stp/>
        <stp>##V3_BDPV12</stp>
        <stp>SANM UW Equity</stp>
        <stp>NET_WORKING_CAPITAL_INVESTMENT</stp>
        <stp>[NASDAQ.xlsx]Sheet1!R291C27</stp>
        <tr r="AA291" s="1"/>
      </tp>
      <tp t="e">
        <v>#N/A</v>
        <stp/>
        <stp>##V3_BDPV12</stp>
        <stp>WAVX UW Equity</stp>
        <stp>SALES_REV_TURN</stp>
        <stp>[NASDAQ.xlsx]Sheet1!R365C15</stp>
        <tr r="O365" s="1"/>
      </tp>
      <tp t="e">
        <v>#N/A</v>
        <stp/>
        <stp>##V3_BDPV12</stp>
        <stp>ONNN UW Equity</stp>
        <stp>NET_WORKING_CAPITAL_INVESTMENT</stp>
        <stp>[NASDAQ.xlsx]Sheet1!R242C27</stp>
        <tr r="AA242" s="1"/>
      </tp>
      <tp t="e">
        <v>#N/A</v>
        <stp/>
        <stp>##V3_BDPV12</stp>
        <stp>FIVN UW Equity</stp>
        <stp>RTG_MDY_ISSUER</stp>
        <stp>[NASDAQ.xlsx]Sheet1!R137C11</stp>
        <tr r="K137" s="1"/>
      </tp>
      <tp t="e">
        <v>#N/A</v>
        <stp/>
        <stp>##V3_BDPV12</stp>
        <stp>MGRC UW Equity</stp>
        <stp>BS_CASH_NEAR_CASH_ITEM</stp>
        <stp>[NASDAQ.xlsx]Sheet1!R207C28</stp>
        <tr r="AB207" s="1"/>
      </tp>
      <tp t="e">
        <v>#N/A</v>
        <stp/>
        <stp>##V3_BDPV12</stp>
        <stp>JIVE UW Equity</stp>
        <stp>SALES_REV_TURN</stp>
        <stp>[NASDAQ.xlsx]Sheet1!R175C15</stp>
        <tr r="O175" s="1"/>
      </tp>
      <tp t="e">
        <v>#N/A</v>
        <stp/>
        <stp>##V3_BDPV12</stp>
        <stp>INVE UW Equity</stp>
        <stp>SALES_REV_TURN</stp>
        <stp>[NASDAQ.xlsx]Sheet1!R151C15</stp>
        <tr r="O151" s="1"/>
      </tp>
      <tp t="e">
        <v>#N/A</v>
        <stp/>
        <stp>##V3_BDPV12</stp>
        <stp>LIVE UW Equity</stp>
        <stp>SALES_REV_TURN</stp>
        <stp>[NASDAQ.xlsx]Sheet1!R193C15</stp>
        <tr r="O193" s="1"/>
      </tp>
      <tp t="e">
        <v>#N/A</v>
        <stp/>
        <stp>##V3_BDPV12</stp>
        <stp>SONS UW Equity</stp>
        <stp>NET_WORKING_CAPITAL_INVESTMENT</stp>
        <stp>[NASDAQ.xlsx]Sheet1!R308C27</stp>
        <tr r="AA308" s="1"/>
      </tp>
      <tp t="e">
        <v>#N/A</v>
        <stp/>
        <stp>##V3_BDPV12</stp>
        <stp>VRNS UW Equity</stp>
        <stp>NET_WORKING_CAPITAL_INVESTMENT</stp>
        <stp>[NASDAQ.xlsx]Sheet1!R354C27</stp>
        <tr r="AA354" s="1"/>
      </tp>
      <tp t="e">
        <v>#N/A</v>
        <stp/>
        <stp>##V3_BDPV12</stp>
        <stp>MENT UW Equity</stp>
        <stp>NET_WORKING_CAPITAL_INVESTMENT</stp>
        <stp>[NASDAQ.xlsx]Sheet1!R212C27</stp>
        <tr r="AA212" s="1"/>
      </tp>
      <tp t="e">
        <v>#N/A</v>
        <stp/>
        <stp>##V3_BDPV12</stp>
        <stp>SYRX UW Equity</stp>
        <stp>BS_CASH_NEAR_CASH_ITEM</stp>
        <stp>[NASDAQ.xlsx]Sheet1!R327C28</stp>
        <tr r="AB327" s="1"/>
      </tp>
      <tp t="e">
        <v>#N/A</v>
        <stp/>
        <stp>##V3_BDPV12</stp>
        <stp>TQNT UW Equity</stp>
        <stp>NET_WORKING_CAPITAL_INVESTMENT</stp>
        <stp>[NASDAQ.xlsx]Sheet1!R343C27</stp>
        <tr r="AA343" s="1"/>
      </tp>
      <tp t="e">
        <v>#N/A</v>
        <stp/>
        <stp>##V3_BDPV12</stp>
        <stp>UBNT UW Equity</stp>
        <stp>NET_WORKING_CAPITAL_INVESTMENT</stp>
        <stp>[NASDAQ.xlsx]Sheet1!R349C27</stp>
        <tr r="AA349" s="1"/>
      </tp>
      <tp t="e">
        <v>#N/A</v>
        <stp/>
        <stp>##V3_BDPV12</stp>
        <stp>SYNT UW Equity</stp>
        <stp>NET_WORKING_CAPITAL_INVESTMENT</stp>
        <stp>[NASDAQ.xlsx]Sheet1!R326C27</stp>
        <tr r="AA326" s="1"/>
      </tp>
      <tp t="e">
        <v>#N/A</v>
        <stp/>
        <stp>##V3_BDPV12</stp>
        <stp>VRNT UW Equity</stp>
        <stp>NET_WORKING_CAPITAL_INVESTMENT</stp>
        <stp>[NASDAQ.xlsx]Sheet1!R357C27</stp>
        <tr r="AA357" s="1"/>
      </tp>
      <tp t="e">
        <v>#N/A</v>
        <stp/>
        <stp>##V3_BDPV12</stp>
        <stp>MRVC UW Equity</stp>
        <stp>SALES_REV_TURN</stp>
        <stp>[NASDAQ.xlsx]Sheet1!R227C15</stp>
        <tr r="O227" s="1"/>
      </tp>
      <tp t="e">
        <v>#N/A</v>
        <stp/>
        <stp>##V3_BDPV12</stp>
        <stp>FTNT UW Equity</stp>
        <stp>NET_WORKING_CAPITAL_INVESTMENT</stp>
        <stp>[NASDAQ.xlsx]Sheet1!R139C27</stp>
        <tr r="AA139" s="1"/>
      </tp>
      <tp t="e">
        <v>#N/A</v>
        <stp/>
        <stp>##V3_BDPV12</stp>
        <stp>LTRX UW Equity</stp>
        <stp>BS_CASH_NEAR_CASH_ITEM</stp>
        <stp>[NASDAQ.xlsx]Sheet1!R187C28</stp>
        <tr r="AB187" s="1"/>
      </tp>
      <tp t="e">
        <v>#N/A</v>
        <stp/>
        <stp>##V3_BDPV12</stp>
        <stp>MLNX UW Equity</stp>
        <stp>NET_WORKING_CAPITAL_INVESTMENT</stp>
        <stp>[NASDAQ.xlsx]Sheet1!R211C27</stp>
        <tr r="AA211" s="1"/>
      </tp>
      <tp t="e">
        <v>#N/A</v>
        <stp/>
        <stp>##V3_BDPV12</stp>
        <stp>FIVN UW Equity</stp>
        <stp>SALES_REV_TURN</stp>
        <stp>[NASDAQ.xlsx]Sheet1!R137C15</stp>
        <tr r="O137" s="1"/>
      </tp>
      <tp t="e">
        <v>#N/A</v>
        <stp/>
        <stp>##V3_BDPV12</stp>
        <stp>SPRT UW Equity</stp>
        <stp>BS_CASH_NEAR_CASH_ITEM</stp>
        <stp>[NASDAQ.xlsx]Sheet1!R319C28</stp>
        <tr r="AB319" s="1"/>
      </tp>
      <tp t="e">
        <v>#N/A</v>
        <stp/>
        <stp>##V3_BDPV12</stp>
        <stp>MERU UW Equity</stp>
        <stp>BS_CASH_NEAR_CASH_ITEM</stp>
        <stp>[NASDAQ.xlsx]Sheet1!R214C28</stp>
        <tr r="AB214" s="1"/>
      </tp>
      <tp t="e">
        <v>#N/A</v>
        <stp/>
        <stp>##V3_BDPV12</stp>
        <stp>XLNX UW Equity</stp>
        <stp>NET_WORKING_CAPITAL_INVESTMENT</stp>
        <stp>[NASDAQ.xlsx]Sheet1!R370C27</stp>
        <tr r="AA370" s="1"/>
      </tp>
      <tp t="e">
        <v>#N/A</v>
        <stp/>
        <stp>##V3_BDPV12</stp>
        <stp>WAVX UW Equity</stp>
        <stp>RTG_MDY_ISSUER</stp>
        <stp>[NASDAQ.xlsx]Sheet1!R365C11</stp>
        <tr r="K365" s="1"/>
      </tp>
      <tp t="e">
        <v>#N/A</v>
        <stp/>
        <stp>##V3_BDPV12</stp>
        <stp>AAPL UW Equity</stp>
        <stp>OPER_MARGIN</stp>
        <stp>[NASDAQ.xlsx]Sheet1!R23C17</stp>
        <tr r="Q23" s="1"/>
      </tp>
      <tp t="e">
        <v>#N/A</v>
        <stp/>
        <stp>##V3_BDPV12</stp>
        <stp>AZPN UW Equity</stp>
        <stp>OPER_MARGIN</stp>
        <stp>[NASDAQ.xlsx]Sheet1!R30C17</stp>
        <tr r="Q30" s="1"/>
      </tp>
      <tp t="e">
        <v>#N/A</v>
        <stp/>
        <stp>##V3_BDPV12</stp>
        <stp>CSPI UW Equity</stp>
        <stp>OPER_MARGIN</stp>
        <stp>[NASDAQ.xlsx]Sheet1!R91C17</stp>
        <tr r="Q91" s="1"/>
      </tp>
      <tp t="e">
        <v>#N/A</v>
        <stp/>
        <stp>##V3_BDPV12</stp>
        <stp>AMSWA UW Equity</stp>
        <stp>RTG_MOODY_LONG_TERM</stp>
        <stp>[NASDAQ.xlsx]Sheet1!R16C12</stp>
        <tr r="L16" s="1"/>
      </tp>
      <tp t="e">
        <v>#N/A</v>
        <stp/>
        <stp>##V3_BDPV12</stp>
        <stp>ATVI UW Equity</stp>
        <stp>IS_OPER_INC</stp>
        <stp>[NASDAQ.xlsx]Sheet1!R5C23</stp>
        <tr r="W5" s="1"/>
      </tp>
      <tp>
        <v>47.973700000000001</v>
        <stp/>
        <stp>##V3_BDHV12</stp>
        <stp>SPDC UW Equity</stp>
        <stp>FREE_CASH_FLOW_MARGIN</stp>
        <stp>CQ12004</stp>
        <stp/>
        <stp>[NASDAQ.xlsx]FCFMarg BDH!R5C308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V5" s="4"/>
      </tp>
      <tp>
        <v>-3.1173000000000002</v>
        <stp/>
        <stp>##V3_BDHV12</stp>
        <stp>SPRT UW Equity</stp>
        <stp>FREE_CASH_FLOW_MARGIN</stp>
        <stp>CQ12004</stp>
        <stp/>
        <stp>[NASDAQ.xlsx]FCFMarg BDH!R5C318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F5" s="4"/>
      </tp>
      <tp>
        <v>23.063800000000001</v>
        <stp/>
        <stp>##V3_BDHV12</stp>
        <stp>YHOO UW Equity</stp>
        <stp>FREE_CASH_FLOW_MARGIN</stp>
        <stp>CQ12004</stp>
        <stp/>
        <stp>[NASDAQ.xlsx]FCFMarg BDH!R5C372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NH5" s="4"/>
      </tp>
      <tp>
        <v>-7.9877000000000002</v>
        <stp/>
        <stp>##V3_BDHV12</stp>
        <stp>RLOC UW Equity</stp>
        <stp>FREE_CASH_FLOW_MARGIN</stp>
        <stp>CQ12004</stp>
        <stp/>
        <stp>[NASDAQ.xlsx]FCFMarg BDH!R5C279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S5" s="4"/>
      </tp>
      <tp>
        <v>3.5061999999999998</v>
        <stp/>
        <stp>##V3_BDHV12</stp>
        <stp>SIGM UW Equity</stp>
        <stp>FREE_CASH_FLOW_MARGIN</stp>
        <stp>CQ12004</stp>
        <stp/>
        <stp>[NASDAQ.xlsx]FCFMarg BDH!R5C298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L5" s="4"/>
      </tp>
      <tp t="e">
        <v>#N/A</v>
        <stp/>
        <stp>##V3_BDPV12</stp>
        <stp>SGMA UW Equity</stp>
        <stp>NET_WORKING_CAPITAL_INVESTMENT</stp>
        <stp>[NASDAQ.xlsx]Sheet1!R300C27</stp>
        <tr r="AA300" s="1"/>
      </tp>
      <tp t="e">
        <v>#N/A</v>
        <stp/>
        <stp>##V3_BDPV12</stp>
        <stp>GLUU UW Equity</stp>
        <stp>SALES_REV_TURN</stp>
        <stp>[NASDAQ.xlsx]Sheet1!R140C15</stp>
        <tr r="O140" s="1"/>
      </tp>
      <tp t="e">
        <v>#N/A</v>
        <stp/>
        <stp>##V3_BDPV12</stp>
        <stp>SYMC UW Equity</stp>
        <stp>NET_WORKING_CAPITAL_INVESTMENT</stp>
        <stp>[NASDAQ.xlsx]Sheet1!R321C27</stp>
        <tr r="AA321" s="1"/>
      </tp>
      <tp t="e">
        <v>#N/A</v>
        <stp/>
        <stp>##V3_BDPV12</stp>
        <stp>RFMD UW Equity</stp>
        <stp>NET_WORKING_CAPITAL_INVESTMENT</stp>
        <stp>[NASDAQ.xlsx]Sheet1!R285C27</stp>
        <tr r="AA285" s="1"/>
      </tp>
      <tp t="e">
        <v>#N/A</v>
        <stp/>
        <stp>##V3_BDPV12</stp>
        <stp>PLUS UW Equity</stp>
        <stp>SALES_REV_TURN</stp>
        <stp>[NASDAQ.xlsx]Sheet1!R125C15</stp>
        <tr r="O125" s="1"/>
      </tp>
      <tp t="e">
        <v>#N/A</v>
        <stp/>
        <stp>##V3_BDPV12</stp>
        <stp>TRUE UW Equity</stp>
        <stp>RTG_MDY_ISSUER</stp>
        <stp>[NASDAQ.xlsx]Sheet1!R344C11</stp>
        <tr r="K344" s="1"/>
      </tp>
      <tp t="e">
        <v>#N/A</v>
        <stp/>
        <stp>##V3_BDPV12</stp>
        <stp>TTMI UW Equity</stp>
        <stp>NET_WORKING_CAPITAL_INVESTMENT</stp>
        <stp>[NASDAQ.xlsx]Sheet1!R346C27</stp>
        <tr r="AA346" s="1"/>
      </tp>
      <tp t="e">
        <v>#N/A</v>
        <stp/>
        <stp>##V3_BDPV12</stp>
        <stp>SEMI UW Equity</stp>
        <stp>NET_WORKING_CAPITAL_INVESTMENT</stp>
        <stp>[NASDAQ.xlsx]Sheet1!R315C27</stp>
        <tr r="AA315" s="1"/>
      </tp>
      <tp t="e">
        <v>#N/A</v>
        <stp/>
        <stp>##V3_BDPV12</stp>
        <stp>PSMI UW Equity</stp>
        <stp>NET_WORKING_CAPITAL_INVESTMENT</stp>
        <stp>[NASDAQ.xlsx]Sheet1!R253C27</stp>
        <tr r="AA253" s="1"/>
      </tp>
      <tp t="e">
        <v>#N/A</v>
        <stp/>
        <stp>##V3_BDPV12</stp>
        <stp>LIQD UW Equity</stp>
        <stp>BS_CASH_NEAR_CASH_ITEM</stp>
        <stp>[NASDAQ.xlsx]Sheet1!R192C28</stp>
        <tr r="AB192" s="1"/>
      </tp>
      <tp t="e">
        <v>#N/A</v>
        <stp/>
        <stp>##V3_BDPV12</stp>
        <stp>RP UW Equity</stp>
        <stp>TOT_DEBT_TO_EBITDA</stp>
        <stp>[NASDAQ.xlsx]Sheet1!R282C20</stp>
        <tr r="T282" s="1"/>
      </tp>
      <tp t="e">
        <v>#N/A</v>
        <stp/>
        <stp>##V3_BDPV12</stp>
        <stp>TRUE UW Equity</stp>
        <stp>SALES_REV_TURN</stp>
        <stp>[NASDAQ.xlsx]Sheet1!R344C15</stp>
        <tr r="O344" s="1"/>
      </tp>
      <tp t="e">
        <v>#N/A</v>
        <stp/>
        <stp>##V3_BDPV12</stp>
        <stp>IMMR UW Equity</stp>
        <stp>NET_WORKING_CAPITAL_INVESTMENT</stp>
        <stp>[NASDAQ.xlsx]Sheet1!R153C27</stp>
        <tr r="AA153" s="1"/>
      </tp>
      <tp t="e">
        <v>#N/A</v>
        <stp/>
        <stp>##V3_BDPV12</stp>
        <stp>PLUS UW Equity</stp>
        <stp>RTG_MDY_ISSUER</stp>
        <stp>[NASDAQ.xlsx]Sheet1!R125C11</stp>
        <tr r="K125" s="1"/>
      </tp>
      <tp t="e">
        <v>#N/A</v>
        <stp/>
        <stp>##V3_BDPV12</stp>
        <stp>SGMS UW Equity</stp>
        <stp>NET_WORKING_CAPITAL_INVESTMENT</stp>
        <stp>[NASDAQ.xlsx]Sheet1!R294C27</stp>
        <tr r="AA294" s="1"/>
      </tp>
      <tp t="e">
        <v>#N/A</v>
        <stp/>
        <stp>##V3_BDPV12</stp>
        <stp>RCMT UW Equity</stp>
        <stp>NET_WORKING_CAPITAL_INVESTMENT</stp>
        <stp>[NASDAQ.xlsx]Sheet1!R279C27</stp>
        <tr r="AA279" s="1"/>
      </tp>
      <tp t="e">
        <v>#N/A</v>
        <stp/>
        <stp>##V3_BDPV12</stp>
        <stp>GLUU UW Equity</stp>
        <stp>RTG_MDY_ISSUER</stp>
        <stp>[NASDAQ.xlsx]Sheet1!R140C11</stp>
        <tr r="K140" s="1"/>
      </tp>
      <tp t="e">
        <v>#N/A</v>
        <stp/>
        <stp>##V3_BDPV12</stp>
        <stp>QUMU UW Equity</stp>
        <stp>NET_WORKING_CAPITAL_INVESTMENT</stp>
        <stp>[NASDAQ.xlsx]Sheet1!R276C27</stp>
        <tr r="AA276" s="1"/>
      </tp>
      <tp t="e">
        <v>#N/A</v>
        <stp/>
        <stp>##V3_BDPV12</stp>
        <stp>BLKB UW Equity</stp>
        <stp>RTG_MOODY_LONG_TERM</stp>
        <stp>[NASDAQ.xlsx]Sheet1!R48C12</stp>
        <tr r="L48" s="1"/>
      </tp>
      <tp t="e">
        <v>#N/A</v>
        <stp/>
        <stp>##V3_BDPV12</stp>
        <stp>CTCT UW Equity</stp>
        <stp>IS_OPER_INC</stp>
        <stp>[NASDAQ.xlsx]Sheet1!R81C23</stp>
        <tr r="W81" s="1"/>
      </tp>
      <tp t="e">
        <v>#N/A</v>
        <stp/>
        <stp>##V3_BDPV12</stp>
        <stp>ANSS UW Equity</stp>
        <stp>OPER_MARGIN</stp>
        <stp>[NASDAQ.xlsx]Sheet1!R21C17</stp>
        <tr r="Q21" s="1"/>
      </tp>
      <tp t="e">
        <v>#N/A</v>
        <stp/>
        <stp>##V3_BDPV12</stp>
        <stp>DWCH UW Equity</stp>
        <stp>IS_OPER_INC</stp>
        <stp>[NASDAQ.xlsx]Sheet1!R97C23</stp>
        <tr r="W97" s="1"/>
      </tp>
      <tp t="e">
        <v>#N/A</v>
        <stp/>
        <stp>##V3_BDPV12</stp>
        <stp>BVSN UW Equity</stp>
        <stp>OPER_MARGIN</stp>
        <stp>[NASDAQ.xlsx]Sheet1!R55C17</stp>
        <tr r="Q55" s="1"/>
      </tp>
      <tp t="e">
        <v>#N/A</v>
        <stp/>
        <stp>##V3_BDPV12</stp>
        <stp>AMKR UW Equity</stp>
        <stp>RTG_MOODY_LONG_TERM</stp>
        <stp>[NASDAQ.xlsx]Sheet1!R17C12</stp>
        <tr r="L17" s="1"/>
      </tp>
      <tp t="e">
        <v>#N/A</v>
        <stp/>
        <stp>##V3_BDPV12</stp>
        <stp>CTSH UW Equity</stp>
        <stp>OPER_MARGIN</stp>
        <stp>[NASDAQ.xlsx]Sheet1!R71C17</stp>
        <tr r="Q71" s="1"/>
      </tp>
      <tp t="e">
        <v>#N/A</v>
        <stp/>
        <stp>##V3_BDPV12</stp>
        <stp>BRCM UW Equity</stp>
        <stp>IS_OPER_INC</stp>
        <stp>[NASDAQ.xlsx]Sheet1!R53C23</stp>
        <tr r="W53" s="1"/>
      </tp>
      <tp t="e">
        <v>#N/A</v>
        <stp/>
        <stp>##V3_BDPV12</stp>
        <stp>CPSI UW Equity</stp>
        <stp>OPER_MARGIN</stp>
        <stp>[NASDAQ.xlsx]Sheet1!R75C17</stp>
        <tr r="Q75" s="1"/>
      </tp>
      <tp t="e">
        <v>#N/A</v>
        <stp/>
        <stp>##V3_BDPV12</stp>
        <stp>BBSI UW Equity</stp>
        <stp>OPER_MARGIN</stp>
        <stp>[NASDAQ.xlsx]Sheet1!R44C17</stp>
        <tr r="Q44" s="1"/>
      </tp>
      <tp t="e">
        <v>#N/A</v>
        <stp/>
        <stp>##V3_BDPV12</stp>
        <stp>BRKS UW Equity</stp>
        <stp>RTG_MOODY_LONG_TERM</stp>
        <stp>[NASDAQ.xlsx]Sheet1!R57C12</stp>
        <tr r="L57" s="1"/>
      </tp>
      <tp t="e">
        <v>#N/A</v>
        <stp/>
        <stp>##V3_BDPV12</stp>
        <stp>CSCO UW Equity</stp>
        <stp>IS_OPER_INC</stp>
        <stp>[NASDAQ.xlsx]Sheet1!R68C23</stp>
        <tr r="W68" s="1"/>
      </tp>
      <tp t="e">
        <v>#N/A</v>
        <stp/>
        <stp>##V3_BDPV12</stp>
        <stp>ADSK UW Equity</stp>
        <stp>OPER_MARGIN</stp>
        <stp>[NASDAQ.xlsx]Sheet1!R38C17</stp>
        <tr r="Q38" s="1"/>
      </tp>
      <tp t="e">
        <v>#N/A</v>
        <stp/>
        <stp>##V3_BDPV12</stp>
        <stp>AMCC UW Equity</stp>
        <stp>IS_OPER_INC</stp>
        <stp>[NASDAQ.xlsx]Sheet1!R25C23</stp>
        <tr r="W25" s="1"/>
      </tp>
      <tp t="e">
        <v>#N/A</v>
        <stp/>
        <stp>##V3_BDPV12</stp>
        <stp>BRCD UW Equity</stp>
        <stp>IS_OPER_INC</stp>
        <stp>[NASDAQ.xlsx]Sheet1!R56C23</stp>
        <tr r="W56" s="1"/>
      </tp>
      <tp>
        <v>22.913900000000002</v>
        <stp/>
        <stp>##V3_BDHV12</stp>
        <stp>AMAT UW Equity</stp>
        <stp>FREE_CASH_FLOW_MARGIN</stp>
        <stp>CQ12004</stp>
        <stp/>
        <stp>[NASDAQ.xlsx]FCFMarg BDH!R5C23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W5" s="4"/>
      </tp>
      <tp>
        <v>3.3247999999999998</v>
        <stp/>
        <stp>##V3_BDHV12</stp>
        <stp>SYKE UW Equity</stp>
        <stp>FREE_CASH_FLOW_MARGIN</stp>
        <stp>CQ12004</stp>
        <stp/>
        <stp>[NASDAQ.xlsx]FCFMarg BDH!R5C319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G5" s="4"/>
      </tp>
      <tp>
        <v>10.424300000000001</v>
        <stp/>
        <stp>##V3_BDHV12</stp>
        <stp>CVLT UW Equity</stp>
        <stp>FREE_CASH_FLOW_MARGIN</stp>
        <stp>CQ12004</stp>
        <stp/>
        <stp>[NASDAQ.xlsx]FCFMarg BDH!R5C73</stp>
        <stp>Dir=V</stp>
        <stp>Dts=H</stp>
        <stp>Sort=D</stp>
        <stp>Quote=C</stp>
        <stp>QtTyp=Y</stp>
        <stp>Days=T</stp>
        <stp>Per=cq</stp>
        <stp>DtFmt=D</stp>
        <stp>UseDPDF=Y</stp>
        <stp>cols=1;rows=33</stp>
        <tr r="BU5" s="4"/>
      </tp>
      <tp>
        <v>3.4277000000000002</v>
        <stp/>
        <stp>##V3_BDHV12</stp>
        <stp>BSFT UW Equity</stp>
        <stp>FREE_CASH_FLOW_MARGIN</stp>
        <stp>CQ12004</stp>
        <stp/>
        <stp>[NASDAQ.xlsx]FCFMarg BDH!R5C53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BA5" s="4"/>
      </tp>
      <tp>
        <v>-1.7966</v>
        <stp/>
        <stp>##V3_BDHV12</stp>
        <stp>BCOV UW Equity</stp>
        <stp>FREE_CASH_FLOW_MARGIN</stp>
        <stp>CQ12004</stp>
        <stp/>
        <stp>[NASDAQ.xlsx]FCFMarg BDH!R5C51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AY5" s="4"/>
      </tp>
      <tp>
        <v>6.3300999999999998</v>
        <stp/>
        <stp>##V3_BDHV12</stp>
        <stp>SPLK UW Equity</stp>
        <stp>FREE_CASH_FLOW_MARGIN</stp>
        <stp>CQ12004</stp>
        <stp/>
        <stp>[NASDAQ.xlsx]FCFMarg BDH!R5C309</stp>
        <stp>Dir=V</stp>
        <stp>Dts=H</stp>
        <stp>Sort=D</stp>
        <stp>Quote=C</stp>
        <stp>QtTyp=Y</stp>
        <stp>Days=T</stp>
        <stp>Per=cq</stp>
        <stp>DtFmt=D</stp>
        <stp>UseDPDF=Y</stp>
        <stp>cols=1;rows=12</stp>
        <tr r="KW5" s="4"/>
      </tp>
      <tp>
        <v>12.038500000000001</v>
        <stp/>
        <stp>##V3_BDHV12</stp>
        <stp>SNDK UW Equity</stp>
        <stp>FREE_CASH_FLOW_MARGIN</stp>
        <stp>CQ12004</stp>
        <stp/>
        <stp>[NASDAQ.xlsx]FCFMarg BDH!R5C289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C5" s="4"/>
      </tp>
      <tp>
        <v>11.729200000000001</v>
        <stp/>
        <stp>##V3_BDHV12</stp>
        <stp>RCMT UW Equity</stp>
        <stp>FREE_CASH_FLOW_MARGIN</stp>
        <stp>CQ12004</stp>
        <stp/>
        <stp>[NASDAQ.xlsx]FCFMarg BDH!R5C278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R5" s="4"/>
      </tp>
      <tp>
        <v>-4.8856000000000002</v>
        <stp/>
        <stp>##V3_BDHV12</stp>
        <stp>SGMA UW Equity</stp>
        <stp>FREE_CASH_FLOW_MARGIN</stp>
        <stp>CQ12004</stp>
        <stp/>
        <stp>[NASDAQ.xlsx]FCFMarg BDH!R5C299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M5" s="4"/>
      </tp>
      <tp t="e">
        <v>#N/A</v>
        <stp/>
        <stp>##V3_BDPV12</stp>
        <stp>FALC UW Equity</stp>
        <stp>NET_WORKING_CAPITAL_INVESTMENT</stp>
        <stp>[NASDAQ.xlsx]Sheet1!R132C27</stp>
        <tr r="AA132" s="1"/>
      </tp>
      <tp t="e">
        <v>#N/A</v>
        <stp/>
        <stp>##V3_BDPV12</stp>
        <stp>SMTC UW Equity</stp>
        <stp>RTG_MDY_ISSUER</stp>
        <stp>[NASDAQ.xlsx]Sheet1!R298C11</stp>
        <tr r="K298" s="1"/>
      </tp>
      <tp t="e">
        <v>#N/A</v>
        <stp/>
        <stp>##V3_BDPV12</stp>
        <stp>SLTC UW Equity</stp>
        <stp>RTG_MDY_ISSUER</stp>
        <stp>[NASDAQ.xlsx]Sheet1!R297C11</stp>
        <tr r="K297" s="1"/>
      </tp>
      <tp t="e">
        <v>#N/A</v>
        <stp/>
        <stp>##V3_BDPV12</stp>
        <stp>VRTU UW Equity</stp>
        <stp>SALES_REV_TURN</stp>
        <stp>[NASDAQ.xlsx]Sheet1!R363C15</stp>
        <tr r="O363" s="1"/>
      </tp>
      <tp t="e">
        <v>#N/A</v>
        <stp/>
        <stp>##V3_BDPV12</stp>
        <stp>GRPN UW Equity</stp>
        <stp>BS_CASH_NEAR_CASH_ITEM</stp>
        <stp>[NASDAQ.xlsx]Sheet1!R143C28</stp>
        <tr r="AB143" s="1"/>
      </tp>
      <tp t="e">
        <v>#N/A</v>
        <stp/>
        <stp>##V3_BDPV12</stp>
        <stp>KOPN UW Equity</stp>
        <stp>BS_CASH_NEAR_CASH_ITEM</stp>
        <stp>[NASDAQ.xlsx]Sheet1!R184C28</stp>
        <tr r="AB184" s="1"/>
      </tp>
      <tp t="e">
        <v>#N/A</v>
        <stp/>
        <stp>##V3_BDPV12</stp>
        <stp>EOPN UW Equity</stp>
        <stp>BS_CASH_NEAR_CASH_ITEM</stp>
        <stp>[NASDAQ.xlsx]Sheet1!R107C28</stp>
        <tr r="AB107" s="1"/>
      </tp>
      <tp t="e">
        <v>#N/A</v>
        <stp/>
        <stp>##V3_BDPV12</stp>
        <stp>UCTT UW Equity</stp>
        <stp>SALES_REV_TURN</stp>
        <stp>[NASDAQ.xlsx]Sheet1!R350C15</stp>
        <tr r="O350" s="1"/>
      </tp>
      <tp t="e">
        <v>#N/A</v>
        <stp/>
        <stp>##V3_BDPV12</stp>
        <stp>INTU UW Equity</stp>
        <stp>SALES_REV_TURN</stp>
        <stp>[NASDAQ.xlsx]Sheet1!R168C15</stp>
        <tr r="O168" s="1"/>
      </tp>
      <tp t="e">
        <v>#N/A</v>
        <stp/>
        <stp>##V3_BDPV12</stp>
        <stp>LLTC UW Equity</stp>
        <stp>RTG_MDY_ISSUER</stp>
        <stp>[NASDAQ.xlsx]Sheet1!R191C11</stp>
        <tr r="K191" s="1"/>
      </tp>
      <tp t="e">
        <v>#N/A</v>
        <stp/>
        <stp>##V3_BDPV12</stp>
        <stp>WATT UW Equity</stp>
        <stp>SALES_REV_TURN</stp>
        <stp>[NASDAQ.xlsx]Sheet1!R119C15</stp>
        <tr r="O119" s="1"/>
      </tp>
      <tp t="e">
        <v>#N/A</v>
        <stp/>
        <stp>##V3_BDPV12</stp>
        <stp>INTC UW Equity</stp>
        <stp>RTG_MDY_ISSUER</stp>
        <stp>[NASDAQ.xlsx]Sheet1!R160C11</stp>
        <tr r="K160" s="1"/>
      </tp>
      <tp t="e">
        <v>#N/A</v>
        <stp/>
        <stp>##V3_BDPV12</stp>
        <stp>SATS UW Equity</stp>
        <stp>SALES_REV_TURN</stp>
        <stp>[NASDAQ.xlsx]Sheet1!R111C15</stp>
        <tr r="O111" s="1"/>
      </tp>
      <tp t="e">
        <v>#N/A</v>
        <stp/>
        <stp>##V3_BDPV12</stp>
        <stp>WSTG UW Equity</stp>
        <stp>RTG_MDY_ISSUER</stp>
        <stp>[NASDAQ.xlsx]Sheet1!R366C11</stp>
        <tr r="K366" s="1"/>
      </tp>
      <tp t="e">
        <v>#N/A</v>
        <stp/>
        <stp>##V3_BDPV12</stp>
        <stp>ENTR UW Equity</stp>
        <stp>SALES_REV_TURN</stp>
        <stp>[NASDAQ.xlsx]Sheet1!R123C15</stp>
        <tr r="O123" s="1"/>
      </tp>
      <tp t="e">
        <v>#N/A</v>
        <stp/>
        <stp>##V3_BDPV12</stp>
        <stp>EXTR UW Equity</stp>
        <stp>SALES_REV_TURN</stp>
        <stp>[NASDAQ.xlsx]Sheet1!R128C15</stp>
        <tr r="O128" s="1"/>
      </tp>
      <tp t="e">
        <v>#N/A</v>
        <stp/>
        <stp>##V3_BDPV12</stp>
        <stp>IGTE UW Equity</stp>
        <stp>RTG_MDY_ISSUER</stp>
        <stp>[NASDAQ.xlsx]Sheet1!R152C11</stp>
        <tr r="K152" s="1"/>
      </tp>
      <tp t="e">
        <v>#N/A</v>
        <stp/>
        <stp>##V3_BDPV12</stp>
        <stp>SMTP UW Equity</stp>
        <stp>SALES_REV_TURN</stp>
        <stp>[NASDAQ.xlsx]Sheet1!R306C15</stp>
        <tr r="O306" s="1"/>
      </tp>
      <tp t="e">
        <v>#N/A</v>
        <stp/>
        <stp>##V3_BDPV12</stp>
        <stp>MSTR UW Equity</stp>
        <stp>SALES_REV_TURN</stp>
        <stp>[NASDAQ.xlsx]Sheet1!R220C15</stp>
        <tr r="O220" s="1"/>
      </tp>
      <tp t="e">
        <v>#N/A</v>
        <stp/>
        <stp>##V3_BDPV12</stp>
        <stp>UNTD UW Equity</stp>
        <stp>RTG_MDY_ISSUER</stp>
        <stp>[NASDAQ.xlsx]Sheet1!R352C11</stp>
        <tr r="K352" s="1"/>
      </tp>
      <tp t="e">
        <v>#N/A</v>
        <stp/>
        <stp>##V3_BDPV12</stp>
        <stp>NETE UW Equity</stp>
        <stp>RTG_MDY_ISSUER</stp>
        <stp>[NASDAQ.xlsx]Sheet1!R231C11</stp>
        <tr r="K231" s="1"/>
      </tp>
      <tp t="e">
        <v>#N/A</v>
        <stp/>
        <stp>##V3_BDPV12</stp>
        <stp>INPH UW Equity</stp>
        <stp>BS_CASH_NEAR_CASH_ITEM</stp>
        <stp>[NASDAQ.xlsx]Sheet1!R164C28</stp>
        <tr r="AB164" s="1"/>
      </tp>
      <tp t="e">
        <v>#N/A</v>
        <stp/>
        <stp>##V3_BDPV12</stp>
        <stp>ENPH UW Equity</stp>
        <stp>BS_CASH_NEAR_CASH_ITEM</stp>
        <stp>[NASDAQ.xlsx]Sheet1!R122C28</stp>
        <tr r="AB122" s="1"/>
      </tp>
      <tp t="e">
        <v>#N/A</v>
        <stp/>
        <stp>##V3_BDPV12</stp>
        <stp>LPTH UW Equity</stp>
        <stp>RTG_MDY_ISSUER</stp>
        <stp>[NASDAQ.xlsx]Sheet1!R189C11</stp>
        <tr r="K189" s="1"/>
      </tp>
      <tp t="e">
        <v>#N/A</v>
        <stp/>
        <stp>##V3_BDPV12</stp>
        <stp>MITK UW Equity</stp>
        <stp>RTG_MDY_ISSUER</stp>
        <stp>[NASDAQ.xlsx]Sheet1!R222C11</stp>
        <tr r="K222" s="1"/>
      </tp>
      <tp t="e">
        <v>#N/A</v>
        <stp/>
        <stp>##V3_BDPV12</stp>
        <stp>DSPG UW Equity</stp>
        <stp>BS_CASH_NEAR_CASH_ITEM</stp>
        <stp>[NASDAQ.xlsx]Sheet1!R106C28</stp>
        <tr r="AB106" s="1"/>
      </tp>
      <tp t="e">
        <v>#N/A</v>
        <stp/>
        <stp>##V3_BDPV12</stp>
        <stp>SAPE UW Equity</stp>
        <stp>BS_CASH_NEAR_CASH_ITEM</stp>
        <stp>[NASDAQ.xlsx]Sheet1!R292C28</stp>
        <tr r="AB292" s="1"/>
      </tp>
      <tp t="e">
        <v>#N/A</v>
        <stp/>
        <stp>##V3_BDPV12</stp>
        <stp>TYPE UW Equity</stp>
        <stp>BS_CASH_NEAR_CASH_ITEM</stp>
        <stp>[NASDAQ.xlsx]Sheet1!R225C28</stp>
        <tr r="AB225" s="1"/>
      </tp>
      <tp t="e">
        <v>#N/A</v>
        <stp/>
        <stp>##V3_BDPV12</stp>
        <stp>IDTI UW Equity</stp>
        <stp>RTG_MDY_ISSUER</stp>
        <stp>[NASDAQ.xlsx]Sheet1!R158C11</stp>
        <tr r="K158" s="1"/>
      </tp>
      <tp t="e">
        <v>#N/A</v>
        <stp/>
        <stp>##V3_BDPV12</stp>
        <stp>PCTI UW Equity</stp>
        <stp>RTG_MDY_ISSUER</stp>
        <stp>[NASDAQ.xlsx]Sheet1!R249C11</stp>
        <tr r="K249" s="1"/>
      </tp>
      <tp t="e">
        <v>#N/A</v>
        <stp/>
        <stp>##V3_BDPV12</stp>
        <stp>NATI UW Equity</stp>
        <stp>RTG_MDY_ISSUER</stp>
        <stp>[NASDAQ.xlsx]Sheet1!R229C11</stp>
        <tr r="K229" s="1"/>
      </tp>
      <tp t="e">
        <v>#N/A</v>
        <stp/>
        <stp>##V3_BDPV12</stp>
        <stp>SPLK UW Equity</stp>
        <stp>NET_WORKING_CAPITAL_INVESTMENT</stp>
        <stp>[NASDAQ.xlsx]Sheet1!R310C27</stp>
        <tr r="AA310" s="1"/>
      </tp>
      <tp t="e">
        <v>#N/A</v>
        <stp/>
        <stp>##V3_BDPV12</stp>
        <stp>OVTI UW Equity</stp>
        <stp>RTG_MDY_ISSUER</stp>
        <stp>[NASDAQ.xlsx]Sheet1!R241C11</stp>
        <tr r="K241" s="1"/>
      </tp>
      <tp t="e">
        <v>#N/A</v>
        <stp/>
        <stp>##V3_BDPV12</stp>
        <stp>ULTI UW Equity</stp>
        <stp>RTG_MDY_ISSUER</stp>
        <stp>[NASDAQ.xlsx]Sheet1!R337C11</stp>
        <tr r="K337" s="1"/>
      </tp>
      <tp t="e">
        <v>#N/A</v>
        <stp/>
        <stp>##V3_BDPV12</stp>
        <stp>MNTX UW Equity</stp>
        <stp>SALES_REV_TURN</stp>
        <stp>[NASDAQ.xlsx]Sheet1!R203C15</stp>
        <tr r="O203" s="1"/>
      </tp>
      <tp t="e">
        <v>#N/A</v>
        <stp/>
        <stp>##V3_BDPV12</stp>
        <stp>MKTO UW Equity</stp>
        <stp>RTG_MDY_ISSUER</stp>
        <stp>[NASDAQ.xlsx]Sheet1!R204C11</stp>
        <tr r="K204" s="1"/>
      </tp>
      <tp t="e">
        <v>#N/A</v>
        <stp/>
        <stp>##V3_BDPV12</stp>
        <stp>HSTM UW Equity</stp>
        <stp>RTG_MDY_ISSUER</stp>
        <stp>[NASDAQ.xlsx]Sheet1!R147C11</stp>
        <tr r="K147" s="1"/>
      </tp>
      <tp t="e">
        <v>#N/A</v>
        <stp/>
        <stp>##V3_BDPV12</stp>
        <stp>PCTY UW Equity</stp>
        <stp>SALES_REV_TURN</stp>
        <stp>[NASDAQ.xlsx]Sheet1!R248C15</stp>
        <tr r="O248" s="1"/>
      </tp>
      <tp t="e">
        <v>#N/A</v>
        <stp/>
        <stp>##V3_BDPV12</stp>
        <stp>HILL UW Equity</stp>
        <stp>NET_WORKING_CAPITAL_INVESTMENT</stp>
        <stp>[NASDAQ.xlsx]Sheet1!R105C27</stp>
        <tr r="AA105" s="1"/>
      </tp>
      <tp t="e">
        <v>#N/A</v>
        <stp/>
        <stp>##V3_BDPV12</stp>
        <stp>INTX UW Equity</stp>
        <stp>SALES_REV_TURN</stp>
        <stp>[NASDAQ.xlsx]Sheet1!R165C15</stp>
        <tr r="O165" s="1"/>
      </tp>
      <tp t="e">
        <v>#N/A</v>
        <stp/>
        <stp>##V3_BDPV12</stp>
        <stp>NETE UW Equity</stp>
        <stp>SALES_REV_TURN</stp>
        <stp>[NASDAQ.xlsx]Sheet1!R231C15</stp>
        <tr r="O231" s="1"/>
      </tp>
      <tp t="e">
        <v>#N/A</v>
        <stp/>
        <stp>##V3_BDPV12</stp>
        <stp>FSLR UW Equity</stp>
        <stp>NET_WORKING_CAPITAL_INVESTMENT</stp>
        <stp>[NASDAQ.xlsx]Sheet1!R135C27</stp>
        <tr r="AA135" s="1"/>
      </tp>
      <tp t="e">
        <v>#N/A</v>
        <stp/>
        <stp>##V3_BDPV12</stp>
        <stp>MSTR UW Equity</stp>
        <stp>RTG_MDY_ISSUER</stp>
        <stp>[NASDAQ.xlsx]Sheet1!R220C11</stp>
        <tr r="K220" s="1"/>
      </tp>
      <tp t="e">
        <v>#N/A</v>
        <stp/>
        <stp>##V3_BDPV12</stp>
        <stp>UNTD UW Equity</stp>
        <stp>SALES_REV_TURN</stp>
        <stp>[NASDAQ.xlsx]Sheet1!R352C15</stp>
        <tr r="O352" s="1"/>
      </tp>
      <tp t="e">
        <v>#N/A</v>
        <stp/>
        <stp>##V3_BDPV12</stp>
        <stp>IGTE UW Equity</stp>
        <stp>SALES_REV_TURN</stp>
        <stp>[NASDAQ.xlsx]Sheet1!R152C15</stp>
        <tr r="O152" s="1"/>
      </tp>
      <tp t="e">
        <v>#N/A</v>
        <stp/>
        <stp>##V3_BDPV12</stp>
        <stp>OCLR UW Equity</stp>
        <stp>NET_WORKING_CAPITAL_INVESTMENT</stp>
        <stp>[NASDAQ.xlsx]Sheet1!R239C27</stp>
        <tr r="AA239" s="1"/>
      </tp>
      <tp t="e">
        <v>#N/A</v>
        <stp/>
        <stp>##V3_BDPV12</stp>
        <stp>SMTP UW Equity</stp>
        <stp>RTG_MDY_ISSUER</stp>
        <stp>[NASDAQ.xlsx]Sheet1!R306C11</stp>
        <tr r="K306" s="1"/>
      </tp>
      <tp t="e">
        <v>#N/A</v>
        <stp/>
        <stp>##V3_BDPV12</stp>
        <stp>ENTR UW Equity</stp>
        <stp>RTG_MDY_ISSUER</stp>
        <stp>[NASDAQ.xlsx]Sheet1!R123C11</stp>
        <tr r="K123" s="1"/>
      </tp>
      <tp t="e">
        <v>#N/A</v>
        <stp/>
        <stp>##V3_BDPV12</stp>
        <stp>EXTR UW Equity</stp>
        <stp>RTG_MDY_ISSUER</stp>
        <stp>[NASDAQ.xlsx]Sheet1!R128C11</stp>
        <tr r="K128" s="1"/>
      </tp>
      <tp t="e">
        <v>#N/A</v>
        <stp/>
        <stp>##V3_BDPV12</stp>
        <stp>WSTG UW Equity</stp>
        <stp>SALES_REV_TURN</stp>
        <stp>[NASDAQ.xlsx]Sheet1!R366C15</stp>
        <tr r="O366" s="1"/>
      </tp>
      <tp t="e">
        <v>#N/A</v>
        <stp/>
        <stp>##V3_BDPV12</stp>
        <stp>SATS UW Equity</stp>
        <stp>RTG_MDY_ISSUER</stp>
        <stp>[NASDAQ.xlsx]Sheet1!R111C11</stp>
        <tr r="K111" s="1"/>
      </tp>
      <tp t="e">
        <v>#N/A</v>
        <stp/>
        <stp>##V3_BDPV12</stp>
        <stp>XPLR UW Equity</stp>
        <stp>NET_WORKING_CAPITAL_INVESTMENT</stp>
        <stp>[NASDAQ.xlsx]Sheet1!R371C27</stp>
        <tr r="AA371" s="1"/>
      </tp>
      <tp t="e">
        <v>#N/A</v>
        <stp/>
        <stp>##V3_BDPV12</stp>
        <stp>PRLS UW Equity</stp>
        <stp>NET_WORKING_CAPITAL_INVESTMENT</stp>
        <stp>[NASDAQ.xlsx]Sheet1!R251C27</stp>
        <tr r="AA251" s="1"/>
      </tp>
      <tp t="e">
        <v>#N/A</v>
        <stp/>
        <stp>##V3_BDPV12</stp>
        <stp>INTC UW Equity</stp>
        <stp>SALES_REV_TURN</stp>
        <stp>[NASDAQ.xlsx]Sheet1!R160C15</stp>
        <tr r="O160" s="1"/>
      </tp>
      <tp t="e">
        <v>#N/A</v>
        <stp/>
        <stp>##V3_BDPV12</stp>
        <stp>WATT UW Equity</stp>
        <stp>RTG_MDY_ISSUER</stp>
        <stp>[NASDAQ.xlsx]Sheet1!R119C11</stp>
        <tr r="K119" s="1"/>
      </tp>
      <tp t="e">
        <v>#N/A</v>
        <stp/>
        <stp>##V3_BDPV12</stp>
        <stp>LLTC UW Equity</stp>
        <stp>SALES_REV_TURN</stp>
        <stp>[NASDAQ.xlsx]Sheet1!R191C15</stp>
        <tr r="O191" s="1"/>
      </tp>
      <tp t="e">
        <v>#N/A</v>
        <stp/>
        <stp>##V3_BDPV12</stp>
        <stp>INTU UW Equity</stp>
        <stp>RTG_MDY_ISSUER</stp>
        <stp>[NASDAQ.xlsx]Sheet1!R168C11</stp>
        <tr r="K168" s="1"/>
      </tp>
      <tp t="e">
        <v>#N/A</v>
        <stp/>
        <stp>##V3_BDPV12</stp>
        <stp>UCTT UW Equity</stp>
        <stp>RTG_MDY_ISSUER</stp>
        <stp>[NASDAQ.xlsx]Sheet1!R350C11</stp>
        <tr r="K350" s="1"/>
      </tp>
      <tp t="e">
        <v>#N/A</v>
        <stp/>
        <stp>##V3_BDPV12</stp>
        <stp>VRTU UW Equity</stp>
        <stp>RTG_MDY_ISSUER</stp>
        <stp>[NASDAQ.xlsx]Sheet1!R363C11</stp>
        <tr r="K363" s="1"/>
      </tp>
      <tp t="e">
        <v>#N/A</v>
        <stp/>
        <stp>##V3_BDPV12</stp>
        <stp>SMTC UW Equity</stp>
        <stp>SALES_REV_TURN</stp>
        <stp>[NASDAQ.xlsx]Sheet1!R298C15</stp>
        <tr r="O298" s="1"/>
      </tp>
      <tp t="e">
        <v>#N/A</v>
        <stp/>
        <stp>##V3_BDPV12</stp>
        <stp>SLTC UW Equity</stp>
        <stp>SALES_REV_TURN</stp>
        <stp>[NASDAQ.xlsx]Sheet1!R297C15</stp>
        <tr r="O297" s="1"/>
      </tp>
      <tp t="e">
        <v>#N/A</v>
        <stp/>
        <stp>##V3_BDPV12</stp>
        <stp>PXLW UW Equity</stp>
        <stp>NET_WORKING_CAPITAL_INVESTMENT</stp>
        <stp>[NASDAQ.xlsx]Sheet1!R257C27</stp>
        <tr r="AA257" s="1"/>
      </tp>
      <tp t="e">
        <v>#N/A</v>
        <stp/>
        <stp>##V3_BDPV12</stp>
        <stp>MFLX UW Equity</stp>
        <stp>NET_WORKING_CAPITAL_INVESTMENT</stp>
        <stp>[NASDAQ.xlsx]Sheet1!R228C27</stp>
        <tr r="AA228" s="1"/>
      </tp>
      <tp t="e">
        <v>#N/A</v>
        <stp/>
        <stp>##V3_BDPV12</stp>
        <stp>PFPT UW Equity</stp>
        <stp>BS_CASH_NEAR_CASH_ITEM</stp>
        <stp>[NASDAQ.xlsx]Sheet1!R264C28</stp>
        <tr r="AB264" s="1"/>
      </tp>
      <tp t="e">
        <v>#N/A</v>
        <stp/>
        <stp>##V3_BDPV12</stp>
        <stp>INTX UW Equity</stp>
        <stp>RTG_MDY_ISSUER</stp>
        <stp>[NASDAQ.xlsx]Sheet1!R165C11</stp>
        <tr r="K165" s="1"/>
      </tp>
      <tp t="e">
        <v>#N/A</v>
        <stp/>
        <stp>##V3_BDPV12</stp>
        <stp>PCTY UW Equity</stp>
        <stp>RTG_MDY_ISSUER</stp>
        <stp>[NASDAQ.xlsx]Sheet1!R248C11</stp>
        <tr r="K248" s="1"/>
      </tp>
      <tp t="e">
        <v>#N/A</v>
        <stp/>
        <stp>##V3_BDPV12</stp>
        <stp>HSTM UW Equity</stp>
        <stp>SALES_REV_TURN</stp>
        <stp>[NASDAQ.xlsx]Sheet1!R147C15</stp>
        <tr r="O147" s="1"/>
      </tp>
      <tp t="e">
        <v>#N/A</v>
        <stp/>
        <stp>##V3_BDPV12</stp>
        <stp>DGLY UW Equity</stp>
        <stp>NET_WORKING_CAPITAL_INVESTMENT</stp>
        <stp>[NASDAQ.xlsx]Sheet1!R101C27</stp>
        <tr r="AA101" s="1"/>
      </tp>
      <tp t="e">
        <v>#N/A</v>
        <stp/>
        <stp>##V3_BDPV12</stp>
        <stp>MKTO UW Equity</stp>
        <stp>SALES_REV_TURN</stp>
        <stp>[NASDAQ.xlsx]Sheet1!R204C15</stp>
        <tr r="O204" s="1"/>
      </tp>
      <tp t="e">
        <v>#N/A</v>
        <stp/>
        <stp>##V3_BDPV12</stp>
        <stp>MNTX UW Equity</stp>
        <stp>RTG_MDY_ISSUER</stp>
        <stp>[NASDAQ.xlsx]Sheet1!R203C11</stp>
        <tr r="K203" s="1"/>
      </tp>
      <tp t="e">
        <v>#N/A</v>
        <stp/>
        <stp>##V3_BDPV12</stp>
        <stp>ULTI UW Equity</stp>
        <stp>SALES_REV_TURN</stp>
        <stp>[NASDAQ.xlsx]Sheet1!R337C15</stp>
        <tr r="O337" s="1"/>
      </tp>
      <tp t="e">
        <v>#N/A</v>
        <stp/>
        <stp>##V3_BDPV12</stp>
        <stp>NATI UW Equity</stp>
        <stp>SALES_REV_TURN</stp>
        <stp>[NASDAQ.xlsx]Sheet1!R229C15</stp>
        <tr r="O229" s="1"/>
      </tp>
      <tp t="e">
        <v>#N/A</v>
        <stp/>
        <stp>##V3_BDPV12</stp>
        <stp>OVTI UW Equity</stp>
        <stp>SALES_REV_TURN</stp>
        <stp>[NASDAQ.xlsx]Sheet1!R241C15</stp>
        <tr r="O241" s="1"/>
      </tp>
      <tp t="e">
        <v>#N/A</v>
        <stp/>
        <stp>##V3_BDPV12</stp>
        <stp>PCTI UW Equity</stp>
        <stp>SALES_REV_TURN</stp>
        <stp>[NASDAQ.xlsx]Sheet1!R249C15</stp>
        <tr r="O249" s="1"/>
      </tp>
      <tp t="e">
        <v>#N/A</v>
        <stp/>
        <stp>##V3_BDPV12</stp>
        <stp>IDTI UW Equity</stp>
        <stp>SALES_REV_TURN</stp>
        <stp>[NASDAQ.xlsx]Sheet1!R158C15</stp>
        <tr r="O158" s="1"/>
      </tp>
      <tp t="e">
        <v>#N/A</v>
        <stp/>
        <stp>##V3_BDPV12</stp>
        <stp>SNPS UW Equity</stp>
        <stp>BS_CASH_NEAR_CASH_ITEM</stp>
        <stp>[NASDAQ.xlsx]Sheet1!R325C28</stp>
        <tr r="AB325" s="1"/>
      </tp>
      <tp t="e">
        <v>#N/A</v>
        <stp/>
        <stp>##V3_BDPV12</stp>
        <stp>MITK UW Equity</stp>
        <stp>SALES_REV_TURN</stp>
        <stp>[NASDAQ.xlsx]Sheet1!R222C15</stp>
        <tr r="O222" s="1"/>
      </tp>
      <tp t="e">
        <v>#N/A</v>
        <stp/>
        <stp>##V3_BDPV12</stp>
        <stp>LPTH UW Equity</stp>
        <stp>SALES_REV_TURN</stp>
        <stp>[NASDAQ.xlsx]Sheet1!R189C15</stp>
        <tr r="O189" s="1"/>
      </tp>
      <tp t="e">
        <v>#N/A</v>
        <stp/>
        <stp>##V3_BDPV12</stp>
        <stp>MDRX UW Equity</stp>
        <stp>OPER_MARGIN</stp>
        <stp>[NASDAQ.xlsx]Sheet1!R13C17</stp>
        <tr r="Q13" s="1"/>
      </tp>
      <tp t="e">
        <v>#N/A</v>
        <stp/>
        <stp>##V3_BDPV12</stp>
        <stp>CLRX UW Equity</stp>
        <stp>OPER_MARGIN</stp>
        <stp>[NASDAQ.xlsx]Sheet1!R72C17</stp>
        <tr r="Q72" s="1"/>
      </tp>
      <tp t="e">
        <v>#N/A</v>
        <stp/>
        <stp>##V3_BDPV12</stp>
        <stp>ARRS UW Equity</stp>
        <stp>OPER_MARGIN</stp>
        <stp>[NASDAQ.xlsx]Sheet1!R27C17</stp>
        <tr r="Q27" s="1"/>
      </tp>
      <tp t="e">
        <v>#N/A</v>
        <stp/>
        <stp>##V3_BDPV12</stp>
        <stp>CCRN UW Equity</stp>
        <stp>OPER_MARGIN</stp>
        <stp>[NASDAQ.xlsx]Sheet1!R88C17</stp>
        <tr r="Q88" s="1"/>
      </tp>
      <tp t="e">
        <v>#N/A</v>
        <stp/>
        <stp>##V3_BDPV12</stp>
        <stp>TWOU UW Equity</stp>
        <stp>RTG_MDY_ISSUER</stp>
        <stp>[NASDAQ.xlsx]Sheet1!R3C11</stp>
        <tr r="K3" s="1"/>
      </tp>
      <tp t="e">
        <v>#N/A</v>
        <stp/>
        <stp>##V3_BDPV12</stp>
        <stp>CERN UW Equity</stp>
        <stp>OPER_MARGIN</stp>
        <stp>[NASDAQ.xlsx]Sheet1!R65C17</stp>
        <tr r="Q65" s="1"/>
      </tp>
      <tp t="e">
        <v>#N/A</v>
        <stp/>
        <stp>##V3_BDPV12</stp>
        <stp>AMBA UW Equity</stp>
        <stp>IS_OPER_INC</stp>
        <stp>[NASDAQ.xlsx]Sheet1!R15C23</stp>
        <tr r="W15" s="1"/>
      </tp>
      <tp t="e">
        <v>#N/A</v>
        <stp/>
        <stp>##V3_BDPV12</stp>
        <stp>AWRE UW Equity</stp>
        <stp>OPER_MARGIN</stp>
        <stp>[NASDAQ.xlsx]Sheet1!R41C17</stp>
        <tr r="Q41" s="1"/>
      </tp>
      <tp t="e">
        <v>#N/A</v>
        <stp/>
        <stp>##V3_BDPV12</stp>
        <stp>PTC UW Equity</stp>
        <stp>RTG_MDY_SEN_UNSECURED_DEBT</stp>
        <stp>[NASDAQ.xlsx]Sheet1!R265C10</stp>
        <tr r="J265" s="1"/>
      </tp>
      <tp t="e">
        <v>#N/A</v>
        <stp/>
        <stp>##V3_BDPV12</stp>
        <stp>KFX UW Equity</stp>
        <stp>TOT_DEBT_TO_EBITDA</stp>
        <stp>[NASDAQ.xlsx]Sheet1!R183C20</stp>
        <tr r="T183" s="1"/>
      </tp>
      <tp>
        <v>10.2278</v>
        <stp/>
        <stp>##V3_BDHV12</stp>
        <stp>EPAY UW Equity</stp>
        <stp>FREE_CASH_FLOW_MARGIN</stp>
        <stp>CQ12004</stp>
        <stp/>
        <stp>[NASDAQ.xlsx]FCFMarg BDH!R5C49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W5" s="4"/>
      </tp>
      <tp>
        <v>8.4605999999999995</v>
        <stp/>
        <stp>##V3_BDHV12</stp>
        <stp>ASUR UW Equity</stp>
        <stp>FREE_CASH_FLOW_MARGIN</stp>
        <stp>CQ12004</stp>
        <stp/>
        <stp>[NASDAQ.xlsx]FCFMarg BDH!R5C32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AF5" s="4"/>
      </tp>
      <tp>
        <v>-40.751399999999997</v>
        <stp/>
        <stp>##V3_BDHV12</stp>
        <stp>COVS UW Equity</stp>
        <stp>FREE_CASH_FLOW_MARGIN</stp>
        <stp>CQ12004</stp>
        <stp/>
        <stp>[NASDAQ.xlsx]FCFMarg BDH!R5C83</stp>
        <stp>Dir=V</stp>
        <stp>Dts=H</stp>
        <stp>Sort=D</stp>
        <stp>Quote=C</stp>
        <stp>QtTyp=Y</stp>
        <stp>Days=T</stp>
        <stp>Per=cq</stp>
        <stp>DtFmt=D</stp>
        <stp>UseDPDF=Y</stp>
        <stp>cols=1;rows=12</stp>
        <tr r="CE5" s="4"/>
      </tp>
      <tp t="e">
        <v>#N/A</v>
        <stp/>
        <stp>##V3_BDPV12</stp>
        <stp>BIRT UW Equity</stp>
        <stp>EBITDA_TO_TOT_INT_EXP</stp>
        <stp>[NASDAQ.xlsx]Sheet1!R6C21</stp>
        <tr r="U6" s="1"/>
      </tp>
      <tp>
        <v>18.487400000000001</v>
        <stp/>
        <stp>##V3_BDHV12</stp>
        <stp>TACT UW Equity</stp>
        <stp>FREE_CASH_FLOW_MARGIN</stp>
        <stp>CQ12004</stp>
        <stp/>
        <stp>[NASDAQ.xlsx]FCFMarg BDH!R5C339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MA5" s="4"/>
      </tp>
      <tp>
        <v>35.249699999999997</v>
        <stp/>
        <stp>##V3_BDHV12</stp>
        <stp>UBNT UW Equity</stp>
        <stp>FREE_CASH_FLOW_MARGIN</stp>
        <stp>CQ12004</stp>
        <stp/>
        <stp>[NASDAQ.xlsx]FCFMarg BDH!R5C348</stp>
        <stp>Dir=V</stp>
        <stp>Dts=H</stp>
        <stp>Sort=D</stp>
        <stp>Quote=C</stp>
        <stp>QtTyp=Y</stp>
        <stp>Days=T</stp>
        <stp>Per=cq</stp>
        <stp>DtFmt=D</stp>
        <stp>UseDPDF=Y</stp>
        <stp>cols=1;rows=16</stp>
        <tr r="MJ5" s="4"/>
      </tp>
      <tp>
        <v>-0.76910000000000001</v>
        <stp/>
        <stp>##V3_BDHV12</stp>
        <stp>TECD UW Equity</stp>
        <stp>FREE_CASH_FLOW_MARGIN</stp>
        <stp>CQ12004</stp>
        <stp/>
        <stp>[NASDAQ.xlsx]FCFMarg BDH!R5C329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Q5" s="4"/>
      </tp>
      <tp t="e">
        <v>#N/A</v>
        <stp/>
        <stp>##V3_BDPV12</stp>
        <stp>NLST UW Equity</stp>
        <stp>SALES_REV_TURN</stp>
        <stp>[NASDAQ.xlsx]Sheet1!R233C15</stp>
        <tr r="O233" s="1"/>
      </tp>
      <tp t="e">
        <v>#N/A</v>
        <stp/>
        <stp>##V3_BDPV12</stp>
        <stp>SCSC UW Equity</stp>
        <stp>RTG_MDY_ISSUER</stp>
        <stp>[NASDAQ.xlsx]Sheet1!R293C11</stp>
        <tr r="K293" s="1"/>
      </tp>
      <tp t="e">
        <v>#N/A</v>
        <stp/>
        <stp>##V3_BDPV12</stp>
        <stp>SPSC UW Equity</stp>
        <stp>RTG_MDY_ISSUER</stp>
        <stp>[NASDAQ.xlsx]Sheet1!R311C11</stp>
        <tr r="K311" s="1"/>
      </tp>
      <tp t="e">
        <v>#N/A</v>
        <stp/>
        <stp>##V3_BDPV12</stp>
        <stp>FISV UW Equity</stp>
        <stp>SALES_REV_TURN</stp>
        <stp>[NASDAQ.xlsx]Sheet1!R136C15</stp>
        <tr r="O136" s="1"/>
      </tp>
      <tp t="e">
        <v>#N/A</v>
        <stp/>
        <stp>##V3_BDPV12</stp>
        <stp>XRSC UW Equity</stp>
        <stp>RTG_MDY_ISSUER</stp>
        <stp>[NASDAQ.xlsx]Sheet1!R372C11</stp>
        <tr r="K372" s="1"/>
      </tp>
      <tp t="e">
        <v>#N/A</v>
        <stp/>
        <stp>##V3_BDPV12</stp>
        <stp>JDSU UW Equity</stp>
        <stp>SALES_REV_TURN</stp>
        <stp>[NASDAQ.xlsx]Sheet1!R174C15</stp>
        <tr r="O174" s="1"/>
      </tp>
      <tp t="e">
        <v>#N/A</v>
        <stp/>
        <stp>##V3_BDPV12</stp>
        <stp>TTWO UW Equity</stp>
        <stp>BS_CASH_NEAR_CASH_ITEM</stp>
        <stp>[NASDAQ.xlsx]Sheet1!R328C28</stp>
        <tr r="AB328" s="1"/>
      </tp>
      <tp t="e">
        <v>#N/A</v>
        <stp/>
        <stp>##V3_BDPV12</stp>
        <stp>ISSC UW Equity</stp>
        <stp>RTG_MDY_ISSUER</stp>
        <stp>[NASDAQ.xlsx]Sheet1!R157C11</stp>
        <tr r="K157" s="1"/>
      </tp>
      <tp t="e">
        <v>#N/A</v>
        <stp/>
        <stp>##V3_BDPV12</stp>
        <stp>SYKE UW Equity</stp>
        <stp>NET_WORKING_CAPITAL_INVESTMENT</stp>
        <stp>[NASDAQ.xlsx]Sheet1!R320C27</stp>
        <tr r="AA320" s="1"/>
      </tp>
      <tp t="e">
        <v>#N/A</v>
        <stp/>
        <stp>##V3_BDPV12</stp>
        <stp>FNSR UW Equity</stp>
        <stp>SALES_REV_TURN</stp>
        <stp>[NASDAQ.xlsx]Sheet1!R133C15</stp>
        <tr r="O133" s="1"/>
      </tp>
      <tp t="e">
        <v>#N/A</v>
        <stp/>
        <stp>##V3_BDPV12</stp>
        <stp>POWI UW Equity</stp>
        <stp>BS_CASH_NEAR_CASH_ITEM</stp>
        <stp>[NASDAQ.xlsx]Sheet1!R260C28</stp>
        <tr r="AB260" s="1"/>
      </tp>
      <tp t="e">
        <v>#N/A</v>
        <stp/>
        <stp>##V3_BDPV12</stp>
        <stp>VTSS UW Equity</stp>
        <stp>SALES_REV_TURN</stp>
        <stp>[NASDAQ.xlsx]Sheet1!R364C15</stp>
        <tr r="O364" s="1"/>
      </tp>
      <tp t="e">
        <v>#N/A</v>
        <stp/>
        <stp>##V3_BDPV12</stp>
        <stp>RNWK UW Equity</stp>
        <stp>BS_CASH_NEAR_CASH_ITEM</stp>
        <stp>[NASDAQ.xlsx]Sheet1!R281C28</stp>
        <tr r="AB281" s="1"/>
      </tp>
      <tp t="e">
        <v>#N/A</v>
        <stp/>
        <stp>##V3_BDPV12</stp>
        <stp>NTWK UW Equity</stp>
        <stp>BS_CASH_NEAR_CASH_ITEM</stp>
        <stp>[NASDAQ.xlsx]Sheet1!R235C28</stp>
        <tr r="AB235" s="1"/>
      </tp>
      <tp t="e">
        <v>#N/A</v>
        <stp/>
        <stp>##V3_BDPV12</stp>
        <stp>VRSK UW Equity</stp>
        <stp>RTG_MDY_ISSUER</stp>
        <stp>[NASDAQ.xlsx]Sheet1!R359C11</stp>
        <tr r="K359" s="1"/>
      </tp>
      <tp t="e">
        <v>#N/A</v>
        <stp/>
        <stp>##V3_BDPV12</stp>
        <stp>MTSI UW Equity</stp>
        <stp>RTG_MDY_ISSUER</stp>
        <stp>[NASDAQ.xlsx]Sheet1!R199C11</stp>
        <tr r="K199" s="1"/>
      </tp>
      <tp t="e">
        <v>#N/A</v>
        <stp/>
        <stp>##V3_BDPV12</stp>
        <stp>ISSI UW Equity</stp>
        <stp>RTG_MDY_ISSUER</stp>
        <stp>[NASDAQ.xlsx]Sheet1!R159C11</stp>
        <tr r="K159" s="1"/>
      </tp>
      <tp t="e">
        <v>#N/A</v>
        <stp/>
        <stp>##V3_BDPV12</stp>
        <stp>VDSI UW Equity</stp>
        <stp>RTG_MDY_ISSUER</stp>
        <stp>[NASDAQ.xlsx]Sheet1!R355C11</stp>
        <tr r="K355" s="1"/>
      </tp>
      <tp t="e">
        <v>#N/A</v>
        <stp/>
        <stp>##V3_BDPV12</stp>
        <stp>SMSI UW Equity</stp>
        <stp>RTG_MDY_ISSUER</stp>
        <stp>[NASDAQ.xlsx]Sheet1!R305C11</stp>
        <tr r="K305" s="1"/>
      </tp>
      <tp t="e">
        <v>#N/A</v>
        <stp/>
        <stp>##V3_BDPV12</stp>
        <stp>VRSN UW Equity</stp>
        <stp>RTG_MDY_ISSUER</stp>
        <stp>[NASDAQ.xlsx]Sheet1!R358C11</stp>
        <tr r="K358" s="1"/>
      </tp>
      <tp t="e">
        <v>#N/A</v>
        <stp/>
        <stp>##V3_BDPV12</stp>
        <stp>MDSO UW Equity</stp>
        <stp>RTG_MDY_ISSUER</stp>
        <stp>[NASDAQ.xlsx]Sheet1!R210C11</stp>
        <tr r="K210" s="1"/>
      </tp>
      <tp t="e">
        <v>#N/A</v>
        <stp/>
        <stp>##V3_BDPV12</stp>
        <stp>MOSY UW Equity</stp>
        <stp>SALES_REV_TURN</stp>
        <stp>[NASDAQ.xlsx]Sheet1!R226C15</stp>
        <tr r="O226" s="1"/>
      </tp>
      <tp t="e">
        <v>#N/A</v>
        <stp/>
        <stp>##V3_BDPV12</stp>
        <stp>KBALV UW Equity</stp>
        <stp>RTG_MDY_ISSUER</stp>
        <stp>[NASDAQ.xlsx]Sheet1!R182C11</stp>
        <tr r="K182" s="1"/>
      </tp>
      <tp t="e">
        <v>#N/A</v>
        <stp/>
        <stp>##V3_BDPV12</stp>
        <stp>RESN UW Equity</stp>
        <stp>RTG_MDY_ISSUER</stp>
        <stp>[NASDAQ.xlsx]Sheet1!R284C11</stp>
        <tr r="K284" s="1"/>
      </tp>
      <tp t="e">
        <v>#N/A</v>
        <stp/>
        <stp>##V3_BDPV12</stp>
        <stp>MTSN UW Equity</stp>
        <stp>RTG_MDY_ISSUER</stp>
        <stp>[NASDAQ.xlsx]Sheet1!R205C11</stp>
        <tr r="K205" s="1"/>
      </tp>
      <tp t="e">
        <v>#N/A</v>
        <stp/>
        <stp>##V3_BDPV12</stp>
        <stp>LPSN UW Equity</stp>
        <stp>RTG_MDY_ISSUER</stp>
        <stp>[NASDAQ.xlsx]Sheet1!R194C11</stp>
        <tr r="K194" s="1"/>
      </tp>
      <tp t="e">
        <v>#N/A</v>
        <stp/>
        <stp>##V3_BDPV12</stp>
        <stp>KBALB UW Equity</stp>
        <stp>SALES_REV_TURN</stp>
        <stp>[NASDAQ.xlsx]Sheet1!R181C15</stp>
        <tr r="O181" s="1"/>
      </tp>
      <tp t="e">
        <v>#N/A</v>
        <stp/>
        <stp>##V3_BDPV12</stp>
        <stp>FB UW Equity</stp>
        <stp>RTG_MDY_SEN_UNSECURED_DEBT</stp>
        <stp>[NASDAQ.xlsx]Sheet1!R130C10</stp>
        <tr r="J130" s="1"/>
      </tp>
      <tp t="e">
        <v>#N/A</v>
        <stp/>
        <stp>##V3_BDPV12</stp>
        <stp>VTSS UW Equity</stp>
        <stp>RTG_MDY_ISSUER</stp>
        <stp>[NASDAQ.xlsx]Sheet1!R364C11</stp>
        <tr r="K364" s="1"/>
      </tp>
      <tp t="e">
        <v>#N/A</v>
        <stp/>
        <stp>##V3_BDPV12</stp>
        <stp>EMKR UW Equity</stp>
        <stp>NET_WORKING_CAPITAL_INVESTMENT</stp>
        <stp>[NASDAQ.xlsx]Sheet1!R117C27</stp>
        <tr r="AA117" s="1"/>
      </tp>
      <tp t="e">
        <v>#N/A</v>
        <stp/>
        <stp>##V3_BDPV12</stp>
        <stp>FNSR UW Equity</stp>
        <stp>RTG_MDY_ISSUER</stp>
        <stp>[NASDAQ.xlsx]Sheet1!R133C11</stp>
        <tr r="K133" s="1"/>
      </tp>
      <tp t="e">
        <v>#N/A</v>
        <stp/>
        <stp>##V3_BDPV12</stp>
        <stp>SWKS UW Equity</stp>
        <stp>NET_WORKING_CAPITAL_INVESTMENT</stp>
        <stp>[NASDAQ.xlsx]Sheet1!R304C27</stp>
        <tr r="AA304" s="1"/>
      </tp>
      <tp t="e">
        <v>#N/A</v>
        <stp/>
        <stp>##V3_BDPV12</stp>
        <stp>PRKR UW Equity</stp>
        <stp>NET_WORKING_CAPITAL_INVESTMENT</stp>
        <stp>[NASDAQ.xlsx]Sheet1!R247C27</stp>
        <tr r="AA247" s="1"/>
      </tp>
      <tp t="e">
        <v>#N/A</v>
        <stp/>
        <stp>##V3_BDPV12</stp>
        <stp>ISSC UW Equity</stp>
        <stp>SALES_REV_TURN</stp>
        <stp>[NASDAQ.xlsx]Sheet1!R157C15</stp>
        <tr r="O157" s="1"/>
      </tp>
      <tp t="e">
        <v>#N/A</v>
        <stp/>
        <stp>##V3_BDPV12</stp>
        <stp>JDSU UW Equity</stp>
        <stp>RTG_MDY_ISSUER</stp>
        <stp>[NASDAQ.xlsx]Sheet1!R174C11</stp>
        <tr r="K174" s="1"/>
      </tp>
      <tp t="e">
        <v>#N/A</v>
        <stp/>
        <stp>##V3_BDPV12</stp>
        <stp>FISV UW Equity</stp>
        <stp>RTG_MDY_ISSUER</stp>
        <stp>[NASDAQ.xlsx]Sheet1!R136C11</stp>
        <tr r="K136" s="1"/>
      </tp>
      <tp t="e">
        <v>#N/A</v>
        <stp/>
        <stp>##V3_BDPV12</stp>
        <stp>XRSC UW Equity</stp>
        <stp>SALES_REV_TURN</stp>
        <stp>[NASDAQ.xlsx]Sheet1!R372C15</stp>
        <tr r="O372" s="1"/>
      </tp>
      <tp t="e">
        <v>#N/A</v>
        <stp/>
        <stp>##V3_BDPV12</stp>
        <stp>SPSC UW Equity</stp>
        <stp>SALES_REV_TURN</stp>
        <stp>[NASDAQ.xlsx]Sheet1!R311C15</stp>
        <tr r="O311" s="1"/>
      </tp>
      <tp t="e">
        <v>#N/A</v>
        <stp/>
        <stp>##V3_BDPV12</stp>
        <stp>SCSC UW Equity</stp>
        <stp>SALES_REV_TURN</stp>
        <stp>[NASDAQ.xlsx]Sheet1!R293C15</stp>
        <tr r="O293" s="1"/>
      </tp>
      <tp t="e">
        <v>#N/A</v>
        <stp/>
        <stp>##V3_BDPV12</stp>
        <stp>NLST UW Equity</stp>
        <stp>RTG_MDY_ISSUER</stp>
        <stp>[NASDAQ.xlsx]Sheet1!R233C11</stp>
        <tr r="K233" s="1"/>
      </tp>
      <tp t="e">
        <v>#N/A</v>
        <stp/>
        <stp>##V3_BDPV12</stp>
        <stp>LPSN UW Equity</stp>
        <stp>SALES_REV_TURN</stp>
        <stp>[NASDAQ.xlsx]Sheet1!R194C15</stp>
        <tr r="O194" s="1"/>
      </tp>
      <tp t="e">
        <v>#N/A</v>
        <stp/>
        <stp>##V3_BDPV12</stp>
        <stp>KBALB UW Equity</stp>
        <stp>RTG_MDY_ISSUER</stp>
        <stp>[NASDAQ.xlsx]Sheet1!R181C11</stp>
        <tr r="K181" s="1"/>
      </tp>
      <tp t="e">
        <v>#N/A</v>
        <stp/>
        <stp>##V3_BDPV12</stp>
        <stp>MTSN UW Equity</stp>
        <stp>SALES_REV_TURN</stp>
        <stp>[NASDAQ.xlsx]Sheet1!R205C15</stp>
        <tr r="O205" s="1"/>
      </tp>
      <tp t="e">
        <v>#N/A</v>
        <stp/>
        <stp>##V3_BDPV12</stp>
        <stp>WWWW UW Equity</stp>
        <stp>BS_CASH_NEAR_CASH_ITEM</stp>
        <stp>[NASDAQ.xlsx]Sheet1!R367C28</stp>
        <tr r="AB367" s="1"/>
      </tp>
      <tp t="e">
        <v>#N/A</v>
        <stp/>
        <stp>##V3_BDPV12</stp>
        <stp>RESN UW Equity</stp>
        <stp>SALES_REV_TURN</stp>
        <stp>[NASDAQ.xlsx]Sheet1!R284C15</stp>
        <tr r="O284" s="1"/>
      </tp>
      <tp t="e">
        <v>#N/A</v>
        <stp/>
        <stp>##V3_BDPV12</stp>
        <stp>KBALV UW Equity</stp>
        <stp>SALES_REV_TURN</stp>
        <stp>[NASDAQ.xlsx]Sheet1!R182C15</stp>
        <tr r="O182" s="1"/>
      </tp>
      <tp t="e">
        <v>#N/A</v>
        <stp/>
        <stp>##V3_BDPV12</stp>
        <stp>MOSY UW Equity</stp>
        <stp>RTG_MDY_ISSUER</stp>
        <stp>[NASDAQ.xlsx]Sheet1!R226C11</stp>
        <tr r="K226" s="1"/>
      </tp>
      <tp t="e">
        <v>#N/A</v>
        <stp/>
        <stp>##V3_BDPV12</stp>
        <stp>MDSO UW Equity</stp>
        <stp>SALES_REV_TURN</stp>
        <stp>[NASDAQ.xlsx]Sheet1!R210C15</stp>
        <tr r="O210" s="1"/>
      </tp>
      <tp t="e">
        <v>#N/A</v>
        <stp/>
        <stp>##V3_BDPV12</stp>
        <stp>VRSN UW Equity</stp>
        <stp>SALES_REV_TURN</stp>
        <stp>[NASDAQ.xlsx]Sheet1!R358C15</stp>
        <tr r="O358" s="1"/>
      </tp>
      <tp t="e">
        <v>#N/A</v>
        <stp/>
        <stp>##V3_BDPV12</stp>
        <stp>VDSI UW Equity</stp>
        <stp>SALES_REV_TURN</stp>
        <stp>[NASDAQ.xlsx]Sheet1!R355C15</stp>
        <tr r="O355" s="1"/>
      </tp>
      <tp t="e">
        <v>#N/A</v>
        <stp/>
        <stp>##V3_BDPV12</stp>
        <stp>SMSI UW Equity</stp>
        <stp>SALES_REV_TURN</stp>
        <stp>[NASDAQ.xlsx]Sheet1!R305C15</stp>
        <tr r="O305" s="1"/>
      </tp>
      <tp t="e">
        <v>#N/A</v>
        <stp/>
        <stp>##V3_BDPV12</stp>
        <stp>ISSI UW Equity</stp>
        <stp>SALES_REV_TURN</stp>
        <stp>[NASDAQ.xlsx]Sheet1!R159C15</stp>
        <tr r="O159" s="1"/>
      </tp>
      <tp t="e">
        <v>#N/A</v>
        <stp/>
        <stp>##V3_BDPV12</stp>
        <stp>MTSI UW Equity</stp>
        <stp>SALES_REV_TURN</stp>
        <stp>[NASDAQ.xlsx]Sheet1!R199C15</stp>
        <tr r="O199" s="1"/>
      </tp>
      <tp t="e">
        <v>#N/A</v>
        <stp/>
        <stp>##V3_BDPV12</stp>
        <stp>MPWR UW Equity</stp>
        <stp>BS_CASH_NEAR_CASH_ITEM</stp>
        <stp>[NASDAQ.xlsx]Sheet1!R224C28</stp>
        <tr r="AB224" s="1"/>
      </tp>
      <tp t="e">
        <v>#N/A</v>
        <stp/>
        <stp>##V3_BDPV12</stp>
        <stp>VRSK UW Equity</stp>
        <stp>SALES_REV_TURN</stp>
        <stp>[NASDAQ.xlsx]Sheet1!R359C15</stp>
        <tr r="O359" s="1"/>
      </tp>
      <tp t="e">
        <v>#N/A</v>
        <stp/>
        <stp>##V3_BDPV12</stp>
        <stp>SPWR UW Equity</stp>
        <stp>BS_CASH_NEAR_CASH_ITEM</stp>
        <stp>[NASDAQ.xlsx]Sheet1!R316C28</stp>
        <tr r="AB316" s="1"/>
      </tp>
      <tp t="e">
        <v>#N/A</v>
        <stp/>
        <stp>##V3_BDPV12</stp>
        <stp>ATML UW Equity</stp>
        <stp>RTG_MOODY_LONG_TERM</stp>
        <stp>[NASDAQ.xlsx]Sheet1!R34C12</stp>
        <tr r="L34" s="1"/>
      </tp>
      <tp t="e">
        <v>#N/A</v>
        <stp/>
        <stp>##V3_BDPV12</stp>
        <stp>COMM UW Equity</stp>
        <stp>RTG_MOODY_LONG_TERM</stp>
        <stp>[NASDAQ.xlsx]Sheet1!R73C12</stp>
        <tr r="L73" s="1"/>
      </tp>
      <tp t="e">
        <v>#N/A</v>
        <stp/>
        <stp>##V3_BDPV12</stp>
        <stp>CCUR UW Equity</stp>
        <stp>OPER_MARGIN</stp>
        <stp>[NASDAQ.xlsx]Sheet1!R80C17</stp>
        <tr r="Q80" s="1"/>
      </tp>
      <tp t="e">
        <v>#N/A</v>
        <stp/>
        <stp>##V3_BDPV12</stp>
        <stp>ASUR UW Equity</stp>
        <stp>OPER_MARGIN</stp>
        <stp>[NASDAQ.xlsx]Sheet1!R33C17</stp>
        <tr r="Q33" s="1"/>
      </tp>
      <tp t="e">
        <v>#N/A</v>
        <stp/>
        <stp>##V3_BDPV12</stp>
        <stp>CRUS UW Equity</stp>
        <stp>OPER_MARGIN</stp>
        <stp>[NASDAQ.xlsx]Sheet1!R67C17</stp>
        <tr r="Q67" s="1"/>
      </tp>
      <tp t="e">
        <v>#N/A</v>
        <stp/>
        <stp>##V3_BDPV12</stp>
        <stp>ARUN UW Equity</stp>
        <stp>OPER_MARGIN</stp>
        <stp>[NASDAQ.xlsx]Sheet1!R28C17</stp>
        <tr r="Q28" s="1"/>
      </tp>
      <tp t="e">
        <v>#N/A</v>
        <stp/>
        <stp>##V3_BDPV12</stp>
        <stp>BTUI UW Equity</stp>
        <stp>OPER_MARGIN</stp>
        <stp>[NASDAQ.xlsx]Sheet1!R58C17</stp>
        <tr r="Q58" s="1"/>
      </tp>
      <tp t="e">
        <v>#N/A</v>
        <stp/>
        <stp>##V3_BDPV12</stp>
        <stp>CAMP UW Equity</stp>
        <stp>RTG_MOODY_LONG_TERM</stp>
        <stp>[NASDAQ.xlsx]Sheet1!R62C12</stp>
        <tr r="L62" s="1"/>
      </tp>
      <tp t="e">
        <v>#N/A</v>
        <stp/>
        <stp>##V3_BDPV12</stp>
        <stp>CCMP UW Equity</stp>
        <stp>RTG_MOODY_LONG_TERM</stp>
        <stp>[NASDAQ.xlsx]Sheet1!R60C12</stp>
        <tr r="L60" s="1"/>
      </tp>
      <tp t="e">
        <v>#N/A</v>
        <stp/>
        <stp>##V3_BDPV12</stp>
        <stp>ATEA UW Equity</stp>
        <stp>IS_OPER_INC</stp>
        <stp>[NASDAQ.xlsx]Sheet1!R31C23</stp>
        <tr r="W31" s="1"/>
      </tp>
      <tp t="e">
        <v>#N/A</v>
        <stp/>
        <stp>##V3_BDPV12</stp>
        <stp>CREE UW Equity</stp>
        <stp>IS_OPER_INC</stp>
        <stp>[NASDAQ.xlsx]Sheet1!R87C23</stp>
        <tr r="W87" s="1"/>
      </tp>
      <tp t="e">
        <v>#N/A</v>
        <stp/>
        <stp>##V3_BDPV12</stp>
        <stp>DAEG UW Equity</stp>
        <stp>IS_OPER_INC</stp>
        <stp>[NASDAQ.xlsx]Sheet1!R94C23</stp>
        <tr r="W94" s="1"/>
      </tp>
      <tp t="e">
        <v>#N/A</v>
        <stp/>
        <stp>##V3_BDPV12</stp>
        <stp>SGI UW Equity</stp>
        <stp>TOT_DEBT_TO_EBITDA</stp>
        <stp>[NASDAQ.xlsx]Sheet1!R301C20</stp>
        <tr r="T301" s="1"/>
      </tp>
      <tp t="e">
        <v>#N/A</v>
        <stp/>
        <stp>##V3_BDPV12</stp>
        <stp>TWOU UW Equity</stp>
        <stp>OPER_MARGIN</stp>
        <stp>[NASDAQ.xlsx]Sheet1!R3C17</stp>
        <tr r="Q3" s="1"/>
      </tp>
      <tp>
        <v>-114.57940000000001</v>
        <stp/>
        <stp>##V3_BDHV12</stp>
        <stp>ADAT UW Equity</stp>
        <stp>FREE_CASH_FLOW_MARGIN</stp>
        <stp>CQ12004</stp>
        <stp/>
        <stp>[NASDAQ.xlsx]FCFMarg BDH!R5C35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AI5" s="4"/>
      </tp>
      <tp>
        <v>25.468</v>
        <stp/>
        <stp>##V3_BDHV12</stp>
        <stp>AFOP UW Equity</stp>
        <stp>FREE_CASH_FLOW_MARGIN</stp>
        <stp>CQ12004</stp>
        <stp/>
        <stp>[NASDAQ.xlsx]FCFMarg BDH!R5C11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5" s="4"/>
      </tp>
      <tp>
        <v>32.952300000000001</v>
        <stp/>
        <stp>##V3_BDHV12</stp>
        <stp>ALTR UW Equity</stp>
        <stp>FREE_CASH_FLOW_MARGIN</stp>
        <stp>CQ12004</stp>
        <stp/>
        <stp>[NASDAQ.xlsx]FCFMarg BDH!R5C13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5" s="4"/>
      </tp>
      <tp>
        <v>11.444000000000001</v>
        <stp/>
        <stp>##V3_BDHV12</stp>
        <stp>CAMP UW Equity</stp>
        <stp>FREE_CASH_FLOW_MARGIN</stp>
        <stp>CQ12004</stp>
        <stp/>
        <stp>[NASDAQ.xlsx]FCFMarg BDH!R5C61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I5" s="4"/>
      </tp>
      <tp>
        <v>-39.088700000000003</v>
        <stp/>
        <stp>##V3_BDHV12</stp>
        <stp>CVV UW Equity</stp>
        <stp>FREE_CASH_FLOW_MARGIN</stp>
        <stp>CQ12004</stp>
        <stp/>
        <stp>[NASDAQ.xlsx]FCFMarg BDH!R5C91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CM5" s="4"/>
      </tp>
      <tp>
        <v>3.8235000000000001</v>
        <stp/>
        <stp>##V3_BDHV12</stp>
        <stp>TNGO UW Equity</stp>
        <stp>FREE_CASH_FLOW_MARGIN</stp>
        <stp>CQ12004</stp>
        <stp/>
        <stp>[NASDAQ.xlsx]FCFMarg BDH!R5C328</stp>
        <stp>Dir=V</stp>
        <stp>Dts=H</stp>
        <stp>Sort=D</stp>
        <stp>Quote=C</stp>
        <stp>QtTyp=Y</stp>
        <stp>Days=T</stp>
        <stp>Per=cq</stp>
        <stp>DtFmt=D</stp>
        <stp>UseDPDF=Y</stp>
        <stp>cols=1;rows=17</stp>
        <tr r="LP5" s="4"/>
      </tp>
      <tp>
        <v>-184.00229999999999</v>
        <stp/>
        <stp>##V3_BDHV12</stp>
        <stp>TIGR UW Equity</stp>
        <stp>FREE_CASH_FLOW_MARGIN</stp>
        <stp>CQ12004</stp>
        <stp/>
        <stp>[NASDAQ.xlsx]FCFMarg BDH!R5C338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LZ5" s="4"/>
      </tp>
      <tp t="e">
        <v>#N/A</v>
        <stp/>
        <stp>##V3_BDPV12</stp>
        <stp>ADBE UW Equity</stp>
        <stp>TOT_DEBT_TO_TOT_ASSET</stp>
        <stp>[NASDAQ.xlsx]Sheet1!R9C25</stp>
        <tr r="Y9" s="1"/>
      </tp>
      <tp>
        <v>2.0358000000000001</v>
        <stp/>
        <stp>##V3_BDHV12</stp>
        <stp>UCTT UW Equity</stp>
        <stp>FREE_CASH_FLOW_MARGIN</stp>
        <stp>CQ12004</stp>
        <stp/>
        <stp>[NASDAQ.xlsx]FCFMarg BDH!R5C349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K5" s="4"/>
      </tp>
      <tp t="e">
        <v>#N/A</v>
        <stp/>
        <stp>##V3_BDPV12</stp>
        <stp>KBALV UW Equity</stp>
        <stp>RTG_SP_LT_LC_ISSUER_CREDIT</stp>
        <stp>[NASDAQ.xlsx]Sheet1!R182C8</stp>
        <tr r="H182" s="1"/>
      </tp>
      <tp t="e">
        <v>#N/A</v>
        <stp/>
        <stp>##V3_BDPV12</stp>
        <stp>TWOU UW Equity</stp>
        <stp>EBITDA_TO_TOT_INT_EXP</stp>
        <stp>[NASDAQ.xlsx]Sheet1!R3C21</stp>
        <tr r="U3" s="1"/>
      </tp>
      <tp t="e">
        <v>#N/A</v>
        <stp/>
        <stp>##V3_BDPV12</stp>
        <stp>MGRC UW Equity</stp>
        <stp>RTG_MDY_ISSUER</stp>
        <stp>[NASDAQ.xlsx]Sheet1!R207C11</stp>
        <tr r="K207" s="1"/>
      </tp>
      <tp t="e">
        <v>#N/A</v>
        <stp/>
        <stp>##V3_BDPV12</stp>
        <stp>MERU UW Equity</stp>
        <stp>SALES_REV_TURN</stp>
        <stp>[NASDAQ.xlsx]Sheet1!R214C15</stp>
        <tr r="O214" s="1"/>
      </tp>
      <tp t="e">
        <v>#N/A</v>
        <stp/>
        <stp>##V3_BDPV12</stp>
        <stp>FIVN UW Equity</stp>
        <stp>BS_CASH_NEAR_CASH_ITEM</stp>
        <stp>[NASDAQ.xlsx]Sheet1!R137C28</stp>
        <tr r="AB137" s="1"/>
      </tp>
      <tp t="e">
        <v>#N/A</v>
        <stp/>
        <stp>##V3_BDPV12</stp>
        <stp>SPRT UW Equity</stp>
        <stp>SALES_REV_TURN</stp>
        <stp>[NASDAQ.xlsx]Sheet1!R319C15</stp>
        <tr r="O319" s="1"/>
      </tp>
      <tp t="e">
        <v>#N/A</v>
        <stp/>
        <stp>##V3_BDPV12</stp>
        <stp>TSRA UW Equity</stp>
        <stp>RTG_MDY_ISSUER</stp>
        <stp>[NASDAQ.xlsx]Sheet1!R333C11</stp>
        <tr r="K333" s="1"/>
      </tp>
      <tp t="e">
        <v>#N/A</v>
        <stp/>
        <stp>##V3_BDPV12</stp>
        <stp>ZBRA UW Equity</stp>
        <stp>RTG_MDY_ISSUER</stp>
        <stp>[NASDAQ.xlsx]Sheet1!R374C11</stp>
        <tr r="K374" s="1"/>
      </tp>
      <tp t="e">
        <v>#N/A</v>
        <stp/>
        <stp>##V3_BDPV12</stp>
        <stp>DMRC UW Equity</stp>
        <stp>RTG_MDY_ISSUER</stp>
        <stp>[NASDAQ.xlsx]Sheet1!R100C11</stp>
        <tr r="K100" s="1"/>
      </tp>
      <tp t="e">
        <v>#N/A</v>
        <stp/>
        <stp>##V3_BDPV12</stp>
        <stp>ELRC UW Equity</stp>
        <stp>RTG_MDY_ISSUER</stp>
        <stp>[NASDAQ.xlsx]Sheet1!R114C11</stp>
        <tr r="K114" s="1"/>
      </tp>
      <tp t="e">
        <v>#N/A</v>
        <stp/>
        <stp>##V3_BDPV12</stp>
        <stp>KFRC UW Equity</stp>
        <stp>RTG_MDY_ISSUER</stp>
        <stp>[NASDAQ.xlsx]Sheet1!R180C11</stp>
        <tr r="K180" s="1"/>
      </tp>
      <tp t="e">
        <v>#N/A</v>
        <stp/>
        <stp>##V3_BDPV12</stp>
        <stp>JIVE UW Equity</stp>
        <stp>BS_CASH_NEAR_CASH_ITEM</stp>
        <stp>[NASDAQ.xlsx]Sheet1!R175C28</stp>
        <tr r="AB175" s="1"/>
      </tp>
      <tp t="e">
        <v>#N/A</v>
        <stp/>
        <stp>##V3_BDPV12</stp>
        <stp>INVE UW Equity</stp>
        <stp>BS_CASH_NEAR_CASH_ITEM</stp>
        <stp>[NASDAQ.xlsx]Sheet1!R151C28</stp>
        <tr r="AB151" s="1"/>
      </tp>
      <tp t="e">
        <v>#N/A</v>
        <stp/>
        <stp>##V3_BDPV12</stp>
        <stp>LIVE UW Equity</stp>
        <stp>BS_CASH_NEAR_CASH_ITEM</stp>
        <stp>[NASDAQ.xlsx]Sheet1!R193C28</stp>
        <tr r="AB193" s="1"/>
      </tp>
      <tp t="e">
        <v>#N/A</v>
        <stp/>
        <stp>##V3_BDPV12</stp>
        <stp>TSRI UW Equity</stp>
        <stp>RTG_MDY_ISSUER</stp>
        <stp>[NASDAQ.xlsx]Sheet1!R345C11</stp>
        <tr r="K345" s="1"/>
      </tp>
      <tp t="e">
        <v>#N/A</v>
        <stp/>
        <stp>##V3_BDPV12</stp>
        <stp>LORL UW Equity</stp>
        <stp>RTG_MDY_ISSUER</stp>
        <stp>[NASDAQ.xlsx]Sheet1!R198C11</stp>
        <tr r="K198" s="1"/>
      </tp>
      <tp t="e">
        <v>#N/A</v>
        <stp/>
        <stp>##V3_BDPV12</stp>
        <stp>FORM UW Equity</stp>
        <stp>RTG_MDY_ISSUER</stp>
        <stp>[NASDAQ.xlsx]Sheet1!R138C11</stp>
        <tr r="K138" s="1"/>
      </tp>
      <tp t="e">
        <v>#N/A</v>
        <stp/>
        <stp>##V3_BDPV12</stp>
        <stp>SYRX UW Equity</stp>
        <stp>SALES_REV_TURN</stp>
        <stp>[NASDAQ.xlsx]Sheet1!R327C15</stp>
        <tr r="O327" s="1"/>
      </tp>
      <tp t="e">
        <v>#N/A</v>
        <stp/>
        <stp>##V3_BDPV12</stp>
        <stp>STRM UW Equity</stp>
        <stp>RTG_MDY_ISSUER</stp>
        <stp>[NASDAQ.xlsx]Sheet1!R314C11</stp>
        <tr r="K314" s="1"/>
      </tp>
      <tp t="e">
        <v>#N/A</v>
        <stp/>
        <stp>##V3_BDPV12</stp>
        <stp>LTRX UW Equity</stp>
        <stp>SALES_REV_TURN</stp>
        <stp>[NASDAQ.xlsx]Sheet1!R187C15</stp>
        <tr r="O187" s="1"/>
      </tp>
      <tp t="e">
        <v>#N/A</v>
        <stp/>
        <stp>##V3_BDPV12</stp>
        <stp>MRVC UW Equity</stp>
        <stp>BS_CASH_NEAR_CASH_ITEM</stp>
        <stp>[NASDAQ.xlsx]Sheet1!R227C28</stp>
        <tr r="AB227" s="1"/>
      </tp>
      <tp t="e">
        <v>#N/A</v>
        <stp/>
        <stp>##V3_BDPV12</stp>
        <stp>MCRL UW Equity</stp>
        <stp>RTG_MDY_ISSUER</stp>
        <stp>[NASDAQ.xlsx]Sheet1!R215C11</stp>
        <tr r="K215" s="1"/>
      </tp>
      <tp t="e">
        <v>#N/A</v>
        <stp/>
        <stp>##V3_BDPV12</stp>
        <stp>OVRL UW Equity</stp>
        <stp>RTG_MDY_ISSUER</stp>
        <stp>[NASDAQ.xlsx]Sheet1!R244C11</stp>
        <tr r="K244" s="1"/>
      </tp>
      <tp t="e">
        <v>#N/A</v>
        <stp/>
        <stp>##V3_BDPV12</stp>
        <stp>ELRC UW Equity</stp>
        <stp>SALES_REV_TURN</stp>
        <stp>[NASDAQ.xlsx]Sheet1!R114C15</stp>
        <tr r="O114" s="1"/>
      </tp>
      <tp t="e">
        <v>#N/A</v>
        <stp/>
        <stp>##V3_BDPV12</stp>
        <stp>DMRC UW Equity</stp>
        <stp>SALES_REV_TURN</stp>
        <stp>[NASDAQ.xlsx]Sheet1!R100C15</stp>
        <tr r="O100" s="1"/>
      </tp>
      <tp t="e">
        <v>#N/A</v>
        <stp/>
        <stp>##V3_BDPV12</stp>
        <stp>KFRC UW Equity</stp>
        <stp>SALES_REV_TURN</stp>
        <stp>[NASDAQ.xlsx]Sheet1!R180C15</stp>
        <tr r="O180" s="1"/>
      </tp>
      <tp t="e">
        <v>#N/A</v>
        <stp/>
        <stp>##V3_BDPV12</stp>
        <stp>ZBRA UW Equity</stp>
        <stp>SALES_REV_TURN</stp>
        <stp>[NASDAQ.xlsx]Sheet1!R374C15</stp>
        <tr r="O374" s="1"/>
      </tp>
      <tp t="e">
        <v>#N/A</v>
        <stp/>
        <stp>##V3_BDPV12</stp>
        <stp>TSRA UW Equity</stp>
        <stp>SALES_REV_TURN</stp>
        <stp>[NASDAQ.xlsx]Sheet1!R333C15</stp>
        <tr r="O333" s="1"/>
      </tp>
      <tp t="e">
        <v>#N/A</v>
        <stp/>
        <stp>##V3_BDPV12</stp>
        <stp>WAVX UW Equity</stp>
        <stp>BS_CASH_NEAR_CASH_ITEM</stp>
        <stp>[NASDAQ.xlsx]Sheet1!R365C28</stp>
        <tr r="AB365" s="1"/>
      </tp>
      <tp t="e">
        <v>#N/A</v>
        <stp/>
        <stp>##V3_BDPV12</stp>
        <stp>SPRT UW Equity</stp>
        <stp>RTG_MDY_ISSUER</stp>
        <stp>[NASDAQ.xlsx]Sheet1!R319C11</stp>
        <tr r="K319" s="1"/>
      </tp>
      <tp t="e">
        <v>#N/A</v>
        <stp/>
        <stp>##V3_BDPV12</stp>
        <stp>MERU UW Equity</stp>
        <stp>RTG_MDY_ISSUER</stp>
        <stp>[NASDAQ.xlsx]Sheet1!R214C11</stp>
        <tr r="K214" s="1"/>
      </tp>
      <tp t="e">
        <v>#N/A</v>
        <stp/>
        <stp>##V3_BDPV12</stp>
        <stp>MGRC UW Equity</stp>
        <stp>SALES_REV_TURN</stp>
        <stp>[NASDAQ.xlsx]Sheet1!R207C15</stp>
        <tr r="O207" s="1"/>
      </tp>
      <tp t="e">
        <v>#N/A</v>
        <stp/>
        <stp>##V3_BDPV12</stp>
        <stp>MCRL UW Equity</stp>
        <stp>SALES_REV_TURN</stp>
        <stp>[NASDAQ.xlsx]Sheet1!R215C15</stp>
        <tr r="O215" s="1"/>
      </tp>
      <tp t="e">
        <v>#N/A</v>
        <stp/>
        <stp>##V3_BDPV12</stp>
        <stp>OVRL UW Equity</stp>
        <stp>SALES_REV_TURN</stp>
        <stp>[NASDAQ.xlsx]Sheet1!R244C15</stp>
        <tr r="O244" s="1"/>
      </tp>
      <tp t="e">
        <v>#N/A</v>
        <stp/>
        <stp>##V3_BDPV12</stp>
        <stp>LTRX UW Equity</stp>
        <stp>RTG_MDY_ISSUER</stp>
        <stp>[NASDAQ.xlsx]Sheet1!R187C11</stp>
        <tr r="K187" s="1"/>
      </tp>
      <tp t="e">
        <v>#N/A</v>
        <stp/>
        <stp>##V3_BDPV12</stp>
        <stp>STRM UW Equity</stp>
        <stp>SALES_REV_TURN</stp>
        <stp>[NASDAQ.xlsx]Sheet1!R314C15</stp>
        <tr r="O314" s="1"/>
      </tp>
      <tp t="e">
        <v>#N/A</v>
        <stp/>
        <stp>##V3_BDPV12</stp>
        <stp>SYRX UW Equity</stp>
        <stp>RTG_MDY_ISSUER</stp>
        <stp>[NASDAQ.xlsx]Sheet1!R327C11</stp>
        <tr r="K327" s="1"/>
      </tp>
      <tp t="e">
        <v>#N/A</v>
        <stp/>
        <stp>##V3_BDPV12</stp>
        <stp>FORM UW Equity</stp>
        <stp>SALES_REV_TURN</stp>
        <stp>[NASDAQ.xlsx]Sheet1!R138C15</stp>
        <tr r="O138" s="1"/>
      </tp>
      <tp t="e">
        <v>#N/A</v>
        <stp/>
        <stp>##V3_BDPV12</stp>
        <stp>LORL UW Equity</stp>
        <stp>SALES_REV_TURN</stp>
        <stp>[NASDAQ.xlsx]Sheet1!R198C15</stp>
        <tr r="O198" s="1"/>
      </tp>
      <tp t="e">
        <v>#N/A</v>
        <stp/>
        <stp>##V3_BDPV12</stp>
        <stp>TSRI UW Equity</stp>
        <stp>SALES_REV_TURN</stp>
        <stp>[NASDAQ.xlsx]Sheet1!R345C15</stp>
        <tr r="O345" s="1"/>
      </tp>
      <tp t="e">
        <v>#N/A</v>
        <stp/>
        <stp>##V3_BDPV12</stp>
        <stp>CALD UW Equity</stp>
        <stp>RTG_MOODY_LONG_TERM</stp>
        <stp>[NASDAQ.xlsx]Sheet1!R63C12</stp>
        <tr r="L63" s="1"/>
      </tp>
      <tp t="e">
        <v>#N/A</v>
        <stp/>
        <stp>##V3_BDPV12</stp>
        <stp>COVSV UW Equity</stp>
        <stp>RTG_MOODY_LONG_TERM</stp>
        <stp>[NASDAQ.xlsx]Sheet1!R85C12</stp>
        <tr r="L85" s="1"/>
      </tp>
      <tp>
        <v>21.648599999999998</v>
        <stp/>
        <stp>##V3_BDHV12</stp>
        <stp>GOOGL UW Equity</stp>
        <stp>FREE_CASH_FLOW_MARGIN</stp>
        <stp>CQ12004</stp>
        <stp/>
        <stp>[NASDAQ.xlsx]FCFMarg BDH!R5C141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EK5" s="4"/>
      </tp>
      <tp t="e">
        <v>#N/A</v>
        <stp/>
        <stp>##V3_BDPV12</stp>
        <stp>CRDS UW Equity</stp>
        <stp>IS_OPER_INC</stp>
        <stp>[NASDAQ.xlsx]Sheet1!R89C23</stp>
        <tr r="W89" s="1"/>
      </tp>
      <tp t="e">
        <v>#N/A</v>
        <stp/>
        <stp>##V3_BDPV12</stp>
        <stp>DTLK UW Equity</stp>
        <stp>RTG_MOODY_LONG_TERM</stp>
        <stp>[NASDAQ.xlsx]Sheet1!R95C12</stp>
        <tr r="L95" s="1"/>
      </tp>
      <tp t="e">
        <v>#N/A</v>
        <stp/>
        <stp>##V3_BDPV12</stp>
        <stp>ALTR UW Equity</stp>
        <stp>OPER_MARGIN</stp>
        <stp>[NASDAQ.xlsx]Sheet1!R14C17</stp>
        <tr r="Q14" s="1"/>
      </tp>
      <tp t="e">
        <v>#N/A</v>
        <stp/>
        <stp>##V3_BDPV12</stp>
        <stp>ABTL UW Equity</stp>
        <stp>OPER_MARGIN</stp>
        <stp>[NASDAQ.xlsx]Sheet1!R37C17</stp>
        <tr r="Q37" s="1"/>
      </tp>
      <tp t="e">
        <v>#N/A</v>
        <stp/>
        <stp>##V3_BDPV12</stp>
        <stp>CMTL UW Equity</stp>
        <stp>OPER_MARGIN</stp>
        <stp>[NASDAQ.xlsx]Sheet1!R78C17</stp>
        <tr r="Q78" s="1"/>
      </tp>
      <tp t="e">
        <v>#N/A</v>
        <stp/>
        <stp>##V3_BDPV12</stp>
        <stp>CVLT UW Equity</stp>
        <stp>RTG_MOODY_LONG_TERM</stp>
        <stp>[NASDAQ.xlsx]Sheet1!R74C12</stp>
        <tr r="L74" s="1"/>
      </tp>
      <tp t="e">
        <v>#N/A</v>
        <stp/>
        <stp>##V3_BDPV12</stp>
        <stp>ASTI UW Equity</stp>
        <stp>OPER_MARGIN</stp>
        <stp>[NASDAQ.xlsx]Sheet1!R29C17</stp>
        <tr r="Q29" s="1"/>
      </tp>
      <tp t="e">
        <v>#N/A</v>
        <stp/>
        <stp>##V3_BDPV12</stp>
        <stp>AXTI UW Equity</stp>
        <stp>OPER_MARGIN</stp>
        <stp>[NASDAQ.xlsx]Sheet1!R43C17</stp>
        <tr r="Q43" s="1"/>
      </tp>
      <tp t="e">
        <v>#N/A</v>
        <stp/>
        <stp>##V3_BDPV12</stp>
        <stp>ACLS UW Equity</stp>
        <stp>RTG_MOODY_LONG_TERM</stp>
        <stp>[NASDAQ.xlsx]Sheet1!R42C12</stp>
        <tr r="L42" s="1"/>
      </tp>
      <tp t="e">
        <v>#N/A</v>
        <stp/>
        <stp>##V3_BDPV12</stp>
        <stp>WDC UW Equity</stp>
        <stp>TOT_DEBT_TO_EBITDA</stp>
        <stp>[NASDAQ.xlsx]Sheet1!R368C20</stp>
        <tr r="T368" s="1"/>
      </tp>
      <tp t="e">
        <v>#N/A</v>
        <stp/>
        <stp>##V3_BDPV12</stp>
        <stp>ATVI UW Equity</stp>
        <stp>OPER_MARGIN</stp>
        <stp>[NASDAQ.xlsx]Sheet1!R5C17</stp>
        <tr r="Q5" s="1"/>
      </tp>
      <tp>
        <v>-20.004899999999999</v>
        <stp/>
        <stp>##V3_BDHV12</stp>
        <stp>ACLS UW Equity</stp>
        <stp>FREE_CASH_FLOW_MARGIN</stp>
        <stp>CQ12004</stp>
        <stp/>
        <stp>[NASDAQ.xlsx]FCFMarg BDH!R5C41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O5" s="4"/>
      </tp>
      <tp>
        <v>-12.0831</v>
        <stp/>
        <stp>##V3_BDHV12</stp>
        <stp>VSAT UW Equity</stp>
        <stp>FREE_CASH_FLOW_MARGIN</stp>
        <stp>CQ12004</stp>
        <stp/>
        <stp>[NASDAQ.xlsx]FCFMarg BDH!R5C359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U5" s="4"/>
      </tp>
      <tp>
        <v>10.9217</v>
        <stp/>
        <stp>##V3_BDHV12</stp>
        <stp>WSCI UW Equity</stp>
        <stp>FREE_CASH_FLOW_MARGIN</stp>
        <stp>CQ12004</stp>
        <stp/>
        <stp>[NASDAQ.xlsx]FCFMarg BDH!R5C368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D5" s="4"/>
      </tp>
      <tp>
        <v>9.3916000000000004</v>
        <stp/>
        <stp>##V3_BDHV12</stp>
        <stp>ZNGA UW Equity</stp>
        <stp>FREE_CASH_FLOW_MARGIN</stp>
        <stp>CQ12004</stp>
        <stp/>
        <stp>[NASDAQ.xlsx]FCFMarg BDH!R5C375</stp>
        <stp>Dir=V</stp>
        <stp>Dts=H</stp>
        <stp>Sort=D</stp>
        <stp>Quote=C</stp>
        <stp>QtTyp=Y</stp>
        <stp>Days=T</stp>
        <stp>Per=cq</stp>
        <stp>DtFmt=D</stp>
        <stp>UseDPDF=Y</stp>
        <stp>cols=1;rows=15</stp>
        <tr r="NK5" s="4"/>
      </tp>
      <tp t="e">
        <v>#N/A</v>
        <stp/>
        <stp>##V3_BDPV12</stp>
        <stp>KBALB UW Equity</stp>
        <stp>RTG_SP_LT_LC_ISSUER_CREDIT</stp>
        <stp>[NASDAQ.xlsx]Sheet1!R181C8</stp>
        <tr r="H181" s="1"/>
      </tp>
      <tp t="e">
        <v>#N/A</v>
        <stp/>
        <stp>##V3_BDPV12</stp>
        <stp>LIQD UW Equity</stp>
        <stp>RTG_MDY_ISSUER</stp>
        <stp>[NASDAQ.xlsx]Sheet1!R192C11</stp>
        <tr r="K192" s="1"/>
      </tp>
      <tp t="e">
        <v>#N/A</v>
        <stp/>
        <stp>##V3_BDPV12</stp>
        <stp>GUID UW Equity</stp>
        <stp>NET_WORKING_CAPITAL_INVESTMENT</stp>
        <stp>[NASDAQ.xlsx]Sheet1!R145C27</stp>
        <tr r="AA145" s="1"/>
      </tp>
      <tp t="e">
        <v>#N/A</v>
        <stp/>
        <stp>##V3_BDPV12</stp>
        <stp>TRUE UW Equity</stp>
        <stp>BS_CASH_NEAR_CASH_ITEM</stp>
        <stp>[NASDAQ.xlsx]Sheet1!R344C28</stp>
        <tr r="AB344" s="1"/>
      </tp>
      <tp t="e">
        <v>#N/A</v>
        <stp/>
        <stp>##V3_BDPV12</stp>
        <stp>RCII UW Equity</stp>
        <stp>NET_WORKING_CAPITAL_INVESTMENT</stp>
        <stp>[NASDAQ.xlsx]Sheet1!R283C27</stp>
        <tr r="AA283" s="1"/>
      </tp>
      <tp t="e">
        <v>#N/A</v>
        <stp/>
        <stp>##V3_BDPV12</stp>
        <stp>QSII UW Equity</stp>
        <stp>NET_WORKING_CAPITAL_INVESTMENT</stp>
        <stp>[NASDAQ.xlsx]Sheet1!R271C27</stp>
        <tr r="AA271" s="1"/>
      </tp>
      <tp t="e">
        <v>#N/A</v>
        <stp/>
        <stp>##V3_BDPV12</stp>
        <stp>HSII UW Equity</stp>
        <stp>NET_WORKING_CAPITAL_INVESTMENT</stp>
        <stp>[NASDAQ.xlsx]Sheet1!R148C27</stp>
        <tr r="AA148" s="1"/>
      </tp>
      <tp t="e">
        <v>#N/A</v>
        <stp/>
        <stp>##V3_BDPV12</stp>
        <stp>EFII UW Equity</stp>
        <stp>NET_WORKING_CAPITAL_INVESTMENT</stp>
        <stp>[NASDAQ.xlsx]Sheet1!R116C27</stp>
        <tr r="AA116" s="1"/>
      </tp>
      <tp t="e">
        <v>#N/A</v>
        <stp/>
        <stp>##V3_BDPV12</stp>
        <stp>ERII UW Equity</stp>
        <stp>NET_WORKING_CAPITAL_INVESTMENT</stp>
        <stp>[NASDAQ.xlsx]Sheet1!R120C27</stp>
        <tr r="AA120" s="1"/>
      </tp>
      <tp t="e">
        <v>#N/A</v>
        <stp/>
        <stp>##V3_BDPV12</stp>
        <stp>QUIK UW Equity</stp>
        <stp>NET_WORKING_CAPITAL_INVESTMENT</stp>
        <stp>[NASDAQ.xlsx]Sheet1!R275C27</stp>
        <tr r="AA275" s="1"/>
      </tp>
      <tp t="e">
        <v>#N/A</v>
        <stp/>
        <stp>##V3_BDPV12</stp>
        <stp>QLIK UW Equity</stp>
        <stp>NET_WORKING_CAPITAL_INVESTMENT</stp>
        <stp>[NASDAQ.xlsx]Sheet1!R268C27</stp>
        <tr r="AA268" s="1"/>
      </tp>
      <tp t="e">
        <v>#N/A</v>
        <stp/>
        <stp>##V3_BDPV12</stp>
        <stp>MXIM UW Equity</stp>
        <stp>NET_WORKING_CAPITAL_INVESTMENT</stp>
        <stp>[NASDAQ.xlsx]Sheet1!R206C27</stp>
        <tr r="AA206" s="1"/>
      </tp>
      <tp t="e">
        <v>#N/A</v>
        <stp/>
        <stp>##V3_BDPV12</stp>
        <stp>ININ UW Equity</stp>
        <stp>NET_WORKING_CAPITAL_INVESTMENT</stp>
        <stp>[NASDAQ.xlsx]Sheet1!R161C27</stp>
        <tr r="AA161" s="1"/>
      </tp>
      <tp t="e">
        <v>#N/A</v>
        <stp/>
        <stp>##V3_BDPV12</stp>
        <stp>PFIN UW Equity</stp>
        <stp>NET_WORKING_CAPITAL_INVESTMENT</stp>
        <stp>[NASDAQ.xlsx]Sheet1!R245C27</stp>
        <tr r="AA245" s="1"/>
      </tp>
      <tp t="e">
        <v>#N/A</v>
        <stp/>
        <stp>##V3_BDPV12</stp>
        <stp>ISIL UW Equity</stp>
        <stp>NET_WORKING_CAPITAL_INVESTMENT</stp>
        <stp>[NASDAQ.xlsx]Sheet1!R166C27</stp>
        <tr r="AA166" s="1"/>
      </tp>
      <tp t="e">
        <v>#N/A</v>
        <stp/>
        <stp>##V3_BDPV12</stp>
        <stp>TWIN UW Equity</stp>
        <stp>NET_WORKING_CAPITAL_INVESTMENT</stp>
        <stp>[NASDAQ.xlsx]Sheet1!R348C27</stp>
        <tr r="AA348" s="1"/>
      </tp>
      <tp t="e">
        <v>#N/A</v>
        <stp/>
        <stp>##V3_BDPV12</stp>
        <stp>TRIP UW Equity</stp>
        <stp>NET_WORKING_CAPITAL_INVESTMENT</stp>
        <stp>[NASDAQ.xlsx]Sheet1!R342C27</stp>
        <tr r="AA342" s="1"/>
      </tp>
      <tp t="e">
        <v>#N/A</v>
        <stp/>
        <stp>##V3_BDPV12</stp>
        <stp>UPIP UW Equity</stp>
        <stp>NET_WORKING_CAPITAL_INVESTMENT</stp>
        <stp>[NASDAQ.xlsx]Sheet1!R353C27</stp>
        <tr r="AA353" s="1"/>
      </tp>
      <tp t="e">
        <v>#N/A</v>
        <stp/>
        <stp>##V3_BDPV12</stp>
        <stp>EPIQ UW Equity</stp>
        <stp>NET_WORKING_CAPITAL_INVESTMENT</stp>
        <stp>[NASDAQ.xlsx]Sheet1!R124C27</stp>
        <tr r="AA124" s="1"/>
      </tp>
      <tp t="e">
        <v>#N/A</v>
        <stp/>
        <stp>##V3_BDPV12</stp>
        <stp>OSIS UW Equity</stp>
        <stp>NET_WORKING_CAPITAL_INVESTMENT</stp>
        <stp>[NASDAQ.xlsx]Sheet1!R243C27</stp>
        <tr r="AA243" s="1"/>
      </tp>
      <tp t="e">
        <v>#N/A</v>
        <stp/>
        <stp>##V3_BDPV12</stp>
        <stp>LIQD UW Equity</stp>
        <stp>SALES_REV_TURN</stp>
        <stp>[NASDAQ.xlsx]Sheet1!R192C15</stp>
        <tr r="O192" s="1"/>
      </tp>
      <tp t="e">
        <v>#N/A</v>
        <stp/>
        <stp>##V3_BDPV12</stp>
        <stp>NCIT UW Equity</stp>
        <stp>NET_WORKING_CAPITAL_INVESTMENT</stp>
        <stp>[NASDAQ.xlsx]Sheet1!R230C27</stp>
        <tr r="AA230" s="1"/>
      </tp>
      <tp t="e">
        <v>#N/A</v>
        <stp/>
        <stp>##V3_BDPV12</stp>
        <stp>FFIV UW Equity</stp>
        <stp>NET_WORKING_CAPITAL_INVESTMENT</stp>
        <stp>[NASDAQ.xlsx]Sheet1!R129C27</stp>
        <tr r="AA129" s="1"/>
      </tp>
      <tp t="e">
        <v>#N/A</v>
        <stp/>
        <stp>##V3_BDPV12</stp>
        <stp>DRIV UW Equity</stp>
        <stp>NET_WORKING_CAPITAL_INVESTMENT</stp>
        <stp>[NASDAQ.xlsx]Sheet1!R102C27</stp>
        <tr r="AA102" s="1"/>
      </tp>
      <tp t="e">
        <v>#N/A</v>
        <stp/>
        <stp>##V3_BDPV12</stp>
        <stp>HLIT UW Equity</stp>
        <stp>NET_WORKING_CAPITAL_INVESTMENT</stp>
        <stp>[NASDAQ.xlsx]Sheet1!R146C27</stp>
        <tr r="AA146" s="1"/>
      </tp>
      <tp t="e">
        <v>#N/A</v>
        <stp/>
        <stp>##V3_BDPV12</stp>
        <stp>GSIT UW Equity</stp>
        <stp>NET_WORKING_CAPITAL_INVESTMENT</stp>
        <stp>[NASDAQ.xlsx]Sheet1!R144C27</stp>
        <tr r="AA144" s="1"/>
      </tp>
      <tp t="e">
        <v>#N/A</v>
        <stp/>
        <stp>##V3_BDPV12</stp>
        <stp>GLUU UW Equity</stp>
        <stp>BS_CASH_NEAR_CASH_ITEM</stp>
        <stp>[NASDAQ.xlsx]Sheet1!R140C28</stp>
        <tr r="AB140" s="1"/>
      </tp>
      <tp t="e">
        <v>#N/A</v>
        <stp/>
        <stp>##V3_BDPV12</stp>
        <stp>EBIX UW Equity</stp>
        <stp>NET_WORKING_CAPITAL_INVESTMENT</stp>
        <stp>[NASDAQ.xlsx]Sheet1!R109C27</stp>
        <tr r="AA109" s="1"/>
      </tp>
      <tp t="e">
        <v>#N/A</v>
        <stp/>
        <stp>##V3_BDPV12</stp>
        <stp>PLUS UW Equity</stp>
        <stp>BS_CASH_NEAR_CASH_ITEM</stp>
        <stp>[NASDAQ.xlsx]Sheet1!R125C28</stp>
        <tr r="AB125" s="1"/>
      </tp>
      <tp t="e">
        <v>#N/A</v>
        <stp/>
        <stp>##V3_BDPV12</stp>
        <stp>CSOD UW Equity</stp>
        <stp>RTG_MOODY_LONG_TERM</stp>
        <stp>[NASDAQ.xlsx]Sheet1!R83C12</stp>
        <tr r="L83" s="1"/>
      </tp>
      <tp t="e">
        <v>#N/A</v>
        <stp/>
        <stp>##V3_BDPV12</stp>
        <stp>TWOU UW Equity</stp>
        <stp>BS_CASH_NEAR_CASH_ITEM</stp>
        <stp>[NASDAQ.xlsx]Sheet1!R3C28</stp>
        <tr r="AB3" s="1"/>
      </tp>
      <tp t="e">
        <v>#N/A</v>
        <stp/>
        <stp>##V3_BDPV12</stp>
        <stp>CSGS UW Equity</stp>
        <stp>IS_OPER_INC</stp>
        <stp>[NASDAQ.xlsx]Sheet1!R90C23</stp>
        <tr r="W90" s="1"/>
      </tp>
      <tp t="e">
        <v>#N/A</v>
        <stp/>
        <stp>##V3_BDPV12</stp>
        <stp>CPWR UW Equity</stp>
        <stp>OPER_MARGIN</stp>
        <stp>[NASDAQ.xlsx]Sheet1!R77C17</stp>
        <tr r="Q77" s="1"/>
      </tp>
      <tp t="e">
        <v>#N/A</v>
        <stp/>
        <stp>##V3_BDPV12</stp>
        <stp>AAOI UW Equity</stp>
        <stp>RTG_MOODY_LONG_TERM</stp>
        <stp>[NASDAQ.xlsx]Sheet1!R26C12</stp>
        <tr r="L26" s="1"/>
      </tp>
      <tp t="e">
        <v>#N/A</v>
        <stp/>
        <stp>##V3_BDPV12</stp>
        <stp>CCOI UW Equity</stp>
        <stp>RTG_MOODY_LONG_TERM</stp>
        <stp>[NASDAQ.xlsx]Sheet1!R70C12</stp>
        <tr r="L70" s="1"/>
      </tp>
      <tp t="e">
        <v>#N/A</v>
        <stp/>
        <stp>##V3_BDPV12</stp>
        <stp>BCOV UW Equity</stp>
        <stp>RTG_MOODY_LONG_TERM</stp>
        <stp>[NASDAQ.xlsx]Sheet1!R52C12</stp>
        <tr r="L52" s="1"/>
      </tp>
      <tp t="e">
        <v>#N/A</v>
        <stp/>
        <stp>##V3_BDPV12</stp>
        <stp>ALOT UW Equity</stp>
        <stp>RTG_MOODY_LONG_TERM</stp>
        <stp>[NASDAQ.xlsx]Sheet1!R32C12</stp>
        <tr r="L32" s="1"/>
      </tp>
      <tp t="e">
        <v>#N/A</v>
        <stp/>
        <stp>##V3_BDPV12</stp>
        <stp>BCOR UW Equity</stp>
        <stp>RTG_MOODY_LONG_TERM</stp>
        <stp>[NASDAQ.xlsx]Sheet1!R49C12</stp>
        <tr r="L49" s="1"/>
      </tp>
      <tp t="e">
        <v>#N/A</v>
        <stp/>
        <stp>##V3_BDPV12</stp>
        <stp>AFOP UW Equity</stp>
        <stp>RTG_MOODY_LONG_TERM</stp>
        <stp>[NASDAQ.xlsx]Sheet1!R12C12</stp>
        <tr r="L12" s="1"/>
      </tp>
      <tp t="e">
        <v>#N/A</v>
        <stp/>
        <stp>##V3_BDPV12</stp>
        <stp>BBOX UW Equity</stp>
        <stp>RTG_MOODY_LONG_TERM</stp>
        <stp>[NASDAQ.xlsx]Sheet1!R47C12</stp>
        <tr r="L47" s="1"/>
      </tp>
      <tp t="e">
        <v>#N/A</v>
        <stp/>
        <stp>##V3_BDPV12</stp>
        <stp>BIRT UW Equity</stp>
        <stp>RTG_MOODY_LONG_TERM</stp>
        <stp>[NASDAQ.xlsx]Sheet1!R6C12</stp>
        <tr r="L6" s="1"/>
      </tp>
      <tp>
        <v>-56.308399999999999</v>
        <stp/>
        <stp>##V3_BDHV12</stp>
        <stp>AGYS UW Equity</stp>
        <stp>FREE_CASH_FLOW_MARGIN</stp>
        <stp>CQ12004</stp>
        <stp/>
        <stp>[NASDAQ.xlsx]FCFMarg BDH!R5C10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5" s="4"/>
      </tp>
      <tp>
        <v>30.985299999999999</v>
        <stp/>
        <stp>##V3_BDHV12</stp>
        <stp>ANSS UW Equity</stp>
        <stp>FREE_CASH_FLOW_MARGIN</stp>
        <stp>CQ12004</stp>
        <stp/>
        <stp>[NASDAQ.xlsx]FCFMarg BDH!R5C20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T5" s="4"/>
      </tp>
      <tp>
        <v>19.3383</v>
        <stp/>
        <stp>##V3_BDHV12</stp>
        <stp>CDNS UW Equity</stp>
        <stp>FREE_CASH_FLOW_MARGIN</stp>
        <stp>CQ12004</stp>
        <stp/>
        <stp>[NASDAQ.xlsx]FCFMarg BDH!R5C60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H5" s="4"/>
      </tp>
      <tp>
        <v>36.4711</v>
        <stp/>
        <stp>##V3_BDHV12</stp>
        <stp>CNVR UW Equity</stp>
        <stp>FREE_CASH_FLOW_MARGIN</stp>
        <stp>CQ12004</stp>
        <stp/>
        <stp>[NASDAQ.xlsx]FCFMarg BDH!R5C81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C5" s="4"/>
      </tp>
      <tp t="e">
        <v>#N/A</v>
        <stp/>
        <stp>##V3_BDPV12</stp>
        <stp>ACIW UW Equity</stp>
        <stp>EBITDA_TO_TOT_INT_EXP</stp>
        <stp>[NASDAQ.xlsx]Sheet1!R4C21</stp>
        <tr r="U4" s="1"/>
      </tp>
      <tp>
        <v>3.3967000000000001</v>
        <stp/>
        <stp>##V3_BDHV12</stp>
        <stp>VRSK UW Equity</stp>
        <stp>FREE_CASH_FLOW_MARGIN</stp>
        <stp>CQ12004</stp>
        <stp/>
        <stp>[NASDAQ.xlsx]FCFMarg BDH!R5C358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MT5" s="4"/>
      </tp>
      <tp>
        <v>28.862500000000001</v>
        <stp/>
        <stp>##V3_BDHV12</stp>
        <stp>ZIXI UW Equity</stp>
        <stp>FREE_CASH_FLOW_MARGIN</stp>
        <stp>CQ12004</stp>
        <stp/>
        <stp>[NASDAQ.xlsx]FCFMarg BDH!R5C374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J5" s="4"/>
      </tp>
      <tp t="e">
        <v>#N/A</v>
        <stp/>
        <stp>##V3_BDPV12</stp>
        <stp>DLHC UW Equity</stp>
        <stp>NET_WORKING_CAPITAL_INVESTMENT</stp>
        <stp>[NASDAQ.xlsx]Sheet1!R104C27</stp>
        <tr r="AA104" s="1"/>
      </tp>
      <tp t="e">
        <v>#N/A</v>
        <stp/>
        <stp>##V3_BDPV12</stp>
        <stp>PFPT UW Equity</stp>
        <stp>SALES_REV_TURN</stp>
        <stp>[NASDAQ.xlsx]Sheet1!R264C15</stp>
        <tr r="O264" s="1"/>
      </tp>
      <tp t="e">
        <v>#N/A</v>
        <stp/>
        <stp>##V3_BDPV12</stp>
        <stp>HSTM UW Equity</stp>
        <stp>BS_CASH_NEAR_CASH_ITEM</stp>
        <stp>[NASDAQ.xlsx]Sheet1!R147C28</stp>
        <tr r="AB147" s="1"/>
      </tp>
      <tp t="e">
        <v>#N/A</v>
        <stp/>
        <stp>##V3_BDPV12</stp>
        <stp>MKTO UW Equity</stp>
        <stp>BS_CASH_NEAR_CASH_ITEM</stp>
        <stp>[NASDAQ.xlsx]Sheet1!R204C28</stp>
        <tr r="AB204" s="1"/>
      </tp>
      <tp t="e">
        <v>#N/A</v>
        <stp/>
        <stp>##V3_BDPV12</stp>
        <stp>QRHC UW Equity</stp>
        <stp>NET_WORKING_CAPITAL_INVESTMENT</stp>
        <stp>[NASDAQ.xlsx]Sheet1!R274C27</stp>
        <tr r="AA274" s="1"/>
      </tp>
      <tp t="e">
        <v>#N/A</v>
        <stp/>
        <stp>##V3_BDPV12</stp>
        <stp>ULTI UW Equity</stp>
        <stp>BS_CASH_NEAR_CASH_ITEM</stp>
        <stp>[NASDAQ.xlsx]Sheet1!R337C28</stp>
        <tr r="AB337" s="1"/>
      </tp>
      <tp t="e">
        <v>#N/A</v>
        <stp/>
        <stp>##V3_BDPV12</stp>
        <stp>PCTI UW Equity</stp>
        <stp>BS_CASH_NEAR_CASH_ITEM</stp>
        <stp>[NASDAQ.xlsx]Sheet1!R249C28</stp>
        <tr r="AB249" s="1"/>
      </tp>
      <tp t="e">
        <v>#N/A</v>
        <stp/>
        <stp>##V3_BDPV12</stp>
        <stp>OVTI UW Equity</stp>
        <stp>BS_CASH_NEAR_CASH_ITEM</stp>
        <stp>[NASDAQ.xlsx]Sheet1!R241C28</stp>
        <tr r="AB241" s="1"/>
      </tp>
      <tp t="e">
        <v>#N/A</v>
        <stp/>
        <stp>##V3_BDPV12</stp>
        <stp>NATI UW Equity</stp>
        <stp>BS_CASH_NEAR_CASH_ITEM</stp>
        <stp>[NASDAQ.xlsx]Sheet1!R229C28</stp>
        <tr r="AB229" s="1"/>
      </tp>
      <tp t="e">
        <v>#N/A</v>
        <stp/>
        <stp>##V3_BDPV12</stp>
        <stp>TYPE UW Equity</stp>
        <stp>RTG_MDY_ISSUER</stp>
        <stp>[NASDAQ.xlsx]Sheet1!R225C11</stp>
        <tr r="K225" s="1"/>
      </tp>
      <tp t="e">
        <v>#N/A</v>
        <stp/>
        <stp>##V3_BDPV12</stp>
        <stp>SAPE UW Equity</stp>
        <stp>RTG_MDY_ISSUER</stp>
        <stp>[NASDAQ.xlsx]Sheet1!R292C11</stp>
        <tr r="K292" s="1"/>
      </tp>
      <tp t="e">
        <v>#N/A</v>
        <stp/>
        <stp>##V3_BDPV12</stp>
        <stp>IDTI UW Equity</stp>
        <stp>BS_CASH_NEAR_CASH_ITEM</stp>
        <stp>[NASDAQ.xlsx]Sheet1!R158C28</stp>
        <tr r="AB158" s="1"/>
      </tp>
      <tp t="e">
        <v>#N/A</v>
        <stp/>
        <stp>##V3_BDPV12</stp>
        <stp>SNPS UW Equity</stp>
        <stp>SALES_REV_TURN</stp>
        <stp>[NASDAQ.xlsx]Sheet1!R325C15</stp>
        <tr r="O325" s="1"/>
      </tp>
      <tp t="e">
        <v>#N/A</v>
        <stp/>
        <stp>##V3_BDPV12</stp>
        <stp>DSPG UW Equity</stp>
        <stp>RTG_MDY_ISSUER</stp>
        <stp>[NASDAQ.xlsx]Sheet1!R106C11</stp>
        <tr r="K106" s="1"/>
      </tp>
      <tp t="e">
        <v>#N/A</v>
        <stp/>
        <stp>##V3_BDPV12</stp>
        <stp>MITK UW Equity</stp>
        <stp>BS_CASH_NEAR_CASH_ITEM</stp>
        <stp>[NASDAQ.xlsx]Sheet1!R222C28</stp>
        <tr r="AB222" s="1"/>
      </tp>
      <tp t="e">
        <v>#N/A</v>
        <stp/>
        <stp>##V3_BDPV12</stp>
        <stp>LPTH UW Equity</stp>
        <stp>BS_CASH_NEAR_CASH_ITEM</stp>
        <stp>[NASDAQ.xlsx]Sheet1!R189C28</stp>
        <tr r="AB189" s="1"/>
      </tp>
      <tp t="e">
        <v>#N/A</v>
        <stp/>
        <stp>##V3_BDPV12</stp>
        <stp>ENPH UW Equity</stp>
        <stp>RTG_MDY_ISSUER</stp>
        <stp>[NASDAQ.xlsx]Sheet1!R122C11</stp>
        <tr r="K122" s="1"/>
      </tp>
      <tp t="e">
        <v>#N/A</v>
        <stp/>
        <stp>##V3_BDPV12</stp>
        <stp>INPH UW Equity</stp>
        <stp>RTG_MDY_ISSUER</stp>
        <stp>[NASDAQ.xlsx]Sheet1!R164C11</stp>
        <tr r="K164" s="1"/>
      </tp>
      <tp t="e">
        <v>#N/A</v>
        <stp/>
        <stp>##V3_BDPV12</stp>
        <stp>UNTD UW Equity</stp>
        <stp>BS_CASH_NEAR_CASH_ITEM</stp>
        <stp>[NASDAQ.xlsx]Sheet1!R352C28</stp>
        <tr r="AB352" s="1"/>
      </tp>
      <tp t="e">
        <v>#N/A</v>
        <stp/>
        <stp>##V3_BDPV12</stp>
        <stp>NETE UW Equity</stp>
        <stp>BS_CASH_NEAR_CASH_ITEM</stp>
        <stp>[NASDAQ.xlsx]Sheet1!R231C28</stp>
        <tr r="AB231" s="1"/>
      </tp>
      <tp t="e">
        <v>#N/A</v>
        <stp/>
        <stp>##V3_BDPV12</stp>
        <stp>WSTG UW Equity</stp>
        <stp>BS_CASH_NEAR_CASH_ITEM</stp>
        <stp>[NASDAQ.xlsx]Sheet1!R366C28</stp>
        <tr r="AB366" s="1"/>
      </tp>
      <tp t="e">
        <v>#N/A</v>
        <stp/>
        <stp>##V3_BDPV12</stp>
        <stp>KVHI UW Equity</stp>
        <stp>NET_WORKING_CAPITAL_INVESTMENT</stp>
        <stp>[NASDAQ.xlsx]Sheet1!R185C27</stp>
        <tr r="AA185" s="1"/>
      </tp>
      <tp t="e">
        <v>#N/A</v>
        <stp/>
        <stp>##V3_BDPV12</stp>
        <stp>IGTE UW Equity</stp>
        <stp>BS_CASH_NEAR_CASH_ITEM</stp>
        <stp>[NASDAQ.xlsx]Sheet1!R152C28</stp>
        <tr r="AB152" s="1"/>
      </tp>
      <tp t="e">
        <v>#N/A</v>
        <stp/>
        <stp>##V3_BDPV12</stp>
        <stp>INTC UW Equity</stp>
        <stp>BS_CASH_NEAR_CASH_ITEM</stp>
        <stp>[NASDAQ.xlsx]Sheet1!R160C28</stp>
        <tr r="AB160" s="1"/>
      </tp>
      <tp t="e">
        <v>#N/A</v>
        <stp/>
        <stp>##V3_BDPV12</stp>
        <stp>LLTC UW Equity</stp>
        <stp>BS_CASH_NEAR_CASH_ITEM</stp>
        <stp>[NASDAQ.xlsx]Sheet1!R191C28</stp>
        <tr r="AB191" s="1"/>
      </tp>
      <tp t="e">
        <v>#N/A</v>
        <stp/>
        <stp>##V3_BDPV12</stp>
        <stp>EA UW Equity</stp>
        <stp>RTG_MDY_SEN_UNSECURED_DEBT</stp>
        <stp>[NASDAQ.xlsx]Sheet1!R115C10</stp>
        <tr r="J115" s="1"/>
      </tp>
      <tp t="e">
        <v>#N/A</v>
        <stp/>
        <stp>##V3_BDPV12</stp>
        <stp>EOPN UW Equity</stp>
        <stp>RTG_MDY_ISSUER</stp>
        <stp>[NASDAQ.xlsx]Sheet1!R107C11</stp>
        <tr r="K107" s="1"/>
      </tp>
      <tp t="e">
        <v>#N/A</v>
        <stp/>
        <stp>##V3_BDPV12</stp>
        <stp>KOPN UW Equity</stp>
        <stp>RTG_MDY_ISSUER</stp>
        <stp>[NASDAQ.xlsx]Sheet1!R184C11</stp>
        <tr r="K184" s="1"/>
      </tp>
      <tp t="e">
        <v>#N/A</v>
        <stp/>
        <stp>##V3_BDPV12</stp>
        <stp>GRPN UW Equity</stp>
        <stp>RTG_MDY_ISSUER</stp>
        <stp>[NASDAQ.xlsx]Sheet1!R143C11</stp>
        <tr r="K143" s="1"/>
      </tp>
      <tp t="e">
        <v>#N/A</v>
        <stp/>
        <stp>##V3_BDPV12</stp>
        <stp>SMTC UW Equity</stp>
        <stp>BS_CASH_NEAR_CASH_ITEM</stp>
        <stp>[NASDAQ.xlsx]Sheet1!R298C28</stp>
        <tr r="AB298" s="1"/>
      </tp>
      <tp t="e">
        <v>#N/A</v>
        <stp/>
        <stp>##V3_BDPV12</stp>
        <stp>SLTC UW Equity</stp>
        <stp>BS_CASH_NEAR_CASH_ITEM</stp>
        <stp>[NASDAQ.xlsx]Sheet1!R297C28</stp>
        <tr r="AB297" s="1"/>
      </tp>
      <tp t="e">
        <v>#N/A</v>
        <stp/>
        <stp>##V3_BDPV12</stp>
        <stp>MCHP UW Equity</stp>
        <stp>NET_WORKING_CAPITAL_INVESTMENT</stp>
        <stp>[NASDAQ.xlsx]Sheet1!R216C27</stp>
        <tr r="AA216" s="1"/>
      </tp>
      <tp t="e">
        <v>#N/A</v>
        <stp/>
        <stp>##V3_BDPV12</stp>
        <stp>DSPG UW Equity</stp>
        <stp>SALES_REV_TURN</stp>
        <stp>[NASDAQ.xlsx]Sheet1!R106C15</stp>
        <tr r="O106" s="1"/>
      </tp>
      <tp t="e">
        <v>#N/A</v>
        <stp/>
        <stp>##V3_BDPV12</stp>
        <stp>SNPS UW Equity</stp>
        <stp>RTG_MDY_ISSUER</stp>
        <stp>[NASDAQ.xlsx]Sheet1!R325C11</stp>
        <tr r="K325" s="1"/>
      </tp>
      <tp t="e">
        <v>#N/A</v>
        <stp/>
        <stp>##V3_BDPV12</stp>
        <stp>SAPE UW Equity</stp>
        <stp>SALES_REV_TURN</stp>
        <stp>[NASDAQ.xlsx]Sheet1!R292C15</stp>
        <tr r="O292" s="1"/>
      </tp>
      <tp t="e">
        <v>#N/A</v>
        <stp/>
        <stp>##V3_BDPV12</stp>
        <stp>TYPE UW Equity</stp>
        <stp>SALES_REV_TURN</stp>
        <stp>[NASDAQ.xlsx]Sheet1!R225C15</stp>
        <tr r="O225" s="1"/>
      </tp>
      <tp t="e">
        <v>#N/A</v>
        <stp/>
        <stp>##V3_BDPV12</stp>
        <stp>MNTX UW Equity</stp>
        <stp>BS_CASH_NEAR_CASH_ITEM</stp>
        <stp>[NASDAQ.xlsx]Sheet1!R203C28</stp>
        <tr r="AB203" s="1"/>
      </tp>
      <tp t="e">
        <v>#N/A</v>
        <stp/>
        <stp>##V3_BDPV12</stp>
        <stp>PCTY UW Equity</stp>
        <stp>BS_CASH_NEAR_CASH_ITEM</stp>
        <stp>[NASDAQ.xlsx]Sheet1!R248C28</stp>
        <tr r="AB248" s="1"/>
      </tp>
      <tp t="e">
        <v>#N/A</v>
        <stp/>
        <stp>##V3_BDPV12</stp>
        <stp>PFPT UW Equity</stp>
        <stp>RTG_MDY_ISSUER</stp>
        <stp>[NASDAQ.xlsx]Sheet1!R264C11</stp>
        <tr r="K264" s="1"/>
      </tp>
      <tp t="e">
        <v>#N/A</v>
        <stp/>
        <stp>##V3_BDPV12</stp>
        <stp>INTX UW Equity</stp>
        <stp>BS_CASH_NEAR_CASH_ITEM</stp>
        <stp>[NASDAQ.xlsx]Sheet1!R165C28</stp>
        <tr r="AB165" s="1"/>
      </tp>
      <tp t="e">
        <v>#N/A</v>
        <stp/>
        <stp>##V3_BDPV12</stp>
        <stp>VRTU UW Equity</stp>
        <stp>BS_CASH_NEAR_CASH_ITEM</stp>
        <stp>[NASDAQ.xlsx]Sheet1!R363C28</stp>
        <tr r="AB363" s="1"/>
      </tp>
      <tp t="e">
        <v>#N/A</v>
        <stp/>
        <stp>##V3_BDPV12</stp>
        <stp>UCTT UW Equity</stp>
        <stp>BS_CASH_NEAR_CASH_ITEM</stp>
        <stp>[NASDAQ.xlsx]Sheet1!R350C28</stp>
        <tr r="AB350" s="1"/>
      </tp>
      <tp t="e">
        <v>#N/A</v>
        <stp/>
        <stp>##V3_BDPV12</stp>
        <stp>EOPN UW Equity</stp>
        <stp>SALES_REV_TURN</stp>
        <stp>[NASDAQ.xlsx]Sheet1!R107C15</stp>
        <tr r="O107" s="1"/>
      </tp>
      <tp t="e">
        <v>#N/A</v>
        <stp/>
        <stp>##V3_BDPV12</stp>
        <stp>KOPN UW Equity</stp>
        <stp>SALES_REV_TURN</stp>
        <stp>[NASDAQ.xlsx]Sheet1!R184C15</stp>
        <tr r="O184" s="1"/>
      </tp>
      <tp t="e">
        <v>#N/A</v>
        <stp/>
        <stp>##V3_BDPV12</stp>
        <stp>GRPN UW Equity</stp>
        <stp>SALES_REV_TURN</stp>
        <stp>[NASDAQ.xlsx]Sheet1!R143C15</stp>
        <tr r="O143" s="1"/>
      </tp>
      <tp t="e">
        <v>#N/A</v>
        <stp/>
        <stp>##V3_BDPV12</stp>
        <stp>JKHY UW Equity</stp>
        <stp>NET_WORKING_CAPITAL_INVESTMENT</stp>
        <stp>[NASDAQ.xlsx]Sheet1!R173C27</stp>
        <tr r="AA173" s="1"/>
      </tp>
      <tp t="e">
        <v>#N/A</v>
        <stp/>
        <stp>##V3_BDPV12</stp>
        <stp>INTU UW Equity</stp>
        <stp>BS_CASH_NEAR_CASH_ITEM</stp>
        <stp>[NASDAQ.xlsx]Sheet1!R168C28</stp>
        <tr r="AB168" s="1"/>
      </tp>
      <tp t="e">
        <v>#N/A</v>
        <stp/>
        <stp>##V3_BDPV12</stp>
        <stp>WATT UW Equity</stp>
        <stp>BS_CASH_NEAR_CASH_ITEM</stp>
        <stp>[NASDAQ.xlsx]Sheet1!R119C28</stp>
        <tr r="AB119" s="1"/>
      </tp>
      <tp t="e">
        <v>#N/A</v>
        <stp/>
        <stp>##V3_BDPV12</stp>
        <stp>SATS UW Equity</stp>
        <stp>BS_CASH_NEAR_CASH_ITEM</stp>
        <stp>[NASDAQ.xlsx]Sheet1!R111C28</stp>
        <tr r="AB111" s="1"/>
      </tp>
      <tp t="e">
        <v>#N/A</v>
        <stp/>
        <stp>##V3_BDPV12</stp>
        <stp>SMTP UW Equity</stp>
        <stp>BS_CASH_NEAR_CASH_ITEM</stp>
        <stp>[NASDAQ.xlsx]Sheet1!R306C28</stp>
        <tr r="AB306" s="1"/>
      </tp>
      <tp t="e">
        <v>#N/A</v>
        <stp/>
        <stp>##V3_BDPV12</stp>
        <stp>EXTR UW Equity</stp>
        <stp>BS_CASH_NEAR_CASH_ITEM</stp>
        <stp>[NASDAQ.xlsx]Sheet1!R128C28</stp>
        <tr r="AB128" s="1"/>
      </tp>
      <tp t="e">
        <v>#N/A</v>
        <stp/>
        <stp>##V3_BDPV12</stp>
        <stp>ENTR UW Equity</stp>
        <stp>BS_CASH_NEAR_CASH_ITEM</stp>
        <stp>[NASDAQ.xlsx]Sheet1!R123C28</stp>
        <tr r="AB123" s="1"/>
      </tp>
      <tp t="e">
        <v>#N/A</v>
        <stp/>
        <stp>##V3_BDPV12</stp>
        <stp>MSTR UW Equity</stp>
        <stp>BS_CASH_NEAR_CASH_ITEM</stp>
        <stp>[NASDAQ.xlsx]Sheet1!R220C28</stp>
        <tr r="AB220" s="1"/>
      </tp>
      <tp t="e">
        <v>#N/A</v>
        <stp/>
        <stp>##V3_BDPV12</stp>
        <stp>INPH UW Equity</stp>
        <stp>SALES_REV_TURN</stp>
        <stp>[NASDAQ.xlsx]Sheet1!R164C15</stp>
        <tr r="O164" s="1"/>
      </tp>
      <tp t="e">
        <v>#N/A</v>
        <stp/>
        <stp>##V3_BDPV12</stp>
        <stp>ENPH UW Equity</stp>
        <stp>SALES_REV_TURN</stp>
        <stp>[NASDAQ.xlsx]Sheet1!R122C15</stp>
        <tr r="O122" s="1"/>
      </tp>
      <tp t="e">
        <v>#N/A</v>
        <stp/>
        <stp>##V3_BDPV12</stp>
        <stp>ADNC UW Equity</stp>
        <stp>RTG_MOODY_LONG_TERM</stp>
        <stp>[NASDAQ.xlsx]Sheet1!R35C12</stp>
        <tr r="L35" s="1"/>
      </tp>
      <tp t="e">
        <v>#N/A</v>
        <stp/>
        <stp>##V3_BDPV12</stp>
        <stp>BNFT UW Equity</stp>
        <stp>IS_OPER_INC</stp>
        <stp>[NASDAQ.xlsx]Sheet1!R46C23</stp>
        <tr r="W46" s="1"/>
      </tp>
      <tp t="e">
        <v>#N/A</v>
        <stp/>
        <stp>##V3_BDPV12</stp>
        <stp>BSFT UW Equity</stp>
        <stp>IS_OPER_INC</stp>
        <stp>[NASDAQ.xlsx]Sheet1!R54C23</stp>
        <tr r="W54" s="1"/>
      </tp>
      <tp t="e">
        <v>#N/A</v>
        <stp/>
        <stp>##V3_BDPV12</stp>
        <stp>CNVR UW Equity</stp>
        <stp>OPER_MARGIN</stp>
        <stp>[NASDAQ.xlsx]Sheet1!R82C17</stp>
        <tr r="Q82" s="1"/>
      </tp>
      <tp t="e">
        <v>#N/A</v>
        <stp/>
        <stp>##V3_BDPV12</stp>
        <stp>COVS UW Equity</stp>
        <stp>OPER_MARGIN</stp>
        <stp>[NASDAQ.xlsx]Sheet1!R84C17</stp>
        <tr r="Q84" s="1"/>
      </tp>
      <tp t="e">
        <v>#N/A</v>
        <stp/>
        <stp>##V3_BDPV12</stp>
        <stp>ADVS UW Equity</stp>
        <stp>OPER_MARGIN</stp>
        <stp>[NASDAQ.xlsx]Sheet1!R10C17</stp>
        <tr r="Q10" s="1"/>
      </tp>
      <tp t="e">
        <v>#N/A</v>
        <stp/>
        <stp>##V3_BDPV12</stp>
        <stp>CAVM UW Equity</stp>
        <stp>OPER_MARGIN</stp>
        <stp>[NASDAQ.xlsx]Sheet1!R64C17</stp>
        <tr r="Q64" s="1"/>
      </tp>
      <tp t="e">
        <v>#N/A</v>
        <stp/>
        <stp>##V3_BDPV12</stp>
        <stp>AVNW UW Equity</stp>
        <stp>RTG_MOODY_LONG_TERM</stp>
        <stp>[NASDAQ.xlsx]Sheet1!R40C12</stp>
        <tr r="L40" s="1"/>
      </tp>
      <tp t="e">
        <v>#N/A</v>
        <stp/>
        <stp>##V3_BDPV12</stp>
        <stp>CDNS UW Equity</stp>
        <stp>RTG_MOODY_LONG_TERM</stp>
        <stp>[NASDAQ.xlsx]Sheet1!R61C12</stp>
        <tr r="L61" s="1"/>
      </tp>
      <tp t="e">
        <v>#N/A</v>
        <stp/>
        <stp>##V3_BDPV12</stp>
        <stp>CEVA UW Equity</stp>
        <stp>OPER_MARGIN</stp>
        <stp>[NASDAQ.xlsx]Sheet1!R66C17</stp>
        <tr r="Q66" s="1"/>
      </tp>
      <tp t="e">
        <v>#N/A</v>
        <stp/>
        <stp>##V3_BDPV12</stp>
        <stp>ATNY UW Equity</stp>
        <stp>RTG_MOODY_LONG_TERM</stp>
        <stp>[NASDAQ.xlsx]Sheet1!R22C12</stp>
        <tr r="L22" s="1"/>
      </tp>
      <tp t="e">
        <v>#N/A</v>
        <stp/>
        <stp>##V3_BDPV12</stp>
        <stp>EXA UW Equity</stp>
        <stp>RTG_MDY_SEN_UNSECURED_DEBT</stp>
        <stp>[NASDAQ.xlsx]Sheet1!R127C10</stp>
        <tr r="J127" s="1"/>
      </tp>
      <tp t="e">
        <v>#N/A</v>
        <stp/>
        <stp>##V3_BDPV12</stp>
        <stp>TXN UW Equity</stp>
        <stp>RTG_MDY_SEN_UNSECURED_DEBT</stp>
        <stp>[NASDAQ.xlsx]Sheet1!R334C10</stp>
        <tr r="J334" s="1"/>
      </tp>
      <tp>
        <v>-77.205299999999994</v>
        <stp/>
        <stp>##V3_BDHV12</stp>
        <stp>CRAY UW Equity</stp>
        <stp>FREE_CASH_FLOW_MARGIN</stp>
        <stp>CQ12004</stp>
        <stp/>
        <stp>[NASDAQ.xlsx]FCFMarg BDH!R5C85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G5" s="4"/>
      </tp>
      <tp t="e">
        <v>#N/A</v>
        <stp/>
        <stp>##V3_BDPV12</stp>
        <stp>ACXM UW Equity</stp>
        <stp>RTG_EGAN_JONES_LOCAL_SR_UNSEC</stp>
        <stp>[NASDAQ.xlsx]Sheet1!R7C13</stp>
        <tr r="M7" s="1"/>
      </tp>
      <tp>
        <v>10.8413</v>
        <stp/>
        <stp>##V3_BDHV12</stp>
        <stp>SYNA UW Equity</stp>
        <stp>FREE_CASH_FLOW_MARGIN</stp>
        <stp>CQ12004</stp>
        <stp/>
        <stp>[NASDAQ.xlsx]FCFMarg BDH!R5C322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J5" s="4"/>
      </tp>
      <tp>
        <v>62.8887</v>
        <stp/>
        <stp>##V3_BDHV12</stp>
        <stp>VRSN UW Equity</stp>
        <stp>FREE_CASH_FLOW_MARGIN</stp>
        <stp>CQ12004</stp>
        <stp/>
        <stp>[NASDAQ.xlsx]FCFMarg BDH!R5C357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MS5" s="4"/>
      </tp>
      <tp>
        <v>13.8345</v>
        <stp/>
        <stp>##V3_BDHV12</stp>
        <stp>QSII UW Equity</stp>
        <stp>FREE_CASH_FLOW_MARGIN</stp>
        <stp>CQ12004</stp>
        <stp/>
        <stp>[NASDAQ.xlsx]FCFMarg BDH!R5C270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J5" s="4"/>
      </tp>
      <tp>
        <v>23.040199999999999</v>
        <stp/>
        <stp>##V3_BDHV12</stp>
        <stp>WWWW UW Equity</stp>
        <stp>FREE_CASH_FLOW_MARGIN</stp>
        <stp>CQ12004</stp>
        <stp/>
        <stp>[NASDAQ.xlsx]FCFMarg BDH!R5C366</stp>
        <stp>Dir=V</stp>
        <stp>Dts=H</stp>
        <stp>Sort=D</stp>
        <stp>Quote=C</stp>
        <stp>QtTyp=Y</stp>
        <stp>Days=T</stp>
        <stp>Per=cq</stp>
        <stp>DtFmt=D</stp>
        <stp>UseDPDF=Y</stp>
        <stp>cols=1;rows=35</stp>
        <tr r="NB5" s="4"/>
      </tp>
      <tp>
        <v>-12.357799999999999</v>
        <stp/>
        <stp>##V3_BDHV12</stp>
        <stp>TTMI UW Equity</stp>
        <stp>FREE_CASH_FLOW_MARGIN</stp>
        <stp>CQ12004</stp>
        <stp/>
        <stp>[NASDAQ.xlsx]FCFMarg BDH!R5C345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G5" s="4"/>
      </tp>
      <tp>
        <v>-4.4149000000000003</v>
        <stp/>
        <stp>##V3_BDHV12</stp>
        <stp>SSYS UW Equity</stp>
        <stp>FREE_CASH_FLOW_MARGIN</stp>
        <stp>CQ12004</stp>
        <stp/>
        <stp>[NASDAQ.xlsx]FCFMarg BDH!R5C312</stp>
        <stp>Dir=V</stp>
        <stp>Dts=H</stp>
        <stp>Sort=D</stp>
        <stp>Quote=C</stp>
        <stp>QtTyp=Y</stp>
        <stp>Days=T</stp>
        <stp>Per=cq</stp>
        <stp>DtFmt=D</stp>
        <stp>UseDPDF=Y</stp>
        <stp>cols=1;rows=38</stp>
        <tr r="KZ5" s="4"/>
      </tp>
      <tp>
        <v>19.751300000000001</v>
        <stp/>
        <stp>##V3_BDHV12</stp>
        <stp>XLNX UW Equity</stp>
        <stp>FREE_CASH_FLOW_MARGIN</stp>
        <stp>CQ12004</stp>
        <stp/>
        <stp>[NASDAQ.xlsx]FCFMarg BDH!R5C369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E5" s="4"/>
      </tp>
      <tp>
        <v>1.3994</v>
        <stp/>
        <stp>##V3_BDHV12</stp>
        <stp>SCSC UW Equity</stp>
        <stp>FREE_CASH_FLOW_MARGIN</stp>
        <stp>CQ12004</stp>
        <stp/>
        <stp>[NASDAQ.xlsx]FCFMarg BDH!R5C292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F5" s="4"/>
      </tp>
      <tp t="e">
        <v>#N/A</v>
        <stp/>
        <stp>##V3_BDPV12</stp>
        <stp>ACIW UW Equity</stp>
        <stp>FREE_CASH_FLOW_MARGIN</stp>
        <stp>[NASDAQ.xlsx]Sheet1!R4C18</stp>
        <tr r="R4" s="1"/>
      </tp>
      <tp>
        <v>-0.39100000000000001</v>
        <stp/>
        <stp>##V3_BDHV12</stp>
        <stp>PEGA UW Equity</stp>
        <stp>FREE_CASH_FLOW_MARGIN</stp>
        <stp>CQ12004</stp>
        <stp/>
        <stp>[NASDAQ.xlsx]FCFMarg BDH!R5C251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Q5" s="4"/>
      </tp>
      <tp t="e">
        <v>#N/A</v>
        <stp/>
        <stp>##V3_BDPV12</stp>
        <stp>ZNGA UW Equity</stp>
        <stp>NET_WORKING_CAPITAL_INVESTMENT</stp>
        <stp>[NASDAQ.xlsx]Sheet1!R376C27</stp>
        <tr r="AA376" s="1"/>
      </tp>
      <tp t="e">
        <v>#N/A</v>
        <stp/>
        <stp>##V3_BDPV12</stp>
        <stp>MNGA UW Equity</stp>
        <stp>NET_WORKING_CAPITAL_INVESTMENT</stp>
        <stp>[NASDAQ.xlsx]Sheet1!R200C27</stp>
        <tr r="AA200" s="1"/>
      </tp>
      <tp t="e">
        <v>#N/A</v>
        <stp/>
        <stp>##V3_BDPV12</stp>
        <stp>PEGA UW Equity</stp>
        <stp>NET_WORKING_CAPITAL_INVESTMENT</stp>
        <stp>[NASDAQ.xlsx]Sheet1!R252C27</stp>
        <tr r="AA252" s="1"/>
      </tp>
      <tp t="e">
        <v>#N/A</v>
        <stp/>
        <stp>##V3_BDPV12</stp>
        <stp>QLGC UW Equity</stp>
        <stp>NET_WORKING_CAPITAL_INVESTMENT</stp>
        <stp>[NASDAQ.xlsx]Sheet1!R269C27</stp>
        <tr r="AA269" s="1"/>
      </tp>
      <tp t="e">
        <v>#N/A</v>
        <stp/>
        <stp>##V3_BDPV12</stp>
        <stp>MRGE UW Equity</stp>
        <stp>NET_WORKING_CAPITAL_INVESTMENT</stp>
        <stp>[NASDAQ.xlsx]Sheet1!R213C27</stp>
        <tr r="AA213" s="1"/>
      </tp>
      <tp t="e">
        <v>#N/A</v>
        <stp/>
        <stp>##V3_BDPV12</stp>
        <stp>EIGI UW Equity</stp>
        <stp>NET_WORKING_CAPITAL_INVESTMENT</stp>
        <stp>[NASDAQ.xlsx]Sheet1!R118C27</stp>
        <tr r="AA118" s="1"/>
      </tp>
      <tp t="e">
        <v>#N/A</v>
        <stp/>
        <stp>##V3_BDPV12</stp>
        <stp>LOGI UW Equity</stp>
        <stp>NET_WORKING_CAPITAL_INVESTMENT</stp>
        <stp>[NASDAQ.xlsx]Sheet1!R195C27</stp>
        <tr r="AA195" s="1"/>
      </tp>
      <tp t="e">
        <v>#N/A</v>
        <stp/>
        <stp>##V3_BDPV12</stp>
        <stp>SIGM UW Equity</stp>
        <stp>NET_WORKING_CAPITAL_INVESTMENT</stp>
        <stp>[NASDAQ.xlsx]Sheet1!R299C27</stp>
        <tr r="AA299" s="1"/>
      </tp>
      <tp t="e">
        <v>#N/A</v>
        <stp/>
        <stp>##V3_BDPV12</stp>
        <stp>VGGL UW Equity</stp>
        <stp>NET_WORKING_CAPITAL_INVESTMENT</stp>
        <stp>[NASDAQ.xlsx]Sheet1!R362C27</stp>
        <tr r="AA362" s="1"/>
      </tp>
      <tp t="e">
        <v>#N/A</v>
        <stp/>
        <stp>##V3_BDPV12</stp>
        <stp>LOGM UW Equity</stp>
        <stp>NET_WORKING_CAPITAL_INVESTMENT</stp>
        <stp>[NASDAQ.xlsx]Sheet1!R196C27</stp>
        <tr r="AA196" s="1"/>
      </tp>
      <tp t="e">
        <v>#N/A</v>
        <stp/>
        <stp>##V3_BDPV12</stp>
        <stp>TNGO UW Equity</stp>
        <stp>NET_WORKING_CAPITAL_INVESTMENT</stp>
        <stp>[NASDAQ.xlsx]Sheet1!R329C27</stp>
        <tr r="AA329" s="1"/>
      </tp>
      <tp t="e">
        <v>#N/A</v>
        <stp/>
        <stp>##V3_BDPV12</stp>
        <stp>IPGP UW Equity</stp>
        <stp>NET_WORKING_CAPITAL_INVESTMENT</stp>
        <stp>[NASDAQ.xlsx]Sheet1!R170C27</stp>
        <tr r="AA170" s="1"/>
      </tp>
      <tp t="e">
        <v>#N/A</v>
        <stp/>
        <stp>##V3_BDPV12</stp>
        <stp>PRGS UW Equity</stp>
        <stp>NET_WORKING_CAPITAL_INVESTMENT</stp>
        <stp>[NASDAQ.xlsx]Sheet1!R263C27</stp>
        <tr r="AA263" s="1"/>
      </tp>
      <tp t="e">
        <v>#N/A</v>
        <stp/>
        <stp>##V3_BDPV12</stp>
        <stp>TIGR UW Equity</stp>
        <stp>NET_WORKING_CAPITAL_INVESTMENT</stp>
        <stp>[NASDAQ.xlsx]Sheet1!R339C27</stp>
        <tr r="AA339" s="1"/>
      </tp>
      <tp t="e">
        <v>#N/A</v>
        <stp/>
        <stp>##V3_BDPV12</stp>
        <stp>EDGW UW Equity</stp>
        <stp>NET_WORKING_CAPITAL_INVESTMENT</stp>
        <stp>[NASDAQ.xlsx]Sheet1!R112C27</stp>
        <tr r="AA112" s="1"/>
      </tp>
      <tp t="e">
        <v>#N/A</v>
        <stp/>
        <stp>##V3_BDPV12</stp>
        <stp>ACIW UW Equity</stp>
        <stp>SALES_REV_TURN</stp>
        <stp>[NASDAQ.xlsx]Sheet1!R4C15</stp>
        <tr r="O4" s="1"/>
      </tp>
      <tp t="e">
        <v>#N/A</v>
        <stp/>
        <stp>##V3_BDPV12</stp>
        <stp>ACXM UW Equity</stp>
        <stp>SALES_REV_TURN</stp>
        <stp>[NASDAQ.xlsx]Sheet1!R7C15</stp>
        <tr r="O7" s="1"/>
      </tp>
      <tp t="e">
        <v>#N/A</v>
        <stp/>
        <stp>##V3_BDPV12</stp>
        <stp>ANAD UW Equity</stp>
        <stp>RTG_MOODY_LONG_TERM</stp>
        <stp>[NASDAQ.xlsx]Sheet1!R19C12</stp>
        <tr r="L19" s="1"/>
      </tp>
      <tp t="e">
        <v>#N/A</v>
        <stp/>
        <stp>##V3_BDPV12</stp>
        <stp>ADBE UW Equity</stp>
        <stp>SALES_REV_TURN</stp>
        <stp>[NASDAQ.xlsx]Sheet1!R9C15</stp>
        <tr r="O9" s="1"/>
      </tp>
      <tp t="e">
        <v>#N/A</v>
        <stp/>
        <stp>##V3_BDPV12</stp>
        <stp>ADEP UW Equity</stp>
        <stp>SALES_REV_TURN</stp>
        <stp>[NASDAQ.xlsx]Sheet1!R8C15</stp>
        <tr r="O8" s="1"/>
      </tp>
      <tp>
        <v>-0.89900000000000002</v>
        <stp/>
        <stp>##V3_BDHV12</stp>
        <stp>KBALV UW Equity</stp>
        <stp>FREE_CASH_FLOW_MARGIN</stp>
        <stp>CQ12004</stp>
        <stp/>
        <stp>[NASDAQ.xlsx]FCFMarg BDH!R5C181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Y5" s="4"/>
      </tp>
      <tp>
        <v>-1.581</v>
        <stp/>
        <stp>##V3_BDHV12</stp>
        <stp>KELYB UW Equity</stp>
        <stp>FREE_CASH_FLOW_MARGIN</stp>
        <stp>CQ12004</stp>
        <stp/>
        <stp>[NASDAQ.xlsx]FCFMarg BDH!R5C176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T5" s="4"/>
      </tp>
      <tp t="e">
        <v>#N/A</v>
        <stp/>
        <stp>##V3_BDPV12</stp>
        <stp>DRAM UW Equity</stp>
        <stp>RTG_MOODY_LONG_TERM</stp>
        <stp>[NASDAQ.xlsx]Sheet1!R96C12</stp>
        <tr r="L96" s="1"/>
      </tp>
      <tp t="e">
        <v>#N/A</v>
        <stp/>
        <stp>##V3_BDPV12</stp>
        <stp>TRAK UW Equity</stp>
        <stp>RTG_MOODY_LONG_TERM</stp>
        <stp>[NASDAQ.xlsx]Sheet1!R98C12</stp>
        <tr r="L98" s="1"/>
      </tp>
      <tp t="e">
        <v>#N/A</v>
        <stp/>
        <stp>##V3_BDPV12</stp>
        <stp>AGYS UW Equity</stp>
        <stp>OPER_MARGIN</stp>
        <stp>[NASDAQ.xlsx]Sheet1!R11C17</stp>
        <tr r="Q11" s="1"/>
      </tp>
      <tp t="e">
        <v>#N/A</v>
        <stp/>
        <stp>##V3_BDPV12</stp>
        <stp>ASYS UW Equity</stp>
        <stp>OPER_MARGIN</stp>
        <stp>[NASDAQ.xlsx]Sheet1!R18C17</stp>
        <tr r="Q18" s="1"/>
      </tp>
      <tp t="e">
        <v>#N/A</v>
        <stp/>
        <stp>##V3_BDPV12</stp>
        <stp>DGII UW Equity</stp>
        <stp>IS_OPER_INC</stp>
        <stp>[NASDAQ.xlsx]Sheet1!R99C23</stp>
        <tr r="W99" s="1"/>
      </tp>
      <tp t="e">
        <v>#N/A</v>
        <stp/>
        <stp>##V3_BDPV12</stp>
        <stp>ADAT UW Equity</stp>
        <stp>RTG_MOODY_LONG_TERM</stp>
        <stp>[NASDAQ.xlsx]Sheet1!R36C12</stp>
        <tr r="L36" s="1"/>
      </tp>
      <tp t="e">
        <v>#N/A</v>
        <stp/>
        <stp>##V3_BDPV12</stp>
        <stp>AMAT UW Equity</stp>
        <stp>RTG_MOODY_LONG_TERM</stp>
        <stp>[NASDAQ.xlsx]Sheet1!R24C12</stp>
        <tr r="L24" s="1"/>
      </tp>
      <tp t="e">
        <v>#N/A</v>
        <stp/>
        <stp>##V3_BDPV12</stp>
        <stp>ATVI UW Equity</stp>
        <stp>SALES_REV_TURN</stp>
        <stp>[NASDAQ.xlsx]Sheet1!R5C15</stp>
        <tr r="O5" s="1"/>
      </tp>
      <tp t="e">
        <v>#N/A</v>
        <stp/>
        <stp>##V3_BDPV12</stp>
        <stp>CRAY UW Equity</stp>
        <stp>RTG_MOODY_LONG_TERM</stp>
        <stp>[NASDAQ.xlsx]Sheet1!R86C12</stp>
        <tr r="L86" s="1"/>
      </tp>
      <tp t="e">
        <v>#N/A</v>
        <stp/>
        <stp>##V3_BDPV12</stp>
        <stp>EPAY UW Equity</stp>
        <stp>RTG_MOODY_LONG_TERM</stp>
        <stp>[NASDAQ.xlsx]Sheet1!R50C12</stp>
        <tr r="L50" s="1"/>
      </tp>
      <tp t="e">
        <v>#N/A</v>
        <stp/>
        <stp>##V3_BDPV12</stp>
        <stp>PKT UW Equity</stp>
        <stp>TOT_DEBT_TO_EBITDA</stp>
        <stp>[NASDAQ.xlsx]Sheet1!R261C20</stp>
        <tr r="T261" s="1"/>
      </tp>
      <tp>
        <v>26.988900000000001</v>
        <stp/>
        <stp>##V3_BDHV12</stp>
        <stp>TYPE UW Equity</stp>
        <stp>FREE_CASH_FLOW_MARGIN</stp>
        <stp>CQ12004</stp>
        <stp/>
        <stp>[NASDAQ.xlsx]FCFMarg BDH!R5C224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HP5" s="4"/>
      </tp>
      <tp>
        <v>-72.583500000000001</v>
        <stp/>
        <stp>##V3_BDHV12</stp>
        <stp>PRLS UW Equity</stp>
        <stp>FREE_CASH_FLOW_MARGIN</stp>
        <stp>CQ12004</stp>
        <stp/>
        <stp>[NASDAQ.xlsx]FCFMarg BDH!R5C250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IP5" s="4"/>
      </tp>
      <tp>
        <v>10.000500000000001</v>
        <stp/>
        <stp>##V3_BDHV12</stp>
        <stp>TSRI UW Equity</stp>
        <stp>FREE_CASH_FLOW_MARGIN</stp>
        <stp>CQ12004</stp>
        <stp/>
        <stp>[NASDAQ.xlsx]FCFMarg BDH!R5C344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MF5" s="4"/>
      </tp>
      <tp>
        <v>22.402000000000001</v>
        <stp/>
        <stp>##V3_BDHV12</stp>
        <stp>SWKS UW Equity</stp>
        <stp>FREE_CASH_FLOW_MARGIN</stp>
        <stp>CQ12004</stp>
        <stp/>
        <stp>[NASDAQ.xlsx]FCFMarg BDH!R5C303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Q5" s="4"/>
      </tp>
      <tp>
        <v>3.8874</v>
        <stp/>
        <stp>##V3_BDHV12</stp>
        <stp>VRNT UW Equity</stp>
        <stp>FREE_CASH_FLOW_MARGIN</stp>
        <stp>CQ12004</stp>
        <stp/>
        <stp>[NASDAQ.xlsx]FCFMarg BDH!R5C356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MR5" s="4"/>
      </tp>
      <tp>
        <v>-18.952400000000001</v>
        <stp/>
        <stp>##V3_BDHV12</stp>
        <stp>STRM UW Equity</stp>
        <stp>FREE_CASH_FLOW_MARGIN</stp>
        <stp>CQ12004</stp>
        <stp/>
        <stp>[NASDAQ.xlsx]FCFMarg BDH!R5C313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A5" s="4"/>
      </tp>
      <tp>
        <v>22.214400000000001</v>
        <stp/>
        <stp>##V3_BDHV12</stp>
        <stp>SNCR UW Equity</stp>
        <stp>FREE_CASH_FLOW_MARGIN</stp>
        <stp>CQ12004</stp>
        <stp/>
        <stp>[NASDAQ.xlsx]FCFMarg BDH!R5C323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LK5" s="4"/>
      </tp>
      <tp t="e">
        <v>#N/A</v>
        <stp/>
        <stp>##V3_BDPV12</stp>
        <stp>ATVI UW Equity</stp>
        <stp>TOT_DEBT_TO_TOT_ASSET</stp>
        <stp>[NASDAQ.xlsx]Sheet1!R5C25</stp>
        <tr r="Y5" s="1"/>
      </tp>
      <tp>
        <v>-37.918500000000002</v>
        <stp/>
        <stp>##V3_BDHV12</stp>
        <stp>QBAK UW Equity</stp>
        <stp>FREE_CASH_FLOW_MARGIN</stp>
        <stp>CQ12004</stp>
        <stp/>
        <stp>[NASDAQ.xlsx]FCFMarg BDH!R5C271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K5" s="4"/>
      </tp>
      <tp>
        <v>-8.9808000000000003</v>
        <stp/>
        <stp>##V3_BDHV12</stp>
        <stp>RCII UW Equity</stp>
        <stp>FREE_CASH_FLOW_MARGIN</stp>
        <stp>CQ12004</stp>
        <stp/>
        <stp>[NASDAQ.xlsx]FCFMarg BDH!R5C282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V5" s="4"/>
      </tp>
      <tp>
        <v>1.1237999999999999</v>
        <stp/>
        <stp>##V3_BDHV12</stp>
        <stp>SAAS UW Equity</stp>
        <stp>FREE_CASH_FLOW_MARGIN</stp>
        <stp>CQ12004</stp>
        <stp/>
        <stp>[NASDAQ.xlsx]FCFMarg BDH!R5C153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W5" s="4"/>
      </tp>
      <tp>
        <v>-1.2473000000000001</v>
        <stp/>
        <stp>##V3_BDHV12</stp>
        <stp>SGMS UW Equity</stp>
        <stp>FREE_CASH_FLOW_MARGIN</stp>
        <stp>CQ12004</stp>
        <stp/>
        <stp>[NASDAQ.xlsx]FCFMarg BDH!R5C293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G5" s="4"/>
      </tp>
      <tp t="e">
        <v>#N/A</v>
        <stp/>
        <stp>##V3_BDPV12</stp>
        <stp>INFA UW Equity</stp>
        <stp>NET_WORKING_CAPITAL_INVESTMENT</stp>
        <stp>[NASDAQ.xlsx]Sheet1!R155C27</stp>
        <tr r="AA155" s="1"/>
      </tp>
      <tp>
        <v>-17.750299999999999</v>
        <stp/>
        <stp>##V3_BDHV12</stp>
        <stp>BLIN           UW Equity</stp>
        <stp>OPER_MARGIN</stp>
        <stp>CQ12004</stp>
        <stp/>
        <stp>[NASDAQ.xlsx]OperMarg BDH!R5C50</stp>
        <stp>Dir=V</stp>
        <stp>Dts=H</stp>
        <stp>Sort=D</stp>
        <stp>Quote=C</stp>
        <stp>QtTyp=Y</stp>
        <stp>Days=T</stp>
        <stp>Per=cq</stp>
        <stp>DtFmt=D</stp>
        <stp>UseDPDF=Y</stp>
        <stp>cols=1;rows=28</stp>
        <tr r="AX5" s="3"/>
      </tp>
      <tp t="e">
        <v>#N/A</v>
        <stp/>
        <stp>##V3_BDPV12</stp>
        <stp>SOFO UW Equity</stp>
        <stp>NET_WORKING_CAPITAL_INVESTMENT</stp>
        <stp>[NASDAQ.xlsx]Sheet1!R307C27</stp>
        <tr r="AA307" s="1"/>
      </tp>
      <tp t="e">
        <v>#N/A</v>
        <stp/>
        <stp>##V3_BDPV12</stp>
        <stp>PDFS UW Equity</stp>
        <stp>NET_WORKING_CAPITAL_INVESTMENT</stp>
        <stp>[NASDAQ.xlsx]Sheet1!R250C27</stp>
        <tr r="AA250" s="1"/>
      </tp>
      <tp t="e">
        <v>#N/A</v>
        <stp/>
        <stp>##V3_BDPV12</stp>
        <stp>MSFT UW Equity</stp>
        <stp>NET_WORKING_CAPITAL_INVESTMENT</stp>
        <stp>[NASDAQ.xlsx]Sheet1!R219C27</stp>
        <tr r="AA219" s="1"/>
      </tp>
      <tp t="e">
        <v>#N/A</v>
        <stp/>
        <stp>##V3_BDPV12</stp>
        <stp>PRFT UW Equity</stp>
        <stp>NET_WORKING_CAPITAL_INVESTMENT</stp>
        <stp>[NASDAQ.xlsx]Sheet1!R254C27</stp>
        <tr r="AA254" s="1"/>
      </tp>
      <tp t="e">
        <v>#N/A</v>
        <stp/>
        <stp>##V3_BDPV12</stp>
        <stp>KELYA UW Equity</stp>
        <stp>NET_WORKING_CAPITAL_INVESTMENT</stp>
        <stp>[NASDAQ.xlsx]Sheet1!R176C27</stp>
        <tr r="AA176" s="1"/>
      </tp>
      <tp t="e">
        <v>#N/A</v>
        <stp/>
        <stp>##V3_BDPV12</stp>
        <stp>KELYB UW Equity</stp>
        <stp>NET_WORKING_CAPITAL_INVESTMENT</stp>
        <stp>[NASDAQ.xlsx]Sheet1!R177C27</stp>
        <tr r="AA177" s="1"/>
      </tp>
      <tp>
        <v>-0.89900000000000002</v>
        <stp/>
        <stp>##V3_BDHV12</stp>
        <stp>KBALB UW Equity</stp>
        <stp>FREE_CASH_FLOW_MARGIN</stp>
        <stp>CQ12004</stp>
        <stp/>
        <stp>[NASDAQ.xlsx]FCFMarg BDH!R5C180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X5" s="4"/>
      </tp>
      <tp t="e">
        <v>#N/A</v>
        <stp/>
        <stp>##V3_BDPV12</stp>
        <stp>AMSWA UW Equity</stp>
        <stp>IS_OPER_INC</stp>
        <stp>[NASDAQ.xlsx]Sheet1!R16C23</stp>
        <tr r="W16" s="1"/>
      </tp>
      <tp t="e">
        <v>#N/A</v>
        <stp/>
        <stp>##V3_BDPV12</stp>
        <stp>CTXS UW Equity</stp>
        <stp>OPER_MARGIN</stp>
        <stp>[NASDAQ.xlsx]Sheet1!R69C17</stp>
        <tr r="Q69" s="1"/>
      </tp>
      <tp t="e">
        <v>#N/A</v>
        <stp/>
        <stp>##V3_BDPV12</stp>
        <stp>ADBE UW Equity</stp>
        <stp>RTG_MOODY_LONG_TERM</stp>
        <stp>[NASDAQ.xlsx]Sheet1!R9C12</stp>
        <tr r="L9" s="1"/>
      </tp>
      <tp t="e">
        <v>#N/A</v>
        <stp/>
        <stp>##V3_BDPV12</stp>
        <stp>ADEP UW Equity</stp>
        <stp>RTG_MOODY_LONG_TERM</stp>
        <stp>[NASDAQ.xlsx]Sheet1!R8C12</stp>
        <tr r="L8" s="1"/>
      </tp>
      <tp>
        <v>-3.1770999999999998</v>
        <stp/>
        <stp>##V3_BDHV12</stp>
        <stp>BBOX UW Equity</stp>
        <stp>FREE_CASH_FLOW_MARGIN</stp>
        <stp>CQ12004</stp>
        <stp/>
        <stp>[NASDAQ.xlsx]FCFMarg BDH!R5C46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T5" s="4"/>
      </tp>
      <tp>
        <v>11.585000000000001</v>
        <stp/>
        <stp>##V3_BDHV12</stp>
        <stp>SYMC UW Equity</stp>
        <stp>FREE_CASH_FLOW_MARGIN</stp>
        <stp>CQ12004</stp>
        <stp/>
        <stp>[NASDAQ.xlsx]FCFMarg BDH!R5C320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H5" s="4"/>
      </tp>
      <tp>
        <v>-20.761700000000001</v>
        <stp/>
        <stp>##V3_BDHV12</stp>
        <stp>AVNW UW Equity</stp>
        <stp>FREE_CASH_FLOW_MARGIN</stp>
        <stp>CQ12004</stp>
        <stp/>
        <stp>[NASDAQ.xlsx]FCFMarg BDH!R5C39</stp>
        <stp>Dir=V</stp>
        <stp>Dts=H</stp>
        <stp>Sort=D</stp>
        <stp>Quote=C</stp>
        <stp>QtTyp=Y</stp>
        <stp>Days=T</stp>
        <stp>Per=cq</stp>
        <stp>DtFmt=D</stp>
        <stp>UseDPDF=Y</stp>
        <stp>cols=1;rows=27</stp>
        <tr r="AM5" s="4"/>
      </tp>
      <tp>
        <v>4.3517999999999999</v>
        <stp/>
        <stp>##V3_BDHV12</stp>
        <stp>PRFT UW Equity</stp>
        <stp>FREE_CASH_FLOW_MARGIN</stp>
        <stp>CQ12004</stp>
        <stp/>
        <stp>[NASDAQ.xlsx]FCFMarg BDH!R5C253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S5" s="4"/>
      </tp>
      <tp t="e">
        <v>#N/A</v>
        <stp/>
        <stp>##V3_BDPV12</stp>
        <stp>TWOU UW Equity</stp>
        <stp>FREE_CASH_FLOW_MARGIN</stp>
        <stp>[NASDAQ.xlsx]Sheet1!R3C18</stp>
        <tr r="R3" s="1"/>
      </tp>
      <tp>
        <v>17.916499999999999</v>
        <stp/>
        <stp>##V3_BDHV12</stp>
        <stp>ADP UW Equity</stp>
        <stp>FREE_CASH_FLOW_MARGIN</stp>
        <stp>CQ12004</stp>
        <stp/>
        <stp>[NASDAQ.xlsx]FCFMarg BDH!R5C38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L5" s="4"/>
      </tp>
      <tp>
        <v>2.7749000000000001</v>
        <stp/>
        <stp>##V3_BDHV12</stp>
        <stp>SPSC UW Equity</stp>
        <stp>FREE_CASH_FLOW_MARGIN</stp>
        <stp>CQ12004</stp>
        <stp/>
        <stp>[NASDAQ.xlsx]FCFMarg BDH!R5C310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KX5" s="4"/>
      </tp>
      <tp>
        <v>7.9954999999999998</v>
        <stp/>
        <stp>##V3_BDHV12</stp>
        <stp>TWIN UW Equity</stp>
        <stp>FREE_CASH_FLOW_MARGIN</stp>
        <stp>CQ12004</stp>
        <stp/>
        <stp>[NASDAQ.xlsx]FCFMarg BDH!R5C347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I5" s="4"/>
      </tp>
      <tp>
        <v>-76.466399999999993</v>
        <stp/>
        <stp>##V3_BDHV12</stp>
        <stp>TTWO UW Equity</stp>
        <stp>FREE_CASH_FLOW_MARGIN</stp>
        <stp>CQ12004</stp>
        <stp/>
        <stp>[NASDAQ.xlsx]FCFMarg BDH!R5C327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O5" s="4"/>
      </tp>
      <tp>
        <v>-6.6544999999999996</v>
        <stp/>
        <stp>##V3_BDHV12</stp>
        <stp>TIBX UW Equity</stp>
        <stp>FREE_CASH_FLOW_MARGIN</stp>
        <stp>CQ12004</stp>
        <stp/>
        <stp>[NASDAQ.xlsx]FCFMarg BDH!R5C337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LY5" s="4"/>
      </tp>
      <tp>
        <v>-8.1016999999999992</v>
        <stp/>
        <stp>##V3_BDHV12</stp>
        <stp>QLYS UW Equity</stp>
        <stp>FREE_CASH_FLOW_MARGIN</stp>
        <stp>CQ12004</stp>
        <stp/>
        <stp>[NASDAQ.xlsx]FCFMarg BDH!R5C272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JL5" s="4"/>
      </tp>
      <tp>
        <v>4.6059000000000001</v>
        <stp/>
        <stp>##V3_BDHV12</stp>
        <stp>ULTI UW Equity</stp>
        <stp>FREE_CASH_FLOW_MARGIN</stp>
        <stp>CQ12004</stp>
        <stp/>
        <stp>[NASDAQ.xlsx]FCFMarg BDH!R5C336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X5" s="4"/>
      </tp>
      <tp>
        <v>-23.0031</v>
        <stp/>
        <stp>##V3_BDHV12</stp>
        <stp>PFPT UW Equity</stp>
        <stp>FREE_CASH_FLOW_MARGIN</stp>
        <stp>CQ12004</stp>
        <stp/>
        <stp>[NASDAQ.xlsx]FCFMarg BDH!R5C263</stp>
        <stp>Dir=V</stp>
        <stp>Dts=H</stp>
        <stp>Sort=D</stp>
        <stp>Quote=C</stp>
        <stp>QtTyp=Y</stp>
        <stp>Days=T</stp>
        <stp>Per=cq</stp>
        <stp>DtFmt=D</stp>
        <stp>UseDPDF=Y</stp>
        <stp>cols=1;rows=15</stp>
        <tr r="JC5" s="4"/>
      </tp>
      <tp>
        <v>8.6892999999999994</v>
        <stp/>
        <stp>##V3_BDHV12</stp>
        <stp>SANM UW Equity</stp>
        <stp>FREE_CASH_FLOW_MARGIN</stp>
        <stp>CQ12004</stp>
        <stp/>
        <stp>[NASDAQ.xlsx]FCFMarg BDH!R5C290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D5" s="4"/>
      </tp>
      <tp>
        <v>-116.5564</v>
        <stp/>
        <stp>##V3_BDHV12</stp>
        <stp>WAVX UW Equity</stp>
        <stp>FREE_CASH_FLOW_MARGIN</stp>
        <stp>CQ12004</stp>
        <stp/>
        <stp>[NASDAQ.xlsx]FCFMarg BDH!R5C364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MZ5" s="4"/>
      </tp>
      <tp>
        <v>1.6377999999999999</v>
        <stp/>
        <stp>##V3_BDHV12</stp>
        <stp>SATS UW Equity</stp>
        <stp>FREE_CASH_FLOW_MARGIN</stp>
        <stp>CQ12004</stp>
        <stp/>
        <stp>[NASDAQ.xlsx]FCFMarg BDH!R5C110</stp>
        <stp>Dir=V</stp>
        <stp>Dts=H</stp>
        <stp>Sort=D</stp>
        <stp>Quote=C</stp>
        <stp>QtTyp=Y</stp>
        <stp>Days=T</stp>
        <stp>Per=cq</stp>
        <stp>DtFmt=D</stp>
        <stp>UseDPDF=Y</stp>
        <stp>cols=1;rows=23</stp>
        <tr r="DF5" s="4"/>
      </tp>
      <tp>
        <v>-0.7843</v>
        <stp/>
        <stp>##V3_BDHV12</stp>
        <stp>VECO UW Equity</stp>
        <stp>FREE_CASH_FLOW_MARGIN</stp>
        <stp>CQ12004</stp>
        <stp/>
        <stp>[NASDAQ.xlsx]FCFMarg BDH!R5C355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Q5" s="4"/>
      </tp>
      <tp t="e">
        <v>#N/A</v>
        <stp/>
        <stp>##V3_BDPV12</stp>
        <stp>KTEC UW Equity</stp>
        <stp>NET_WORKING_CAPITAL_INVESTMENT</stp>
        <stp>[NASDAQ.xlsx]Sheet1!R178C27</stp>
        <tr r="AA178" s="1"/>
      </tp>
      <tp t="e">
        <v>#N/A</v>
        <stp/>
        <stp>##V3_BDPV12</stp>
        <stp>TTEC UW Equity</stp>
        <stp>NET_WORKING_CAPITAL_INVESTMENT</stp>
        <stp>[NASDAQ.xlsx]Sheet1!R332C27</stp>
        <tr r="AA332" s="1"/>
      </tp>
      <tp t="e">
        <v>#N/A</v>
        <stp/>
        <stp>##V3_BDPV12</stp>
        <stp>NVEC UW Equity</stp>
        <stp>NET_WORKING_CAPITAL_INVESTMENT</stp>
        <stp>[NASDAQ.xlsx]Sheet1!R237C27</stp>
        <tr r="AA237" s="1"/>
      </tp>
      <tp t="e">
        <v>#N/A</v>
        <stp/>
        <stp>##V3_BDPV12</stp>
        <stp>UTEK UW Equity</stp>
        <stp>NET_WORKING_CAPITAL_INVESTMENT</stp>
        <stp>[NASDAQ.xlsx]Sheet1!R351C27</stp>
        <tr r="AA351" s="1"/>
      </tp>
      <tp t="e">
        <v>#N/A</v>
        <stp/>
        <stp>##V3_BDPV12</stp>
        <stp>FEYE UW Equity</stp>
        <stp>BS_CASH_NEAR_CASH_ITEM</stp>
        <stp>[NASDAQ.xlsx]Sheet1!R134C28</stp>
        <tr r="AB134" s="1"/>
      </tp>
      <tp t="e">
        <v>#N/A</v>
        <stp/>
        <stp>##V3_BDPV12</stp>
        <stp>PCYG UW Equity</stp>
        <stp>BS_CASH_NEAR_CASH_ITEM</stp>
        <stp>[NASDAQ.xlsx]Sheet1!R246C28</stp>
        <tr r="AB246" s="1"/>
      </tp>
      <tp t="e">
        <v>#N/A</v>
        <stp/>
        <stp>##V3_BDPV12</stp>
        <stp>FUEL UW Equity</stp>
        <stp>NET_WORKING_CAPITAL_INVESTMENT</stp>
        <stp>[NASDAQ.xlsx]Sheet1!R287C27</stp>
        <tr r="AA287" s="1"/>
      </tp>
      <tp t="e">
        <v>#N/A</v>
        <stp/>
        <stp>##V3_BDPV12</stp>
        <stp>PSEM UW Equity</stp>
        <stp>NET_WORKING_CAPITAL_INVESTMENT</stp>
        <stp>[NASDAQ.xlsx]Sheet1!R255C27</stp>
        <tr r="AA255" s="1"/>
      </tp>
      <tp t="e">
        <v>#N/A</v>
        <stp/>
        <stp>##V3_BDPV12</stp>
        <stp>KEYW UW Equity</stp>
        <stp>BS_CASH_NEAR_CASH_ITEM</stp>
        <stp>[NASDAQ.xlsx]Sheet1!R335C28</stp>
        <tr r="AB335" s="1"/>
      </tp>
      <tp t="e">
        <v>#N/A</v>
        <stp/>
        <stp>##V3_BDPV12</stp>
        <stp>IXYS UW Equity</stp>
        <stp>BS_CASH_NEAR_CASH_ITEM</stp>
        <stp>[NASDAQ.xlsx]Sheet1!R171C28</stp>
        <tr r="AB171" s="1"/>
      </tp>
      <tp t="e">
        <v>#N/A</v>
        <stp/>
        <stp>##V3_BDPV12</stp>
        <stp>SSYS UW Equity</stp>
        <stp>BS_CASH_NEAR_CASH_ITEM</stp>
        <stp>[NASDAQ.xlsx]Sheet1!R313C28</stp>
        <tr r="AB313" s="1"/>
      </tp>
      <tp t="e">
        <v>#N/A</v>
        <stp/>
        <stp>##V3_BDPV12</stp>
        <stp>TSYS UW Equity</stp>
        <stp>BS_CASH_NEAR_CASH_ITEM</stp>
        <stp>[NASDAQ.xlsx]Sheet1!R331C28</stp>
        <tr r="AB331" s="1"/>
      </tp>
      <tp t="e">
        <v>#N/A</v>
        <stp/>
        <stp>##V3_BDPV12</stp>
        <stp>RSYS UW Equity</stp>
        <stp>BS_CASH_NEAR_CASH_ITEM</stp>
        <stp>[NASDAQ.xlsx]Sheet1!R277C28</stp>
        <tr r="AB277" s="1"/>
      </tp>
      <tp t="e">
        <v>#N/A</v>
        <stp/>
        <stp>##V3_BDPV12</stp>
        <stp>QLYS UW Equity</stp>
        <stp>BS_CASH_NEAR_CASH_ITEM</stp>
        <stp>[NASDAQ.xlsx]Sheet1!R273C28</stp>
        <tr r="AB273" s="1"/>
      </tp>
      <tp t="e">
        <v>#N/A</v>
        <stp/>
        <stp>##V3_BDPV12</stp>
        <stp>BRCD UW Equity</stp>
        <stp>RTG_MOODY_LONG_TERM</stp>
        <stp>[NASDAQ.xlsx]Sheet1!R56C12</stp>
        <tr r="L56" s="1"/>
      </tp>
      <tp t="e">
        <v>#N/A</v>
        <stp/>
        <stp>##V3_BDPV12</stp>
        <stp>AMCC UW Equity</stp>
        <stp>RTG_MOODY_LONG_TERM</stp>
        <stp>[NASDAQ.xlsx]Sheet1!R25C12</stp>
        <tr r="L25" s="1"/>
      </tp>
      <tp t="e">
        <v>#N/A</v>
        <stp/>
        <stp>##V3_BDPV12</stp>
        <stp>CSCO UW Equity</stp>
        <stp>RTG_MOODY_LONG_TERM</stp>
        <stp>[NASDAQ.xlsx]Sheet1!R68C12</stp>
        <tr r="L68" s="1"/>
      </tp>
      <tp t="e">
        <v>#N/A</v>
        <stp/>
        <stp>##V3_BDPV12</stp>
        <stp>AMKR UW Equity</stp>
        <stp>IS_OPER_INC</stp>
        <stp>[NASDAQ.xlsx]Sheet1!R17C23</stp>
        <tr r="W17" s="1"/>
      </tp>
      <tp t="e">
        <v>#N/A</v>
        <stp/>
        <stp>##V3_BDPV12</stp>
        <stp>BRKS UW Equity</stp>
        <stp>IS_OPER_INC</stp>
        <stp>[NASDAQ.xlsx]Sheet1!R57C23</stp>
        <tr r="W57" s="1"/>
      </tp>
      <tp t="e">
        <v>#N/A</v>
        <stp/>
        <stp>##V3_BDPV12</stp>
        <stp>BRCM UW Equity</stp>
        <stp>RTG_MOODY_LONG_TERM</stp>
        <stp>[NASDAQ.xlsx]Sheet1!R53C12</stp>
        <tr r="L53" s="1"/>
      </tp>
      <tp t="e">
        <v>#N/A</v>
        <stp/>
        <stp>##V3_BDPV12</stp>
        <stp>DWCH UW Equity</stp>
        <stp>RTG_MOODY_LONG_TERM</stp>
        <stp>[NASDAQ.xlsx]Sheet1!R97C12</stp>
        <tr r="L97" s="1"/>
      </tp>
      <tp t="e">
        <v>#N/A</v>
        <stp/>
        <stp>##V3_BDPV12</stp>
        <stp>CTCT UW Equity</stp>
        <stp>RTG_MOODY_LONG_TERM</stp>
        <stp>[NASDAQ.xlsx]Sheet1!R81C12</stp>
        <tr r="L81" s="1"/>
      </tp>
      <tp t="e">
        <v>#N/A</v>
        <stp/>
        <stp>##V3_BDPV12</stp>
        <stp>BLKB UW Equity</stp>
        <stp>IS_OPER_INC</stp>
        <stp>[NASDAQ.xlsx]Sheet1!R48C23</stp>
        <tr r="W48" s="1"/>
      </tp>
      <tp>
        <v>-25.058900000000001</v>
        <stp/>
        <stp>##V3_BDHV12</stp>
        <stp>SYNC UW Equity</stp>
        <stp>FREE_CASH_FLOW_MARGIN</stp>
        <stp>CQ12004</stp>
        <stp/>
        <stp>[NASDAQ.xlsx]FCFMarg BDH!R5C321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LI5" s="4"/>
      </tp>
      <tp>
        <v>31.340699999999998</v>
        <stp/>
        <stp>##V3_BDHV12</stp>
        <stp>PRGS UW Equity</stp>
        <stp>FREE_CASH_FLOW_MARGIN</stp>
        <stp>CQ12004</stp>
        <stp/>
        <stp>[NASDAQ.xlsx]FCFMarg BDH!R5C262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JB5" s="4"/>
      </tp>
      <tp>
        <v>3.0486</v>
        <stp/>
        <stp>##V3_BDHV12</stp>
        <stp>WSTG UW Equity</stp>
        <stp>FREE_CASH_FLOW_MARGIN</stp>
        <stp>CQ12004</stp>
        <stp/>
        <stp>[NASDAQ.xlsx]FCFMarg BDH!R5C365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NA5" s="4"/>
      </tp>
      <tp>
        <v>25.203199999999999</v>
        <stp/>
        <stp>##V3_BDHV12</stp>
        <stp>SSNC UW Equity</stp>
        <stp>FREE_CASH_FLOW_MARGIN</stp>
        <stp>CQ12004</stp>
        <stp/>
        <stp>[NASDAQ.xlsx]FCFMarg BDH!R5C311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KY5" s="4"/>
      </tp>
      <tp>
        <v>22.3736</v>
        <stp/>
        <stp>##V3_BDHV12</stp>
        <stp>PSMI UW Equity</stp>
        <stp>FREE_CASH_FLOW_MARGIN</stp>
        <stp>CQ12004</stp>
        <stp/>
        <stp>[NASDAQ.xlsx]FCFMarg BDH!R5C252</stp>
        <stp>Dir=V</stp>
        <stp>Dts=H</stp>
        <stp>Sort=D</stp>
        <stp>Quote=C</stp>
        <stp>QtTyp=Y</stp>
        <stp>Days=T</stp>
        <stp>Per=cq</stp>
        <stp>DtFmt=D</stp>
        <stp>UseDPDF=Y</stp>
        <stp>cols=1;rows=13</stp>
        <tr r="IR5" s="4"/>
      </tp>
      <tp>
        <v>-31.742799999999999</v>
        <stp/>
        <stp>##V3_BDHV12</stp>
        <stp>RNWK UW Equity</stp>
        <stp>FREE_CASH_FLOW_MARGIN</stp>
        <stp>CQ12004</stp>
        <stp/>
        <stp>[NASDAQ.xlsx]FCFMarg BDH!R5C280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T5" s="4"/>
      </tp>
      <tp t="e">
        <v>#N/A</v>
        <stp/>
        <stp>##V3_BDPV12</stp>
        <stp>GOOGL UW Equity</stp>
        <stp>RTG_SP_LT_LC_ISSUER_CREDIT</stp>
        <stp>[NASDAQ.xlsx]Sheet1!R142C8</stp>
        <tr r="H142" s="1"/>
      </tp>
      <tp>
        <v>26.563099999999999</v>
        <stp/>
        <stp>##V3_BDHV12</stp>
        <stp>SLAB UW Equity</stp>
        <stp>FREE_CASH_FLOW_MARGIN</stp>
        <stp>CQ12004</stp>
        <stp/>
        <stp>[NASDAQ.xlsx]FCFMarg BDH!R5C301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KO5" s="4"/>
      </tp>
      <tp>
        <v>3.6539999999999999</v>
        <stp/>
        <stp>##V3_BDHV12</stp>
        <stp>SAPE UW Equity</stp>
        <stp>FREE_CASH_FLOW_MARGIN</stp>
        <stp>CQ12004</stp>
        <stp/>
        <stp>[NASDAQ.xlsx]FCFMarg BDH!R5C291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E5" s="4"/>
      </tp>
      <tp>
        <v>31.707699999999999</v>
        <stp/>
        <stp>##V3_BDHV12</stp>
        <stp>VDSI UW Equity</stp>
        <stp>FREE_CASH_FLOW_MARGIN</stp>
        <stp>CQ12004</stp>
        <stp/>
        <stp>[NASDAQ.xlsx]FCFMarg BDH!R5C354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P5" s="4"/>
      </tp>
      <tp t="e">
        <v>#N/A</v>
        <stp/>
        <stp>##V3_BDPV12</stp>
        <stp>BIRT UW Equity</stp>
        <stp>FREE_CASH_FLOW_MARGIN</stp>
        <stp>[NASDAQ.xlsx]Sheet1!R6C18</stp>
        <tr r="R6" s="1"/>
      </tp>
      <tp t="e">
        <v>#N/A</v>
        <stp/>
        <stp>##V3_BDPV12</stp>
        <stp>NVDA UW Equity</stp>
        <stp>NET_WORKING_CAPITAL_INVESTMENT</stp>
        <stp>[NASDAQ.xlsx]Sheet1!R238C27</stp>
        <tr r="AA238" s="1"/>
      </tp>
      <tp t="e">
        <v>#N/A</v>
        <stp/>
        <stp>##V3_BDPV12</stp>
        <stp>QADA UW Equity</stp>
        <stp>NET_WORKING_CAPITAL_INVESTMENT</stp>
        <stp>[NASDAQ.xlsx]Sheet1!R266C27</stp>
        <tr r="AA266" s="1"/>
      </tp>
      <tp t="e">
        <v>#N/A</v>
        <stp/>
        <stp>##V3_BDPV12</stp>
        <stp>SPDC UW Equity</stp>
        <stp>NET_WORKING_CAPITAL_INVESTMENT</stp>
        <stp>[NASDAQ.xlsx]Sheet1!R309C27</stp>
        <tr r="AA309" s="1"/>
      </tp>
      <tp t="e">
        <v>#N/A</v>
        <stp/>
        <stp>##V3_BDPV12</stp>
        <stp>QADB UW Equity</stp>
        <stp>NET_WORKING_CAPITAL_INVESTMENT</stp>
        <stp>[NASDAQ.xlsx]Sheet1!R267C27</stp>
        <tr r="AA267" s="1"/>
      </tp>
      <tp t="e">
        <v>#N/A</v>
        <stp/>
        <stp>##V3_BDPV12</stp>
        <stp>ZIXI UW Equity</stp>
        <stp>BS_CASH_NEAR_CASH_ITEM</stp>
        <stp>[NASDAQ.xlsx]Sheet1!R375C28</stp>
        <tr r="AB375" s="1"/>
      </tp>
      <tp t="e">
        <v>#N/A</v>
        <stp/>
        <stp>##V3_BDPV12</stp>
        <stp>MIDD UW Equity</stp>
        <stp>NET_WORKING_CAPITAL_INVESTMENT</stp>
        <stp>[NASDAQ.xlsx]Sheet1!R336C27</stp>
        <tr r="AA336" s="1"/>
      </tp>
      <tp t="e">
        <v>#N/A</v>
        <stp/>
        <stp>##V3_BDPV12</stp>
        <stp>SNDK UW Equity</stp>
        <stp>NET_WORKING_CAPITAL_INVESTMENT</stp>
        <stp>[NASDAQ.xlsx]Sheet1!R290C27</stp>
        <tr r="AA290" s="1"/>
      </tp>
      <tp t="e">
        <v>#N/A</v>
        <stp/>
        <stp>##V3_BDPV12</stp>
        <stp>IPDN UW Equity</stp>
        <stp>NET_WORKING_CAPITAL_INVESTMENT</stp>
        <stp>[NASDAQ.xlsx]Sheet1!R262C27</stp>
        <tr r="AA262" s="1"/>
      </tp>
      <tp t="e">
        <v>#N/A</v>
        <stp/>
        <stp>##V3_BDPV12</stp>
        <stp>GOOGL UW Equity</stp>
        <stp>BS_CASH_NEAR_CASH_ITEM</stp>
        <stp>[NASDAQ.xlsx]Sheet1!R142C28</stp>
        <tr r="AB142" s="1"/>
      </tp>
      <tp t="e">
        <v>#N/A</v>
        <stp/>
        <stp>##V3_BDPV12</stp>
        <stp>PLXS UW Equity</stp>
        <stp>BS_CASH_NEAR_CASH_ITEM</stp>
        <stp>[NASDAQ.xlsx]Sheet1!R258C28</stp>
        <tr r="AB258" s="1"/>
      </tp>
      <tp t="e">
        <v>#N/A</v>
        <stp/>
        <stp>##V3_BDPV12</stp>
        <stp>AMBA UW Equity</stp>
        <stp>RTG_MOODY_LONG_TERM</stp>
        <stp>[NASDAQ.xlsx]Sheet1!R15C12</stp>
        <tr r="L15" s="1"/>
      </tp>
      <tp>
        <v>-1.581</v>
        <stp/>
        <stp>##V3_BDHV12</stp>
        <stp>KELYA UW Equity</stp>
        <stp>FREE_CASH_FLOW_MARGIN</stp>
        <stp>CQ12004</stp>
        <stp/>
        <stp>[NASDAQ.xlsx]FCFMarg BDH!R5C175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S5" s="4"/>
      </tp>
      <tp t="e">
        <v>#N/A</v>
        <stp/>
        <stp>##V3_BDPV12</stp>
        <stp>BIRT UW Equity</stp>
        <stp>SALES_REV_TURN</stp>
        <stp>[NASDAQ.xlsx]Sheet1!R6C15</stp>
        <tr r="O6" s="1"/>
      </tp>
      <tp t="e">
        <v>#N/A</v>
        <stp/>
        <stp>##V3_BDPV12</stp>
        <stp>ATVI UW Equity</stp>
        <stp>RTG_EGAN_JONES_LOCAL_SR_UNSEC</stp>
        <stp>[NASDAQ.xlsx]Sheet1!R5C13</stp>
        <tr r="M5" s="1"/>
      </tp>
      <tp>
        <v>-1.3898999999999999</v>
        <stp/>
        <stp>##V3_BDHV12</stp>
        <stp>ATNY UW Equity</stp>
        <stp>FREE_CASH_FLOW_MARGIN</stp>
        <stp>CQ12004</stp>
        <stp/>
        <stp>[NASDAQ.xlsx]FCFMarg BDH!R5C21</stp>
        <stp>Dir=V</stp>
        <stp>Dts=H</stp>
        <stp>Sort=D</stp>
        <stp>Quote=C</stp>
        <stp>QtTyp=Y</stp>
        <stp>Days=T</stp>
        <stp>Per=cq</stp>
        <stp>DtFmt=D</stp>
        <stp>UseDPDF=Y</stp>
        <stp>cols=1;rows=26</stp>
        <tr r="U5" s="4"/>
      </tp>
      <tp t="e">
        <v>#N/A</v>
        <stp/>
        <stp>##V3_BDPV12</stp>
        <stp>KELYA UW Equity</stp>
        <stp>RTG_SP_LT_LC_ISSUER_CREDIT</stp>
        <stp>[NASDAQ.xlsx]Sheet1!R176C8</stp>
        <tr r="H176" s="1"/>
      </tp>
      <tp>
        <v>-11.5723</v>
        <stp/>
        <stp>##V3_BDHV12</stp>
        <stp>VTSS UW Equity</stp>
        <stp>FREE_CASH_FLOW_MARGIN</stp>
        <stp>CQ12004</stp>
        <stp/>
        <stp>[NASDAQ.xlsx]FCFMarg BDH!R5C363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MY5" s="4"/>
      </tp>
      <tp>
        <v>42.1053</v>
        <stp/>
        <stp>##V3_BDHV12</stp>
        <stp>TRIP UW Equity</stp>
        <stp>FREE_CASH_FLOW_MARGIN</stp>
        <stp>CQ12004</stp>
        <stp/>
        <stp>[NASDAQ.xlsx]FCFMarg BDH!R5C341</stp>
        <stp>Dir=V</stp>
        <stp>Dts=H</stp>
        <stp>Sort=D</stp>
        <stp>Quote=C</stp>
        <stp>QtTyp=Y</stp>
        <stp>Days=T</stp>
        <stp>Per=cq</stp>
        <stp>DtFmt=D</stp>
        <stp>UseDPDF=Y</stp>
        <stp>cols=1;rows=13</stp>
        <tr r="MC5" s="4"/>
      </tp>
      <tp>
        <v>20.764399999999998</v>
        <stp/>
        <stp>##V3_BDHV12</stp>
        <stp>UTEK UW Equity</stp>
        <stp>FREE_CASH_FLOW_MARGIN</stp>
        <stp>CQ12004</stp>
        <stp/>
        <stp>[NASDAQ.xlsx]FCFMarg BDH!R5C350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L5" s="4"/>
      </tp>
      <tp>
        <v>-0.43830000000000002</v>
        <stp/>
        <stp>##V3_BDHV12</stp>
        <stp>TTEC UW Equity</stp>
        <stp>FREE_CASH_FLOW_MARGIN</stp>
        <stp>CQ12004</stp>
        <stp/>
        <stp>[NASDAQ.xlsx]FCFMarg BDH!R5C331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S5" s="4"/>
      </tp>
      <tp>
        <v>-63.121699999999997</v>
        <stp/>
        <stp>##V3_BDHV12</stp>
        <stp>QUIK UW Equity</stp>
        <stp>FREE_CASH_FLOW_MARGIN</stp>
        <stp>CQ12004</stp>
        <stp/>
        <stp>[NASDAQ.xlsx]FCFMarg BDH!R5C274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N5" s="4"/>
      </tp>
      <tp>
        <v>-2.2715999999999998</v>
        <stp/>
        <stp>##V3_BDHV12</stp>
        <stp>SMCI UW Equity</stp>
        <stp>FREE_CASH_FLOW_MARGIN</stp>
        <stp>CQ12004</stp>
        <stp/>
        <stp>[NASDAQ.xlsx]FCFMarg BDH!R5C316</stp>
        <stp>Dir=V</stp>
        <stp>Dts=H</stp>
        <stp>Sort=D</stp>
        <stp>Quote=C</stp>
        <stp>QtTyp=Y</stp>
        <stp>Days=T</stp>
        <stp>Per=cq</stp>
        <stp>DtFmt=D</stp>
        <stp>UseDPDF=Y</stp>
        <stp>cols=1;rows=32</stp>
        <tr r="LD5" s="4"/>
      </tp>
      <tp>
        <v>-2.6625999999999999</v>
        <stp/>
        <stp>##V3_BDHV12</stp>
        <stp>SOFO UW Equity</stp>
        <stp>FREE_CASH_FLOW_MARGIN</stp>
        <stp>CQ12004</stp>
        <stp/>
        <stp>[NASDAQ.xlsx]FCFMarg BDH!R5C306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T5" s="4"/>
      </tp>
      <tp>
        <v>4.8425000000000002</v>
        <stp/>
        <stp>##V3_BDHV12</stp>
        <stp>PLAB UW Equity</stp>
        <stp>FREE_CASH_FLOW_MARGIN</stp>
        <stp>CQ12004</stp>
        <stp/>
        <stp>[NASDAQ.xlsx]FCFMarg BDH!R5C255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U5" s="4"/>
      </tp>
      <tp>
        <v>-71.424800000000005</v>
        <stp/>
        <stp>##V3_BDHV12</stp>
        <stp>SLTC UW Equity</stp>
        <stp>FREE_CASH_FLOW_MARGIN</stp>
        <stp>CQ12004</stp>
        <stp/>
        <stp>[NASDAQ.xlsx]FCFMarg BDH!R5C296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J5" s="4"/>
      </tp>
      <tp>
        <v>11.494</v>
        <stp/>
        <stp>##V3_BDHV12</stp>
        <stp>RMBS UW Equity</stp>
        <stp>FREE_CASH_FLOW_MARGIN</stp>
        <stp>CQ12004</stp>
        <stp/>
        <stp>[NASDAQ.xlsx]FCFMarg BDH!R5C277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Q5" s="4"/>
      </tp>
      <tp>
        <v>-35.7316</v>
        <stp/>
        <stp>##V3_BDHV12</stp>
        <stp>RBCN UW Equity</stp>
        <stp>FREE_CASH_FLOW_MARGIN</stp>
        <stp>CQ12004</stp>
        <stp/>
        <stp>[NASDAQ.xlsx]FCFMarg BDH!R5C287</stp>
        <stp>Dir=V</stp>
        <stp>Dts=H</stp>
        <stp>Sort=D</stp>
        <stp>Quote=C</stp>
        <stp>QtTyp=Y</stp>
        <stp>Days=T</stp>
        <stp>Per=cq</stp>
        <stp>DtFmt=D</stp>
        <stp>UseDPDF=Y</stp>
        <stp>cols=1;rows=26</stp>
        <tr r="KA5" s="4"/>
      </tp>
      <tp>
        <v>19.695399999999999</v>
        <stp/>
        <stp>##V3_BDHV12</stp>
        <stp>PCYG UW Equity</stp>
        <stp>FREE_CASH_FLOW_MARGIN</stp>
        <stp>CQ12004</stp>
        <stp/>
        <stp>[NASDAQ.xlsx]FCFMarg BDH!R5C245</stp>
        <stp>Dir=V</stp>
        <stp>Dts=H</stp>
        <stp>Sort=D</stp>
        <stp>Quote=C</stp>
        <stp>QtTyp=Y</stp>
        <stp>Days=T</stp>
        <stp>Per=cq</stp>
        <stp>DtFmt=D</stp>
        <stp>UseDPDF=Y</stp>
        <stp>cols=1;rows=38</stp>
        <tr r="IK5" s="4"/>
      </tp>
      <tp t="e">
        <v>#N/A</v>
        <stp/>
        <stp>##V3_BDPV12</stp>
        <stp>KTCC UW Equity</stp>
        <stp>NET_WORKING_CAPITAL_INVESTMENT</stp>
        <stp>[NASDAQ.xlsx]Sheet1!R179C27</stp>
        <tr r="AA179" s="1"/>
      </tp>
      <tp t="e">
        <v>#N/A</v>
        <stp/>
        <stp>##V3_BDPV12</stp>
        <stp>LSCC UW Equity</stp>
        <stp>NET_WORKING_CAPITAL_INVESTMENT</stp>
        <stp>[NASDAQ.xlsx]Sheet1!R188C27</stp>
        <tr r="AA188" s="1"/>
      </tp>
      <tp t="e">
        <v>#N/A</v>
        <stp/>
        <stp>##V3_BDPV12</stp>
        <stp>MSCC UW Equity</stp>
        <stp>NET_WORKING_CAPITAL_INVESTMENT</stp>
        <stp>[NASDAQ.xlsx]Sheet1!R218C27</stp>
        <tr r="AA218" s="1"/>
      </tp>
      <tp t="e">
        <v>#N/A</v>
        <stp/>
        <stp>##V3_BDPV12</stp>
        <stp>TECD UW Equity</stp>
        <stp>NET_WORKING_CAPITAL_INVESTMENT</stp>
        <stp>[NASDAQ.xlsx]Sheet1!R330C27</stp>
        <tr r="AA330" s="1"/>
      </tp>
      <tp t="e">
        <v>#N/A</v>
        <stp/>
        <stp>##V3_BDPV12</stp>
        <stp>WSCI UW Equity</stp>
        <stp>NET_WORKING_CAPITAL_INVESTMENT</stp>
        <stp>[NASDAQ.xlsx]Sheet1!R369C27</stp>
        <tr r="AA369" s="1"/>
      </tp>
      <tp t="e">
        <v>#N/A</v>
        <stp/>
        <stp>##V3_BDPV12</stp>
        <stp>SMCI UW Equity</stp>
        <stp>NET_WORKING_CAPITAL_INVESTMENT</stp>
        <stp>[NASDAQ.xlsx]Sheet1!R317C27</stp>
        <tr r="AA317" s="1"/>
      </tp>
      <tp t="e">
        <v>#N/A</v>
        <stp/>
        <stp>##V3_BDPV12</stp>
        <stp>OMCL UW Equity</stp>
        <stp>NET_WORKING_CAPITAL_INVESTMENT</stp>
        <stp>[NASDAQ.xlsx]Sheet1!R240C27</stp>
        <tr r="AA240" s="1"/>
      </tp>
      <tp t="e">
        <v>#N/A</v>
        <stp/>
        <stp>##V3_BDPV12</stp>
        <stp>LECO UW Equity</stp>
        <stp>NET_WORKING_CAPITAL_INVESTMENT</stp>
        <stp>[NASDAQ.xlsx]Sheet1!R190C27</stp>
        <tr r="AA190" s="1"/>
      </tp>
      <tp t="e">
        <v>#N/A</v>
        <stp/>
        <stp>##V3_BDPV12</stp>
        <stp>RBCN UW Equity</stp>
        <stp>NET_WORKING_CAPITAL_INVESTMENT</stp>
        <stp>[NASDAQ.xlsx]Sheet1!R288C27</stp>
        <tr r="AA288" s="1"/>
      </tp>
      <tp t="e">
        <v>#N/A</v>
        <stp/>
        <stp>##V3_BDPV12</stp>
        <stp>VECO UW Equity</stp>
        <stp>NET_WORKING_CAPITAL_INVESTMENT</stp>
        <stp>[NASDAQ.xlsx]Sheet1!R356C27</stp>
        <tr r="AA356" s="1"/>
      </tp>
      <tp t="e">
        <v>#N/A</v>
        <stp/>
        <stp>##V3_BDPV12</stp>
        <stp>SNCR UW Equity</stp>
        <stp>NET_WORKING_CAPITAL_INVESTMENT</stp>
        <stp>[NASDAQ.xlsx]Sheet1!R324C27</stp>
        <tr r="AA324" s="1"/>
      </tp>
      <tp t="e">
        <v>#N/A</v>
        <stp/>
        <stp>##V3_BDPV12</stp>
        <stp>PMCS UW Equity</stp>
        <stp>NET_WORKING_CAPITAL_INVESTMENT</stp>
        <stp>[NASDAQ.xlsx]Sheet1!R259C27</stp>
        <tr r="AA259" s="1"/>
      </tp>
      <tp t="e">
        <v>#N/A</v>
        <stp/>
        <stp>##V3_BDPV12</stp>
        <stp>NTCT UW Equity</stp>
        <stp>NET_WORKING_CAPITAL_INVESTMENT</stp>
        <stp>[NASDAQ.xlsx]Sheet1!R234C27</stp>
        <tr r="AA234" s="1"/>
      </tp>
      <tp t="e">
        <v>#N/A</v>
        <stp/>
        <stp>##V3_BDPV12</stp>
        <stp>TACT UW Equity</stp>
        <stp>NET_WORKING_CAPITAL_INVESTMENT</stp>
        <stp>[NASDAQ.xlsx]Sheet1!R340C27</stp>
        <tr r="AA340" s="1"/>
      </tp>
      <tp t="e">
        <v>#N/A</v>
        <stp/>
        <stp>##V3_BDPV12</stp>
        <stp>LRCX UW Equity</stp>
        <stp>NET_WORKING_CAPITAL_INVESTMENT</stp>
        <stp>[NASDAQ.xlsx]Sheet1!R186C27</stp>
        <tr r="AA186" s="1"/>
      </tp>
      <tp t="e">
        <v>#N/A</v>
        <stp/>
        <stp>##V3_BDPV12</stp>
        <stp>DAEG UW Equity</stp>
        <stp>RTG_MOODY_LONG_TERM</stp>
        <stp>[NASDAQ.xlsx]Sheet1!R94C12</stp>
        <tr r="L94" s="1"/>
      </tp>
      <tp t="e">
        <v>#N/A</v>
        <stp/>
        <stp>##V3_BDPV12</stp>
        <stp>CREE UW Equity</stp>
        <stp>RTG_MOODY_LONG_TERM</stp>
        <stp>[NASDAQ.xlsx]Sheet1!R87C12</stp>
        <tr r="L87" s="1"/>
      </tp>
      <tp t="e">
        <v>#N/A</v>
        <stp/>
        <stp>##V3_BDPV12</stp>
        <stp>ATEA UW Equity</stp>
        <stp>RTG_MOODY_LONG_TERM</stp>
        <stp>[NASDAQ.xlsx]Sheet1!R31C12</stp>
        <tr r="L31" s="1"/>
      </tp>
      <tp t="e">
        <v>#N/A</v>
        <stp/>
        <stp>##V3_BDPV12</stp>
        <stp>CAMP UW Equity</stp>
        <stp>IS_OPER_INC</stp>
        <stp>[NASDAQ.xlsx]Sheet1!R62C23</stp>
        <tr r="W62" s="1"/>
      </tp>
      <tp t="e">
        <v>#N/A</v>
        <stp/>
        <stp>##V3_BDPV12</stp>
        <stp>CCMP UW Equity</stp>
        <stp>IS_OPER_INC</stp>
        <stp>[NASDAQ.xlsx]Sheet1!R60C23</stp>
        <tr r="W60" s="1"/>
      </tp>
      <tp t="e">
        <v>#N/A</v>
        <stp/>
        <stp>##V3_BDPV12</stp>
        <stp>ATML UW Equity</stp>
        <stp>IS_OPER_INC</stp>
        <stp>[NASDAQ.xlsx]Sheet1!R34C23</stp>
        <tr r="W34" s="1"/>
      </tp>
      <tp t="e">
        <v>#N/A</v>
        <stp/>
        <stp>##V3_BDPV12</stp>
        <stp>COMM UW Equity</stp>
        <stp>IS_OPER_INC</stp>
        <stp>[NASDAQ.xlsx]Sheet1!R73C23</stp>
        <tr r="W73" s="1"/>
      </tp>
      <tp t="e">
        <v>#N/A</v>
        <stp/>
        <stp>##V3_BDPV12</stp>
        <stp>ACXM UW Equity</stp>
        <stp>RTG_MOODY_LONG_TERM</stp>
        <stp>[NASDAQ.xlsx]Sheet1!R7C12</stp>
        <tr r="L7" s="1"/>
      </tp>
      <tp t="e">
        <v>#N/A</v>
        <stp/>
        <stp>##V3_BDPV12</stp>
        <stp>ACIW UW Equity</stp>
        <stp>RTG_MOODY_LONG_TERM</stp>
        <stp>[NASDAQ.xlsx]Sheet1!R4C12</stp>
        <tr r="L4" s="1"/>
      </tp>
      <tp>
        <v>-2.8448000000000002</v>
        <stp/>
        <stp>##V3_BDHV12</stp>
        <stp>TZOO UW Equity</stp>
        <stp>FREE_CASH_FLOW_MARGIN</stp>
        <stp>CQ12004</stp>
        <stp/>
        <stp>[NASDAQ.xlsx]FCFMarg BDH!R5C340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MB5" s="4"/>
      </tp>
      <tp>
        <v>17.913799999999998</v>
        <stp/>
        <stp>##V3_BDHV12</stp>
        <stp>CCMP UW Equity</stp>
        <stp>FREE_CASH_FLOW_MARGIN</stp>
        <stp>CQ12004</stp>
        <stp/>
        <stp>[NASDAQ.xlsx]FCFMarg BDH!R5C59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G5" s="4"/>
      </tp>
      <tp>
        <v>-1165.625</v>
        <stp/>
        <stp>##V3_BDHV12</stp>
        <stp>CLRX UW Equity</stp>
        <stp>FREE_CASH_FLOW_MARGIN</stp>
        <stp>CQ12004</stp>
        <stp/>
        <stp>[NASDAQ.xlsx]FCFMarg BDH!R5C71</stp>
        <stp>Dir=V</stp>
        <stp>Dts=H</stp>
        <stp>Sort=D</stp>
        <stp>Quote=C</stp>
        <stp>QtTyp=Y</stp>
        <stp>Days=T</stp>
        <stp>Per=cq</stp>
        <stp>DtFmt=D</stp>
        <stp>UseDPDF=Y</stp>
        <stp>cols=1;rows=36</stp>
        <tr r="BS5" s="4"/>
      </tp>
      <tp t="e">
        <v>#N/A</v>
        <stp/>
        <stp>##V3_BDPV12</stp>
        <stp>KELYB UW Equity</stp>
        <stp>RTG_SP_LT_LC_ISSUER_CREDIT</stp>
        <stp>[NASDAQ.xlsx]Sheet1!R177C8</stp>
        <tr r="H177" s="1"/>
      </tp>
      <tp>
        <v>5.6508000000000003</v>
        <stp/>
        <stp>##V3_BDHV12</stp>
        <stp>PSEM UW Equity</stp>
        <stp>FREE_CASH_FLOW_MARGIN</stp>
        <stp>CQ12004</stp>
        <stp/>
        <stp>[NASDAQ.xlsx]FCFMarg BDH!R5C254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T5" s="4"/>
      </tp>
      <tp>
        <v>-6.9878999999999998</v>
        <stp/>
        <stp>##V3_BDHV12</stp>
        <stp>TSYS UW Equity</stp>
        <stp>FREE_CASH_FLOW_MARGIN</stp>
        <stp>CQ12004</stp>
        <stp/>
        <stp>[NASDAQ.xlsx]FCFMarg BDH!R5C330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R5" s="4"/>
      </tp>
      <tp>
        <v>-5.4379</v>
        <stp/>
        <stp>##V3_BDHV12</stp>
        <stp>RSYS UW Equity</stp>
        <stp>FREE_CASH_FLOW_MARGIN</stp>
        <stp>CQ12004</stp>
        <stp/>
        <stp>[NASDAQ.xlsx]FCFMarg BDH!R5C276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P5" s="4"/>
      </tp>
      <tp>
        <v>-6.1883999999999997</v>
        <stp/>
        <stp>##V3_BDHV12</stp>
        <stp>VRTU UW Equity</stp>
        <stp>FREE_CASH_FLOW_MARGIN</stp>
        <stp>CQ12004</stp>
        <stp/>
        <stp>[NASDAQ.xlsx]FCFMarg BDH!R5C362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MX5" s="4"/>
      </tp>
      <tp>
        <v>-77.367900000000006</v>
        <stp/>
        <stp>##V3_BDHV12</stp>
        <stp>QUMU UW Equity</stp>
        <stp>FREE_CASH_FLOW_MARGIN</stp>
        <stp>CQ12004</stp>
        <stp/>
        <stp>[NASDAQ.xlsx]FCFMarg BDH!R5C275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O5" s="4"/>
      </tp>
      <tp>
        <v>5.4396000000000004</v>
        <stp/>
        <stp>##V3_BDHV12</stp>
        <stp>UNTD UW Equity</stp>
        <stp>FREE_CASH_FLOW_MARGIN</stp>
        <stp>CQ12004</stp>
        <stp/>
        <stp>[NASDAQ.xlsx]FCFMarg BDH!R5C351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M5" s="4"/>
      </tp>
      <tp>
        <v>-5.2084000000000001</v>
        <stp/>
        <stp>##V3_BDHV12</stp>
        <stp>SONS UW Equity</stp>
        <stp>FREE_CASH_FLOW_MARGIN</stp>
        <stp>CQ12004</stp>
        <stp/>
        <stp>[NASDAQ.xlsx]FCFMarg BDH!R5C307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KU5" s="4"/>
      </tp>
      <tp t="e">
        <v>#N/A</v>
        <stp/>
        <stp>##V3_BDPV12</stp>
        <stp>ACXM UW Equity</stp>
        <stp>TOT_DEBT_TO_TOT_ASSET</stp>
        <stp>[NASDAQ.xlsx]Sheet1!R7C25</stp>
        <tr r="Y7" s="1"/>
      </tp>
      <tp>
        <v>-2.1383999999999999</v>
        <stp/>
        <stp>##V3_BDHV12</stp>
        <stp>PLUS UW Equity</stp>
        <stp>FREE_CASH_FLOW_MARGIN</stp>
        <stp>CQ12004</stp>
        <stp/>
        <stp>[NASDAQ.xlsx]FCFMarg BDH!R5C124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DT5" s="4"/>
      </tp>
      <tp>
        <v>22.014900000000001</v>
        <stp/>
        <stp>##V3_BDHV12</stp>
        <stp>SMTC UW Equity</stp>
        <stp>FREE_CASH_FLOW_MARGIN</stp>
        <stp>CQ12004</stp>
        <stp/>
        <stp>[NASDAQ.xlsx]FCFMarg BDH!R5C297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K5" s="4"/>
      </tp>
      <tp>
        <v>-40.751399999999997</v>
        <stp/>
        <stp>##V3_BDHV12</stp>
        <stp>COVSV UW Equity</stp>
        <stp>FREE_CASH_FLOW_MARGIN</stp>
        <stp>CQ12004</stp>
        <stp/>
        <stp>[NASDAQ.xlsx]FCFMarg BDH!R5C84</stp>
        <stp>Dir=V</stp>
        <stp>Dts=H</stp>
        <stp>Sort=D</stp>
        <stp>Quote=C</stp>
        <stp>QtTyp=Y</stp>
        <stp>Days=T</stp>
        <stp>Per=cq</stp>
        <stp>DtFmt=D</stp>
        <stp>UseDPDF=Y</stp>
        <stp>cols=1;rows=12</stp>
        <tr r="CF5" s="4"/>
      </tp>
      <tp>
        <v>-5550.6666999999998</v>
        <stp/>
        <stp>##V3_BDHV12</stp>
        <stp>SCON UW Equity</stp>
        <stp>FREE_CASH_FLOW_MARGIN</stp>
        <stp>CQ12004</stp>
        <stp/>
        <stp>[NASDAQ.xlsx]FCFMarg BDH!R5C317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LE5" s="4"/>
      </tp>
      <tp>
        <v>1.8946000000000001</v>
        <stp/>
        <stp>##V3_BDHV12</stp>
        <stp>QADA UW Equity</stp>
        <stp>FREE_CASH_FLOW_MARGIN</stp>
        <stp>CQ12004</stp>
        <stp/>
        <stp>[NASDAQ.xlsx]FCFMarg BDH!R5C265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E5" s="4"/>
      </tp>
      <tp>
        <v>19.4986</v>
        <stp/>
        <stp>##V3_BDHV12</stp>
        <stp>PFIN UW Equity</stp>
        <stp>FREE_CASH_FLOW_MARGIN</stp>
        <stp>CQ12004</stp>
        <stp/>
        <stp>[NASDAQ.xlsx]FCFMarg BDH!R5C244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J5" s="4"/>
      </tp>
      <tp t="e">
        <v>#N/A</v>
        <stp/>
        <stp>##V3_BDPV12</stp>
        <stp>MTBC UW Equity</stp>
        <stp>NET_WORKING_CAPITAL_INVESTMENT</stp>
        <stp>[NASDAQ.xlsx]Sheet1!R209C27</stp>
        <tr r="AA209" s="1"/>
      </tp>
      <tp t="e">
        <v>#N/A</v>
        <stp/>
        <stp>##V3_BDPV12</stp>
        <stp>RVBD UW Equity</stp>
        <stp>NET_WORKING_CAPITAL_INVESTMENT</stp>
        <stp>[NASDAQ.xlsx]Sheet1!R286C27</stp>
        <tr r="AA286" s="1"/>
      </tp>
      <tp t="e">
        <v>#N/A</v>
        <stp/>
        <stp>##V3_BDPV12</stp>
        <stp>TUBE UW Equity</stp>
        <stp>NET_WORKING_CAPITAL_INVESTMENT</stp>
        <stp>[NASDAQ.xlsx]Sheet1!R347C27</stp>
        <tr r="AA347" s="1"/>
      </tp>
      <tp t="e">
        <v>#N/A</v>
        <stp/>
        <stp>##V3_BDPV12</stp>
        <stp>MOBL UW Equity</stp>
        <stp>NET_WORKING_CAPITAL_INVESTMENT</stp>
        <stp>[NASDAQ.xlsx]Sheet1!R223C27</stp>
        <tr r="AA223" s="1"/>
      </tp>
      <tp t="e">
        <v>#N/A</v>
        <stp/>
        <stp>##V3_BDPV12</stp>
        <stp>SABR UW Equity</stp>
        <stp>NET_WORKING_CAPITAL_INVESTMENT</stp>
        <stp>[NASDAQ.xlsx]Sheet1!R289C27</stp>
        <tr r="AA289" s="1"/>
      </tp>
      <tp t="e">
        <v>#N/A</v>
        <stp/>
        <stp>##V3_BDPV12</stp>
        <stp>RMBS UW Equity</stp>
        <stp>NET_WORKING_CAPITAL_INVESTMENT</stp>
        <stp>[NASDAQ.xlsx]Sheet1!R278C27</stp>
        <tr r="AA278" s="1"/>
      </tp>
      <tp t="e">
        <v>#N/A</v>
        <stp/>
        <stp>##V3_BDPV12</stp>
        <stp>TIBX UW Equity</stp>
        <stp>NET_WORKING_CAPITAL_INVESTMENT</stp>
        <stp>[NASDAQ.xlsx]Sheet1!R338C27</stp>
        <tr r="AA338" s="1"/>
      </tp>
      <tp t="e">
        <v>#N/A</v>
        <stp/>
        <stp>##V3_BDPV12</stp>
        <stp>ADBE UW Equity</stp>
        <stp>NET_WORKING_CAPITAL_INVESTMENT</stp>
        <stp>[NASDAQ.xlsx]Sheet1!R9C27</stp>
        <tr r="AA9" s="1"/>
      </tp>
      <tp t="e">
        <v>#N/A</v>
        <stp/>
        <stp>##V3_BDPV12</stp>
        <stp>ADEP UW Equity</stp>
        <stp>NET_WORKING_CAPITAL_INVESTMENT</stp>
        <stp>[NASDAQ.xlsx]Sheet1!R8C27</stp>
        <tr r="AA8" s="1"/>
      </tp>
      <tp t="e">
        <v>#N/A</v>
        <stp/>
        <stp>##V3_BDPV12</stp>
        <stp>ACLS UW Equity</stp>
        <stp>IS_OPER_INC</stp>
        <stp>[NASDAQ.xlsx]Sheet1!R42C23</stp>
        <tr r="W42" s="1"/>
      </tp>
      <tp t="e">
        <v>#N/A</v>
        <stp/>
        <stp>##V3_BDPV12</stp>
        <stp>CVLT UW Equity</stp>
        <stp>IS_OPER_INC</stp>
        <stp>[NASDAQ.xlsx]Sheet1!R74C23</stp>
        <tr r="W74" s="1"/>
      </tp>
      <tp t="e">
        <v>#N/A</v>
        <stp/>
        <stp>##V3_BDPV12</stp>
        <stp>ACXM UW Equity</stp>
        <stp>NET_WORKING_CAPITAL_INVESTMENT</stp>
        <stp>[NASDAQ.xlsx]Sheet1!R7C27</stp>
        <tr r="AA7" s="1"/>
      </tp>
      <tp t="e">
        <v>#N/A</v>
        <stp/>
        <stp>##V3_BDPV12</stp>
        <stp>ACIW UW Equity</stp>
        <stp>NET_WORKING_CAPITAL_INVESTMENT</stp>
        <stp>[NASDAQ.xlsx]Sheet1!R4C27</stp>
        <tr r="AA4" s="1"/>
      </tp>
      <tp t="e">
        <v>#N/A</v>
        <stp/>
        <stp>##V3_BDPV12</stp>
        <stp>DTLK UW Equity</stp>
        <stp>IS_OPER_INC</stp>
        <stp>[NASDAQ.xlsx]Sheet1!R95C23</stp>
        <tr r="W95" s="1"/>
      </tp>
      <tp t="e">
        <v>#N/A</v>
        <stp/>
        <stp>##V3_BDPV12</stp>
        <stp>CRDS UW Equity</stp>
        <stp>RTG_MOODY_LONG_TERM</stp>
        <stp>[NASDAQ.xlsx]Sheet1!R89C12</stp>
        <tr r="L89" s="1"/>
      </tp>
      <tp t="e">
        <v>#N/A</v>
        <stp/>
        <stp>##V3_BDPV12</stp>
        <stp>ATVI UW Equity</stp>
        <stp>NET_WORKING_CAPITAL_INVESTMENT</stp>
        <stp>[NASDAQ.xlsx]Sheet1!R5C27</stp>
        <tr r="AA5" s="1"/>
      </tp>
      <tp t="e">
        <v>#N/A</v>
        <stp/>
        <stp>##V3_BDPV12</stp>
        <stp>CALD UW Equity</stp>
        <stp>IS_OPER_INC</stp>
        <stp>[NASDAQ.xlsx]Sheet1!R63C23</stp>
        <tr r="W63" s="1"/>
      </tp>
      <tp t="e">
        <v>#N/A</v>
        <stp/>
        <stp>##V3_BDPV12</stp>
        <stp>COVSV UW Equity</stp>
        <stp>IS_OPER_INC</stp>
        <stp>[NASDAQ.xlsx]Sheet1!R85C23</stp>
        <tr r="W85" s="1"/>
      </tp>
      <tp t="e">
        <v>#N/A</v>
        <stp/>
        <stp>##V3_BDPV12</stp>
        <stp>SLP UW Equity</stp>
        <stp>TOT_DEBT_TO_EBITDA</stp>
        <stp>[NASDAQ.xlsx]Sheet1!R303C20</stp>
        <tr r="T303" s="1"/>
      </tp>
      <tp>
        <v>4.9749999999999996</v>
        <stp/>
        <stp>##V3_BDHV12</stp>
        <stp>BCOR UW Equity</stp>
        <stp>FREE_CASH_FLOW_MARGIN</stp>
        <stp>CQ12004</stp>
        <stp/>
        <stp>[NASDAQ.xlsx]FCFMarg BDH!R5C48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V5" s="4"/>
      </tp>
      <tp>
        <v>9.8343000000000007</v>
        <stp/>
        <stp>##V3_BDHV12</stp>
        <stp>CSGS UW Equity</stp>
        <stp>FREE_CASH_FLOW_MARGIN</stp>
        <stp>CQ12004</stp>
        <stp/>
        <stp>[NASDAQ.xlsx]FCFMarg BDH!R5C89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K5" s="4"/>
      </tp>
      <tp>
        <v>7.1931000000000003</v>
        <stp/>
        <stp>##V3_BDHV12</stp>
        <stp>CNQR UW Equity</stp>
        <stp>FREE_CASH_FLOW_MARGIN</stp>
        <stp>CQ12004</stp>
        <stp/>
        <stp>[NASDAQ.xlsx]FCFMarg BDH!R5C78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Z5" s="4"/>
      </tp>
      <tp>
        <v>3.3191000000000002</v>
        <stp/>
        <stp>##V3_BDHV12</stp>
        <stp>MDRX UW Equity</stp>
        <stp>FREE_CASH_FLOW_MARGIN</stp>
        <stp>CQ12004</stp>
        <stp/>
        <stp>[NASDAQ.xlsx]FCFMarg BDH!R5C12</stp>
        <stp>Dir=V</stp>
        <stp>Dts=H</stp>
        <stp>Sort=D</stp>
        <stp>Quote=C</stp>
        <stp>QtTyp=Y</stp>
        <stp>Days=T</stp>
        <stp>Per=cq</stp>
        <stp>DtFmt=D</stp>
        <stp>UseDPDF=Y</stp>
        <stp>cols=1;rows=27</stp>
        <tr r="L5" s="4"/>
      </tp>
      <tp>
        <v>7.8860000000000001</v>
        <stp/>
        <stp>##V3_BDHV12</stp>
        <stp>RVBD UW Equity</stp>
        <stp>FREE_CASH_FLOW_MARGIN</stp>
        <stp>CQ12004</stp>
        <stp/>
        <stp>[NASDAQ.xlsx]FCFMarg BDH!R5C285</stp>
        <stp>Dir=V</stp>
        <stp>Dts=H</stp>
        <stp>Sort=D</stp>
        <stp>Quote=C</stp>
        <stp>QtTyp=Y</stp>
        <stp>Days=T</stp>
        <stp>Per=cq</stp>
        <stp>DtFmt=D</stp>
        <stp>UseDPDF=Y</stp>
        <stp>cols=1;rows=32</stp>
        <tr r="JY5" s="4"/>
      </tp>
      <tp>
        <v>216.06219999999999</v>
        <stp/>
        <stp>##V3_BDHV12</stp>
        <stp>UPIP UW Equity</stp>
        <stp>FREE_CASH_FLOW_MARGIN</stp>
        <stp>CQ12004</stp>
        <stp/>
        <stp>[NASDAQ.xlsx]FCFMarg BDH!R5C352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MN5" s="4"/>
      </tp>
      <tp>
        <v>59.781300000000002</v>
        <stp/>
        <stp>##V3_BDHV12</stp>
        <stp>SNPS UW Equity</stp>
        <stp>FREE_CASH_FLOW_MARGIN</stp>
        <stp>CQ12004</stp>
        <stp/>
        <stp>[NASDAQ.xlsx]FCFMarg BDH!R5C324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L5" s="4"/>
      </tp>
      <tp>
        <v>1.6646000000000001</v>
        <stp/>
        <stp>##V3_BDHV12</stp>
        <stp>PLXS UW Equity</stp>
        <stp>FREE_CASH_FLOW_MARGIN</stp>
        <stp>CQ12004</stp>
        <stp/>
        <stp>[NASDAQ.xlsx]FCFMarg BDH!R5C257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W5" s="4"/>
      </tp>
      <tp>
        <v>-58.513100000000001</v>
        <stp/>
        <stp>##V3_BDHV12</stp>
        <stp>SMSI UW Equity</stp>
        <stp>FREE_CASH_FLOW_MARGIN</stp>
        <stp>CQ12004</stp>
        <stp/>
        <stp>[NASDAQ.xlsx]FCFMarg BDH!R5C304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R5" s="4"/>
      </tp>
      <tp>
        <v>-252.2321</v>
        <stp/>
        <stp>##V3_BDHV12</stp>
        <stp>VGGL UW Equity</stp>
        <stp>FREE_CASH_FLOW_MARGIN</stp>
        <stp>CQ12004</stp>
        <stp/>
        <stp>[NASDAQ.xlsx]FCFMarg BDH!R5C361</stp>
        <stp>Dir=V</stp>
        <stp>Dts=H</stp>
        <stp>Sort=D</stp>
        <stp>Quote=C</stp>
        <stp>QtTyp=Y</stp>
        <stp>Days=T</stp>
        <stp>Per=cq</stp>
        <stp>DtFmt=D</stp>
        <stp>UseDPDF=Y</stp>
        <stp>cols=1;rows=10</stp>
        <tr r="MW5" s="4"/>
      </tp>
      <tp>
        <v>1.8946000000000001</v>
        <stp/>
        <stp>##V3_BDHV12</stp>
        <stp>QADB UW Equity</stp>
        <stp>FREE_CASH_FLOW_MARGIN</stp>
        <stp>CQ12004</stp>
        <stp/>
        <stp>[NASDAQ.xlsx]FCFMarg BDH!R5C266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F5" s="4"/>
      </tp>
      <tp t="e">
        <v>#N/A</v>
        <stp/>
        <stp>##V3_BDPV12</stp>
        <stp>IVAC UW Equity</stp>
        <stp>NET_WORKING_CAPITAL_INVESTMENT</stp>
        <stp>[NASDAQ.xlsx]Sheet1!R167C27</stp>
        <tr r="AA167" s="1"/>
      </tp>
      <tp t="e">
        <v>#N/A</v>
        <stp/>
        <stp>##V3_BDPV12</stp>
        <stp>KEYW UW Equity</stp>
        <stp>SALES_REV_TURN</stp>
        <stp>[NASDAQ.xlsx]Sheet1!R335C15</stp>
        <tr r="O335" s="1"/>
      </tp>
      <tp t="e">
        <v>#N/A</v>
        <stp/>
        <stp>##V3_BDPV12</stp>
        <stp>PLAB UW Equity</stp>
        <stp>NET_WORKING_CAPITAL_INVESTMENT</stp>
        <stp>[NASDAQ.xlsx]Sheet1!R256C27</stp>
        <tr r="AA256" s="1"/>
      </tp>
      <tp t="e">
        <v>#N/A</v>
        <stp/>
        <stp>##V3_BDPV12</stp>
        <stp>SEAC UW Equity</stp>
        <stp>NET_WORKING_CAPITAL_INVESTMENT</stp>
        <stp>[NASDAQ.xlsx]Sheet1!R296C27</stp>
        <tr r="AA296" s="1"/>
      </tp>
      <tp t="e">
        <v>#N/A</v>
        <stp/>
        <stp>##V3_BDPV12</stp>
        <stp>SLAB UW Equity</stp>
        <stp>NET_WORKING_CAPITAL_INVESTMENT</stp>
        <stp>[NASDAQ.xlsx]Sheet1!R302C27</stp>
        <tr r="AA302" s="1"/>
      </tp>
      <tp t="e">
        <v>#N/A</v>
        <stp/>
        <stp>##V3_BDPV12</stp>
        <stp>PCYG UW Equity</stp>
        <stp>RTG_MDY_ISSUER</stp>
        <stp>[NASDAQ.xlsx]Sheet1!R246C11</stp>
        <tr r="K246" s="1"/>
      </tp>
      <tp t="e">
        <v>#N/A</v>
        <stp/>
        <stp>##V3_BDPV12</stp>
        <stp>IXYS UW Equity</stp>
        <stp>SALES_REV_TURN</stp>
        <stp>[NASDAQ.xlsx]Sheet1!R171C15</stp>
        <tr r="O171" s="1"/>
      </tp>
      <tp t="e">
        <v>#N/A</v>
        <stp/>
        <stp>##V3_BDPV12</stp>
        <stp>FEYE UW Equity</stp>
        <stp>RTG_MDY_ISSUER</stp>
        <stp>[NASDAQ.xlsx]Sheet1!R134C11</stp>
        <tr r="K134" s="1"/>
      </tp>
      <tp t="e">
        <v>#N/A</v>
        <stp/>
        <stp>##V3_BDPV12</stp>
        <stp>TSYS UW Equity</stp>
        <stp>SALES_REV_TURN</stp>
        <stp>[NASDAQ.xlsx]Sheet1!R331C15</stp>
        <tr r="O331" s="1"/>
      </tp>
      <tp t="e">
        <v>#N/A</v>
        <stp/>
        <stp>##V3_BDPV12</stp>
        <stp>SSYS UW Equity</stp>
        <stp>SALES_REV_TURN</stp>
        <stp>[NASDAQ.xlsx]Sheet1!R313C15</stp>
        <tr r="O313" s="1"/>
      </tp>
      <tp t="e">
        <v>#N/A</v>
        <stp/>
        <stp>##V3_BDPV12</stp>
        <stp>QLYS UW Equity</stp>
        <stp>SALES_REV_TURN</stp>
        <stp>[NASDAQ.xlsx]Sheet1!R273C15</stp>
        <tr r="O273" s="1"/>
      </tp>
      <tp t="e">
        <v>#N/A</v>
        <stp/>
        <stp>##V3_BDPV12</stp>
        <stp>RSYS UW Equity</stp>
        <stp>SALES_REV_TURN</stp>
        <stp>[NASDAQ.xlsx]Sheet1!R277C15</stp>
        <tr r="O277" s="1"/>
      </tp>
      <tp t="e">
        <v>#N/A</v>
        <stp/>
        <stp>##V3_BDPV12</stp>
        <stp>QBAK UW Equity</stp>
        <stp>NET_WORKING_CAPITAL_INVESTMENT</stp>
        <stp>[NASDAQ.xlsx]Sheet1!R272C27</stp>
        <tr r="AA272" s="1"/>
      </tp>
      <tp t="e">
        <v>#N/A</v>
        <stp/>
        <stp>##V3_BDPV12</stp>
        <stp>EGAN UW Equity</stp>
        <stp>NET_WORKING_CAPITAL_INVESTMENT</stp>
        <stp>[NASDAQ.xlsx]Sheet1!R113C27</stp>
        <tr r="AA113" s="1"/>
      </tp>
      <tp t="e">
        <v>#N/A</v>
        <stp/>
        <stp>##V3_BDPV12</stp>
        <stp>NUAN UW Equity</stp>
        <stp>NET_WORKING_CAPITAL_INVESTMENT</stp>
        <stp>[NASDAQ.xlsx]Sheet1!R236C27</stp>
        <tr r="AA236" s="1"/>
      </tp>
      <tp t="e">
        <v>#N/A</v>
        <stp/>
        <stp>##V3_BDPV12</stp>
        <stp>RSYS UW Equity</stp>
        <stp>RTG_MDY_ISSUER</stp>
        <stp>[NASDAQ.xlsx]Sheet1!R277C11</stp>
        <tr r="K277" s="1"/>
      </tp>
      <tp t="e">
        <v>#N/A</v>
        <stp/>
        <stp>##V3_BDPV12</stp>
        <stp>QLYS UW Equity</stp>
        <stp>RTG_MDY_ISSUER</stp>
        <stp>[NASDAQ.xlsx]Sheet1!R273C11</stp>
        <tr r="K273" s="1"/>
      </tp>
      <tp t="e">
        <v>#N/A</v>
        <stp/>
        <stp>##V3_BDPV12</stp>
        <stp>NTAP UW Equity</stp>
        <stp>NET_WORKING_CAPITAL_INVESTMENT</stp>
        <stp>[NASDAQ.xlsx]Sheet1!R232C27</stp>
        <tr r="AA232" s="1"/>
      </tp>
      <tp t="e">
        <v>#N/A</v>
        <stp/>
        <stp>##V3_BDPV12</stp>
        <stp>IPAS UW Equity</stp>
        <stp>NET_WORKING_CAPITAL_INVESTMENT</stp>
        <stp>[NASDAQ.xlsx]Sheet1!R169C27</stp>
        <tr r="AA169" s="1"/>
      </tp>
      <tp t="e">
        <v>#N/A</v>
        <stp/>
        <stp>##V3_BDPV12</stp>
        <stp>SAAS UW Equity</stp>
        <stp>NET_WORKING_CAPITAL_INVESTMENT</stp>
        <stp>[NASDAQ.xlsx]Sheet1!R154C27</stp>
        <tr r="AA154" s="1"/>
      </tp>
      <tp t="e">
        <v>#N/A</v>
        <stp/>
        <stp>##V3_BDPV12</stp>
        <stp>TSYS UW Equity</stp>
        <stp>RTG_MDY_ISSUER</stp>
        <stp>[NASDAQ.xlsx]Sheet1!R331C11</stp>
        <tr r="K331" s="1"/>
      </tp>
      <tp t="e">
        <v>#N/A</v>
        <stp/>
        <stp>##V3_BDPV12</stp>
        <stp>SSYS UW Equity</stp>
        <stp>RTG_MDY_ISSUER</stp>
        <stp>[NASDAQ.xlsx]Sheet1!R313C11</stp>
        <tr r="K313" s="1"/>
      </tp>
      <tp t="e">
        <v>#N/A</v>
        <stp/>
        <stp>##V3_BDPV12</stp>
        <stp>FEYE UW Equity</stp>
        <stp>SALES_REV_TURN</stp>
        <stp>[NASDAQ.xlsx]Sheet1!R134C15</stp>
        <tr r="O134" s="1"/>
      </tp>
      <tp t="e">
        <v>#N/A</v>
        <stp/>
        <stp>##V3_BDPV12</stp>
        <stp>VIAS UW Equity</stp>
        <stp>NET_WORKING_CAPITAL_INVESTMENT</stp>
        <stp>[NASDAQ.xlsx]Sheet1!R361C27</stp>
        <tr r="AA361" s="1"/>
      </tp>
      <tp t="e">
        <v>#N/A</v>
        <stp/>
        <stp>##V3_BDPV12</stp>
        <stp>MDAS UW Equity</stp>
        <stp>NET_WORKING_CAPITAL_INVESTMENT</stp>
        <stp>[NASDAQ.xlsx]Sheet1!R208C27</stp>
        <tr r="AA208" s="1"/>
      </tp>
      <tp t="e">
        <v>#N/A</v>
        <stp/>
        <stp>##V3_BDPV12</stp>
        <stp>INAP UW Equity</stp>
        <stp>NET_WORKING_CAPITAL_INVESTMENT</stp>
        <stp>[NASDAQ.xlsx]Sheet1!R163C27</stp>
        <tr r="AA163" s="1"/>
      </tp>
      <tp t="e">
        <v>#N/A</v>
        <stp/>
        <stp>##V3_BDPV12</stp>
        <stp>PCYG UW Equity</stp>
        <stp>SALES_REV_TURN</stp>
        <stp>[NASDAQ.xlsx]Sheet1!R246C15</stp>
        <tr r="O246" s="1"/>
      </tp>
      <tp t="e">
        <v>#N/A</v>
        <stp/>
        <stp>##V3_BDPV12</stp>
        <stp>IXYS UW Equity</stp>
        <stp>RTG_MDY_ISSUER</stp>
        <stp>[NASDAQ.xlsx]Sheet1!R171C11</stp>
        <tr r="K171" s="1"/>
      </tp>
      <tp t="e">
        <v>#N/A</v>
        <stp/>
        <stp>##V3_BDPV12</stp>
        <stp>VSAT UW Equity</stp>
        <stp>NET_WORKING_CAPITAL_INVESTMENT</stp>
        <stp>[NASDAQ.xlsx]Sheet1!R360C27</stp>
        <tr r="AA360" s="1"/>
      </tp>
      <tp t="e">
        <v>#N/A</v>
        <stp/>
        <stp>##V3_BDPV12</stp>
        <stp>KEYW UW Equity</stp>
        <stp>RTG_MDY_ISSUER</stp>
        <stp>[NASDAQ.xlsx]Sheet1!R335C11</stp>
        <tr r="K335" s="1"/>
      </tp>
      <tp t="e">
        <v>#N/A</v>
        <stp/>
        <stp>##V3_BDPV12</stp>
        <stp>AWAY UW Equity</stp>
        <stp>NET_WORKING_CAPITAL_INVESTMENT</stp>
        <stp>[NASDAQ.xlsx]Sheet1!R149C27</stp>
        <tr r="AA149" s="1"/>
      </tp>
      <tp t="e">
        <v>#N/A</v>
        <stp/>
        <stp>##V3_BDPV12</stp>
        <stp>BBOX UW Equity</stp>
        <stp>IS_OPER_INC</stp>
        <stp>[NASDAQ.xlsx]Sheet1!R47C23</stp>
        <tr r="W47" s="1"/>
      </tp>
      <tp t="e">
        <v>#N/A</v>
        <stp/>
        <stp>##V3_BDPV12</stp>
        <stp>BIRT UW Equity</stp>
        <stp>NET_WORKING_CAPITAL_INVESTMENT</stp>
        <stp>[NASDAQ.xlsx]Sheet1!R6C27</stp>
        <tr r="AA6" s="1"/>
      </tp>
      <tp t="e">
        <v>#N/A</v>
        <stp/>
        <stp>##V3_BDPV12</stp>
        <stp>AFOP UW Equity</stp>
        <stp>IS_OPER_INC</stp>
        <stp>[NASDAQ.xlsx]Sheet1!R12C23</stp>
        <tr r="W12" s="1"/>
      </tp>
      <tp t="e">
        <v>#N/A</v>
        <stp/>
        <stp>##V3_BDPV12</stp>
        <stp>BCOR UW Equity</stp>
        <stp>IS_OPER_INC</stp>
        <stp>[NASDAQ.xlsx]Sheet1!R49C23</stp>
        <tr r="W49" s="1"/>
      </tp>
      <tp t="e">
        <v>#N/A</v>
        <stp/>
        <stp>##V3_BDPV12</stp>
        <stp>ALOT UW Equity</stp>
        <stp>IS_OPER_INC</stp>
        <stp>[NASDAQ.xlsx]Sheet1!R32C23</stp>
        <tr r="W32" s="1"/>
      </tp>
      <tp t="e">
        <v>#N/A</v>
        <stp/>
        <stp>##V3_BDPV12</stp>
        <stp>BCOV UW Equity</stp>
        <stp>IS_OPER_INC</stp>
        <stp>[NASDAQ.xlsx]Sheet1!R52C23</stp>
        <tr r="W52" s="1"/>
      </tp>
      <tp t="e">
        <v>#N/A</v>
        <stp/>
        <stp>##V3_BDPV12</stp>
        <stp>BLIN           UW Equity</stp>
        <stp>NET_DEBT_TO_SHRHLDR_EQTY</stp>
        <stp>[NASDAQ.xlsx]Sheet1!R51C24</stp>
        <tr r="X51" s="1"/>
      </tp>
      <tp t="e">
        <v>#N/A</v>
        <stp/>
        <stp>##V3_BDPV12</stp>
        <stp>AAOI UW Equity</stp>
        <stp>IS_OPER_INC</stp>
        <stp>[NASDAQ.xlsx]Sheet1!R26C23</stp>
        <tr r="W26" s="1"/>
      </tp>
      <tp t="e">
        <v>#N/A</v>
        <stp/>
        <stp>##V3_BDPV12</stp>
        <stp>CCOI UW Equity</stp>
        <stp>IS_OPER_INC</stp>
        <stp>[NASDAQ.xlsx]Sheet1!R70C23</stp>
        <tr r="W70" s="1"/>
      </tp>
      <tp t="e">
        <v>#N/A</v>
        <stp/>
        <stp>##V3_BDPV12</stp>
        <stp>CSGS UW Equity</stp>
        <stp>RTG_MOODY_LONG_TERM</stp>
        <stp>[NASDAQ.xlsx]Sheet1!R90C12</stp>
        <tr r="L90" s="1"/>
      </tp>
      <tp t="e">
        <v>#N/A</v>
        <stp/>
        <stp>##V3_BDPV12</stp>
        <stp>CSOD UW Equity</stp>
        <stp>IS_OPER_INC</stp>
        <stp>[NASDAQ.xlsx]Sheet1!R83C23</stp>
        <tr r="W83" s="1"/>
      </tp>
      <tp t="e">
        <v>#N/A</v>
        <stp/>
        <stp>##V3_BDPV12</stp>
        <stp>IMI UW Equity</stp>
        <stp>TOT_DEBT_TO_EBITDA</stp>
        <stp>[NASDAQ.xlsx]Sheet1!R162C20</stp>
        <tr r="T162" s="1"/>
      </tp>
      <tp>
        <v>-4.9980000000000002</v>
        <stp/>
        <stp>##V3_BDHV12</stp>
        <stp>PXLW UW Equity</stp>
        <stp>FREE_CASH_FLOW_MARGIN</stp>
        <stp>CQ12004</stp>
        <stp/>
        <stp>[NASDAQ.xlsx]FCFMarg BDH!R5C256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V5" s="4"/>
      </tp>
      <tp>
        <v>21.3506</v>
        <stp/>
        <stp>##V3_BDHV12</stp>
        <stp>CTXS UW Equity</stp>
        <stp>FREE_CASH_FLOW_MARGIN</stp>
        <stp>CQ12004</stp>
        <stp/>
        <stp>[NASDAQ.xlsx]FCFMarg BDH!R5C68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P5" s="4"/>
      </tp>
      <tp>
        <v>38.061399999999999</v>
        <stp/>
        <stp>##V3_BDHV12</stp>
        <stp>CCUR UW Equity</stp>
        <stp>FREE_CASH_FLOW_MARGIN</stp>
        <stp>CQ12004</stp>
        <stp/>
        <stp>[NASDAQ.xlsx]FCFMarg BDH!R5C79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A5" s="4"/>
      </tp>
      <tp>
        <v>25.997399999999999</v>
        <stp/>
        <stp>##V3_BDHV12</stp>
        <stp>SYNT UW Equity</stp>
        <stp>FREE_CASH_FLOW_MARGIN</stp>
        <stp>CQ12004</stp>
        <stp/>
        <stp>[NASDAQ.xlsx]FCFMarg BDH!R5C325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M5" s="4"/>
      </tp>
      <tp>
        <v>-56.253</v>
        <stp/>
        <stp>##V3_BDHV12</stp>
        <stp>CRDS UW Equity</stp>
        <stp>FREE_CASH_FLOW_MARGIN</stp>
        <stp>CQ12004</stp>
        <stp/>
        <stp>[NASDAQ.xlsx]FCFMarg BDH!R5C88</stp>
        <stp>Dir=V</stp>
        <stp>Dts=H</stp>
        <stp>Sort=D</stp>
        <stp>Quote=C</stp>
        <stp>QtTyp=Y</stp>
        <stp>Days=T</stp>
        <stp>Per=cq</stp>
        <stp>DtFmt=D</stp>
        <stp>UseDPDF=Y</stp>
        <stp>cols=1;rows=38</stp>
        <tr r="CJ5" s="4"/>
      </tp>
      <tp>
        <v>25.319099999999999</v>
        <stp/>
        <stp>##V3_BDHV12</stp>
        <stp>TSRA UW Equity</stp>
        <stp>FREE_CASH_FLOW_MARGIN</stp>
        <stp>CQ12004</stp>
        <stp/>
        <stp>[NASDAQ.xlsx]FCFMarg BDH!R5C332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T5" s="4"/>
      </tp>
      <tp>
        <v>11.68</v>
        <stp/>
        <stp>##V3_BDHV12</stp>
        <stp>TQNT UW Equity</stp>
        <stp>FREE_CASH_FLOW_MARGIN</stp>
        <stp>CQ12004</stp>
        <stp/>
        <stp>[NASDAQ.xlsx]FCFMarg BDH!R5C342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MD5" s="4"/>
      </tp>
      <tp>
        <v>-4075.1549</v>
        <stp/>
        <stp>##V3_BDHV12</stp>
        <stp>PRKR UW Equity</stp>
        <stp>FREE_CASH_FLOW_MARGIN</stp>
        <stp>CQ12004</stp>
        <stp/>
        <stp>[NASDAQ.xlsx]FCFMarg BDH!R5C246</stp>
        <stp>Dir=V</stp>
        <stp>Dts=H</stp>
        <stp>Sort=D</stp>
        <stp>Quote=C</stp>
        <stp>QtTyp=Y</stp>
        <stp>Days=T</stp>
        <stp>Per=cq</stp>
        <stp>DtFmt=D</stp>
        <stp>UseDPDF=Y</stp>
        <stp>cols=1;rows=12</stp>
        <tr r="IL5" s="4"/>
      </tp>
      <tp>
        <v>-28.267199999999999</v>
        <stp/>
        <stp>##V3_BDHV12</stp>
        <stp>SPWR UW Equity</stp>
        <stp>FREE_CASH_FLOW_MARGIN</stp>
        <stp>CQ12004</stp>
        <stp/>
        <stp>[NASDAQ.xlsx]FCFMarg BDH!R5C315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LC5" s="4"/>
      </tp>
      <tp>
        <v>16.603200000000001</v>
        <stp/>
        <stp>##V3_BDHV12</stp>
        <stp>SMTP UW Equity</stp>
        <stp>FREE_CASH_FLOW_MARGIN</stp>
        <stp>CQ12004</stp>
        <stp/>
        <stp>[NASDAQ.xlsx]FCFMarg BDH!R5C305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KS5" s="4"/>
      </tp>
      <tp>
        <v>-0.27279999999999999</v>
        <stp/>
        <stp>##V3_BDHV12</stp>
        <stp>QLIK UW Equity</stp>
        <stp>FREE_CASH_FLOW_MARGIN</stp>
        <stp>CQ12004</stp>
        <stp/>
        <stp>[NASDAQ.xlsx]FCFMarg BDH!R5C267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G5" s="4"/>
      </tp>
      <tp>
        <v>-5.0652999999999997</v>
        <stp/>
        <stp>##V3_BDHV12</stp>
        <stp>VIAS UW Equity</stp>
        <stp>FREE_CASH_FLOW_MARGIN</stp>
        <stp>CQ12004</stp>
        <stp/>
        <stp>[NASDAQ.xlsx]FCFMarg BDH!R5C360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MV5" s="4"/>
      </tp>
      <tp t="e">
        <v>#N/A</v>
        <stp/>
        <stp>##V3_BDPV12</stp>
        <stp>ADEP UW Equity</stp>
        <stp>FREE_CASH_FLOW_MARGIN</stp>
        <stp>[NASDAQ.xlsx]Sheet1!R8C18</stp>
        <tr r="R8" s="1"/>
      </tp>
      <tp>
        <v>8.3743999999999996</v>
        <stp/>
        <stp>##V3_BDHV12</stp>
        <stp>RFMD UW Equity</stp>
        <stp>FREE_CASH_FLOW_MARGIN</stp>
        <stp>CQ12004</stp>
        <stp/>
        <stp>[NASDAQ.xlsx]FCFMarg BDH!R5C284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X5" s="4"/>
      </tp>
      <tp>
        <v>-15.481299999999999</v>
        <stp/>
        <stp>##V3_BDHV12</stp>
        <stp>SEAC UW Equity</stp>
        <stp>FREE_CASH_FLOW_MARGIN</stp>
        <stp>CQ12004</stp>
        <stp/>
        <stp>[NASDAQ.xlsx]FCFMarg BDH!R5C295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KI5" s="4"/>
      </tp>
      <tp t="e">
        <v>#N/A</v>
        <stp/>
        <stp>##V3_BDPV12</stp>
        <stp>PLXS UW Equity</stp>
        <stp>SALES_REV_TURN</stp>
        <stp>[NASDAQ.xlsx]Sheet1!R258C15</stp>
        <tr r="O258" s="1"/>
      </tp>
      <tp t="e">
        <v>#N/A</v>
        <stp/>
        <stp>##V3_BDPV12</stp>
        <stp>ZIXI UW Equity</stp>
        <stp>RTG_MDY_ISSUER</stp>
        <stp>[NASDAQ.xlsx]Sheet1!R375C11</stp>
        <tr r="K375" s="1"/>
      </tp>
      <tp t="e">
        <v>#N/A</v>
        <stp/>
        <stp>##V3_BDPV12</stp>
        <stp>GOOGL UW Equity</stp>
        <stp>SALES_REV_TURN</stp>
        <stp>[NASDAQ.xlsx]Sheet1!R142C15</stp>
        <tr r="O142" s="1"/>
      </tp>
      <tp t="e">
        <v>#N/A</v>
        <stp/>
        <stp>##V3_BDPV12</stp>
        <stp>PLXS UW Equity</stp>
        <stp>RTG_MDY_ISSUER</stp>
        <stp>[NASDAQ.xlsx]Sheet1!R258C11</stp>
        <tr r="K258" s="1"/>
      </tp>
      <tp t="e">
        <v>#N/A</v>
        <stp/>
        <stp>##V3_BDPV12</stp>
        <stp>GOOGL UW Equity</stp>
        <stp>RTG_MDY_ISSUER</stp>
        <stp>[NASDAQ.xlsx]Sheet1!R142C11</stp>
        <tr r="K142" s="1"/>
      </tp>
      <tp t="e">
        <v>#N/A</v>
        <stp/>
        <stp>##V3_BDPV12</stp>
        <stp>MU UW Equity</stp>
        <stp>RTG_MDY_SEN_UNSECURED_DEBT</stp>
        <stp>[NASDAQ.xlsx]Sheet1!R217C10</stp>
        <tr r="J217" s="1"/>
      </tp>
      <tp t="e">
        <v>#N/A</v>
        <stp/>
        <stp>##V3_BDPV12</stp>
        <stp>ZIXI UW Equity</stp>
        <stp>SALES_REV_TURN</stp>
        <stp>[NASDAQ.xlsx]Sheet1!R375C15</stp>
        <tr r="O375" s="1"/>
      </tp>
      <tp t="e">
        <v>#N/A</v>
        <stp/>
        <stp>##V3_BDPV12</stp>
        <stp>ATNY UW Equity</stp>
        <stp>IS_OPER_INC</stp>
        <stp>[NASDAQ.xlsx]Sheet1!R22C23</stp>
        <tr r="W22" s="1"/>
      </tp>
      <tp t="e">
        <v>#N/A</v>
        <stp/>
        <stp>##V3_BDPV12</stp>
        <stp>CDNS UW Equity</stp>
        <stp>IS_OPER_INC</stp>
        <stp>[NASDAQ.xlsx]Sheet1!R61C23</stp>
        <tr r="W61" s="1"/>
      </tp>
      <tp t="e">
        <v>#N/A</v>
        <stp/>
        <stp>##V3_BDPV12</stp>
        <stp>AVNW UW Equity</stp>
        <stp>IS_OPER_INC</stp>
        <stp>[NASDAQ.xlsx]Sheet1!R40C23</stp>
        <tr r="W40" s="1"/>
      </tp>
      <tp t="e">
        <v>#N/A</v>
        <stp/>
        <stp>##V3_BDPV12</stp>
        <stp>BNFT UW Equity</stp>
        <stp>RTG_MOODY_LONG_TERM</stp>
        <stp>[NASDAQ.xlsx]Sheet1!R46C12</stp>
        <tr r="L46" s="1"/>
      </tp>
      <tp t="e">
        <v>#N/A</v>
        <stp/>
        <stp>##V3_BDPV12</stp>
        <stp>BSFT UW Equity</stp>
        <stp>RTG_MOODY_LONG_TERM</stp>
        <stp>[NASDAQ.xlsx]Sheet1!R54C12</stp>
        <tr r="L54" s="1"/>
      </tp>
      <tp t="e">
        <v>#N/A</v>
        <stp/>
        <stp>##V3_BDPV12</stp>
        <stp>ADNC UW Equity</stp>
        <stp>IS_OPER_INC</stp>
        <stp>[NASDAQ.xlsx]Sheet1!R35C23</stp>
        <tr r="W35" s="1"/>
      </tp>
      <tp>
        <v>12.1912</v>
        <stp/>
        <stp>##V3_BDHV12</stp>
        <stp>IXYS UW Equity</stp>
        <stp>FREE_CASH_FLOW_MARGIN</stp>
        <stp>CQ12004</stp>
        <stp/>
        <stp>[NASDAQ.xlsx]FCFMarg BDH!R5C170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N5" s="4"/>
      </tp>
      <tp>
        <v>-38.469900000000003</v>
        <stp/>
        <stp>##V3_BDHV12</stp>
        <stp>CEVA UW Equity</stp>
        <stp>FREE_CASH_FLOW_MARGIN</stp>
        <stp>CQ12004</stp>
        <stp/>
        <stp>[NASDAQ.xlsx]FCFMarg BDH!R5C65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M5" s="4"/>
      </tp>
      <tp>
        <v>2.8820000000000001</v>
        <stp/>
        <stp>##V3_BDHV12</stp>
        <stp>DAEG UW Equity</stp>
        <stp>FREE_CASH_FLOW_MARGIN</stp>
        <stp>CQ12004</stp>
        <stp/>
        <stp>[NASDAQ.xlsx]FCFMarg BDH!R5C93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O5" s="4"/>
      </tp>
      <tp>
        <v>-1.8797999999999999</v>
        <stp/>
        <stp>##V3_BDHV12</stp>
        <stp>KFX UW Equity</stp>
        <stp>FREE_CASH_FLOW_MARGIN</stp>
        <stp>CQ12004</stp>
        <stp/>
        <stp>[NASDAQ.xlsx]FCFMarg BDH!R5C182</stp>
        <stp>Dir=V</stp>
        <stp>Dts=H</stp>
        <stp>Sort=D</stp>
        <stp>Quote=C</stp>
        <stp>QtTyp=Y</stp>
        <stp>Days=T</stp>
        <stp>Per=cq</stp>
        <stp>DtFmt=D</stp>
        <stp>UseDPDF=Y</stp>
        <stp>cols=1;rows=21</stp>
        <tr r="FZ5" s="4"/>
      </tp>
      <tp>
        <v>16.3459</v>
        <stp/>
        <stp>##V3_BDHV12</stp>
        <stp>LRCX UW Equity</stp>
        <stp>FREE_CASH_FLOW_MARGIN</stp>
        <stp>CQ12004</stp>
        <stp/>
        <stp>[NASDAQ.xlsx]FCFMarg BDH!R5C185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C5" s="4"/>
      </tp>
      <tp>
        <v>-4.1753</v>
        <stp/>
        <stp>##V3_BDHV12</stp>
        <stp>CTG UW Equity</stp>
        <stp>FREE_CASH_FLOW_MARGIN</stp>
        <stp>CQ12004</stp>
        <stp/>
        <stp>[NASDAQ.xlsx]FCFMarg BDH!R5C75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BW5" s="4"/>
      </tp>
      <tp>
        <v>32.722999999999999</v>
        <stp/>
        <stp>##V3_BDHV12</stp>
        <stp>AWAY UW Equity</stp>
        <stp>FREE_CASH_FLOW_MARGIN</stp>
        <stp>CQ12004</stp>
        <stp/>
        <stp>[NASDAQ.xlsx]FCFMarg BDH!R5C148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ER5" s="4"/>
      </tp>
      <tp>
        <v>6.6878000000000002</v>
        <stp/>
        <stp>##V3_BDHV12</stp>
        <stp>NVDA UW Equity</stp>
        <stp>FREE_CASH_FLOW_MARGIN</stp>
        <stp>CQ12004</stp>
        <stp/>
        <stp>[NASDAQ.xlsx]FCFMarg BDH!R5C237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C5" s="4"/>
      </tp>
      <tp>
        <v>6.0148999999999999</v>
        <stp/>
        <stp>##V3_BDHV12</stp>
        <stp>MTSN UW Equity</stp>
        <stp>FREE_CASH_FLOW_MARGIN</stp>
        <stp>CQ12004</stp>
        <stp/>
        <stp>[NASDAQ.xlsx]FCFMarg BDH!R5C204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V5" s="4"/>
      </tp>
      <tp>
        <v>33.5807</v>
        <stp/>
        <stp>##V3_BDHV12</stp>
        <stp>LOGM UW Equity</stp>
        <stp>FREE_CASH_FLOW_MARGIN</stp>
        <stp>CQ12004</stp>
        <stp/>
        <stp>[NASDAQ.xlsx]FCFMarg BDH!R5C195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GM5" s="4"/>
      </tp>
      <tp>
        <v>-28.81</v>
        <stp/>
        <stp>##V3_BDHV12</stp>
        <stp>ININ UW Equity</stp>
        <stp>FREE_CASH_FLOW_MARGIN</stp>
        <stp>CQ12004</stp>
        <stp/>
        <stp>[NASDAQ.xlsx]FCFMarg BDH!R5C160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D5" s="4"/>
      </tp>
      <tp>
        <v>-12.7438</v>
        <stp/>
        <stp>##V3_BDHV12</stp>
        <stp>INVE UW Equity</stp>
        <stp>FREE_CASH_FLOW_MARGIN</stp>
        <stp>CQ12004</stp>
        <stp/>
        <stp>[NASDAQ.xlsx]FCFMarg BDH!R5C150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T5" s="4"/>
      </tp>
      <tp t="e">
        <v>#N/A</v>
        <stp/>
        <stp>##V3_BDPV12</stp>
        <stp>ADEP UW Equity</stp>
        <stp>TOT_DEBT_TO_TOT_ASSET</stp>
        <stp>[NASDAQ.xlsx]Sheet1!R8C25</stp>
        <tr r="Y8" s="1"/>
      </tp>
      <tp t="e">
        <v>#N/A</v>
        <stp/>
        <stp>##V3_BDPV12</stp>
        <stp>TWOU UW Equity</stp>
        <stp>RTG_EGAN_JONES_LOCAL_SR_UNSEC</stp>
        <stp>[NASDAQ.xlsx]Sheet1!R3C13</stp>
        <tr r="M3" s="1"/>
      </tp>
      <tp>
        <v>17.0776</v>
        <stp/>
        <stp>##V3_BDHV12</stp>
        <stp>MCRL UW Equity</stp>
        <stp>FREE_CASH_FLOW_MARGIN</stp>
        <stp>CQ12004</stp>
        <stp/>
        <stp>[NASDAQ.xlsx]FCFMarg BDH!R5C214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F5" s="4"/>
      </tp>
      <tp>
        <v>-21.8935</v>
        <stp/>
        <stp>##V3_BDHV12</stp>
        <stp>SLP UW Equity</stp>
        <stp>FREE_CASH_FLOW_MARGIN</stp>
        <stp>CQ12004</stp>
        <stp/>
        <stp>[NASDAQ.xlsx]FCFMarg BDH!R5C302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KP5" s="4"/>
      </tp>
      <tp>
        <v>3.2991999999999999</v>
        <stp/>
        <stp>##V3_BDHV12</stp>
        <stp>JDSU UW Equity</stp>
        <stp>FREE_CASH_FLOW_MARGIN</stp>
        <stp>CQ12004</stp>
        <stp/>
        <stp>[NASDAQ.xlsx]FCFMarg BDH!R5C173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Q5" s="4"/>
      </tp>
      <tp t="e">
        <v>#N/A</v>
        <stp/>
        <stp>##V3_BDPV12</stp>
        <stp>QLGC UW Equity</stp>
        <stp>RTG_MDY_ISSUER</stp>
        <stp>[NASDAQ.xlsx]Sheet1!R269C11</stp>
        <tr r="K269" s="1"/>
      </tp>
      <tp t="e">
        <v>#N/A</v>
        <stp/>
        <stp>##V3_BDPV12</stp>
        <stp>EDGW UW Equity</stp>
        <stp>SALES_REV_TURN</stp>
        <stp>[NASDAQ.xlsx]Sheet1!R112C15</stp>
        <tr r="O112" s="1"/>
      </tp>
      <tp t="e">
        <v>#N/A</v>
        <stp/>
        <stp>##V3_BDPV12</stp>
        <stp>OMCL UW Equity</stp>
        <stp>BS_CASH_NEAR_CASH_ITEM</stp>
        <stp>[NASDAQ.xlsx]Sheet1!R240C28</stp>
        <tr r="AB240" s="1"/>
      </tp>
      <tp t="e">
        <v>#N/A</v>
        <stp/>
        <stp>##V3_BDPV12</stp>
        <stp>LECO UW Equity</stp>
        <stp>BS_CASH_NEAR_CASH_ITEM</stp>
        <stp>[NASDAQ.xlsx]Sheet1!R190C28</stp>
        <tr r="AB190" s="1"/>
      </tp>
      <tp t="e">
        <v>#N/A</v>
        <stp/>
        <stp>##V3_BDPV12</stp>
        <stp>PEGA UW Equity</stp>
        <stp>RTG_MDY_ISSUER</stp>
        <stp>[NASDAQ.xlsx]Sheet1!R252C11</stp>
        <tr r="K252" s="1"/>
      </tp>
      <tp t="e">
        <v>#N/A</v>
        <stp/>
        <stp>##V3_BDPV12</stp>
        <stp>RBCN UW Equity</stp>
        <stp>BS_CASH_NEAR_CASH_ITEM</stp>
        <stp>[NASDAQ.xlsx]Sheet1!R288C28</stp>
        <tr r="AB288" s="1"/>
      </tp>
      <tp t="e">
        <v>#N/A</v>
        <stp/>
        <stp>##V3_BDPV12</stp>
        <stp>VECO UW Equity</stp>
        <stp>BS_CASH_NEAR_CASH_ITEM</stp>
        <stp>[NASDAQ.xlsx]Sheet1!R356C28</stp>
        <tr r="AB356" s="1"/>
      </tp>
      <tp t="e">
        <v>#N/A</v>
        <stp/>
        <stp>##V3_BDPV12</stp>
        <stp>MNGA UW Equity</stp>
        <stp>RTG_MDY_ISSUER</stp>
        <stp>[NASDAQ.xlsx]Sheet1!R200C11</stp>
        <tr r="K200" s="1"/>
      </tp>
      <tp t="e">
        <v>#N/A</v>
        <stp/>
        <stp>##V3_BDPV12</stp>
        <stp>ZNGA UW Equity</stp>
        <stp>RTG_MDY_ISSUER</stp>
        <stp>[NASDAQ.xlsx]Sheet1!R376C11</stp>
        <tr r="K376" s="1"/>
      </tp>
      <tp t="e">
        <v>#N/A</v>
        <stp/>
        <stp>##V3_BDPV12</stp>
        <stp>WSCI UW Equity</stp>
        <stp>BS_CASH_NEAR_CASH_ITEM</stp>
        <stp>[NASDAQ.xlsx]Sheet1!R369C28</stp>
        <tr r="AB369" s="1"/>
      </tp>
      <tp t="e">
        <v>#N/A</v>
        <stp/>
        <stp>##V3_BDPV12</stp>
        <stp>SMCI UW Equity</stp>
        <stp>BS_CASH_NEAR_CASH_ITEM</stp>
        <stp>[NASDAQ.xlsx]Sheet1!R317C28</stp>
        <tr r="AB317" s="1"/>
      </tp>
      <tp t="e">
        <v>#N/A</v>
        <stp/>
        <stp>##V3_BDPV12</stp>
        <stp>MRGE UW Equity</stp>
        <stp>RTG_MDY_ISSUER</stp>
        <stp>[NASDAQ.xlsx]Sheet1!R213C11</stp>
        <tr r="K213" s="1"/>
      </tp>
      <tp t="e">
        <v>#N/A</v>
        <stp/>
        <stp>##V3_BDPV12</stp>
        <stp>IPGP UW Equity</stp>
        <stp>SALES_REV_TURN</stp>
        <stp>[NASDAQ.xlsx]Sheet1!R170C15</stp>
        <tr r="O170" s="1"/>
      </tp>
      <tp t="e">
        <v>#N/A</v>
        <stp/>
        <stp>##V3_BDPV12</stp>
        <stp>TIGR UW Equity</stp>
        <stp>SALES_REV_TURN</stp>
        <stp>[NASDAQ.xlsx]Sheet1!R339C15</stp>
        <tr r="O339" s="1"/>
      </tp>
      <tp t="e">
        <v>#N/A</v>
        <stp/>
        <stp>##V3_BDPV12</stp>
        <stp>PRGS UW Equity</stp>
        <stp>SALES_REV_TURN</stp>
        <stp>[NASDAQ.xlsx]Sheet1!R263C15</stp>
        <tr r="O263" s="1"/>
      </tp>
      <tp t="e">
        <v>#N/A</v>
        <stp/>
        <stp>##V3_BDPV12</stp>
        <stp>TECD UW Equity</stp>
        <stp>BS_CASH_NEAR_CASH_ITEM</stp>
        <stp>[NASDAQ.xlsx]Sheet1!R330C28</stp>
        <tr r="AB330" s="1"/>
      </tp>
      <tp t="e">
        <v>#N/A</v>
        <stp/>
        <stp>##V3_BDPV12</stp>
        <stp>LOGI UW Equity</stp>
        <stp>RTG_MDY_ISSUER</stp>
        <stp>[NASDAQ.xlsx]Sheet1!R195C11</stp>
        <tr r="K195" s="1"/>
      </tp>
      <tp t="e">
        <v>#N/A</v>
        <stp/>
        <stp>##V3_BDPV12</stp>
        <stp>EIGI UW Equity</stp>
        <stp>RTG_MDY_ISSUER</stp>
        <stp>[NASDAQ.xlsx]Sheet1!R118C11</stp>
        <tr r="K118" s="1"/>
      </tp>
      <tp t="e">
        <v>#N/A</v>
        <stp/>
        <stp>##V3_BDPV12</stp>
        <stp>KTCC UW Equity</stp>
        <stp>BS_CASH_NEAR_CASH_ITEM</stp>
        <stp>[NASDAQ.xlsx]Sheet1!R179C28</stp>
        <tr r="AB179" s="1"/>
      </tp>
      <tp t="e">
        <v>#N/A</v>
        <stp/>
        <stp>##V3_BDPV12</stp>
        <stp>LSCC UW Equity</stp>
        <stp>BS_CASH_NEAR_CASH_ITEM</stp>
        <stp>[NASDAQ.xlsx]Sheet1!R188C28</stp>
        <tr r="AB188" s="1"/>
      </tp>
      <tp t="e">
        <v>#N/A</v>
        <stp/>
        <stp>##V3_BDPV12</stp>
        <stp>TNGO UW Equity</stp>
        <stp>RTG_MDY_ISSUER</stp>
        <stp>[NASDAQ.xlsx]Sheet1!R329C11</stp>
        <tr r="K329" s="1"/>
      </tp>
      <tp t="e">
        <v>#N/A</v>
        <stp/>
        <stp>##V3_BDPV12</stp>
        <stp>LOGM UW Equity</stp>
        <stp>RTG_MDY_ISSUER</stp>
        <stp>[NASDAQ.xlsx]Sheet1!R196C11</stp>
        <tr r="K196" s="1"/>
      </tp>
      <tp t="e">
        <v>#N/A</v>
        <stp/>
        <stp>##V3_BDPV12</stp>
        <stp>VGGL UW Equity</stp>
        <stp>RTG_MDY_ISSUER</stp>
        <stp>[NASDAQ.xlsx]Sheet1!R362C11</stp>
        <tr r="K362" s="1"/>
      </tp>
      <tp t="e">
        <v>#N/A</v>
        <stp/>
        <stp>##V3_BDPV12</stp>
        <stp>SIGM UW Equity</stp>
        <stp>RTG_MDY_ISSUER</stp>
        <stp>[NASDAQ.xlsx]Sheet1!R299C11</stp>
        <tr r="K299" s="1"/>
      </tp>
      <tp t="e">
        <v>#N/A</v>
        <stp/>
        <stp>##V3_BDPV12</stp>
        <stp>MSCC UW Equity</stp>
        <stp>BS_CASH_NEAR_CASH_ITEM</stp>
        <stp>[NASDAQ.xlsx]Sheet1!R218C28</stp>
        <tr r="AB218" s="1"/>
      </tp>
      <tp t="e">
        <v>#N/A</v>
        <stp/>
        <stp>##V3_BDPV12</stp>
        <stp>TIGR UW Equity</stp>
        <stp>RTG_MDY_ISSUER</stp>
        <stp>[NASDAQ.xlsx]Sheet1!R339C11</stp>
        <tr r="K339" s="1"/>
      </tp>
      <tp t="e">
        <v>#N/A</v>
        <stp/>
        <stp>##V3_BDPV12</stp>
        <stp>PRGS UW Equity</stp>
        <stp>RTG_MDY_ISSUER</stp>
        <stp>[NASDAQ.xlsx]Sheet1!R263C11</stp>
        <tr r="K263" s="1"/>
      </tp>
      <tp t="e">
        <v>#N/A</v>
        <stp/>
        <stp>##V3_BDPV12</stp>
        <stp>IPGP UW Equity</stp>
        <stp>RTG_MDY_ISSUER</stp>
        <stp>[NASDAQ.xlsx]Sheet1!R170C11</stp>
        <tr r="K170" s="1"/>
      </tp>
      <tp t="e">
        <v>#N/A</v>
        <stp/>
        <stp>##V3_BDPV12</stp>
        <stp>MRGE UW Equity</stp>
        <stp>SALES_REV_TURN</stp>
        <stp>[NASDAQ.xlsx]Sheet1!R213C15</stp>
        <tr r="O213" s="1"/>
      </tp>
      <tp t="e">
        <v>#N/A</v>
        <stp/>
        <stp>##V3_BDPV12</stp>
        <stp>ZNGA UW Equity</stp>
        <stp>SALES_REV_TURN</stp>
        <stp>[NASDAQ.xlsx]Sheet1!R376C15</stp>
        <tr r="O376" s="1"/>
      </tp>
      <tp t="e">
        <v>#N/A</v>
        <stp/>
        <stp>##V3_BDPV12</stp>
        <stp>MNGA UW Equity</stp>
        <stp>SALES_REV_TURN</stp>
        <stp>[NASDAQ.xlsx]Sheet1!R200C15</stp>
        <tr r="O200" s="1"/>
      </tp>
      <tp t="e">
        <v>#N/A</v>
        <stp/>
        <stp>##V3_BDPV12</stp>
        <stp>PEGA UW Equity</stp>
        <stp>SALES_REV_TURN</stp>
        <stp>[NASDAQ.xlsx]Sheet1!R252C15</stp>
        <tr r="O252" s="1"/>
      </tp>
      <tp t="e">
        <v>#N/A</v>
        <stp/>
        <stp>##V3_BDPV12</stp>
        <stp>EDGW UW Equity</stp>
        <stp>RTG_MDY_ISSUER</stp>
        <stp>[NASDAQ.xlsx]Sheet1!R112C11</stp>
        <tr r="K112" s="1"/>
      </tp>
      <tp t="e">
        <v>#N/A</v>
        <stp/>
        <stp>##V3_BDPV12</stp>
        <stp>QLGC UW Equity</stp>
        <stp>SALES_REV_TURN</stp>
        <stp>[NASDAQ.xlsx]Sheet1!R269C15</stp>
        <tr r="O269" s="1"/>
      </tp>
      <tp t="e">
        <v>#N/A</v>
        <stp/>
        <stp>##V3_BDPV12</stp>
        <stp>LRCX UW Equity</stp>
        <stp>BS_CASH_NEAR_CASH_ITEM</stp>
        <stp>[NASDAQ.xlsx]Sheet1!R186C28</stp>
        <tr r="AB186" s="1"/>
      </tp>
      <tp t="e">
        <v>#N/A</v>
        <stp/>
        <stp>##V3_BDPV12</stp>
        <stp>NTCT UW Equity</stp>
        <stp>BS_CASH_NEAR_CASH_ITEM</stp>
        <stp>[NASDAQ.xlsx]Sheet1!R234C28</stp>
        <tr r="AB234" s="1"/>
      </tp>
      <tp t="e">
        <v>#N/A</v>
        <stp/>
        <stp>##V3_BDPV12</stp>
        <stp>TACT UW Equity</stp>
        <stp>BS_CASH_NEAR_CASH_ITEM</stp>
        <stp>[NASDAQ.xlsx]Sheet1!R340C28</stp>
        <tr r="AB340" s="1"/>
      </tp>
      <tp t="e">
        <v>#N/A</v>
        <stp/>
        <stp>##V3_BDPV12</stp>
        <stp>SIGM UW Equity</stp>
        <stp>SALES_REV_TURN</stp>
        <stp>[NASDAQ.xlsx]Sheet1!R299C15</stp>
        <tr r="O299" s="1"/>
      </tp>
      <tp t="e">
        <v>#N/A</v>
        <stp/>
        <stp>##V3_BDPV12</stp>
        <stp>VGGL UW Equity</stp>
        <stp>SALES_REV_TURN</stp>
        <stp>[NASDAQ.xlsx]Sheet1!R362C15</stp>
        <tr r="O362" s="1"/>
      </tp>
      <tp t="e">
        <v>#N/A</v>
        <stp/>
        <stp>##V3_BDPV12</stp>
        <stp>LOGM UW Equity</stp>
        <stp>SALES_REV_TURN</stp>
        <stp>[NASDAQ.xlsx]Sheet1!R196C15</stp>
        <tr r="O196" s="1"/>
      </tp>
      <tp t="e">
        <v>#N/A</v>
        <stp/>
        <stp>##V3_BDPV12</stp>
        <stp>TNGO UW Equity</stp>
        <stp>SALES_REV_TURN</stp>
        <stp>[NASDAQ.xlsx]Sheet1!R329C15</stp>
        <tr r="O329" s="1"/>
      </tp>
      <tp t="e">
        <v>#N/A</v>
        <stp/>
        <stp>##V3_BDPV12</stp>
        <stp>LOGI UW Equity</stp>
        <stp>SALES_REV_TURN</stp>
        <stp>[NASDAQ.xlsx]Sheet1!R195C15</stp>
        <tr r="O195" s="1"/>
      </tp>
      <tp t="e">
        <v>#N/A</v>
        <stp/>
        <stp>##V3_BDPV12</stp>
        <stp>EIGI UW Equity</stp>
        <stp>SALES_REV_TURN</stp>
        <stp>[NASDAQ.xlsx]Sheet1!R118C15</stp>
        <tr r="O118" s="1"/>
      </tp>
      <tp t="e">
        <v>#N/A</v>
        <stp/>
        <stp>##V3_BDPV12</stp>
        <stp>RP UW Equity</stp>
        <stp>RTG_MDY_SEN_UNSECURED_DEBT</stp>
        <stp>[NASDAQ.xlsx]Sheet1!R282C10</stp>
        <tr r="J282" s="1"/>
      </tp>
      <tp t="e">
        <v>#N/A</v>
        <stp/>
        <stp>##V3_BDPV12</stp>
        <stp>SNCR UW Equity</stp>
        <stp>BS_CASH_NEAR_CASH_ITEM</stp>
        <stp>[NASDAQ.xlsx]Sheet1!R324C28</stp>
        <tr r="AB324" s="1"/>
      </tp>
      <tp t="e">
        <v>#N/A</v>
        <stp/>
        <stp>##V3_BDPV12</stp>
        <stp>PMCS UW Equity</stp>
        <stp>BS_CASH_NEAR_CASH_ITEM</stp>
        <stp>[NASDAQ.xlsx]Sheet1!R259C28</stp>
        <tr r="AB259" s="1"/>
      </tp>
      <tp t="e">
        <v>#N/A</v>
        <stp/>
        <stp>##V3_BDPV12</stp>
        <stp>CRAY UW Equity</stp>
        <stp>OPER_MARGIN</stp>
        <stp>[NASDAQ.xlsx]Sheet1!R86C17</stp>
        <tr r="Q86" s="1"/>
      </tp>
      <tp t="e">
        <v>#N/A</v>
        <stp/>
        <stp>##V3_BDPV12</stp>
        <stp>EPAY UW Equity</stp>
        <stp>OPER_MARGIN</stp>
        <stp>[NASDAQ.xlsx]Sheet1!R50C17</stp>
        <tr r="Q50" s="1"/>
      </tp>
      <tp t="e">
        <v>#N/A</v>
        <stp/>
        <stp>##V3_BDPV12</stp>
        <stp>ADAT UW Equity</stp>
        <stp>OPER_MARGIN</stp>
        <stp>[NASDAQ.xlsx]Sheet1!R36C17</stp>
        <tr r="Q36" s="1"/>
      </tp>
      <tp t="e">
        <v>#N/A</v>
        <stp/>
        <stp>##V3_BDPV12</stp>
        <stp>AMAT UW Equity</stp>
        <stp>OPER_MARGIN</stp>
        <stp>[NASDAQ.xlsx]Sheet1!R24C17</stp>
        <tr r="Q24" s="1"/>
      </tp>
      <tp t="e">
        <v>#N/A</v>
        <stp/>
        <stp>##V3_BDPV12</stp>
        <stp>CNQR UW Equity</stp>
        <stp>IS_OPER_INC</stp>
        <stp>[NASDAQ.xlsx]Sheet1!R79C23</stp>
        <tr r="W79" s="1"/>
      </tp>
      <tp t="e">
        <v>#N/A</v>
        <stp/>
        <stp>##V3_BDPV12</stp>
        <stp>DRAM UW Equity</stp>
        <stp>OPER_MARGIN</stp>
        <stp>[NASDAQ.xlsx]Sheet1!R96C17</stp>
        <tr r="Q96" s="1"/>
      </tp>
      <tp t="e">
        <v>#N/A</v>
        <stp/>
        <stp>##V3_BDPV12</stp>
        <stp>ASYS UW Equity</stp>
        <stp>RTG_MOODY_LONG_TERM</stp>
        <stp>[NASDAQ.xlsx]Sheet1!R18C12</stp>
        <tr r="L18" s="1"/>
      </tp>
      <tp t="e">
        <v>#N/A</v>
        <stp/>
        <stp>##V3_BDPV12</stp>
        <stp>AGYS UW Equity</stp>
        <stp>RTG_MOODY_LONG_TERM</stp>
        <stp>[NASDAQ.xlsx]Sheet1!R11C12</stp>
        <tr r="L11" s="1"/>
      </tp>
      <tp t="e">
        <v>#N/A</v>
        <stp/>
        <stp>##V3_BDPV12</stp>
        <stp>TRAK UW Equity</stp>
        <stp>OPER_MARGIN</stp>
        <stp>[NASDAQ.xlsx]Sheet1!R98C17</stp>
        <tr r="Q98" s="1"/>
      </tp>
      <tp t="e">
        <v>#N/A</v>
        <stp/>
        <stp>##V3_BDPV12</stp>
        <stp>ANAD UW Equity</stp>
        <stp>OPER_MARGIN</stp>
        <stp>[NASDAQ.xlsx]Sheet1!R19C17</stp>
        <tr r="Q19" s="1"/>
      </tp>
      <tp t="e">
        <v>#N/A</v>
        <stp/>
        <stp>##V3_BDPV12</stp>
        <stp>BIRT UW Equity</stp>
        <stp>BS_CASH_NEAR_CASH_ITEM</stp>
        <stp>[NASDAQ.xlsx]Sheet1!R6C28</stp>
        <tr r="AB6" s="1"/>
      </tp>
      <tp t="e">
        <v>#N/A</v>
        <stp/>
        <stp>##V3_BDPV12</stp>
        <stp>ACIW UW Equity</stp>
        <stp>OPER_MARGIN</stp>
        <stp>[NASDAQ.xlsx]Sheet1!R4C17</stp>
        <tr r="Q4" s="1"/>
      </tp>
      <tp t="e">
        <v>#N/A</v>
        <stp/>
        <stp>##V3_BDPV12</stp>
        <stp>ACXM UW Equity</stp>
        <stp>OPER_MARGIN</stp>
        <stp>[NASDAQ.xlsx]Sheet1!R7C17</stp>
        <tr r="Q7" s="1"/>
      </tp>
      <tp t="e">
        <v>#N/A</v>
        <stp/>
        <stp>##V3_BDPV12</stp>
        <stp>BIRT UW Equity</stp>
        <stp>RTG_EGAN_JONES_LOCAL_SR_UNSEC</stp>
        <stp>[NASDAQ.xlsx]Sheet1!R6C13</stp>
        <tr r="M6" s="1"/>
      </tp>
      <tp>
        <v>20.466999999999999</v>
        <stp/>
        <stp>##V3_BDHV12</stp>
        <stp>AWRE UW Equity</stp>
        <stp>FREE_CASH_FLOW_MARGIN</stp>
        <stp>CQ12004</stp>
        <stp/>
        <stp>[NASDAQ.xlsx]FCFMarg BDH!R5C40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N5" s="4"/>
      </tp>
      <tp>
        <v>24.3094</v>
        <stp/>
        <stp>##V3_BDHV12</stp>
        <stp>MU UW Equity</stp>
        <stp>FREE_CASH_FLOW_MARGIN</stp>
        <stp>CQ12004</stp>
        <stp/>
        <stp>[NASDAQ.xlsx]FCFMarg BDH!R5C216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H5" s="4"/>
      </tp>
      <tp>
        <v>22.842700000000001</v>
        <stp/>
        <stp>##V3_BDHV12</stp>
        <stp>BLKB UW Equity</stp>
        <stp>FREE_CASH_FLOW_MARGIN</stp>
        <stp>CQ12004</stp>
        <stp/>
        <stp>[NASDAQ.xlsx]FCFMarg BDH!R5C47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U5" s="4"/>
      </tp>
      <tp>
        <v>32.753399999999999</v>
        <stp/>
        <stp>##V3_BDHV12</stp>
        <stp>MXIM UW Equity</stp>
        <stp>FREE_CASH_FLOW_MARGIN</stp>
        <stp>CQ12004</stp>
        <stp/>
        <stp>[NASDAQ.xlsx]FCFMarg BDH!R5C205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GW5" s="4"/>
      </tp>
      <tp>
        <v>17.2926</v>
        <stp/>
        <stp>##V3_BDHV12</stp>
        <stp>AMBA UW Equity</stp>
        <stp>FREE_CASH_FLOW_MARGIN</stp>
        <stp>CQ12004</stp>
        <stp/>
        <stp>[NASDAQ.xlsx]FCFMarg BDH!R5C14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N5" s="4"/>
      </tp>
      <tp>
        <v>30.446200000000001</v>
        <stp/>
        <stp>##V3_BDHV12</stp>
        <stp>NVEC UW Equity</stp>
        <stp>FREE_CASH_FLOW_MARGIN</stp>
        <stp>CQ12004</stp>
        <stp/>
        <stp>[NASDAQ.xlsx]FCFMarg BDH!R5C236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IB5" s="4"/>
      </tp>
      <tp>
        <v>30.955400000000001</v>
        <stp/>
        <stp>##V3_BDHV12</stp>
        <stp>JKHY UW Equity</stp>
        <stp>FREE_CASH_FLOW_MARGIN</stp>
        <stp>CQ12004</stp>
        <stp/>
        <stp>[NASDAQ.xlsx]FCFMarg BDH!R5C172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P5" s="4"/>
      </tp>
      <tp>
        <v>16.826799999999999</v>
        <stp/>
        <stp>##V3_BDHV12</stp>
        <stp>MIDD UW Equity</stp>
        <stp>FREE_CASH_FLOW_MARGIN</stp>
        <stp>CQ12004</stp>
        <stp/>
        <stp>[NASDAQ.xlsx]FCFMarg BDH!R5C335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W5" s="4"/>
      </tp>
      <tp>
        <v>16.1221</v>
        <stp/>
        <stp>##V3_BDHV12</stp>
        <stp>LOGI UW Equity</stp>
        <stp>FREE_CASH_FLOW_MARGIN</stp>
        <stp>CQ12004</stp>
        <stp/>
        <stp>[NASDAQ.xlsx]FCFMarg BDH!R5C194</stp>
        <stp>Dir=V</stp>
        <stp>Dts=H</stp>
        <stp>Sort=D</stp>
        <stp>Quote=C</stp>
        <stp>QtTyp=Y</stp>
        <stp>Days=T</stp>
        <stp>Per=cq</stp>
        <stp>DtFmt=D</stp>
        <stp>UseDPDF=Y</stp>
        <stp>cols=1;rows=25</stp>
        <tr r="GL5" s="4"/>
      </tp>
      <tp>
        <v>-107.0052</v>
        <stp/>
        <stp>##V3_BDHV12</stp>
        <stp>KOPN UW Equity</stp>
        <stp>FREE_CASH_FLOW_MARGIN</stp>
        <stp>CQ12004</stp>
        <stp/>
        <stp>[NASDAQ.xlsx]FCFMarg BDH!R5C183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A5" s="4"/>
      </tp>
      <tp>
        <v>-320.58319999999998</v>
        <stp/>
        <stp>##V3_BDHV12</stp>
        <stp>MOSY UW Equity</stp>
        <stp>FREE_CASH_FLOW_MARGIN</stp>
        <stp>CQ12004</stp>
        <stp/>
        <stp>[NASDAQ.xlsx]FCFMarg BDH!R5C225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Q5" s="4"/>
      </tp>
      <tp>
        <v>22.907299999999999</v>
        <stp/>
        <stp>##V3_BDHV12</stp>
        <stp>MCHP UW Equity</stp>
        <stp>FREE_CASH_FLOW_MARGIN</stp>
        <stp>CQ12004</stp>
        <stp/>
        <stp>[NASDAQ.xlsx]FCFMarg BDH!R5C215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G5" s="4"/>
      </tp>
      <tp>
        <v>21.020700000000001</v>
        <stp/>
        <stp>##V3_BDHV12</stp>
        <stp>TXN UW Equity</stp>
        <stp>FREE_CASH_FLOW_MARGIN</stp>
        <stp>CQ12004</stp>
        <stp/>
        <stp>[NASDAQ.xlsx]FCFMarg BDH!R5C333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LU5" s="4"/>
      </tp>
      <tp>
        <v>3.4032999999999998</v>
        <stp/>
        <stp>##V3_BDHV12</stp>
        <stp>IGTE UW Equity</stp>
        <stp>FREE_CASH_FLOW_MARGIN</stp>
        <stp>CQ12004</stp>
        <stp/>
        <stp>[NASDAQ.xlsx]FCFMarg BDH!R5C151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EU5" s="4"/>
      </tp>
      <tp t="e">
        <v>#N/A</v>
        <stp/>
        <stp>##V3_BDPV12</stp>
        <stp>MSFT UW Equity</stp>
        <stp>SALES_REV_TURN</stp>
        <stp>[NASDAQ.xlsx]Sheet1!R219C15</stp>
        <tr r="O219" s="1"/>
      </tp>
      <tp t="e">
        <v>#N/A</v>
        <stp/>
        <stp>##V3_BDPV12</stp>
        <stp>MOBL UW Equity</stp>
        <stp>BS_CASH_NEAR_CASH_ITEM</stp>
        <stp>[NASDAQ.xlsx]Sheet1!R223C28</stp>
        <tr r="AB223" s="1"/>
      </tp>
      <tp t="e">
        <v>#N/A</v>
        <stp/>
        <stp>##V3_BDPV12</stp>
        <stp>PRFT UW Equity</stp>
        <stp>SALES_REV_TURN</stp>
        <stp>[NASDAQ.xlsx]Sheet1!R254C15</stp>
        <tr r="O254" s="1"/>
      </tp>
      <tp t="e">
        <v>#N/A</v>
        <stp/>
        <stp>##V3_BDPV12</stp>
        <stp>INFA UW Equity</stp>
        <stp>RTG_MDY_ISSUER</stp>
        <stp>[NASDAQ.xlsx]Sheet1!R155C11</stp>
        <tr r="K155" s="1"/>
      </tp>
      <tp t="e">
        <v>#N/A</v>
        <stp/>
        <stp>##V3_BDPV12</stp>
        <stp>PDFS UW Equity</stp>
        <stp>SALES_REV_TURN</stp>
        <stp>[NASDAQ.xlsx]Sheet1!R250C15</stp>
        <tr r="O250" s="1"/>
      </tp>
      <tp t="e">
        <v>#N/A</v>
        <stp/>
        <stp>##V3_BDPV12</stp>
        <stp>RVBD UW Equity</stp>
        <stp>BS_CASH_NEAR_CASH_ITEM</stp>
        <stp>[NASDAQ.xlsx]Sheet1!R286C28</stp>
        <tr r="AB286" s="1"/>
      </tp>
      <tp t="e">
        <v>#N/A</v>
        <stp/>
        <stp>##V3_BDPV12</stp>
        <stp>TUBE UW Equity</stp>
        <stp>BS_CASH_NEAR_CASH_ITEM</stp>
        <stp>[NASDAQ.xlsx]Sheet1!R347C28</stp>
        <tr r="AB347" s="1"/>
      </tp>
      <tp t="e">
        <v>#N/A</v>
        <stp/>
        <stp>##V3_BDPV12</stp>
        <stp>SOFO UW Equity</stp>
        <stp>RTG_MDY_ISSUER</stp>
        <stp>[NASDAQ.xlsx]Sheet1!R307C11</stp>
        <tr r="K307" s="1"/>
      </tp>
      <tp t="e">
        <v>#N/A</v>
        <stp/>
        <stp>##V3_BDPV12</stp>
        <stp>KELYA UW Equity</stp>
        <stp>SALES_REV_TURN</stp>
        <stp>[NASDAQ.xlsx]Sheet1!R176C15</stp>
        <tr r="O176" s="1"/>
      </tp>
      <tp t="e">
        <v>#N/A</v>
        <stp/>
        <stp>##V3_BDPV12</stp>
        <stp>KELYB UW Equity</stp>
        <stp>SALES_REV_TURN</stp>
        <stp>[NASDAQ.xlsx]Sheet1!R177C15</stp>
        <tr r="O177" s="1"/>
      </tp>
      <tp t="e">
        <v>#N/A</v>
        <stp/>
        <stp>##V3_BDPV12</stp>
        <stp>MTBC UW Equity</stp>
        <stp>BS_CASH_NEAR_CASH_ITEM</stp>
        <stp>[NASDAQ.xlsx]Sheet1!R209C28</stp>
        <tr r="AB209" s="1"/>
      </tp>
      <tp t="e">
        <v>#N/A</v>
        <stp/>
        <stp>##V3_BDPV12</stp>
        <stp>PDFS UW Equity</stp>
        <stp>RTG_MDY_ISSUER</stp>
        <stp>[NASDAQ.xlsx]Sheet1!R250C11</stp>
        <tr r="K250" s="1"/>
      </tp>
      <tp t="e">
        <v>#N/A</v>
        <stp/>
        <stp>##V3_BDPV12</stp>
        <stp>TIBX UW Equity</stp>
        <stp>BS_CASH_NEAR_CASH_ITEM</stp>
        <stp>[NASDAQ.xlsx]Sheet1!R338C28</stp>
        <tr r="AB338" s="1"/>
      </tp>
      <tp t="e">
        <v>#N/A</v>
        <stp/>
        <stp>##V3_BDPV12</stp>
        <stp>INFA UW Equity</stp>
        <stp>SALES_REV_TURN</stp>
        <stp>[NASDAQ.xlsx]Sheet1!R155C15</stp>
        <tr r="O155" s="1"/>
      </tp>
      <tp t="e">
        <v>#N/A</v>
        <stp/>
        <stp>##V3_BDPV12</stp>
        <stp>PRFT UW Equity</stp>
        <stp>RTG_MDY_ISSUER</stp>
        <stp>[NASDAQ.xlsx]Sheet1!R254C11</stp>
        <tr r="K254" s="1"/>
      </tp>
      <tp t="e">
        <v>#N/A</v>
        <stp/>
        <stp>##V3_BDPV12</stp>
        <stp>MSFT UW Equity</stp>
        <stp>RTG_MDY_ISSUER</stp>
        <stp>[NASDAQ.xlsx]Sheet1!R219C11</stp>
        <tr r="K219" s="1"/>
      </tp>
      <tp t="e">
        <v>#N/A</v>
        <stp/>
        <stp>##V3_BDPV12</stp>
        <stp>KELYB UW Equity</stp>
        <stp>RTG_MDY_ISSUER</stp>
        <stp>[NASDAQ.xlsx]Sheet1!R177C11</stp>
        <tr r="K177" s="1"/>
      </tp>
      <tp t="e">
        <v>#N/A</v>
        <stp/>
        <stp>##V3_BDPV12</stp>
        <stp>KELYA UW Equity</stp>
        <stp>RTG_MDY_ISSUER</stp>
        <stp>[NASDAQ.xlsx]Sheet1!R176C11</stp>
        <tr r="K176" s="1"/>
      </tp>
      <tp t="e">
        <v>#N/A</v>
        <stp/>
        <stp>##V3_BDPV12</stp>
        <stp>SOFO UW Equity</stp>
        <stp>SALES_REV_TURN</stp>
        <stp>[NASDAQ.xlsx]Sheet1!R307C15</stp>
        <tr r="O307" s="1"/>
      </tp>
      <tp t="e">
        <v>#N/A</v>
        <stp/>
        <stp>##V3_BDPV12</stp>
        <stp>SABR UW Equity</stp>
        <stp>BS_CASH_NEAR_CASH_ITEM</stp>
        <stp>[NASDAQ.xlsx]Sheet1!R289C28</stp>
        <tr r="AB289" s="1"/>
      </tp>
      <tp t="e">
        <v>#N/A</v>
        <stp/>
        <stp>##V3_BDPV12</stp>
        <stp>RMBS UW Equity</stp>
        <stp>BS_CASH_NEAR_CASH_ITEM</stp>
        <stp>[NASDAQ.xlsx]Sheet1!R278C28</stp>
        <tr r="AB278" s="1"/>
      </tp>
      <tp t="e">
        <v>#N/A</v>
        <stp/>
        <stp>##V3_BDPV12</stp>
        <stp>CSPI UW Equity</stp>
        <stp>IS_OPER_INC</stp>
        <stp>[NASDAQ.xlsx]Sheet1!R91C23</stp>
        <tr r="W91" s="1"/>
      </tp>
      <tp t="e">
        <v>#N/A</v>
        <stp/>
        <stp>##V3_BDPV12</stp>
        <stp>AAPL UW Equity</stp>
        <stp>IS_OPER_INC</stp>
        <stp>[NASDAQ.xlsx]Sheet1!R23C23</stp>
        <tr r="W23" s="1"/>
      </tp>
      <tp t="e">
        <v>#N/A</v>
        <stp/>
        <stp>##V3_BDPV12</stp>
        <stp>CTXS UW Equity</stp>
        <stp>RTG_MOODY_LONG_TERM</stp>
        <stp>[NASDAQ.xlsx]Sheet1!R69C12</stp>
        <tr r="L69" s="1"/>
      </tp>
      <tp t="e">
        <v>#N/A</v>
        <stp/>
        <stp>##V3_BDPV12</stp>
        <stp>AZPN UW Equity</stp>
        <stp>IS_OPER_INC</stp>
        <stp>[NASDAQ.xlsx]Sheet1!R30C23</stp>
        <tr r="W30" s="1"/>
      </tp>
      <tp t="e">
        <v>#N/A</v>
        <stp/>
        <stp>##V3_BDPV12</stp>
        <stp>ADBE UW Equity</stp>
        <stp>IS_OPER_INC</stp>
        <stp>[NASDAQ.xlsx]Sheet1!R9C23</stp>
        <tr r="W9" s="1"/>
      </tp>
      <tp t="e">
        <v>#N/A</v>
        <stp/>
        <stp>##V3_BDPV12</stp>
        <stp>ADEP UW Equity</stp>
        <stp>IS_OPER_INC</stp>
        <stp>[NASDAQ.xlsx]Sheet1!R8C23</stp>
        <tr r="W8" s="1"/>
      </tp>
      <tp>
        <v>1.71</v>
        <stp/>
        <stp>##V3_BDHV12</stp>
        <stp>CALD UW Equity</stp>
        <stp>FREE_CASH_FLOW_MARGIN</stp>
        <stp>CQ12004</stp>
        <stp/>
        <stp>[NASDAQ.xlsx]FCFMarg BDH!R5C62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J5" s="4"/>
      </tp>
      <tp t="e">
        <v>#N/A</v>
        <stp/>
        <stp>##V3_BDPV12</stp>
        <stp>ACIW UW Equity</stp>
        <stp>RTG_EGAN_JONES_LOCAL_SR_UNSEC</stp>
        <stp>[NASDAQ.xlsx]Sheet1!R4C13</stp>
        <tr r="M4" s="1"/>
      </tp>
      <tp>
        <v>-19.8965</v>
        <stp/>
        <stp>##V3_BDHV12</stp>
        <stp>CSOD UW Equity</stp>
        <stp>FREE_CASH_FLOW_MARGIN</stp>
        <stp>CQ12004</stp>
        <stp/>
        <stp>[NASDAQ.xlsx]FCFMarg BDH!R5C82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CD5" s="4"/>
      </tp>
      <tp>
        <v>18.802900000000001</v>
        <stp/>
        <stp>##V3_BDHV12</stp>
        <stp>LSCC UW Equity</stp>
        <stp>FREE_CASH_FLOW_MARGIN</stp>
        <stp>CQ12004</stp>
        <stp/>
        <stp>[NASDAQ.xlsx]FCFMarg BDH!R5C187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E5" s="4"/>
      </tp>
      <tp>
        <v>23.514499999999998</v>
        <stp/>
        <stp>##V3_BDHV12</stp>
        <stp>ADI UW Equity</stp>
        <stp>FREE_CASH_FLOW_MARGIN</stp>
        <stp>CQ12004</stp>
        <stp/>
        <stp>[NASDAQ.xlsx]FCFMarg BDH!R5C19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S5" s="4"/>
      </tp>
      <tp>
        <v>18.729800000000001</v>
        <stp/>
        <stp>##V3_BDHV12</stp>
        <stp>FCS UW Equity</stp>
        <stp>FREE_CASH_FLOW_MARGIN</stp>
        <stp>CQ12004</stp>
        <stp/>
        <stp>[NASDAQ.xlsx]FCFMarg BDH!R5C130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Z5" s="4"/>
      </tp>
      <tp>
        <v>16.906500000000001</v>
        <stp/>
        <stp>##V3_BDHV12</stp>
        <stp>NUAN UW Equity</stp>
        <stp>FREE_CASH_FLOW_MARGIN</stp>
        <stp>CQ12004</stp>
        <stp/>
        <stp>[NASDAQ.xlsx]FCFMarg BDH!R5C235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A5" s="4"/>
      </tp>
      <tp>
        <v>-1.1061000000000001</v>
        <stp/>
        <stp>##V3_BDHV12</stp>
        <stp>MRVC UW Equity</stp>
        <stp>FREE_CASH_FLOW_MARGIN</stp>
        <stp>CQ12004</stp>
        <stp/>
        <stp>[NASDAQ.xlsx]FCFMarg BDH!R5C226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HR5" s="4"/>
      </tp>
      <tp>
        <v>-5.7465999999999999</v>
        <stp/>
        <stp>##V3_BDHV12</stp>
        <stp>LORL UW Equity</stp>
        <stp>FREE_CASH_FLOW_MARGIN</stp>
        <stp>CQ12004</stp>
        <stp/>
        <stp>[NASDAQ.xlsx]FCFMarg BDH!R5C197</stp>
        <stp>Dir=V</stp>
        <stp>Dts=H</stp>
        <stp>Sort=D</stp>
        <stp>Quote=C</stp>
        <stp>QtTyp=Y</stp>
        <stp>Days=T</stp>
        <stp>Per=cq</stp>
        <stp>DtFmt=D</stp>
        <stp>UseDPDF=Y</stp>
        <stp>cols=1;rows=28</stp>
        <tr r="GO5" s="4"/>
      </tp>
      <tp>
        <v>-1.6772</v>
        <stp/>
        <stp>##V3_BDHV12</stp>
        <stp>INAP UW Equity</stp>
        <stp>FREE_CASH_FLOW_MARGIN</stp>
        <stp>CQ12004</stp>
        <stp/>
        <stp>[NASDAQ.xlsx]FCFMarg BDH!R5C162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F5" s="4"/>
      </tp>
      <tp>
        <v>-59.9358</v>
        <stp/>
        <stp>##V3_BDHV12</stp>
        <stp>IMMR UW Equity</stp>
        <stp>FREE_CASH_FLOW_MARGIN</stp>
        <stp>CQ12004</stp>
        <stp/>
        <stp>[NASDAQ.xlsx]FCFMarg BDH!R5C152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V5" s="4"/>
      </tp>
      <tp>
        <v>4.1440000000000001</v>
        <stp/>
        <stp>##V3_BDHV12</stp>
        <stp>PKT UW Equity</stp>
        <stp>FREE_CASH_FLOW_MARGIN</stp>
        <stp>CQ12004</stp>
        <stp/>
        <stp>[NASDAQ.xlsx]FCFMarg BDH!R5C260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Z5" s="4"/>
      </tp>
      <tp>
        <v>36.489899999999999</v>
        <stp/>
        <stp>##V3_BDHV12</stp>
        <stp>JCOM UW Equity</stp>
        <stp>FREE_CASH_FLOW_MARGIN</stp>
        <stp>CQ12004</stp>
        <stp/>
        <stp>[NASDAQ.xlsx]FCFMarg BDH!R5C171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O5" s="4"/>
      </tp>
      <tp>
        <v>26.0093</v>
        <stp/>
        <stp>##V3_BDHV12</stp>
        <stp>SGI UW Equity</stp>
        <stp>FREE_CASH_FLOW_MARGIN</stp>
        <stp>CQ12004</stp>
        <stp/>
        <stp>[NASDAQ.xlsx]FCFMarg BDH!R5C300</stp>
        <stp>Dir=V</stp>
        <stp>Dts=H</stp>
        <stp>Sort=D</stp>
        <stp>Quote=C</stp>
        <stp>QtTyp=Y</stp>
        <stp>Days=T</stp>
        <stp>Per=cq</stp>
        <stp>DtFmt=D</stp>
        <stp>UseDPDF=Y</stp>
        <stp>cols=1;rows=35</stp>
        <tr r="KN5" s="4"/>
      </tp>
      <tp t="e">
        <v>#N/A</v>
        <stp/>
        <stp>##V3_BDPV12</stp>
        <stp>ACXM UW Equity</stp>
        <stp>FREE_CASH_FLOW_MARGIN</stp>
        <stp>[NASDAQ.xlsx]Sheet1!R7C18</stp>
        <tr r="R7" s="1"/>
      </tp>
      <tp>
        <v>-23.515599999999999</v>
        <stp/>
        <stp>##V3_BDHV12</stp>
        <stp>MGRC UW Equity</stp>
        <stp>FREE_CASH_FLOW_MARGIN</stp>
        <stp>CQ12004</stp>
        <stp/>
        <stp>[NASDAQ.xlsx]FCFMarg BDH!R5C206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X5" s="4"/>
      </tp>
      <tp t="e">
        <v>#N/A</v>
        <stp/>
        <stp>##V3_BDPV12</stp>
        <stp>NVEC UW Equity</stp>
        <stp>RTG_MDY_ISSUER</stp>
        <stp>[NASDAQ.xlsx]Sheet1!R237C11</stp>
        <tr r="K237" s="1"/>
      </tp>
      <tp t="e">
        <v>#N/A</v>
        <stp/>
        <stp>##V3_BDPV12</stp>
        <stp>TTEC UW Equity</stp>
        <stp>RTG_MDY_ISSUER</stp>
        <stp>[NASDAQ.xlsx]Sheet1!R332C11</stp>
        <tr r="K332" s="1"/>
      </tp>
      <tp t="e">
        <v>#N/A</v>
        <stp/>
        <stp>##V3_BDPV12</stp>
        <stp>EGAN UW Equity</stp>
        <stp>BS_CASH_NEAR_CASH_ITEM</stp>
        <stp>[NASDAQ.xlsx]Sheet1!R113C28</stp>
        <tr r="AB113" s="1"/>
      </tp>
      <tp t="e">
        <v>#N/A</v>
        <stp/>
        <stp>##V3_BDPV12</stp>
        <stp>NUAN UW Equity</stp>
        <stp>BS_CASH_NEAR_CASH_ITEM</stp>
        <stp>[NASDAQ.xlsx]Sheet1!R236C28</stp>
        <tr r="AB236" s="1"/>
      </tp>
      <tp t="e">
        <v>#N/A</v>
        <stp/>
        <stp>##V3_BDPV12</stp>
        <stp>KTEC UW Equity</stp>
        <stp>RTG_MDY_ISSUER</stp>
        <stp>[NASDAQ.xlsx]Sheet1!R178C11</stp>
        <tr r="K178" s="1"/>
      </tp>
      <tp t="e">
        <v>#N/A</v>
        <stp/>
        <stp>##V3_BDPV12</stp>
        <stp>QBAK UW Equity</stp>
        <stp>BS_CASH_NEAR_CASH_ITEM</stp>
        <stp>[NASDAQ.xlsx]Sheet1!R272C28</stp>
        <tr r="AB272" s="1"/>
      </tp>
      <tp t="e">
        <v>#N/A</v>
        <stp/>
        <stp>##V3_BDPV12</stp>
        <stp>UTEK UW Equity</stp>
        <stp>RTG_MDY_ISSUER</stp>
        <stp>[NASDAQ.xlsx]Sheet1!R351C11</stp>
        <tr r="K351" s="1"/>
      </tp>
      <tp t="e">
        <v>#N/A</v>
        <stp/>
        <stp>##V3_BDPV12</stp>
        <stp>IVAC UW Equity</stp>
        <stp>BS_CASH_NEAR_CASH_ITEM</stp>
        <stp>[NASDAQ.xlsx]Sheet1!R167C28</stp>
        <tr r="AB167" s="1"/>
      </tp>
      <tp t="e">
        <v>#N/A</v>
        <stp/>
        <stp>##V3_BDPV12</stp>
        <stp>PSEM UW Equity</stp>
        <stp>RTG_MDY_ISSUER</stp>
        <stp>[NASDAQ.xlsx]Sheet1!R255C11</stp>
        <tr r="K255" s="1"/>
      </tp>
      <tp t="e">
        <v>#N/A</v>
        <stp/>
        <stp>##V3_BDPV12</stp>
        <stp>PLAB UW Equity</stp>
        <stp>BS_CASH_NEAR_CASH_ITEM</stp>
        <stp>[NASDAQ.xlsx]Sheet1!R256C28</stp>
        <tr r="AB256" s="1"/>
      </tp>
      <tp t="e">
        <v>#N/A</v>
        <stp/>
        <stp>##V3_BDPV12</stp>
        <stp>SEAC UW Equity</stp>
        <stp>BS_CASH_NEAR_CASH_ITEM</stp>
        <stp>[NASDAQ.xlsx]Sheet1!R296C28</stp>
        <tr r="AB296" s="1"/>
      </tp>
      <tp t="e">
        <v>#N/A</v>
        <stp/>
        <stp>##V3_BDPV12</stp>
        <stp>SLAB UW Equity</stp>
        <stp>BS_CASH_NEAR_CASH_ITEM</stp>
        <stp>[NASDAQ.xlsx]Sheet1!R302C28</stp>
        <tr r="AB302" s="1"/>
      </tp>
      <tp t="e">
        <v>#N/A</v>
        <stp/>
        <stp>##V3_BDPV12</stp>
        <stp>FUEL UW Equity</stp>
        <stp>RTG_MDY_ISSUER</stp>
        <stp>[NASDAQ.xlsx]Sheet1!R287C11</stp>
        <tr r="K287" s="1"/>
      </tp>
      <tp t="e">
        <v>#N/A</v>
        <stp/>
        <stp>##V3_BDPV12</stp>
        <stp>KTEC UW Equity</stp>
        <stp>SALES_REV_TURN</stp>
        <stp>[NASDAQ.xlsx]Sheet1!R178C15</stp>
        <tr r="O178" s="1"/>
      </tp>
      <tp t="e">
        <v>#N/A</v>
        <stp/>
        <stp>##V3_BDPV12</stp>
        <stp>TTEC UW Equity</stp>
        <stp>SALES_REV_TURN</stp>
        <stp>[NASDAQ.xlsx]Sheet1!R332C15</stp>
        <tr r="O332" s="1"/>
      </tp>
      <tp t="e">
        <v>#N/A</v>
        <stp/>
        <stp>##V3_BDPV12</stp>
        <stp>AWAY UW Equity</stp>
        <stp>BS_CASH_NEAR_CASH_ITEM</stp>
        <stp>[NASDAQ.xlsx]Sheet1!R149C28</stp>
        <tr r="AB149" s="1"/>
      </tp>
      <tp t="e">
        <v>#N/A</v>
        <stp/>
        <stp>##V3_BDPV12</stp>
        <stp>NVEC UW Equity</stp>
        <stp>SALES_REV_TURN</stp>
        <stp>[NASDAQ.xlsx]Sheet1!R237C15</stp>
        <tr r="O237" s="1"/>
      </tp>
      <tp t="e">
        <v>#N/A</v>
        <stp/>
        <stp>##V3_BDPV12</stp>
        <stp>FUEL UW Equity</stp>
        <stp>SALES_REV_TURN</stp>
        <stp>[NASDAQ.xlsx]Sheet1!R287C15</stp>
        <tr r="O287" s="1"/>
      </tp>
      <tp t="e">
        <v>#N/A</v>
        <stp/>
        <stp>##V3_BDPV12</stp>
        <stp>VSAT UW Equity</stp>
        <stp>BS_CASH_NEAR_CASH_ITEM</stp>
        <stp>[NASDAQ.xlsx]Sheet1!R360C28</stp>
        <tr r="AB360" s="1"/>
      </tp>
      <tp t="e">
        <v>#N/A</v>
        <stp/>
        <stp>##V3_BDPV12</stp>
        <stp>PSEM UW Equity</stp>
        <stp>SALES_REV_TURN</stp>
        <stp>[NASDAQ.xlsx]Sheet1!R255C15</stp>
        <tr r="O255" s="1"/>
      </tp>
      <tp t="e">
        <v>#N/A</v>
        <stp/>
        <stp>##V3_BDPV12</stp>
        <stp>SAAS UW Equity</stp>
        <stp>BS_CASH_NEAR_CASH_ITEM</stp>
        <stp>[NASDAQ.xlsx]Sheet1!R154C28</stp>
        <tr r="AB154" s="1"/>
      </tp>
      <tp t="e">
        <v>#N/A</v>
        <stp/>
        <stp>##V3_BDPV12</stp>
        <stp>NTAP UW Equity</stp>
        <stp>BS_CASH_NEAR_CASH_ITEM</stp>
        <stp>[NASDAQ.xlsx]Sheet1!R232C28</stp>
        <tr r="AB232" s="1"/>
      </tp>
      <tp t="e">
        <v>#N/A</v>
        <stp/>
        <stp>##V3_BDPV12</stp>
        <stp>IPAS UW Equity</stp>
        <stp>BS_CASH_NEAR_CASH_ITEM</stp>
        <stp>[NASDAQ.xlsx]Sheet1!R169C28</stp>
        <tr r="AB169" s="1"/>
      </tp>
      <tp t="e">
        <v>#N/A</v>
        <stp/>
        <stp>##V3_BDPV12</stp>
        <stp>VIAS UW Equity</stp>
        <stp>BS_CASH_NEAR_CASH_ITEM</stp>
        <stp>[NASDAQ.xlsx]Sheet1!R361C28</stp>
        <tr r="AB361" s="1"/>
      </tp>
      <tp t="e">
        <v>#N/A</v>
        <stp/>
        <stp>##V3_BDPV12</stp>
        <stp>UTEK UW Equity</stp>
        <stp>SALES_REV_TURN</stp>
        <stp>[NASDAQ.xlsx]Sheet1!R351C15</stp>
        <tr r="O351" s="1"/>
      </tp>
      <tp t="e">
        <v>#N/A</v>
        <stp/>
        <stp>##V3_BDPV12</stp>
        <stp>MDAS UW Equity</stp>
        <stp>BS_CASH_NEAR_CASH_ITEM</stp>
        <stp>[NASDAQ.xlsx]Sheet1!R208C28</stp>
        <tr r="AB208" s="1"/>
      </tp>
      <tp t="e">
        <v>#N/A</v>
        <stp/>
        <stp>##V3_BDPV12</stp>
        <stp>INAP UW Equity</stp>
        <stp>BS_CASH_NEAR_CASH_ITEM</stp>
        <stp>[NASDAQ.xlsx]Sheet1!R163C28</stp>
        <tr r="AB163" s="1"/>
      </tp>
      <tp t="e">
        <v>#N/A</v>
        <stp/>
        <stp>##V3_BDPV12</stp>
        <stp>CTCT UW Equity</stp>
        <stp>OPER_MARGIN</stp>
        <stp>[NASDAQ.xlsx]Sheet1!R81C17</stp>
        <tr r="Q81" s="1"/>
      </tp>
      <tp t="e">
        <v>#N/A</v>
        <stp/>
        <stp>##V3_BDPV12</stp>
        <stp>ANSS UW Equity</stp>
        <stp>IS_OPER_INC</stp>
        <stp>[NASDAQ.xlsx]Sheet1!R21C23</stp>
        <tr r="W21" s="1"/>
      </tp>
      <tp t="e">
        <v>#N/A</v>
        <stp/>
        <stp>##V3_BDPV12</stp>
        <stp>CTSH UW Equity</stp>
        <stp>IS_OPER_INC</stp>
        <stp>[NASDAQ.xlsx]Sheet1!R71C23</stp>
        <tr r="W71" s="1"/>
      </tp>
      <tp t="e">
        <v>#N/A</v>
        <stp/>
        <stp>##V3_BDPV12</stp>
        <stp>CPSI UW Equity</stp>
        <stp>IS_OPER_INC</stp>
        <stp>[NASDAQ.xlsx]Sheet1!R75C23</stp>
        <tr r="W75" s="1"/>
      </tp>
      <tp t="e">
        <v>#N/A</v>
        <stp/>
        <stp>##V3_BDPV12</stp>
        <stp>BBSI UW Equity</stp>
        <stp>IS_OPER_INC</stp>
        <stp>[NASDAQ.xlsx]Sheet1!R44C23</stp>
        <tr r="W44" s="1"/>
      </tp>
      <tp t="e">
        <v>#N/A</v>
        <stp/>
        <stp>##V3_BDPV12</stp>
        <stp>BRCM UW Equity</stp>
        <stp>OPER_MARGIN</stp>
        <stp>[NASDAQ.xlsx]Sheet1!R53C17</stp>
        <tr r="Q53" s="1"/>
      </tp>
      <tp t="e">
        <v>#N/A</v>
        <stp/>
        <stp>##V3_BDPV12</stp>
        <stp>ADSK UW Equity</stp>
        <stp>IS_OPER_INC</stp>
        <stp>[NASDAQ.xlsx]Sheet1!R38C23</stp>
        <tr r="W38" s="1"/>
      </tp>
      <tp t="e">
        <v>#N/A</v>
        <stp/>
        <stp>##V3_BDPV12</stp>
        <stp>CSCO UW Equity</stp>
        <stp>OPER_MARGIN</stp>
        <stp>[NASDAQ.xlsx]Sheet1!R68C17</stp>
        <tr r="Q68" s="1"/>
      </tp>
      <tp t="e">
        <v>#N/A</v>
        <stp/>
        <stp>##V3_BDPV12</stp>
        <stp>DWCH UW Equity</stp>
        <stp>OPER_MARGIN</stp>
        <stp>[NASDAQ.xlsx]Sheet1!R97C17</stp>
        <tr r="Q97" s="1"/>
      </tp>
      <tp t="e">
        <v>#N/A</v>
        <stp/>
        <stp>##V3_BDPV12</stp>
        <stp>BVSN UW Equity</stp>
        <stp>IS_OPER_INC</stp>
        <stp>[NASDAQ.xlsx]Sheet1!R55C23</stp>
        <tr r="W55" s="1"/>
      </tp>
      <tp t="e">
        <v>#N/A</v>
        <stp/>
        <stp>##V3_BDPV12</stp>
        <stp>BRCD UW Equity</stp>
        <stp>OPER_MARGIN</stp>
        <stp>[NASDAQ.xlsx]Sheet1!R56C17</stp>
        <tr r="Q56" s="1"/>
      </tp>
      <tp t="e">
        <v>#N/A</v>
        <stp/>
        <stp>##V3_BDPV12</stp>
        <stp>AMCC UW Equity</stp>
        <stp>OPER_MARGIN</stp>
        <stp>[NASDAQ.xlsx]Sheet1!R25C17</stp>
        <tr r="Q25" s="1"/>
      </tp>
      <tp t="e">
        <v>#N/A</v>
        <stp/>
        <stp>##V3_BDPV12</stp>
        <stp>FCS UW Equity</stp>
        <stp>RTG_MDY_SEN_UNSECURED_DEBT</stp>
        <stp>[NASDAQ.xlsx]Sheet1!R131C10</stp>
        <tr r="J131" s="1"/>
      </tp>
      <tp t="e">
        <v>#N/A</v>
        <stp/>
        <stp>##V3_BDPV12</stp>
        <stp>SQI UW Equity</stp>
        <stp>TOT_DEBT_TO_EBITDA</stp>
        <stp>[NASDAQ.xlsx]Sheet1!R295C20</stp>
        <tr r="T295" s="1"/>
      </tp>
      <tp>
        <v>56.003</v>
        <stp/>
        <stp>##V3_BDHV12</stp>
        <stp>AZPN UW Equity</stp>
        <stp>FREE_CASH_FLOW_MARGIN</stp>
        <stp>CQ12004</stp>
        <stp/>
        <stp>[NASDAQ.xlsx]FCFMarg BDH!R5C29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C5" s="4"/>
      </tp>
      <tp>
        <v>-22.042100000000001</v>
        <stp/>
        <stp>##V3_BDHV12</stp>
        <stp>AMCC UW Equity</stp>
        <stp>FREE_CASH_FLOW_MARGIN</stp>
        <stp>CQ12004</stp>
        <stp/>
        <stp>[NASDAQ.xlsx]FCFMarg BDH!R5C24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X5" s="4"/>
      </tp>
      <tp>
        <v>-1.8946000000000001</v>
        <stp/>
        <stp>##V3_BDHV12</stp>
        <stp>EA UW Equity</stp>
        <stp>FREE_CASH_FLOW_MARGIN</stp>
        <stp>CQ12004</stp>
        <stp/>
        <stp>[NASDAQ.xlsx]FCFMarg BDH!R5C114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J5" s="4"/>
      </tp>
      <tp>
        <v>-11.145799999999999</v>
        <stp/>
        <stp>##V3_BDHV12</stp>
        <stp>ADNC UW Equity</stp>
        <stp>FREE_CASH_FLOW_MARGIN</stp>
        <stp>CQ12004</stp>
        <stp/>
        <stp>[NASDAQ.xlsx]FCFMarg BDH!R5C34</stp>
        <stp>Dir=V</stp>
        <stp>Dts=H</stp>
        <stp>Sort=D</stp>
        <stp>Quote=C</stp>
        <stp>QtTyp=Y</stp>
        <stp>Days=T</stp>
        <stp>Per=cq</stp>
        <stp>DtFmt=D</stp>
        <stp>UseDPDF=Y</stp>
        <stp>cols=1;rows=15</stp>
        <tr r="AH5" s="4"/>
      </tp>
      <tp>
        <v>-18.683299999999999</v>
        <stp/>
        <stp>##V3_BDHV12</stp>
        <stp>IMI UW Equity</stp>
        <stp>FREE_CASH_FLOW_MARGIN</stp>
        <stp>CQ12004</stp>
        <stp/>
        <stp>[NASDAQ.xlsx]FCFMarg BDH!R5C161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FE5" s="4"/>
      </tp>
      <tp>
        <v>15.8573</v>
        <stp/>
        <stp>##V3_BDHV12</stp>
        <stp>MSCC UW Equity</stp>
        <stp>FREE_CASH_FLOW_MARGIN</stp>
        <stp>CQ12004</stp>
        <stp/>
        <stp>[NASDAQ.xlsx]FCFMarg BDH!R5C217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I5" s="4"/>
      </tp>
      <tp>
        <v>-3.4066000000000001</v>
        <stp/>
        <stp>##V3_BDHV12</stp>
        <stp>NTWK UW Equity</stp>
        <stp>FREE_CASH_FLOW_MARGIN</stp>
        <stp>CQ12004</stp>
        <stp/>
        <stp>[NASDAQ.xlsx]FCFMarg BDH!R5C234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Z5" s="4"/>
      </tp>
      <tp>
        <v>2.5221</v>
        <stp/>
        <stp>##V3_BDHV12</stp>
        <stp>LTRX UW Equity</stp>
        <stp>FREE_CASH_FLOW_MARGIN</stp>
        <stp>CQ12004</stp>
        <stp/>
        <stp>[NASDAQ.xlsx]FCFMarg BDH!R5C186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D5" s="4"/>
      </tp>
      <tp>
        <v>-20.876799999999999</v>
        <stp/>
        <stp>##V3_BDHV12</stp>
        <stp>INPH UW Equity</stp>
        <stp>FREE_CASH_FLOW_MARGIN</stp>
        <stp>CQ12004</stp>
        <stp/>
        <stp>[NASDAQ.xlsx]FCFMarg BDH!R5C163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G5" s="4"/>
      </tp>
      <tp>
        <v>-115.461</v>
        <stp/>
        <stp>##V3_BDHV12</stp>
        <stp>LOOK UW Equity</stp>
        <stp>FREE_CASH_FLOW_MARGIN</stp>
        <stp>CQ12004</stp>
        <stp/>
        <stp>[NASDAQ.xlsx]FCFMarg BDH!R5C196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N5" s="4"/>
      </tp>
      <tp>
        <v>15.735799999999999</v>
        <stp/>
        <stp>##V3_BDHV12</stp>
        <stp>MDAS UW Equity</stp>
        <stp>FREE_CASH_FLOW_MARGIN</stp>
        <stp>CQ12004</stp>
        <stp/>
        <stp>[NASDAQ.xlsx]FCFMarg BDH!R5C207</stp>
        <stp>Dir=V</stp>
        <stp>Dts=H</stp>
        <stp>Sort=D</stp>
        <stp>Quote=C</stp>
        <stp>QtTyp=Y</stp>
        <stp>Days=T</stp>
        <stp>Per=cq</stp>
        <stp>DtFmt=D</stp>
        <stp>UseDPDF=Y</stp>
        <stp>cols=1;rows=27</stp>
        <tr r="GY5" s="4"/>
      </tp>
      <tp>
        <v>-21.629300000000001</v>
        <stp/>
        <stp>##V3_BDHV12</stp>
        <stp>MFLX UW Equity</stp>
        <stp>FREE_CASH_FLOW_MARGIN</stp>
        <stp>CQ12004</stp>
        <stp/>
        <stp>[NASDAQ.xlsx]FCFMarg BDH!R5C227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S5" s="4"/>
      </tp>
      <tp t="e">
        <v>#N/A</v>
        <stp/>
        <stp>##V3_BDPV12</stp>
        <stp>QADB UW Equity</stp>
        <stp>RTG_MDY_ISSUER</stp>
        <stp>[NASDAQ.xlsx]Sheet1!R267C11</stp>
        <tr r="K267" s="1"/>
      </tp>
      <tp t="e">
        <v>#N/A</v>
        <stp/>
        <stp>##V3_BDPV12</stp>
        <stp>SPDC UW Equity</stp>
        <stp>RTG_MDY_ISSUER</stp>
        <stp>[NASDAQ.xlsx]Sheet1!R309C11</stp>
        <tr r="K309" s="1"/>
      </tp>
      <tp t="e">
        <v>#N/A</v>
        <stp/>
        <stp>##V3_BDPV12</stp>
        <stp>QADA UW Equity</stp>
        <stp>RTG_MDY_ISSUER</stp>
        <stp>[NASDAQ.xlsx]Sheet1!R266C11</stp>
        <tr r="K266" s="1"/>
      </tp>
      <tp t="e">
        <v>#N/A</v>
        <stp/>
        <stp>##V3_BDPV12</stp>
        <stp>NVDA UW Equity</stp>
        <stp>RTG_MDY_ISSUER</stp>
        <stp>[NASDAQ.xlsx]Sheet1!R238C11</stp>
        <tr r="K238" s="1"/>
      </tp>
      <tp t="e">
        <v>#N/A</v>
        <stp/>
        <stp>##V3_BDPV12</stp>
        <stp>MIDD UW Equity</stp>
        <stp>RTG_MDY_ISSUER</stp>
        <stp>[NASDAQ.xlsx]Sheet1!R336C11</stp>
        <tr r="K336" s="1"/>
      </tp>
      <tp t="e">
        <v>#N/A</v>
        <stp/>
        <stp>##V3_BDPV12</stp>
        <stp>SNDK UW Equity</stp>
        <stp>RTG_MDY_ISSUER</stp>
        <stp>[NASDAQ.xlsx]Sheet1!R290C11</stp>
        <tr r="K290" s="1"/>
      </tp>
      <tp t="e">
        <v>#N/A</v>
        <stp/>
        <stp>##V3_BDPV12</stp>
        <stp>IPDN UW Equity</stp>
        <stp>RTG_MDY_ISSUER</stp>
        <stp>[NASDAQ.xlsx]Sheet1!R262C11</stp>
        <tr r="K262" s="1"/>
      </tp>
      <tp t="e">
        <v>#N/A</v>
        <stp/>
        <stp>##V3_BDPV12</stp>
        <stp>MIDD UW Equity</stp>
        <stp>SALES_REV_TURN</stp>
        <stp>[NASDAQ.xlsx]Sheet1!R336C15</stp>
        <tr r="O336" s="1"/>
      </tp>
      <tp t="e">
        <v>#N/A</v>
        <stp/>
        <stp>##V3_BDPV12</stp>
        <stp>NVDA UW Equity</stp>
        <stp>SALES_REV_TURN</stp>
        <stp>[NASDAQ.xlsx]Sheet1!R238C15</stp>
        <tr r="O238" s="1"/>
      </tp>
      <tp t="e">
        <v>#N/A</v>
        <stp/>
        <stp>##V3_BDPV12</stp>
        <stp>QADA UW Equity</stp>
        <stp>SALES_REV_TURN</stp>
        <stp>[NASDAQ.xlsx]Sheet1!R266C15</stp>
        <tr r="O266" s="1"/>
      </tp>
      <tp t="e">
        <v>#N/A</v>
        <stp/>
        <stp>##V3_BDPV12</stp>
        <stp>QADB UW Equity</stp>
        <stp>SALES_REV_TURN</stp>
        <stp>[NASDAQ.xlsx]Sheet1!R267C15</stp>
        <tr r="O267" s="1"/>
      </tp>
      <tp t="e">
        <v>#N/A</v>
        <stp/>
        <stp>##V3_BDPV12</stp>
        <stp>SPDC UW Equity</stp>
        <stp>SALES_REV_TURN</stp>
        <stp>[NASDAQ.xlsx]Sheet1!R309C15</stp>
        <tr r="O309" s="1"/>
      </tp>
      <tp t="e">
        <v>#N/A</v>
        <stp/>
        <stp>##V3_BDPV12</stp>
        <stp>IPDN UW Equity</stp>
        <stp>SALES_REV_TURN</stp>
        <stp>[NASDAQ.xlsx]Sheet1!R262C15</stp>
        <tr r="O262" s="1"/>
      </tp>
      <tp t="e">
        <v>#N/A</v>
        <stp/>
        <stp>##V3_BDPV12</stp>
        <stp>SNDK UW Equity</stp>
        <stp>SALES_REV_TURN</stp>
        <stp>[NASDAQ.xlsx]Sheet1!R290C15</stp>
        <tr r="O290" s="1"/>
      </tp>
      <tp t="e">
        <v>#N/A</v>
        <stp/>
        <stp>##V3_BDPV12</stp>
        <stp>CLRX UW Equity</stp>
        <stp>IS_OPER_INC</stp>
        <stp>[NASDAQ.xlsx]Sheet1!R72C23</stp>
        <tr r="W72" s="1"/>
      </tp>
      <tp t="e">
        <v>#N/A</v>
        <stp/>
        <stp>##V3_BDPV12</stp>
        <stp>MDRX UW Equity</stp>
        <stp>IS_OPER_INC</stp>
        <stp>[NASDAQ.xlsx]Sheet1!R13C23</stp>
        <tr r="W13" s="1"/>
      </tp>
      <tp t="e">
        <v>#N/A</v>
        <stp/>
        <stp>##V3_BDPV12</stp>
        <stp>ATVI UW Equity</stp>
        <stp>BS_CASH_NEAR_CASH_ITEM</stp>
        <stp>[NASDAQ.xlsx]Sheet1!R5C28</stp>
        <tr r="AB5" s="1"/>
      </tp>
      <tp t="e">
        <v>#N/A</v>
        <stp/>
        <stp>##V3_BDPV12</stp>
        <stp>ARRS UW Equity</stp>
        <stp>IS_OPER_INC</stp>
        <stp>[NASDAQ.xlsx]Sheet1!R27C23</stp>
        <tr r="W27" s="1"/>
      </tp>
      <tp t="e">
        <v>#N/A</v>
        <stp/>
        <stp>##V3_BDPV12</stp>
        <stp>ADBE UW Equity</stp>
        <stp>BS_CASH_NEAR_CASH_ITEM</stp>
        <stp>[NASDAQ.xlsx]Sheet1!R9C28</stp>
        <tr r="AB9" s="1"/>
      </tp>
      <tp t="e">
        <v>#N/A</v>
        <stp/>
        <stp>##V3_BDPV12</stp>
        <stp>ADEP UW Equity</stp>
        <stp>BS_CASH_NEAR_CASH_ITEM</stp>
        <stp>[NASDAQ.xlsx]Sheet1!R8C28</stp>
        <tr r="AB8" s="1"/>
      </tp>
      <tp t="e">
        <v>#N/A</v>
        <stp/>
        <stp>##V3_BDPV12</stp>
        <stp>ACIW UW Equity</stp>
        <stp>BS_CASH_NEAR_CASH_ITEM</stp>
        <stp>[NASDAQ.xlsx]Sheet1!R4C28</stp>
        <tr r="AB4" s="1"/>
      </tp>
      <tp t="e">
        <v>#N/A</v>
        <stp/>
        <stp>##V3_BDPV12</stp>
        <stp>CERN UW Equity</stp>
        <stp>IS_OPER_INC</stp>
        <stp>[NASDAQ.xlsx]Sheet1!R65C23</stp>
        <tr r="W65" s="1"/>
      </tp>
      <tp t="e">
        <v>#N/A</v>
        <stp/>
        <stp>##V3_BDPV12</stp>
        <stp>CCRN UW Equity</stp>
        <stp>IS_OPER_INC</stp>
        <stp>[NASDAQ.xlsx]Sheet1!R88C23</stp>
        <tr r="W88" s="1"/>
      </tp>
      <tp t="e">
        <v>#N/A</v>
        <stp/>
        <stp>##V3_BDPV12</stp>
        <stp>ACXM UW Equity</stp>
        <stp>BS_CASH_NEAR_CASH_ITEM</stp>
        <stp>[NASDAQ.xlsx]Sheet1!R7C28</stp>
        <tr r="AB7" s="1"/>
      </tp>
      <tp t="e">
        <v>#N/A</v>
        <stp/>
        <stp>##V3_BDPV12</stp>
        <stp>AWRE UW Equity</stp>
        <stp>IS_OPER_INC</stp>
        <stp>[NASDAQ.xlsx]Sheet1!R41C23</stp>
        <tr r="W41" s="1"/>
      </tp>
      <tp t="e">
        <v>#N/A</v>
        <stp/>
        <stp>##V3_BDPV12</stp>
        <stp>AMBA UW Equity</stp>
        <stp>OPER_MARGIN</stp>
        <stp>[NASDAQ.xlsx]Sheet1!R15C17</stp>
        <tr r="Q15" s="1"/>
      </tp>
      <tp t="e">
        <v>#N/A</v>
        <stp/>
        <stp>##V3_BDPV12</stp>
        <stp>WDC UW Equity</stp>
        <stp>RTG_MDY_SEN_UNSECURED_DEBT</stp>
        <stp>[NASDAQ.xlsx]Sheet1!R368C10</stp>
        <tr r="J368" s="1"/>
      </tp>
      <tp>
        <v>13.1152</v>
        <stp/>
        <stp>##V3_BDHV12</stp>
        <stp>CCOI UW Equity</stp>
        <stp>FREE_CASH_FLOW_MARGIN</stp>
        <stp>CQ12004</stp>
        <stp/>
        <stp>[NASDAQ.xlsx]FCFMarg BDH!R5C69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BQ5" s="4"/>
      </tp>
      <tp>
        <v>-0.61309999999999998</v>
        <stp/>
        <stp>##V3_BDHV12</stp>
        <stp>EXA UW Equity</stp>
        <stp>FREE_CASH_FLOW_MARGIN</stp>
        <stp>CQ12004</stp>
        <stp/>
        <stp>[NASDAQ.xlsx]FCFMarg BDH!R5C126</stp>
        <stp>Dir=V</stp>
        <stp>Dts=H</stp>
        <stp>Sort=D</stp>
        <stp>Quote=C</stp>
        <stp>QtTyp=Y</stp>
        <stp>Days=T</stp>
        <stp>Per=cq</stp>
        <stp>DtFmt=D</stp>
        <stp>UseDPDF=Y</stp>
        <stp>cols=1;rows=11</stp>
        <tr r="DV5" s="4"/>
      </tp>
      <tp>
        <v>-0.43099999999999999</v>
        <stp/>
        <stp>##V3_BDHV12</stp>
        <stp>OSIS UW Equity</stp>
        <stp>FREE_CASH_FLOW_MARGIN</stp>
        <stp>CQ12004</stp>
        <stp/>
        <stp>[NASDAQ.xlsx]FCFMarg BDH!R5C242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H5" s="4"/>
      </tp>
      <tp>
        <v>24.4177</v>
        <stp/>
        <stp>##V3_BDHV12</stp>
        <stp>NTCT UW Equity</stp>
        <stp>FREE_CASH_FLOW_MARGIN</stp>
        <stp>CQ12004</stp>
        <stp/>
        <stp>[NASDAQ.xlsx]FCFMarg BDH!R5C233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Y5" s="4"/>
      </tp>
      <tp>
        <v>2.7999000000000001</v>
        <stp/>
        <stp>##V3_BDHV12</stp>
        <stp>MLNX UW Equity</stp>
        <stp>FREE_CASH_FLOW_MARGIN</stp>
        <stp>CQ12004</stp>
        <stp/>
        <stp>[NASDAQ.xlsx]FCFMarg BDH!R5C210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HB5" s="4"/>
      </tp>
      <tp>
        <v>1.9135</v>
        <stp/>
        <stp>##V3_BDHV12</stp>
        <stp>MIND UW Equity</stp>
        <stp>FREE_CASH_FLOW_MARGIN</stp>
        <stp>CQ12004</stp>
        <stp/>
        <stp>[NASDAQ.xlsx]FCFMarg BDH!R5C220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L5" s="4"/>
      </tp>
      <tp>
        <v>14.6905</v>
        <stp/>
        <stp>##V3_BDHV12</stp>
        <stp>INFA UW Equity</stp>
        <stp>FREE_CASH_FLOW_MARGIN</stp>
        <stp>CQ12004</stp>
        <stp/>
        <stp>[NASDAQ.xlsx]FCFMarg BDH!R5C154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X5" s="4"/>
      </tp>
      <tp>
        <v>-8.7524999999999995</v>
        <stp/>
        <stp>##V3_BDHV12</stp>
        <stp>INTX UW Equity</stp>
        <stp>FREE_CASH_FLOW_MARGIN</stp>
        <stp>CQ12004</stp>
        <stp/>
        <stp>[NASDAQ.xlsx]FCFMarg BDH!R5C164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H5" s="4"/>
      </tp>
      <tp t="e">
        <v>#N/A</v>
        <stp/>
        <stp>##V3_BDPV12</stp>
        <stp>BIRT UW Equity</stp>
        <stp>TOT_DEBT_TO_TOT_ASSET</stp>
        <stp>[NASDAQ.xlsx]Sheet1!R6C25</stp>
        <tr r="Y6" s="1"/>
      </tp>
      <tp>
        <v>11.3935</v>
        <stp/>
        <stp>##V3_BDHV12</stp>
        <stp>HLIT UW Equity</stp>
        <stp>FREE_CASH_FLOW_MARGIN</stp>
        <stp>CQ12004</stp>
        <stp/>
        <stp>[NASDAQ.xlsx]FCFMarg BDH!R5C145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O5" s="4"/>
      </tp>
      <tp>
        <v>8.5107999999999997</v>
        <stp/>
        <stp>##V3_BDHV12</stp>
        <stp>EBIX UW Equity</stp>
        <stp>FREE_CASH_FLOW_MARGIN</stp>
        <stp>CQ12004</stp>
        <stp/>
        <stp>[NASDAQ.xlsx]FCFMarg BDH!R5C108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D5" s="4"/>
      </tp>
      <tp t="e">
        <v>#N/A</v>
        <stp/>
        <stp>##V3_BDPV12</stp>
        <stp>NTCT UW Equity</stp>
        <stp>SALES_REV_TURN</stp>
        <stp>[NASDAQ.xlsx]Sheet1!R234C15</stp>
        <tr r="O234" s="1"/>
      </tp>
      <tp t="e">
        <v>#N/A</v>
        <stp/>
        <stp>##V3_BDPV12</stp>
        <stp>MSCC UW Equity</stp>
        <stp>RTG_MDY_ISSUER</stp>
        <stp>[NASDAQ.xlsx]Sheet1!R218C11</stp>
        <tr r="K218" s="1"/>
      </tp>
      <tp t="e">
        <v>#N/A</v>
        <stp/>
        <stp>##V3_BDPV12</stp>
        <stp>SIGM UW Equity</stp>
        <stp>BS_CASH_NEAR_CASH_ITEM</stp>
        <stp>[NASDAQ.xlsx]Sheet1!R299C28</stp>
        <tr r="AB299" s="1"/>
      </tp>
      <tp t="e">
        <v>#N/A</v>
        <stp/>
        <stp>##V3_BDPV12</stp>
        <stp>VGGL UW Equity</stp>
        <stp>BS_CASH_NEAR_CASH_ITEM</stp>
        <stp>[NASDAQ.xlsx]Sheet1!R362C28</stp>
        <tr r="AB362" s="1"/>
      </tp>
      <tp t="e">
        <v>#N/A</v>
        <stp/>
        <stp>##V3_BDPV12</stp>
        <stp>TACT UW Equity</stp>
        <stp>SALES_REV_TURN</stp>
        <stp>[NASDAQ.xlsx]Sheet1!R340C15</stp>
        <tr r="O340" s="1"/>
      </tp>
      <tp t="e">
        <v>#N/A</v>
        <stp/>
        <stp>##V3_BDPV12</stp>
        <stp>TNGO UW Equity</stp>
        <stp>BS_CASH_NEAR_CASH_ITEM</stp>
        <stp>[NASDAQ.xlsx]Sheet1!R329C28</stp>
        <tr r="AB329" s="1"/>
      </tp>
      <tp t="e">
        <v>#N/A</v>
        <stp/>
        <stp>##V3_BDPV12</stp>
        <stp>LOGM UW Equity</stp>
        <stp>BS_CASH_NEAR_CASH_ITEM</stp>
        <stp>[NASDAQ.xlsx]Sheet1!R196C28</stp>
        <tr r="AB196" s="1"/>
      </tp>
      <tp t="e">
        <v>#N/A</v>
        <stp/>
        <stp>##V3_BDPV12</stp>
        <stp>LSCC UW Equity</stp>
        <stp>RTG_MDY_ISSUER</stp>
        <stp>[NASDAQ.xlsx]Sheet1!R188C11</stp>
        <tr r="K188" s="1"/>
      </tp>
      <tp t="e">
        <v>#N/A</v>
        <stp/>
        <stp>##V3_BDPV12</stp>
        <stp>KTCC UW Equity</stp>
        <stp>RTG_MDY_ISSUER</stp>
        <stp>[NASDAQ.xlsx]Sheet1!R179C11</stp>
        <tr r="K179" s="1"/>
      </tp>
      <tp t="e">
        <v>#N/A</v>
        <stp/>
        <stp>##V3_BDPV12</stp>
        <stp>TECD UW Equity</stp>
        <stp>RTG_MDY_ISSUER</stp>
        <stp>[NASDAQ.xlsx]Sheet1!R330C11</stp>
        <tr r="K330" s="1"/>
      </tp>
      <tp t="e">
        <v>#N/A</v>
        <stp/>
        <stp>##V3_BDPV12</stp>
        <stp>LOGI UW Equity</stp>
        <stp>BS_CASH_NEAR_CASH_ITEM</stp>
        <stp>[NASDAQ.xlsx]Sheet1!R195C28</stp>
        <tr r="AB195" s="1"/>
      </tp>
      <tp t="e">
        <v>#N/A</v>
        <stp/>
        <stp>##V3_BDPV12</stp>
        <stp>EIGI UW Equity</stp>
        <stp>BS_CASH_NEAR_CASH_ITEM</stp>
        <stp>[NASDAQ.xlsx]Sheet1!R118C28</stp>
        <tr r="AB118" s="1"/>
      </tp>
      <tp t="e">
        <v>#N/A</v>
        <stp/>
        <stp>##V3_BDPV12</stp>
        <stp>PMCS UW Equity</stp>
        <stp>SALES_REV_TURN</stp>
        <stp>[NASDAQ.xlsx]Sheet1!R259C15</stp>
        <tr r="O259" s="1"/>
      </tp>
      <tp t="e">
        <v>#N/A</v>
        <stp/>
        <stp>##V3_BDPV12</stp>
        <stp>SNCR UW Equity</stp>
        <stp>SALES_REV_TURN</stp>
        <stp>[NASDAQ.xlsx]Sheet1!R324C15</stp>
        <tr r="O324" s="1"/>
      </tp>
      <tp t="e">
        <v>#N/A</v>
        <stp/>
        <stp>##V3_BDPV12</stp>
        <stp>MRGE UW Equity</stp>
        <stp>BS_CASH_NEAR_CASH_ITEM</stp>
        <stp>[NASDAQ.xlsx]Sheet1!R213C28</stp>
        <tr r="AB213" s="1"/>
      </tp>
      <tp t="e">
        <v>#N/A</v>
        <stp/>
        <stp>##V3_BDPV12</stp>
        <stp>WSCI UW Equity</stp>
        <stp>RTG_MDY_ISSUER</stp>
        <stp>[NASDAQ.xlsx]Sheet1!R369C11</stp>
        <tr r="K369" s="1"/>
      </tp>
      <tp t="e">
        <v>#N/A</v>
        <stp/>
        <stp>##V3_BDPV12</stp>
        <stp>SMCI UW Equity</stp>
        <stp>RTG_MDY_ISSUER</stp>
        <stp>[NASDAQ.xlsx]Sheet1!R317C11</stp>
        <tr r="K317" s="1"/>
      </tp>
      <tp t="e">
        <v>#N/A</v>
        <stp/>
        <stp>##V3_BDPV12</stp>
        <stp>ZNGA UW Equity</stp>
        <stp>BS_CASH_NEAR_CASH_ITEM</stp>
        <stp>[NASDAQ.xlsx]Sheet1!R376C28</stp>
        <tr r="AB376" s="1"/>
      </tp>
      <tp t="e">
        <v>#N/A</v>
        <stp/>
        <stp>##V3_BDPV12</stp>
        <stp>VECO UW Equity</stp>
        <stp>RTG_MDY_ISSUER</stp>
        <stp>[NASDAQ.xlsx]Sheet1!R356C11</stp>
        <tr r="K356" s="1"/>
      </tp>
      <tp t="e">
        <v>#N/A</v>
        <stp/>
        <stp>##V3_BDPV12</stp>
        <stp>PEGA UW Equity</stp>
        <stp>BS_CASH_NEAR_CASH_ITEM</stp>
        <stp>[NASDAQ.xlsx]Sheet1!R252C28</stp>
        <tr r="AB252" s="1"/>
      </tp>
      <tp t="e">
        <v>#N/A</v>
        <stp/>
        <stp>##V3_BDPV12</stp>
        <stp>RBCN UW Equity</stp>
        <stp>RTG_MDY_ISSUER</stp>
        <stp>[NASDAQ.xlsx]Sheet1!R288C11</stp>
        <tr r="K288" s="1"/>
      </tp>
      <tp t="e">
        <v>#N/A</v>
        <stp/>
        <stp>##V3_BDPV12</stp>
        <stp>MNGA UW Equity</stp>
        <stp>BS_CASH_NEAR_CASH_ITEM</stp>
        <stp>[NASDAQ.xlsx]Sheet1!R200C28</stp>
        <tr r="AB200" s="1"/>
      </tp>
      <tp t="e">
        <v>#N/A</v>
        <stp/>
        <stp>##V3_BDPV12</stp>
        <stp>LRCX UW Equity</stp>
        <stp>SALES_REV_TURN</stp>
        <stp>[NASDAQ.xlsx]Sheet1!R186C15</stp>
        <tr r="O186" s="1"/>
      </tp>
      <tp t="e">
        <v>#N/A</v>
        <stp/>
        <stp>##V3_BDPV12</stp>
        <stp>QLGC UW Equity</stp>
        <stp>BS_CASH_NEAR_CASH_ITEM</stp>
        <stp>[NASDAQ.xlsx]Sheet1!R269C28</stp>
        <tr r="AB269" s="1"/>
      </tp>
      <tp t="e">
        <v>#N/A</v>
        <stp/>
        <stp>##V3_BDPV12</stp>
        <stp>LECO UW Equity</stp>
        <stp>RTG_MDY_ISSUER</stp>
        <stp>[NASDAQ.xlsx]Sheet1!R190C11</stp>
        <tr r="K190" s="1"/>
      </tp>
      <tp t="e">
        <v>#N/A</v>
        <stp/>
        <stp>##V3_BDPV12</stp>
        <stp>OMCL UW Equity</stp>
        <stp>RTG_MDY_ISSUER</stp>
        <stp>[NASDAQ.xlsx]Sheet1!R240C11</stp>
        <tr r="K240" s="1"/>
      </tp>
      <tp t="e">
        <v>#N/A</v>
        <stp/>
        <stp>##V3_BDPV12</stp>
        <stp>PMCS UW Equity</stp>
        <stp>RTG_MDY_ISSUER</stp>
        <stp>[NASDAQ.xlsx]Sheet1!R259C11</stp>
        <tr r="K259" s="1"/>
      </tp>
      <tp t="e">
        <v>#N/A</v>
        <stp/>
        <stp>##V3_BDPV12</stp>
        <stp>SNCR UW Equity</stp>
        <stp>RTG_MDY_ISSUER</stp>
        <stp>[NASDAQ.xlsx]Sheet1!R324C11</stp>
        <tr r="K324" s="1"/>
      </tp>
      <tp t="e">
        <v>#N/A</v>
        <stp/>
        <stp>##V3_BDPV12</stp>
        <stp>TECD UW Equity</stp>
        <stp>SALES_REV_TURN</stp>
        <stp>[NASDAQ.xlsx]Sheet1!R330C15</stp>
        <tr r="O330" s="1"/>
      </tp>
      <tp t="e">
        <v>#N/A</v>
        <stp/>
        <stp>##V3_BDPV12</stp>
        <stp>KTCC UW Equity</stp>
        <stp>SALES_REV_TURN</stp>
        <stp>[NASDAQ.xlsx]Sheet1!R179C15</stp>
        <tr r="O179" s="1"/>
      </tp>
      <tp t="e">
        <v>#N/A</v>
        <stp/>
        <stp>##V3_BDPV12</stp>
        <stp>LSCC UW Equity</stp>
        <stp>SALES_REV_TURN</stp>
        <stp>[NASDAQ.xlsx]Sheet1!R188C15</stp>
        <tr r="O188" s="1"/>
      </tp>
      <tp t="e">
        <v>#N/A</v>
        <stp/>
        <stp>##V3_BDPV12</stp>
        <stp>TACT UW Equity</stp>
        <stp>RTG_MDY_ISSUER</stp>
        <stp>[NASDAQ.xlsx]Sheet1!R340C11</stp>
        <tr r="K340" s="1"/>
      </tp>
      <tp t="e">
        <v>#N/A</v>
        <stp/>
        <stp>##V3_BDPV12</stp>
        <stp>MSCC UW Equity</stp>
        <stp>SALES_REV_TURN</stp>
        <stp>[NASDAQ.xlsx]Sheet1!R218C15</stp>
        <tr r="O218" s="1"/>
      </tp>
      <tp t="e">
        <v>#N/A</v>
        <stp/>
        <stp>##V3_BDPV12</stp>
        <stp>NTCT UW Equity</stp>
        <stp>RTG_MDY_ISSUER</stp>
        <stp>[NASDAQ.xlsx]Sheet1!R234C11</stp>
        <tr r="K234" s="1"/>
      </tp>
      <tp t="e">
        <v>#N/A</v>
        <stp/>
        <stp>##V3_BDPV12</stp>
        <stp>OMCL UW Equity</stp>
        <stp>SALES_REV_TURN</stp>
        <stp>[NASDAQ.xlsx]Sheet1!R240C15</stp>
        <tr r="O240" s="1"/>
      </tp>
      <tp t="e">
        <v>#N/A</v>
        <stp/>
        <stp>##V3_BDPV12</stp>
        <stp>LECO UW Equity</stp>
        <stp>SALES_REV_TURN</stp>
        <stp>[NASDAQ.xlsx]Sheet1!R190C15</stp>
        <tr r="O190" s="1"/>
      </tp>
      <tp t="e">
        <v>#N/A</v>
        <stp/>
        <stp>##V3_BDPV12</stp>
        <stp>LRCX UW Equity</stp>
        <stp>RTG_MDY_ISSUER</stp>
        <stp>[NASDAQ.xlsx]Sheet1!R186C11</stp>
        <tr r="K186" s="1"/>
      </tp>
      <tp t="e">
        <v>#N/A</v>
        <stp/>
        <stp>##V3_BDPV12</stp>
        <stp>EDGW UW Equity</stp>
        <stp>BS_CASH_NEAR_CASH_ITEM</stp>
        <stp>[NASDAQ.xlsx]Sheet1!R112C28</stp>
        <tr r="AB112" s="1"/>
      </tp>
      <tp t="e">
        <v>#N/A</v>
        <stp/>
        <stp>##V3_BDPV12</stp>
        <stp>RBCN UW Equity</stp>
        <stp>SALES_REV_TURN</stp>
        <stp>[NASDAQ.xlsx]Sheet1!R288C15</stp>
        <tr r="O288" s="1"/>
      </tp>
      <tp t="e">
        <v>#N/A</v>
        <stp/>
        <stp>##V3_BDPV12</stp>
        <stp>VECO UW Equity</stp>
        <stp>SALES_REV_TURN</stp>
        <stp>[NASDAQ.xlsx]Sheet1!R356C15</stp>
        <tr r="O356" s="1"/>
      </tp>
      <tp t="e">
        <v>#N/A</v>
        <stp/>
        <stp>##V3_BDPV12</stp>
        <stp>SMCI UW Equity</stp>
        <stp>SALES_REV_TURN</stp>
        <stp>[NASDAQ.xlsx]Sheet1!R317C15</stp>
        <tr r="O317" s="1"/>
      </tp>
      <tp t="e">
        <v>#N/A</v>
        <stp/>
        <stp>##V3_BDPV12</stp>
        <stp>WSCI UW Equity</stp>
        <stp>SALES_REV_TURN</stp>
        <stp>[NASDAQ.xlsx]Sheet1!R369C15</stp>
        <tr r="O369" s="1"/>
      </tp>
      <tp t="e">
        <v>#N/A</v>
        <stp/>
        <stp>##V3_BDPV12</stp>
        <stp>TIGR UW Equity</stp>
        <stp>BS_CASH_NEAR_CASH_ITEM</stp>
        <stp>[NASDAQ.xlsx]Sheet1!R339C28</stp>
        <tr r="AB339" s="1"/>
      </tp>
      <tp t="e">
        <v>#N/A</v>
        <stp/>
        <stp>##V3_BDPV12</stp>
        <stp>PRGS UW Equity</stp>
        <stp>BS_CASH_NEAR_CASH_ITEM</stp>
        <stp>[NASDAQ.xlsx]Sheet1!R263C28</stp>
        <tr r="AB263" s="1"/>
      </tp>
      <tp t="e">
        <v>#N/A</v>
        <stp/>
        <stp>##V3_BDPV12</stp>
        <stp>IPGP UW Equity</stp>
        <stp>BS_CASH_NEAR_CASH_ITEM</stp>
        <stp>[NASDAQ.xlsx]Sheet1!R170C28</stp>
        <tr r="AB170" s="1"/>
      </tp>
      <tp t="e">
        <v>#N/A</v>
        <stp/>
        <stp>##V3_BDPV12</stp>
        <stp>ASUR UW Equity</stp>
        <stp>IS_OPER_INC</stp>
        <stp>[NASDAQ.xlsx]Sheet1!R33C23</stp>
        <tr r="W33" s="1"/>
      </tp>
      <tp t="e">
        <v>#N/A</v>
        <stp/>
        <stp>##V3_BDPV12</stp>
        <stp>CCUR UW Equity</stp>
        <stp>IS_OPER_INC</stp>
        <stp>[NASDAQ.xlsx]Sheet1!R80C23</stp>
        <tr r="W80" s="1"/>
      </tp>
      <tp t="e">
        <v>#N/A</v>
        <stp/>
        <stp>##V3_BDPV12</stp>
        <stp>CRUS UW Equity</stp>
        <stp>IS_OPER_INC</stp>
        <stp>[NASDAQ.xlsx]Sheet1!R67C23</stp>
        <tr r="W67" s="1"/>
      </tp>
      <tp t="e">
        <v>#N/A</v>
        <stp/>
        <stp>##V3_BDPV12</stp>
        <stp>BTUI UW Equity</stp>
        <stp>IS_OPER_INC</stp>
        <stp>[NASDAQ.xlsx]Sheet1!R58C23</stp>
        <tr r="W58" s="1"/>
      </tp>
      <tp t="e">
        <v>#N/A</v>
        <stp/>
        <stp>##V3_BDPV12</stp>
        <stp>ARUN UW Equity</stp>
        <stp>IS_OPER_INC</stp>
        <stp>[NASDAQ.xlsx]Sheet1!R28C23</stp>
        <tr r="W28" s="1"/>
      </tp>
      <tp t="e">
        <v>#N/A</v>
        <stp/>
        <stp>##V3_BDPV12</stp>
        <stp>CREE UW Equity</stp>
        <stp>OPER_MARGIN</stp>
        <stp>[NASDAQ.xlsx]Sheet1!R87C17</stp>
        <tr r="Q87" s="1"/>
      </tp>
      <tp t="e">
        <v>#N/A</v>
        <stp/>
        <stp>##V3_BDPV12</stp>
        <stp>DAEG UW Equity</stp>
        <stp>OPER_MARGIN</stp>
        <stp>[NASDAQ.xlsx]Sheet1!R94C17</stp>
        <tr r="Q94" s="1"/>
      </tp>
      <tp t="e">
        <v>#N/A</v>
        <stp/>
        <stp>##V3_BDPV12</stp>
        <stp>ATEA UW Equity</stp>
        <stp>OPER_MARGIN</stp>
        <stp>[NASDAQ.xlsx]Sheet1!R31C17</stp>
        <tr r="Q31" s="1"/>
      </tp>
      <tp>
        <v>42004</v>
        <stp/>
        <stp>##V3_BDHV12</stp>
        <stp>IBM US Equity ISIN</stp>
        <stp>PX_LAST</stp>
        <stp>CQ42012</stp>
        <stp>CQ42014</stp>
        <stp>[NASDAQ.xlsx]Sheet6!R5C2</stp>
        <stp>Dir=V</stp>
        <stp>Dts=S</stp>
        <stp>Sort=D</stp>
        <stp>Quote=C</stp>
        <stp>QtTyp=Y</stp>
        <stp>Days=T</stp>
        <stp>Per=cq</stp>
        <stp>DtFmt=D</stp>
        <stp>UseDPDF=Y</stp>
        <stp>cols=2;rows=9</stp>
        <tr r="B5" s="7"/>
      </tp>
      <tp t="e">
        <v>#N/A</v>
        <stp/>
        <stp>##V3_BDPV12</stp>
        <stp>ACXM UW Equity</stp>
        <stp>IS_OPER_INC</stp>
        <stp>[NASDAQ.xlsx]Sheet1!R7C23</stp>
        <tr r="W7" s="1"/>
      </tp>
      <tp t="e">
        <v>#N/A</v>
        <stp/>
        <stp>##V3_BDPV12</stp>
        <stp>ACIW UW Equity</stp>
        <stp>IS_OPER_INC</stp>
        <stp>[NASDAQ.xlsx]Sheet1!R4C23</stp>
        <tr r="W4" s="1"/>
      </tp>
      <tp>
        <v>9.5147999999999993</v>
        <stp/>
        <stp>##V3_BDHV12</stp>
        <stp>ATEA UW Equity</stp>
        <stp>FREE_CASH_FLOW_MARGIN</stp>
        <stp>CQ12004</stp>
        <stp/>
        <stp>[NASDAQ.xlsx]FCFMarg BDH!R5C30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AD5" s="4"/>
      </tp>
      <tp>
        <v>16.912400000000002</v>
        <stp/>
        <stp>##V3_BDHV12</stp>
        <stp>BRCD UW Equity</stp>
        <stp>FREE_CASH_FLOW_MARGIN</stp>
        <stp>CQ12004</stp>
        <stp/>
        <stp>[NASDAQ.xlsx]FCFMarg BDH!R5C55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C5" s="4"/>
      </tp>
      <tp t="e">
        <v>#N/A</v>
        <stp/>
        <stp>##V3_BDPV12</stp>
        <stp>ADEP UW Equity</stp>
        <stp>RTG_EGAN_JONES_LOCAL_SR_UNSEC</stp>
        <stp>[NASDAQ.xlsx]Sheet1!R8C13</stp>
        <tr r="M8" s="1"/>
      </tp>
      <tp t="e">
        <v>#N/A</v>
        <stp/>
        <stp>##V3_BDPV12</stp>
        <stp>TWOU UW Equity</stp>
        <stp>TOT_DEBT_TO_TOT_ASSET</stp>
        <stp>[NASDAQ.xlsx]Sheet1!R3C25</stp>
        <tr r="Y3" s="1"/>
      </tp>
      <tp>
        <v>10.3101</v>
        <stp/>
        <stp>##V3_BDHV12</stp>
        <stp>DGII UW Equity</stp>
        <stp>FREE_CASH_FLOW_MARGIN</stp>
        <stp>CQ12004</stp>
        <stp/>
        <stp>[NASDAQ.xlsx]FCFMarg BDH!R5C98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T5" s="4"/>
      </tp>
      <tp>
        <v>-571.44510000000002</v>
        <stp/>
        <stp>##V3_BDHV12</stp>
        <stp>ASTI UW Equity</stp>
        <stp>FREE_CASH_FLOW_MARGIN</stp>
        <stp>CQ12004</stp>
        <stp/>
        <stp>[NASDAQ.xlsx]FCFMarg BDH!R5C28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AB5" s="4"/>
      </tp>
      <tp t="e">
        <v>#N/A</v>
        <stp/>
        <stp>##V3_BDPV12</stp>
        <stp>ADBE UW Equity</stp>
        <stp>EBITDA_TO_TOT_INT_EXP</stp>
        <stp>[NASDAQ.xlsx]Sheet1!R9C21</stp>
        <tr r="U9" s="1"/>
      </tp>
      <tp>
        <v>7.5385</v>
        <stp/>
        <stp>##V3_BDHV12</stp>
        <stp>ISIL UW Equity</stp>
        <stp>FREE_CASH_FLOW_MARGIN</stp>
        <stp>CQ12004</stp>
        <stp/>
        <stp>[NASDAQ.xlsx]FCFMarg BDH!R5C165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I5" s="4"/>
      </tp>
      <tp>
        <v>-19.380400000000002</v>
        <stp/>
        <stp>##V3_BDHV12</stp>
        <stp>OVRL UW Equity</stp>
        <stp>FREE_CASH_FLOW_MARGIN</stp>
        <stp>CQ12004</stp>
        <stp/>
        <stp>[NASDAQ.xlsx]FCFMarg BDH!R5C243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II5" s="4"/>
      </tp>
      <tp>
        <v>-1.3582000000000001</v>
        <stp/>
        <stp>##V3_BDHV12</stp>
        <stp>KTEC UW Equity</stp>
        <stp>FREE_CASH_FLOW_MARGIN</stp>
        <stp>CQ12004</stp>
        <stp/>
        <stp>[NASDAQ.xlsx]FCFMarg BDH!R5C177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U5" s="4"/>
      </tp>
      <tp>
        <v>56.812899999999999</v>
        <stp/>
        <stp>##V3_BDHV12</stp>
        <stp>ERII UW Equity</stp>
        <stp>FREE_CASH_FLOW_MARGIN</stp>
        <stp>CQ12004</stp>
        <stp/>
        <stp>[NASDAQ.xlsx]FCFMarg BDH!R5C119</stp>
        <stp>Dir=V</stp>
        <stp>Dts=H</stp>
        <stp>Sort=D</stp>
        <stp>Quote=C</stp>
        <stp>QtTyp=Y</stp>
        <stp>Days=T</stp>
        <stp>Per=cq</stp>
        <stp>DtFmt=D</stp>
        <stp>UseDPDF=Y</stp>
        <stp>cols=1;rows=26</stp>
        <tr r="DO5" s="4"/>
      </tp>
      <tp>
        <v>-35.727400000000003</v>
        <stp/>
        <stp>##V3_BDHV12</stp>
        <stp>NLST UW Equity</stp>
        <stp>FREE_CASH_FLOW_MARGIN</stp>
        <stp>CQ12004</stp>
        <stp/>
        <stp>[NASDAQ.xlsx]FCFMarg BDH!R5C232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HX5" s="4"/>
      </tp>
      <tp>
        <v>2.5278999999999998</v>
        <stp/>
        <stp>##V3_BDHV12</stp>
        <stp>HILL UW Equity</stp>
        <stp>FREE_CASH_FLOW_MARGIN</stp>
        <stp>CQ12004</stp>
        <stp/>
        <stp>[NASDAQ.xlsx]FCFMarg BDH!R5C104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Z5" s="4"/>
      </tp>
      <tp>
        <v>4.4096000000000002</v>
        <stp/>
        <stp>##V3_BDHV12</stp>
        <stp>MITK UW Equity</stp>
        <stp>FREE_CASH_FLOW_MARGIN</stp>
        <stp>CQ12004</stp>
        <stp/>
        <stp>[NASDAQ.xlsx]FCFMarg BDH!R5C221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M5" s="4"/>
      </tp>
      <tp>
        <v>-1.8582999999999998</v>
        <stp/>
        <stp>##V3_BDHV12</stp>
        <stp>INOD UW Equity</stp>
        <stp>FREE_CASH_FLOW_MARGIN</stp>
        <stp>CQ12004</stp>
        <stp/>
        <stp>[NASDAQ.xlsx]FCFMarg BDH!R5C155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Y5" s="4"/>
      </tp>
      <tp>
        <v>-22.361899999999999</v>
        <stp/>
        <stp>##V3_BDHV12</stp>
        <stp>ELON UW Equity</stp>
        <stp>FREE_CASH_FLOW_MARGIN</stp>
        <stp>CQ12004</stp>
        <stp/>
        <stp>[NASDAQ.xlsx]FCFMarg BDH!R5C109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E5" s="4"/>
      </tp>
      <tp>
        <v>48.100299999999997</v>
        <stp/>
        <stp>##V3_BDHV12</stp>
        <stp>LLTC UW Equity</stp>
        <stp>FREE_CASH_FLOW_MARGIN</stp>
        <stp>CQ12004</stp>
        <stp/>
        <stp>[NASDAQ.xlsx]FCFMarg BDH!R5C190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H5" s="4"/>
      </tp>
      <tp>
        <v>-0.43740000000000001</v>
        <stp/>
        <stp>##V3_BDHV12</stp>
        <stp>MANH UW Equity</stp>
        <stp>FREE_CASH_FLOW_MARGIN</stp>
        <stp>CQ12004</stp>
        <stp/>
        <stp>[NASDAQ.xlsx]FCFMarg BDH!R5C201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S5" s="4"/>
      </tp>
      <tp>
        <v>15.091799999999999</v>
        <stp/>
        <stp>##V3_BDHV12</stp>
        <stp>WDC UW Equity</stp>
        <stp>FREE_CASH_FLOW_MARGIN</stp>
        <stp>CQ12004</stp>
        <stp/>
        <stp>[NASDAQ.xlsx]FCFMarg BDH!R5C367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NC5" s="4"/>
      </tp>
      <tp>
        <v>16.284600000000001</v>
        <stp/>
        <stp>##V3_BDHV12</stp>
        <stp>MENT UW Equity</stp>
        <stp>FREE_CASH_FLOW_MARGIN</stp>
        <stp>CQ12004</stp>
        <stp/>
        <stp>[NASDAQ.xlsx]FCFMarg BDH!R5C211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C5" s="4"/>
      </tp>
      <tp t="e">
        <v>#N/A</v>
        <stp/>
        <stp>##V3_BDPV12</stp>
        <stp>MTBC UW Equity</stp>
        <stp>RTG_MDY_ISSUER</stp>
        <stp>[NASDAQ.xlsx]Sheet1!R209C11</stp>
        <tr r="K209" s="1"/>
      </tp>
      <tp t="e">
        <v>#N/A</v>
        <stp/>
        <stp>##V3_BDPV12</stp>
        <stp>SOFO UW Equity</stp>
        <stp>BS_CASH_NEAR_CASH_ITEM</stp>
        <stp>[NASDAQ.xlsx]Sheet1!R307C28</stp>
        <tr r="AB307" s="1"/>
      </tp>
      <tp t="e">
        <v>#N/A</v>
        <stp/>
        <stp>##V3_BDPV12</stp>
        <stp>SABR UW Equity</stp>
        <stp>SALES_REV_TURN</stp>
        <stp>[NASDAQ.xlsx]Sheet1!R289C15</stp>
        <tr r="O289" s="1"/>
      </tp>
      <tp t="e">
        <v>#N/A</v>
        <stp/>
        <stp>##V3_BDPV12</stp>
        <stp>TUBE UW Equity</stp>
        <stp>RTG_MDY_ISSUER</stp>
        <stp>[NASDAQ.xlsx]Sheet1!R347C11</stp>
        <tr r="K347" s="1"/>
      </tp>
      <tp t="e">
        <v>#N/A</v>
        <stp/>
        <stp>##V3_BDPV12</stp>
        <stp>RVBD UW Equity</stp>
        <stp>RTG_MDY_ISSUER</stp>
        <stp>[NASDAQ.xlsx]Sheet1!R286C11</stp>
        <tr r="K286" s="1"/>
      </tp>
      <tp t="e">
        <v>#N/A</v>
        <stp/>
        <stp>##V3_BDPV12</stp>
        <stp>RMBS UW Equity</stp>
        <stp>SALES_REV_TURN</stp>
        <stp>[NASDAQ.xlsx]Sheet1!R278C15</stp>
        <tr r="O278" s="1"/>
      </tp>
      <tp t="e">
        <v>#N/A</v>
        <stp/>
        <stp>##V3_BDPV12</stp>
        <stp>TIBX UW Equity</stp>
        <stp>SALES_REV_TURN</stp>
        <stp>[NASDAQ.xlsx]Sheet1!R338C15</stp>
        <tr r="O338" s="1"/>
      </tp>
      <tp t="e">
        <v>#N/A</v>
        <stp/>
        <stp>##V3_BDPV12</stp>
        <stp>INFA UW Equity</stp>
        <stp>BS_CASH_NEAR_CASH_ITEM</stp>
        <stp>[NASDAQ.xlsx]Sheet1!R155C28</stp>
        <tr r="AB155" s="1"/>
      </tp>
      <tp t="e">
        <v>#N/A</v>
        <stp/>
        <stp>##V3_BDPV12</stp>
        <stp>MOBL UW Equity</stp>
        <stp>RTG_MDY_ISSUER</stp>
        <stp>[NASDAQ.xlsx]Sheet1!R223C11</stp>
        <tr r="K223" s="1"/>
      </tp>
      <tp t="e">
        <v>#N/A</v>
        <stp/>
        <stp>##V3_BDPV12</stp>
        <stp>RMBS UW Equity</stp>
        <stp>RTG_MDY_ISSUER</stp>
        <stp>[NASDAQ.xlsx]Sheet1!R278C11</stp>
        <tr r="K278" s="1"/>
      </tp>
      <tp t="e">
        <v>#N/A</v>
        <stp/>
        <stp>##V3_BDPV12</stp>
        <stp>RVBD UW Equity</stp>
        <stp>SALES_REV_TURN</stp>
        <stp>[NASDAQ.xlsx]Sheet1!R286C15</stp>
        <tr r="O286" s="1"/>
      </tp>
      <tp t="e">
        <v>#N/A</v>
        <stp/>
        <stp>##V3_BDPV12</stp>
        <stp>TUBE UW Equity</stp>
        <stp>SALES_REV_TURN</stp>
        <stp>[NASDAQ.xlsx]Sheet1!R347C15</stp>
        <tr r="O347" s="1"/>
      </tp>
      <tp t="e">
        <v>#N/A</v>
        <stp/>
        <stp>##V3_BDPV12</stp>
        <stp>SABR UW Equity</stp>
        <stp>RTG_MDY_ISSUER</stp>
        <stp>[NASDAQ.xlsx]Sheet1!R289C11</stp>
        <tr r="K289" s="1"/>
      </tp>
      <tp t="e">
        <v>#N/A</v>
        <stp/>
        <stp>##V3_BDPV12</stp>
        <stp>KELYA UW Equity</stp>
        <stp>BS_CASH_NEAR_CASH_ITEM</stp>
        <stp>[NASDAQ.xlsx]Sheet1!R176C28</stp>
        <tr r="AB176" s="1"/>
      </tp>
      <tp t="e">
        <v>#N/A</v>
        <stp/>
        <stp>##V3_BDPV12</stp>
        <stp>KELYB UW Equity</stp>
        <stp>BS_CASH_NEAR_CASH_ITEM</stp>
        <stp>[NASDAQ.xlsx]Sheet1!R177C28</stp>
        <tr r="AB177" s="1"/>
      </tp>
      <tp t="e">
        <v>#N/A</v>
        <stp/>
        <stp>##V3_BDPV12</stp>
        <stp>MTBC UW Equity</stp>
        <stp>SALES_REV_TURN</stp>
        <stp>[NASDAQ.xlsx]Sheet1!R209C15</stp>
        <tr r="O209" s="1"/>
      </tp>
      <tp t="e">
        <v>#N/A</v>
        <stp/>
        <stp>##V3_BDPV12</stp>
        <stp>MOBL UW Equity</stp>
        <stp>SALES_REV_TURN</stp>
        <stp>[NASDAQ.xlsx]Sheet1!R223C15</stp>
        <tr r="O223" s="1"/>
      </tp>
      <tp t="e">
        <v>#N/A</v>
        <stp/>
        <stp>##V3_BDPV12</stp>
        <stp>PRFT UW Equity</stp>
        <stp>BS_CASH_NEAR_CASH_ITEM</stp>
        <stp>[NASDAQ.xlsx]Sheet1!R254C28</stp>
        <tr r="AB254" s="1"/>
      </tp>
      <tp t="e">
        <v>#N/A</v>
        <stp/>
        <stp>##V3_BDPV12</stp>
        <stp>MSFT UW Equity</stp>
        <stp>BS_CASH_NEAR_CASH_ITEM</stp>
        <stp>[NASDAQ.xlsx]Sheet1!R219C28</stp>
        <tr r="AB219" s="1"/>
      </tp>
      <tp t="e">
        <v>#N/A</v>
        <stp/>
        <stp>##V3_BDPV12</stp>
        <stp>TIBX UW Equity</stp>
        <stp>RTG_MDY_ISSUER</stp>
        <stp>[NASDAQ.xlsx]Sheet1!R338C11</stp>
        <tr r="K338" s="1"/>
      </tp>
      <tp t="e">
        <v>#N/A</v>
        <stp/>
        <stp>##V3_BDPV12</stp>
        <stp>EA UW Equity</stp>
        <stp>TOT_DEBT_TO_EBITDA</stp>
        <stp>[NASDAQ.xlsx]Sheet1!R115C20</stp>
        <tr r="T115" s="1"/>
      </tp>
      <tp t="e">
        <v>#N/A</v>
        <stp/>
        <stp>##V3_BDPV12</stp>
        <stp>PDFS UW Equity</stp>
        <stp>BS_CASH_NEAR_CASH_ITEM</stp>
        <stp>[NASDAQ.xlsx]Sheet1!R250C28</stp>
        <tr r="AB250" s="1"/>
      </tp>
      <tp t="e">
        <v>#N/A</v>
        <stp/>
        <stp>##V3_BDPV12</stp>
        <stp>ALTR UW Equity</stp>
        <stp>IS_OPER_INC</stp>
        <stp>[NASDAQ.xlsx]Sheet1!R14C23</stp>
        <tr r="W14" s="1"/>
      </tp>
      <tp t="e">
        <v>#N/A</v>
        <stp/>
        <stp>##V3_BDPV12</stp>
        <stp>BIRT UW Equity</stp>
        <stp>RTG_MDY_ISSUER</stp>
        <stp>[NASDAQ.xlsx]Sheet1!R6C11</stp>
        <tr r="K6" s="1"/>
      </tp>
      <tp t="e">
        <v>#N/A</v>
        <stp/>
        <stp>##V3_BDPV12</stp>
        <stp>CRDS UW Equity</stp>
        <stp>OPER_MARGIN</stp>
        <stp>[NASDAQ.xlsx]Sheet1!R89C17</stp>
        <tr r="Q89" s="1"/>
      </tp>
      <tp t="e">
        <v>#N/A</v>
        <stp/>
        <stp>##V3_BDPV12</stp>
        <stp>ASTI UW Equity</stp>
        <stp>IS_OPER_INC</stp>
        <stp>[NASDAQ.xlsx]Sheet1!R29C23</stp>
        <tr r="W29" s="1"/>
      </tp>
      <tp t="e">
        <v>#N/A</v>
        <stp/>
        <stp>##V3_BDPV12</stp>
        <stp>AXTI UW Equity</stp>
        <stp>IS_OPER_INC</stp>
        <stp>[NASDAQ.xlsx]Sheet1!R43C23</stp>
        <tr r="W43" s="1"/>
      </tp>
      <tp t="e">
        <v>#N/A</v>
        <stp/>
        <stp>##V3_BDPV12</stp>
        <stp>ABTL UW Equity</stp>
        <stp>IS_OPER_INC</stp>
        <stp>[NASDAQ.xlsx]Sheet1!R37C23</stp>
        <tr r="W37" s="1"/>
      </tp>
      <tp t="e">
        <v>#N/A</v>
        <stp/>
        <stp>##V3_BDPV12</stp>
        <stp>CMTL UW Equity</stp>
        <stp>IS_OPER_INC</stp>
        <stp>[NASDAQ.xlsx]Sheet1!R78C23</stp>
        <tr r="W78" s="1"/>
      </tp>
      <tp t="e">
        <v>#N/A</v>
        <stp/>
        <stp>##V3_BDPV12</stp>
        <stp>PTC UW Equity</stp>
        <stp>TOT_DEBT_TO_EBITDA</stp>
        <stp>[NASDAQ.xlsx]Sheet1!R265C20</stp>
        <tr r="T265" s="1"/>
      </tp>
      <tp t="e">
        <v>#N/A</v>
        <stp/>
        <stp>##V3_BDPV12</stp>
        <stp>ADBE UW Equity</stp>
        <stp>OPER_MARGIN</stp>
        <stp>[NASDAQ.xlsx]Sheet1!R9C17</stp>
        <tr r="Q9" s="1"/>
      </tp>
      <tp t="e">
        <v>#N/A</v>
        <stp/>
        <stp>##V3_BDPV12</stp>
        <stp>ADEP UW Equity</stp>
        <stp>OPER_MARGIN</stp>
        <stp>[NASDAQ.xlsx]Sheet1!R8C17</stp>
        <tr r="Q8" s="1"/>
      </tp>
      <tp t="e">
        <v>#N/A</v>
        <stp/>
        <stp>##V3_BDPV12</stp>
        <stp>KFX UW Equity</stp>
        <stp>RTG_MDY_SEN_UNSECURED_DEBT</stp>
        <stp>[NASDAQ.xlsx]Sheet1!R183C10</stp>
        <tr r="J183" s="1"/>
      </tp>
      <tp>
        <v>7.6315</v>
        <stp/>
        <stp>##V3_BDHV12</stp>
        <stp>RP UW Equity</stp>
        <stp>FREE_CASH_FLOW_MARGIN</stp>
        <stp>CQ12004</stp>
        <stp/>
        <stp>[NASDAQ.xlsx]FCFMarg BDH!R5C281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JU5" s="4"/>
      </tp>
      <tp>
        <v>6.0671999999999997</v>
        <stp/>
        <stp>##V3_BDHV12</stp>
        <stp>MRGE UW Equity</stp>
        <stp>FREE_CASH_FLOW_MARGIN</stp>
        <stp>CQ12004</stp>
        <stp/>
        <stp>[NASDAQ.xlsx]FCFMarg BDH!R5C212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D5" s="4"/>
      </tp>
      <tp>
        <v>20.663599999999999</v>
        <stp/>
        <stp>##V3_BDHV12</stp>
        <stp>HSII UW Equity</stp>
        <stp>FREE_CASH_FLOW_MARGIN</stp>
        <stp>CQ12004</stp>
        <stp/>
        <stp>[NASDAQ.xlsx]FCFMarg BDH!R5C147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Q5" s="4"/>
      </tp>
      <tp>
        <v>-8.6155000000000008</v>
        <stp/>
        <stp>##V3_BDHV12</stp>
        <stp>ISSC UW Equity</stp>
        <stp>FREE_CASH_FLOW_MARGIN</stp>
        <stp>CQ12004</stp>
        <stp/>
        <stp>[NASDAQ.xlsx]FCFMarg BDH!R5C156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Z5" s="4"/>
      </tp>
      <tp>
        <v>-5.8978000000000002</v>
        <stp/>
        <stp>##V3_BDHV12</stp>
        <stp>LPSN UW Equity</stp>
        <stp>FREE_CASH_FLOW_MARGIN</stp>
        <stp>CQ12004</stp>
        <stp/>
        <stp>[NASDAQ.xlsx]FCFMarg BDH!R5C193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K5" s="4"/>
      </tp>
      <tp>
        <v>6.6871</v>
        <stp/>
        <stp>##V3_BDHV12</stp>
        <stp>IVAC UW Equity</stp>
        <stp>FREE_CASH_FLOW_MARGIN</stp>
        <stp>CQ12004</stp>
        <stp/>
        <stp>[NASDAQ.xlsx]FCFMarg BDH!R5C166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FJ5" s="4"/>
      </tp>
      <tp>
        <v>1.8473999999999999</v>
        <stp/>
        <stp>##V3_BDHV12</stp>
        <stp>KVHI UW Equity</stp>
        <stp>FREE_CASH_FLOW_MARGIN</stp>
        <stp>CQ12004</stp>
        <stp/>
        <stp>[NASDAQ.xlsx]FCFMarg BDH!R5C184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B5" s="4"/>
      </tp>
      <tp>
        <v>16.3063</v>
        <stp/>
        <stp>##V3_BDHV12</stp>
        <stp>OVTI UW Equity</stp>
        <stp>FREE_CASH_FLOW_MARGIN</stp>
        <stp>CQ12004</stp>
        <stp/>
        <stp>[NASDAQ.xlsx]FCFMarg BDH!R5C240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F5" s="4"/>
      </tp>
      <tp>
        <v>10.549300000000001</v>
        <stp/>
        <stp>##V3_BDHV12</stp>
        <stp>NTAP UW Equity</stp>
        <stp>FREE_CASH_FLOW_MARGIN</stp>
        <stp>CQ12004</stp>
        <stp/>
        <stp>[NASDAQ.xlsx]FCFMarg BDH!R5C231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W5" s="4"/>
      </tp>
      <tp>
        <v>-6.8933999999999997</v>
        <stp/>
        <stp>##V3_BDHV12</stp>
        <stp>MNTX UW Equity</stp>
        <stp>FREE_CASH_FLOW_MARGIN</stp>
        <stp>CQ12004</stp>
        <stp/>
        <stp>[NASDAQ.xlsx]FCFMarg BDH!R5C202</stp>
        <stp>Dir=V</stp>
        <stp>Dts=H</stp>
        <stp>Sort=D</stp>
        <stp>Quote=C</stp>
        <stp>QtTyp=Y</stp>
        <stp>Days=T</stp>
        <stp>Per=cq</stp>
        <stp>DtFmt=D</stp>
        <stp>UseDPDF=Y</stp>
        <stp>cols=1;rows=37</stp>
        <tr r="GT5" s="4"/>
      </tp>
      <tp>
        <v>29.718900000000001</v>
        <stp/>
        <stp>##V3_BDHV12</stp>
        <stp>PTC UW Equity</stp>
        <stp>FREE_CASH_FLOW_MARGIN</stp>
        <stp>CQ12004</stp>
        <stp/>
        <stp>[NASDAQ.xlsx]FCFMarg BDH!R5C264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JD5" s="4"/>
      </tp>
      <tp>
        <v>-1.1020000000000001</v>
        <stp/>
        <stp>##V3_BDHV12</stp>
        <stp>KEYW UW Equity</stp>
        <stp>FREE_CASH_FLOW_MARGIN</stp>
        <stp>CQ12004</stp>
        <stp/>
        <stp>[NASDAQ.xlsx]FCFMarg BDH!R5C334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LV5" s="4"/>
      </tp>
      <tp t="e">
        <v>#N/A</v>
        <stp/>
        <stp>##V3_BDPV12</stp>
        <stp>ATVI UW Equity</stp>
        <stp>FREE_CASH_FLOW_MARGIN</stp>
        <stp>[NASDAQ.xlsx]Sheet1!R5C18</stp>
        <tr r="R5" s="1"/>
      </tp>
      <tp>
        <v>-10.456</v>
        <stp/>
        <stp>##V3_BDHV12</stp>
        <stp>SQI UW Equity</stp>
        <stp>FREE_CASH_FLOW_MARGIN</stp>
        <stp>CQ12004</stp>
        <stp/>
        <stp>[NASDAQ.xlsx]FCFMarg BDH!R5C294</stp>
        <stp>Dir=V</stp>
        <stp>Dts=H</stp>
        <stp>Sort=D</stp>
        <stp>Quote=C</stp>
        <stp>QtTyp=Y</stp>
        <stp>Days=T</stp>
        <stp>Per=cq</stp>
        <stp>DtFmt=D</stp>
        <stp>UseDPDF=Y</stp>
        <stp>cols=1;rows=16</stp>
        <tr r="KH5" s="4"/>
      </tp>
      <tp t="e">
        <v>#N/A</v>
        <stp/>
        <stp>##V3_BDPV12</stp>
        <stp>SLAB UW Equity</stp>
        <stp>RTG_MDY_ISSUER</stp>
        <stp>[NASDAQ.xlsx]Sheet1!R302C11</stp>
        <tr r="K302" s="1"/>
      </tp>
      <tp t="e">
        <v>#N/A</v>
        <stp/>
        <stp>##V3_BDPV12</stp>
        <stp>SEAC UW Equity</stp>
        <stp>RTG_MDY_ISSUER</stp>
        <stp>[NASDAQ.xlsx]Sheet1!R296C11</stp>
        <tr r="K296" s="1"/>
      </tp>
      <tp t="e">
        <v>#N/A</v>
        <stp/>
        <stp>##V3_BDPV12</stp>
        <stp>FUEL UW Equity</stp>
        <stp>BS_CASH_NEAR_CASH_ITEM</stp>
        <stp>[NASDAQ.xlsx]Sheet1!R287C28</stp>
        <tr r="AB287" s="1"/>
      </tp>
      <tp t="e">
        <v>#N/A</v>
        <stp/>
        <stp>##V3_BDPV12</stp>
        <stp>PLAB UW Equity</stp>
        <stp>RTG_MDY_ISSUER</stp>
        <stp>[NASDAQ.xlsx]Sheet1!R256C11</stp>
        <tr r="K256" s="1"/>
      </tp>
      <tp t="e">
        <v>#N/A</v>
        <stp/>
        <stp>##V3_BDPV12</stp>
        <stp>PSEM UW Equity</stp>
        <stp>BS_CASH_NEAR_CASH_ITEM</stp>
        <stp>[NASDAQ.xlsx]Sheet1!R255C28</stp>
        <tr r="AB255" s="1"/>
      </tp>
      <tp t="e">
        <v>#N/A</v>
        <stp/>
        <stp>##V3_BDPV12</stp>
        <stp>VSAT UW Equity</stp>
        <stp>SALES_REV_TURN</stp>
        <stp>[NASDAQ.xlsx]Sheet1!R360C15</stp>
        <tr r="O360" s="1"/>
      </tp>
      <tp t="e">
        <v>#N/A</v>
        <stp/>
        <stp>##V3_BDPV12</stp>
        <stp>IVAC UW Equity</stp>
        <stp>RTG_MDY_ISSUER</stp>
        <stp>[NASDAQ.xlsx]Sheet1!R167C11</stp>
        <tr r="K167" s="1"/>
      </tp>
      <tp t="e">
        <v>#N/A</v>
        <stp/>
        <stp>##V3_BDPV12</stp>
        <stp>IPAS UW Equity</stp>
        <stp>SALES_REV_TURN</stp>
        <stp>[NASDAQ.xlsx]Sheet1!R169C15</stp>
        <tr r="O169" s="1"/>
      </tp>
      <tp t="e">
        <v>#N/A</v>
        <stp/>
        <stp>##V3_BDPV12</stp>
        <stp>NTAP UW Equity</stp>
        <stp>SALES_REV_TURN</stp>
        <stp>[NASDAQ.xlsx]Sheet1!R232C15</stp>
        <tr r="O232" s="1"/>
      </tp>
      <tp t="e">
        <v>#N/A</v>
        <stp/>
        <stp>##V3_BDPV12</stp>
        <stp>SAAS UW Equity</stp>
        <stp>SALES_REV_TURN</stp>
        <stp>[NASDAQ.xlsx]Sheet1!R154C15</stp>
        <tr r="O154" s="1"/>
      </tp>
      <tp t="e">
        <v>#N/A</v>
        <stp/>
        <stp>##V3_BDPV12</stp>
        <stp>UTEK UW Equity</stp>
        <stp>BS_CASH_NEAR_CASH_ITEM</stp>
        <stp>[NASDAQ.xlsx]Sheet1!R351C28</stp>
        <tr r="AB351" s="1"/>
      </tp>
      <tp t="e">
        <v>#N/A</v>
        <stp/>
        <stp>##V3_BDPV12</stp>
        <stp>FEYE UW Equity</stp>
        <stp>NET_WORKING_CAPITAL_INVESTMENT</stp>
        <stp>[NASDAQ.xlsx]Sheet1!R134C27</stp>
        <tr r="AA134" s="1"/>
      </tp>
      <tp t="e">
        <v>#N/A</v>
        <stp/>
        <stp>##V3_BDPV12</stp>
        <stp>VIAS UW Equity</stp>
        <stp>SALES_REV_TURN</stp>
        <stp>[NASDAQ.xlsx]Sheet1!R361C15</stp>
        <tr r="O361" s="1"/>
      </tp>
      <tp t="e">
        <v>#N/A</v>
        <stp/>
        <stp>##V3_BDPV12</stp>
        <stp>INAP UW Equity</stp>
        <stp>SALES_REV_TURN</stp>
        <stp>[NASDAQ.xlsx]Sheet1!R163C15</stp>
        <tr r="O163" s="1"/>
      </tp>
      <tp t="e">
        <v>#N/A</v>
        <stp/>
        <stp>##V3_BDPV12</stp>
        <stp>MDAS UW Equity</stp>
        <stp>SALES_REV_TURN</stp>
        <stp>[NASDAQ.xlsx]Sheet1!R208C15</stp>
        <tr r="O208" s="1"/>
      </tp>
      <tp t="e">
        <v>#N/A</v>
        <stp/>
        <stp>##V3_BDPV12</stp>
        <stp>PCYG UW Equity</stp>
        <stp>NET_WORKING_CAPITAL_INVESTMENT</stp>
        <stp>[NASDAQ.xlsx]Sheet1!R246C27</stp>
        <tr r="AA246" s="1"/>
      </tp>
      <tp t="e">
        <v>#N/A</v>
        <stp/>
        <stp>##V3_BDPV12</stp>
        <stp>QBAK UW Equity</stp>
        <stp>RTG_MDY_ISSUER</stp>
        <stp>[NASDAQ.xlsx]Sheet1!R272C11</stp>
        <tr r="K272" s="1"/>
      </tp>
      <tp t="e">
        <v>#N/A</v>
        <stp/>
        <stp>##V3_BDPV12</stp>
        <stp>KTEC UW Equity</stp>
        <stp>BS_CASH_NEAR_CASH_ITEM</stp>
        <stp>[NASDAQ.xlsx]Sheet1!R178C28</stp>
        <tr r="AB178" s="1"/>
      </tp>
      <tp t="e">
        <v>#N/A</v>
        <stp/>
        <stp>##V3_BDPV12</stp>
        <stp>NUAN UW Equity</stp>
        <stp>RTG_MDY_ISSUER</stp>
        <stp>[NASDAQ.xlsx]Sheet1!R236C11</stp>
        <tr r="K236" s="1"/>
      </tp>
      <tp t="e">
        <v>#N/A</v>
        <stp/>
        <stp>##V3_BDPV12</stp>
        <stp>AWAY UW Equity</stp>
        <stp>SALES_REV_TURN</stp>
        <stp>[NASDAQ.xlsx]Sheet1!R149C15</stp>
        <tr r="O149" s="1"/>
      </tp>
      <tp t="e">
        <v>#N/A</v>
        <stp/>
        <stp>##V3_BDPV12</stp>
        <stp>TTEC UW Equity</stp>
        <stp>BS_CASH_NEAR_CASH_ITEM</stp>
        <stp>[NASDAQ.xlsx]Sheet1!R332C28</stp>
        <tr r="AB332" s="1"/>
      </tp>
      <tp t="e">
        <v>#N/A</v>
        <stp/>
        <stp>##V3_BDPV12</stp>
        <stp>EGAN UW Equity</stp>
        <stp>RTG_MDY_ISSUER</stp>
        <stp>[NASDAQ.xlsx]Sheet1!R113C11</stp>
        <tr r="K113" s="1"/>
      </tp>
      <tp t="e">
        <v>#N/A</v>
        <stp/>
        <stp>##V3_BDPV12</stp>
        <stp>NVEC UW Equity</stp>
        <stp>BS_CASH_NEAR_CASH_ITEM</stp>
        <stp>[NASDAQ.xlsx]Sheet1!R237C28</stp>
        <tr r="AB237" s="1"/>
      </tp>
      <tp t="e">
        <v>#N/A</v>
        <stp/>
        <stp>##V3_BDPV12</stp>
        <stp>IXYS UW Equity</stp>
        <stp>NET_WORKING_CAPITAL_INVESTMENT</stp>
        <stp>[NASDAQ.xlsx]Sheet1!R171C27</stp>
        <tr r="AA171" s="1"/>
      </tp>
      <tp t="e">
        <v>#N/A</v>
        <stp/>
        <stp>##V3_BDPV12</stp>
        <stp>MDAS UW Equity</stp>
        <stp>RTG_MDY_ISSUER</stp>
        <stp>[NASDAQ.xlsx]Sheet1!R208C11</stp>
        <tr r="K208" s="1"/>
      </tp>
      <tp t="e">
        <v>#N/A</v>
        <stp/>
        <stp>##V3_BDPV12</stp>
        <stp>INAP UW Equity</stp>
        <stp>RTG_MDY_ISSUER</stp>
        <stp>[NASDAQ.xlsx]Sheet1!R163C11</stp>
        <tr r="K163" s="1"/>
      </tp>
      <tp t="e">
        <v>#N/A</v>
        <stp/>
        <stp>##V3_BDPV12</stp>
        <stp>VIAS UW Equity</stp>
        <stp>RTG_MDY_ISSUER</stp>
        <stp>[NASDAQ.xlsx]Sheet1!R361C11</stp>
        <tr r="K361" s="1"/>
      </tp>
      <tp t="e">
        <v>#N/A</v>
        <stp/>
        <stp>##V3_BDPV12</stp>
        <stp>SSYS UW Equity</stp>
        <stp>NET_WORKING_CAPITAL_INVESTMENT</stp>
        <stp>[NASDAQ.xlsx]Sheet1!R313C27</stp>
        <tr r="AA313" s="1"/>
      </tp>
      <tp t="e">
        <v>#N/A</v>
        <stp/>
        <stp>##V3_BDPV12</stp>
        <stp>TSYS UW Equity</stp>
        <stp>NET_WORKING_CAPITAL_INVESTMENT</stp>
        <stp>[NASDAQ.xlsx]Sheet1!R331C27</stp>
        <tr r="AA331" s="1"/>
      </tp>
      <tp t="e">
        <v>#N/A</v>
        <stp/>
        <stp>##V3_BDPV12</stp>
        <stp>SAAS UW Equity</stp>
        <stp>RTG_MDY_ISSUER</stp>
        <stp>[NASDAQ.xlsx]Sheet1!R154C11</stp>
        <tr r="K154" s="1"/>
      </tp>
      <tp t="e">
        <v>#N/A</v>
        <stp/>
        <stp>##V3_BDPV12</stp>
        <stp>NTAP UW Equity</stp>
        <stp>RTG_MDY_ISSUER</stp>
        <stp>[NASDAQ.xlsx]Sheet1!R232C11</stp>
        <tr r="K232" s="1"/>
      </tp>
      <tp t="e">
        <v>#N/A</v>
        <stp/>
        <stp>##V3_BDPV12</stp>
        <stp>IPAS UW Equity</stp>
        <stp>RTG_MDY_ISSUER</stp>
        <stp>[NASDAQ.xlsx]Sheet1!R169C11</stp>
        <tr r="K169" s="1"/>
      </tp>
      <tp t="e">
        <v>#N/A</v>
        <stp/>
        <stp>##V3_BDPV12</stp>
        <stp>RSYS UW Equity</stp>
        <stp>NET_WORKING_CAPITAL_INVESTMENT</stp>
        <stp>[NASDAQ.xlsx]Sheet1!R277C27</stp>
        <tr r="AA277" s="1"/>
      </tp>
      <tp t="e">
        <v>#N/A</v>
        <stp/>
        <stp>##V3_BDPV12</stp>
        <stp>QLYS UW Equity</stp>
        <stp>NET_WORKING_CAPITAL_INVESTMENT</stp>
        <stp>[NASDAQ.xlsx]Sheet1!R273C27</stp>
        <tr r="AA273" s="1"/>
      </tp>
      <tp t="e">
        <v>#N/A</v>
        <stp/>
        <stp>##V3_BDPV12</stp>
        <stp>IVAC UW Equity</stp>
        <stp>SALES_REV_TURN</stp>
        <stp>[NASDAQ.xlsx]Sheet1!R167C15</stp>
        <tr r="O167" s="1"/>
      </tp>
      <tp t="e">
        <v>#N/A</v>
        <stp/>
        <stp>##V3_BDPV12</stp>
        <stp>KEYW UW Equity</stp>
        <stp>NET_WORKING_CAPITAL_INVESTMENT</stp>
        <stp>[NASDAQ.xlsx]Sheet1!R335C27</stp>
        <tr r="AA335" s="1"/>
      </tp>
      <tp t="e">
        <v>#N/A</v>
        <stp/>
        <stp>##V3_BDPV12</stp>
        <stp>VSAT UW Equity</stp>
        <stp>RTG_MDY_ISSUER</stp>
        <stp>[NASDAQ.xlsx]Sheet1!R360C11</stp>
        <tr r="K360" s="1"/>
      </tp>
      <tp t="e">
        <v>#N/A</v>
        <stp/>
        <stp>##V3_BDPV12</stp>
        <stp>PLAB UW Equity</stp>
        <stp>SALES_REV_TURN</stp>
        <stp>[NASDAQ.xlsx]Sheet1!R256C15</stp>
        <tr r="O256" s="1"/>
      </tp>
      <tp t="e">
        <v>#N/A</v>
        <stp/>
        <stp>##V3_BDPV12</stp>
        <stp>SEAC UW Equity</stp>
        <stp>SALES_REV_TURN</stp>
        <stp>[NASDAQ.xlsx]Sheet1!R296C15</stp>
        <tr r="O296" s="1"/>
      </tp>
      <tp t="e">
        <v>#N/A</v>
        <stp/>
        <stp>##V3_BDPV12</stp>
        <stp>SLAB UW Equity</stp>
        <stp>SALES_REV_TURN</stp>
        <stp>[NASDAQ.xlsx]Sheet1!R302C15</stp>
        <tr r="O302" s="1"/>
      </tp>
      <tp t="e">
        <v>#N/A</v>
        <stp/>
        <stp>##V3_BDPV12</stp>
        <stp>EGAN UW Equity</stp>
        <stp>SALES_REV_TURN</stp>
        <stp>[NASDAQ.xlsx]Sheet1!R113C15</stp>
        <tr r="O113" s="1"/>
      </tp>
      <tp t="e">
        <v>#N/A</v>
        <stp/>
        <stp>##V3_BDPV12</stp>
        <stp>AWAY UW Equity</stp>
        <stp>RTG_MDY_ISSUER</stp>
        <stp>[NASDAQ.xlsx]Sheet1!R149C11</stp>
        <tr r="K149" s="1"/>
      </tp>
      <tp t="e">
        <v>#N/A</v>
        <stp/>
        <stp>##V3_BDPV12</stp>
        <stp>NUAN UW Equity</stp>
        <stp>SALES_REV_TURN</stp>
        <stp>[NASDAQ.xlsx]Sheet1!R236C15</stp>
        <tr r="O236" s="1"/>
      </tp>
      <tp t="e">
        <v>#N/A</v>
        <stp/>
        <stp>##V3_BDPV12</stp>
        <stp>FB UW Equity</stp>
        <stp>TOT_DEBT_TO_EBITDA</stp>
        <stp>[NASDAQ.xlsx]Sheet1!R130C20</stp>
        <tr r="T130" s="1"/>
      </tp>
      <tp t="e">
        <v>#N/A</v>
        <stp/>
        <stp>##V3_BDPV12</stp>
        <stp>QBAK UW Equity</stp>
        <stp>SALES_REV_TURN</stp>
        <stp>[NASDAQ.xlsx]Sheet1!R272C15</stp>
        <tr r="O272" s="1"/>
      </tp>
      <tp t="e">
        <v>#N/A</v>
        <stp/>
        <stp>##V3_BDPV12</stp>
        <stp>ADEP UW Equity</stp>
        <stp>RTG_MDY_ISSUER</stp>
        <stp>[NASDAQ.xlsx]Sheet1!R8C11</stp>
        <tr r="K8" s="1"/>
      </tp>
      <tp t="e">
        <v>#N/A</v>
        <stp/>
        <stp>##V3_BDPV12</stp>
        <stp>ADBE UW Equity</stp>
        <stp>RTG_MDY_ISSUER</stp>
        <stp>[NASDAQ.xlsx]Sheet1!R9C11</stp>
        <tr r="K9" s="1"/>
      </tp>
      <tp t="e">
        <v>#N/A</v>
        <stp/>
        <stp>##V3_BDPV12</stp>
        <stp>ACIW UW Equity</stp>
        <stp>RTG_MDY_ISSUER</stp>
        <stp>[NASDAQ.xlsx]Sheet1!R4C11</stp>
        <tr r="K4" s="1"/>
      </tp>
      <tp t="e">
        <v>#N/A</v>
        <stp/>
        <stp>##V3_BDPV12</stp>
        <stp>ACXM UW Equity</stp>
        <stp>RTG_MDY_ISSUER</stp>
        <stp>[NASDAQ.xlsx]Sheet1!R7C11</stp>
        <tr r="K7" s="1"/>
      </tp>
      <tp t="e">
        <v>#N/A</v>
        <stp/>
        <stp>##V3_BDPV12</stp>
        <stp>CPWR UW Equity</stp>
        <stp>IS_OPER_INC</stp>
        <stp>[NASDAQ.xlsx]Sheet1!R77C23</stp>
        <tr r="W77" s="1"/>
      </tp>
      <tp t="e">
        <v>#N/A</v>
        <stp/>
        <stp>##V3_BDPV12</stp>
        <stp>CSGS UW Equity</stp>
        <stp>OPER_MARGIN</stp>
        <stp>[NASDAQ.xlsx]Sheet1!R90C17</stp>
        <tr r="Q90" s="1"/>
      </tp>
      <tp t="e">
        <v>#N/A</v>
        <stp/>
        <stp>##V3_BDPV12</stp>
        <stp>ATVI UW Equity</stp>
        <stp>RTG_MDY_ISSUER</stp>
        <stp>[NASDAQ.xlsx]Sheet1!R5C11</stp>
        <tr r="K5" s="1"/>
      </tp>
      <tp t="e">
        <v>#N/A</v>
        <stp/>
        <stp>##V3_BDPV12</stp>
        <stp>SGI UW Equity</stp>
        <stp>RTG_MDY_SEN_UNSECURED_DEBT</stp>
        <stp>[NASDAQ.xlsx]Sheet1!R301C10</stp>
        <tr r="J301" s="1"/>
      </tp>
      <tp>
        <v>-11.729100000000001</v>
        <stp/>
        <stp>##V3_BDHV12</stp>
        <stp>CREE UW Equity</stp>
        <stp>FREE_CASH_FLOW_MARGIN</stp>
        <stp>CQ12004</stp>
        <stp/>
        <stp>[NASDAQ.xlsx]FCFMarg BDH!R5C86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CH5" s="4"/>
      </tp>
      <tp>
        <v>18.519500000000001</v>
        <stp/>
        <stp>##V3_BDHV12</stp>
        <stp>FTNT UW Equity</stp>
        <stp>FREE_CASH_FLOW_MARGIN</stp>
        <stp>CQ12004</stp>
        <stp/>
        <stp>[NASDAQ.xlsx]FCFMarg BDH!R5C138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EH5" s="4"/>
      </tp>
      <tp>
        <v>27.295400000000001</v>
        <stp/>
        <stp>##V3_BDHV12</stp>
        <stp>HSTM UW Equity</stp>
        <stp>FREE_CASH_FLOW_MARGIN</stp>
        <stp>CQ12004</stp>
        <stp/>
        <stp>[NASDAQ.xlsx]FCFMarg BDH!R5C146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P5" s="4"/>
      </tp>
      <tp>
        <v>35.304499999999997</v>
        <stp/>
        <stp>##V3_BDHV12</stp>
        <stp>MPWR UW Equity</stp>
        <stp>FREE_CASH_FLOW_MARGIN</stp>
        <stp>CQ12004</stp>
        <stp/>
        <stp>[NASDAQ.xlsx]FCFMarg BDH!R5C223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O5" s="4"/>
      </tp>
      <tp>
        <v>11.0731</v>
        <stp/>
        <stp>##V3_BDHV12</stp>
        <stp>GLUU UW Equity</stp>
        <stp>FREE_CASH_FLOW_MARGIN</stp>
        <stp>CQ12004</stp>
        <stp/>
        <stp>[NASDAQ.xlsx]FCFMarg BDH!R5C139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EI5" s="4"/>
      </tp>
      <tp>
        <v>13.5692</v>
        <stp/>
        <stp>##V3_BDHV12</stp>
        <stp>ONNN UW Equity</stp>
        <stp>FREE_CASH_FLOW_MARGIN</stp>
        <stp>CQ12004</stp>
        <stp/>
        <stp>[NASDAQ.xlsx]FCFMarg BDH!R5C241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G5" s="4"/>
      </tp>
      <tp>
        <v>-20.868300000000001</v>
        <stp/>
        <stp>##V3_BDHV12</stp>
        <stp>INTU UW Equity</stp>
        <stp>FREE_CASH_FLOW_MARGIN</stp>
        <stp>CQ12004</stp>
        <stp/>
        <stp>[NASDAQ.xlsx]FCFMarg BDH!R5C167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K5" s="4"/>
      </tp>
      <tp>
        <v>-96.054500000000004</v>
        <stp/>
        <stp>##V3_BDHV12</stp>
        <stp>LIVE UW Equity</stp>
        <stp>FREE_CASH_FLOW_MARGIN</stp>
        <stp>CQ12004</stp>
        <stp/>
        <stp>[NASDAQ.xlsx]FCFMarg BDH!R5C192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GJ5" s="4"/>
      </tp>
      <tp t="e">
        <v>#N/A</v>
        <stp/>
        <stp>##V3_BDPV12</stp>
        <stp>ACIW UW Equity</stp>
        <stp>TOT_DEBT_TO_TOT_ASSET</stp>
        <stp>[NASDAQ.xlsx]Sheet1!R4C25</stp>
        <tr r="Y4" s="1"/>
      </tp>
      <tp>
        <v>2.8426999999999998</v>
        <stp/>
        <stp>##V3_BDHV12</stp>
        <stp>JIVE UW Equity</stp>
        <stp>FREE_CASH_FLOW_MARGIN</stp>
        <stp>CQ12004</stp>
        <stp/>
        <stp>[NASDAQ.xlsx]FCFMarg BDH!R5C174</stp>
        <stp>Dir=V</stp>
        <stp>Dts=H</stp>
        <stp>Sort=D</stp>
        <stp>Quote=C</stp>
        <stp>QtTyp=Y</stp>
        <stp>Days=T</stp>
        <stp>Per=cq</stp>
        <stp>DtFmt=D</stp>
        <stp>UseDPDF=Y</stp>
        <stp>cols=1;rows=16</stp>
        <tr r="FR5" s="4"/>
      </tp>
      <tp>
        <v>-24.805900000000001</v>
        <stp/>
        <stp>##V3_BDHV12</stp>
        <stp>MERU UW Equity</stp>
        <stp>FREE_CASH_FLOW_MARGIN</stp>
        <stp>CQ12004</stp>
        <stp/>
        <stp>[NASDAQ.xlsx]FCFMarg BDH!R5C213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HE5" s="4"/>
      </tp>
      <tp>
        <v>30.1434</v>
        <stp/>
        <stp>##V3_BDHV12</stp>
        <stp>FFIV UW Equity</stp>
        <stp>FREE_CASH_FLOW_MARGIN</stp>
        <stp>CQ12004</stp>
        <stp/>
        <stp>[NASDAQ.xlsx]FCFMarg BDH!R5C128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X5" s="4"/>
      </tp>
      <tp>
        <v>15.3339</v>
        <stp/>
        <stp>##V3_BDHV12</stp>
        <stp>IDTI UW Equity</stp>
        <stp>FREE_CASH_FLOW_MARGIN</stp>
        <stp>CQ12004</stp>
        <stp/>
        <stp>[NASDAQ.xlsx]FCFMarg BDH!R5C157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FA5" s="4"/>
      </tp>
      <tp t="e">
        <v>#N/A</v>
        <stp/>
        <stp>##V3_BDPV12</stp>
        <stp>IPDN UW Equity</stp>
        <stp>BS_CASH_NEAR_CASH_ITEM</stp>
        <stp>[NASDAQ.xlsx]Sheet1!R262C28</stp>
        <tr r="AB262" s="1"/>
      </tp>
      <tp t="e">
        <v>#N/A</v>
        <stp/>
        <stp>##V3_BDPV12</stp>
        <stp>SNDK UW Equity</stp>
        <stp>BS_CASH_NEAR_CASH_ITEM</stp>
        <stp>[NASDAQ.xlsx]Sheet1!R290C28</stp>
        <tr r="AB290" s="1"/>
      </tp>
      <tp t="e">
        <v>#N/A</v>
        <stp/>
        <stp>##V3_BDPV12</stp>
        <stp>ZIXI UW Equity</stp>
        <stp>NET_WORKING_CAPITAL_INVESTMENT</stp>
        <stp>[NASDAQ.xlsx]Sheet1!R375C27</stp>
        <tr r="AA375" s="1"/>
      </tp>
      <tp t="e">
        <v>#N/A</v>
        <stp/>
        <stp>##V3_BDPV12</stp>
        <stp>MIDD UW Equity</stp>
        <stp>BS_CASH_NEAR_CASH_ITEM</stp>
        <stp>[NASDAQ.xlsx]Sheet1!R336C28</stp>
        <tr r="AB336" s="1"/>
      </tp>
      <tp t="e">
        <v>#N/A</v>
        <stp/>
        <stp>##V3_BDPV12</stp>
        <stp>QADA UW Equity</stp>
        <stp>BS_CASH_NEAR_CASH_ITEM</stp>
        <stp>[NASDAQ.xlsx]Sheet1!R266C28</stp>
        <tr r="AB266" s="1"/>
      </tp>
      <tp t="e">
        <v>#N/A</v>
        <stp/>
        <stp>##V3_BDPV12</stp>
        <stp>NVDA UW Equity</stp>
        <stp>BS_CASH_NEAR_CASH_ITEM</stp>
        <stp>[NASDAQ.xlsx]Sheet1!R238C28</stp>
        <tr r="AB238" s="1"/>
      </tp>
      <tp t="e">
        <v>#N/A</v>
        <stp/>
        <stp>##V3_BDPV12</stp>
        <stp>SPDC UW Equity</stp>
        <stp>BS_CASH_NEAR_CASH_ITEM</stp>
        <stp>[NASDAQ.xlsx]Sheet1!R309C28</stp>
        <tr r="AB309" s="1"/>
      </tp>
      <tp t="e">
        <v>#N/A</v>
        <stp/>
        <stp>##V3_BDPV12</stp>
        <stp>QADB UW Equity</stp>
        <stp>BS_CASH_NEAR_CASH_ITEM</stp>
        <stp>[NASDAQ.xlsx]Sheet1!R267C28</stp>
        <tr r="AB267" s="1"/>
      </tp>
      <tp t="e">
        <v>#N/A</v>
        <stp/>
        <stp>##V3_BDPV12</stp>
        <stp>PLXS UW Equity</stp>
        <stp>NET_WORKING_CAPITAL_INVESTMENT</stp>
        <stp>[NASDAQ.xlsx]Sheet1!R258C27</stp>
        <tr r="AA258" s="1"/>
      </tp>
      <tp t="e">
        <v>#N/A</v>
        <stp/>
        <stp>##V3_BDPV12</stp>
        <stp>GOOGL UW Equity</stp>
        <stp>NET_WORKING_CAPITAL_INVESTMENT</stp>
        <stp>[NASDAQ.xlsx]Sheet1!R142C27</stp>
        <tr r="AA142" s="1"/>
      </tp>
      <tp t="e">
        <v>#N/A</v>
        <stp/>
        <stp>##V3_BDPV12</stp>
        <stp>BNFT UW Equity</stp>
        <stp>OPER_MARGIN</stp>
        <stp>[NASDAQ.xlsx]Sheet1!R46C17</stp>
        <tr r="Q46" s="1"/>
      </tp>
      <tp t="e">
        <v>#N/A</v>
        <stp/>
        <stp>##V3_BDPV12</stp>
        <stp>BSFT UW Equity</stp>
        <stp>OPER_MARGIN</stp>
        <stp>[NASDAQ.xlsx]Sheet1!R54C17</stp>
        <tr r="Q54" s="1"/>
      </tp>
      <tp t="e">
        <v>#N/A</v>
        <stp/>
        <stp>##V3_BDPV12</stp>
        <stp>CNVR UW Equity</stp>
        <stp>IS_OPER_INC</stp>
        <stp>[NASDAQ.xlsx]Sheet1!R82C23</stp>
        <tr r="W82" s="1"/>
      </tp>
      <tp t="e">
        <v>#N/A</v>
        <stp/>
        <stp>##V3_BDPV12</stp>
        <stp>ADVS UW Equity</stp>
        <stp>IS_OPER_INC</stp>
        <stp>[NASDAQ.xlsx]Sheet1!R10C23</stp>
        <tr r="W10" s="1"/>
      </tp>
      <tp t="e">
        <v>#N/A</v>
        <stp/>
        <stp>##V3_BDPV12</stp>
        <stp>COVS UW Equity</stp>
        <stp>IS_OPER_INC</stp>
        <stp>[NASDAQ.xlsx]Sheet1!R84C23</stp>
        <tr r="W84" s="1"/>
      </tp>
      <tp t="e">
        <v>#N/A</v>
        <stp/>
        <stp>##V3_BDPV12</stp>
        <stp>CAVM UW Equity</stp>
        <stp>IS_OPER_INC</stp>
        <stp>[NASDAQ.xlsx]Sheet1!R64C23</stp>
        <tr r="W64" s="1"/>
      </tp>
      <tp t="e">
        <v>#N/A</v>
        <stp/>
        <stp>##V3_BDPV12</stp>
        <stp>CEVA UW Equity</stp>
        <stp>IS_OPER_INC</stp>
        <stp>[NASDAQ.xlsx]Sheet1!R66C23</stp>
        <tr r="W66" s="1"/>
      </tp>
      <tp>
        <v>12.4156</v>
        <stp/>
        <stp>##V3_BDHV12</stp>
        <stp>ADSK UW Equity</stp>
        <stp>FREE_CASH_FLOW_MARGIN</stp>
        <stp>CQ12004</stp>
        <stp/>
        <stp>[NASDAQ.xlsx]FCFMarg BDH!R5C37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K5" s="4"/>
      </tp>
      <tp>
        <v>-19.2425</v>
        <stp/>
        <stp>##V3_BDHV12</stp>
        <stp>ANAD UW Equity</stp>
        <stp>FREE_CASH_FLOW_MARGIN</stp>
        <stp>CQ12004</stp>
        <stp/>
        <stp>[NASDAQ.xlsx]FCFMarg BDH!R5C18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R5" s="4"/>
      </tp>
      <tp>
        <v>-3.5221999999999998</v>
        <stp/>
        <stp>##V3_BDHV12</stp>
        <stp>HSON UW Equity</stp>
        <stp>FREE_CASH_FLOW_MARGIN</stp>
        <stp>CQ12004</stp>
        <stp/>
        <stp>[NASDAQ.xlsx]FCFMarg BDH!R5C149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S5" s="4"/>
      </tp>
      <tp>
        <v>8.1228999999999996</v>
        <stp/>
        <stp>##V3_BDHV12</stp>
        <stp>ISSI UW Equity</stp>
        <stp>FREE_CASH_FLOW_MARGIN</stp>
        <stp>CQ12004</stp>
        <stp/>
        <stp>[NASDAQ.xlsx]FCFMarg BDH!R5C158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B5" s="4"/>
      </tp>
      <tp>
        <v>14.1912</v>
        <stp/>
        <stp>##V3_BDHV12</stp>
        <stp>DSPG UW Equity</stp>
        <stp>FREE_CASH_FLOW_MARGIN</stp>
        <stp>CQ12004</stp>
        <stp/>
        <stp>[NASDAQ.xlsx]FCFMarg BDH!R5C105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A5" s="4"/>
      </tp>
      <tp>
        <v>-30.300599999999999</v>
        <stp/>
        <stp>##V3_BDHV12</stp>
        <stp>IPAS UW Equity</stp>
        <stp>FREE_CASH_FLOW_MARGIN</stp>
        <stp>CQ12004</stp>
        <stp/>
        <stp>[NASDAQ.xlsx]FCFMarg BDH!R5C168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FL5" s="4"/>
      </tp>
      <tp>
        <v>8.1951999999999998</v>
        <stp/>
        <stp>##V3_BDHV12</stp>
        <stp>TRAK UW Equity</stp>
        <stp>FREE_CASH_FLOW_MARGIN</stp>
        <stp>CQ12004</stp>
        <stp/>
        <stp>[NASDAQ.xlsx]FCFMarg BDH!R5C97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CS5" s="4"/>
      </tp>
      <tp>
        <v>7.4222000000000001</v>
        <stp/>
        <stp>##V3_BDHV12</stp>
        <stp>FORM UW Equity</stp>
        <stp>FREE_CASH_FLOW_MARGIN</stp>
        <stp>CQ12004</stp>
        <stp/>
        <stp>[NASDAQ.xlsx]FCFMarg BDH!R5C137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G5" s="4"/>
      </tp>
      <tp t="e">
        <v>#N/A</v>
        <stp/>
        <stp>##V3_BDPV12</stp>
        <stp>RLOC UW Equity</stp>
        <stp>RTG_MDY_ISSUER</stp>
        <stp>[NASDAQ.xlsx]Sheet1!R280C11</stp>
        <tr r="K280" s="1"/>
      </tp>
      <tp t="e">
        <v>#N/A</v>
        <stp/>
        <stp>##V3_BDPV12</stp>
        <stp>ENOC UW Equity</stp>
        <stp>RTG_MDY_ISSUER</stp>
        <stp>[NASDAQ.xlsx]Sheet1!R121C11</stp>
        <tr r="K121" s="1"/>
      </tp>
      <tp t="e">
        <v>#N/A</v>
        <stp/>
        <stp>##V3_BDPV12</stp>
        <stp>DIOD UW Equity</stp>
        <stp>RTG_MDY_ISSUER</stp>
        <stp>[NASDAQ.xlsx]Sheet1!R103C11</stp>
        <tr r="K103" s="1"/>
      </tp>
      <tp t="e">
        <v>#N/A</v>
        <stp/>
        <stp>##V3_BDPV12</stp>
        <stp>INOD UW Equity</stp>
        <stp>RTG_MDY_ISSUER</stp>
        <stp>[NASDAQ.xlsx]Sheet1!R156C11</stp>
        <tr r="K156" s="1"/>
      </tp>
      <tp t="e">
        <v>#N/A</v>
        <stp/>
        <stp>##V3_BDPV12</stp>
        <stp>GOOG UW Equity</stp>
        <stp>RTG_MDY_ISSUER</stp>
        <stp>[NASDAQ.xlsx]Sheet1!R141C11</stp>
        <tr r="K141" s="1"/>
      </tp>
      <tp t="e">
        <v>#N/A</v>
        <stp/>
        <stp>##V3_BDPV12</stp>
        <stp>SYKE UW Equity</stp>
        <stp>BS_CASH_NEAR_CASH_ITEM</stp>
        <stp>[NASDAQ.xlsx]Sheet1!R320C28</stp>
        <tr r="AB320" s="1"/>
      </tp>
      <tp t="e">
        <v>#N/A</v>
        <stp/>
        <stp>##V3_BDPV12</stp>
        <stp>POWI UW Equity</stp>
        <stp>NET_WORKING_CAPITAL_INVESTMENT</stp>
        <stp>[NASDAQ.xlsx]Sheet1!R260C27</stp>
        <tr r="AA260" s="1"/>
      </tp>
      <tp t="e">
        <v>#N/A</v>
        <stp/>
        <stp>##V3_BDPV12</stp>
        <stp>NTWK UW Equity</stp>
        <stp>NET_WORKING_CAPITAL_INVESTMENT</stp>
        <stp>[NASDAQ.xlsx]Sheet1!R235C27</stp>
        <tr r="AA235" s="1"/>
      </tp>
      <tp t="e">
        <v>#N/A</v>
        <stp/>
        <stp>##V3_BDPV12</stp>
        <stp>LOOK UW Equity</stp>
        <stp>RTG_MDY_ISSUER</stp>
        <stp>[NASDAQ.xlsx]Sheet1!R197C11</stp>
        <tr r="K197" s="1"/>
      </tp>
      <tp t="e">
        <v>#N/A</v>
        <stp/>
        <stp>##V3_BDPV12</stp>
        <stp>RNWK UW Equity</stp>
        <stp>NET_WORKING_CAPITAL_INVESTMENT</stp>
        <stp>[NASDAQ.xlsx]Sheet1!R281C27</stp>
        <tr r="AA281" s="1"/>
      </tp>
      <tp t="e">
        <v>#N/A</v>
        <stp/>
        <stp>##V3_BDPV12</stp>
        <stp>SCON UW Equity</stp>
        <stp>RTG_MDY_ISSUER</stp>
        <stp>[NASDAQ.xlsx]Sheet1!R318C11</stp>
        <tr r="K318" s="1"/>
      </tp>
      <tp t="e">
        <v>#N/A</v>
        <stp/>
        <stp>##V3_BDPV12</stp>
        <stp>EVOL UW Equity</stp>
        <stp>RTG_MDY_ISSUER</stp>
        <stp>[NASDAQ.xlsx]Sheet1!R126C11</stp>
        <tr r="K126" s="1"/>
      </tp>
      <tp t="e">
        <v>#N/A</v>
        <stp/>
        <stp>##V3_BDPV12</stp>
        <stp>TZOO UW Equity</stp>
        <stp>RTG_MDY_ISSUER</stp>
        <stp>[NASDAQ.xlsx]Sheet1!R341C11</stp>
        <tr r="K341" s="1"/>
      </tp>
      <tp t="e">
        <v>#N/A</v>
        <stp/>
        <stp>##V3_BDPV12</stp>
        <stp>YHOO UW Equity</stp>
        <stp>RTG_MDY_ISSUER</stp>
        <stp>[NASDAQ.xlsx]Sheet1!R373C11</stp>
        <tr r="K373" s="1"/>
      </tp>
      <tp t="e">
        <v>#N/A</v>
        <stp/>
        <stp>##V3_BDPV12</stp>
        <stp>JCOM UW Equity</stp>
        <stp>RTG_MDY_ISSUER</stp>
        <stp>[NASDAQ.xlsx]Sheet1!R172C11</stp>
        <tr r="K172" s="1"/>
      </tp>
      <tp t="e">
        <v>#N/A</v>
        <stp/>
        <stp>##V3_BDPV12</stp>
        <stp>QCOM UW Equity</stp>
        <stp>RTG_MDY_ISSUER</stp>
        <stp>[NASDAQ.xlsx]Sheet1!R270C11</stp>
        <tr r="K270" s="1"/>
      </tp>
      <tp t="e">
        <v>#N/A</v>
        <stp/>
        <stp>##V3_BDPV12</stp>
        <stp>ELON UW Equity</stp>
        <stp>RTG_MDY_ISSUER</stp>
        <stp>[NASDAQ.xlsx]Sheet1!R110C11</stp>
        <tr r="K110" s="1"/>
      </tp>
      <tp t="e">
        <v>#N/A</v>
        <stp/>
        <stp>##V3_BDPV12</stp>
        <stp>HSON UW Equity</stp>
        <stp>RTG_MDY_ISSUER</stp>
        <stp>[NASDAQ.xlsx]Sheet1!R150C11</stp>
        <tr r="K150" s="1"/>
      </tp>
      <tp t="e">
        <v>#N/A</v>
        <stp/>
        <stp>##V3_BDPV12</stp>
        <stp>TTWO UW Equity</stp>
        <stp>NET_WORKING_CAPITAL_INVESTMENT</stp>
        <stp>[NASDAQ.xlsx]Sheet1!R328C27</stp>
        <tr r="AA328" s="1"/>
      </tp>
      <tp t="e">
        <v>#N/A</v>
        <stp/>
        <stp>##V3_BDPV12</stp>
        <stp>COOL UW Equity</stp>
        <stp>RTG_MDY_ISSUER</stp>
        <stp>[NASDAQ.xlsx]Sheet1!R201C11</stp>
        <tr r="K201" s="1"/>
      </tp>
      <tp t="e">
        <v>#N/A</v>
        <stp/>
        <stp>##V3_BDPV12</stp>
        <stp>GOOG UW Equity</stp>
        <stp>SALES_REV_TURN</stp>
        <stp>[NASDAQ.xlsx]Sheet1!R141C15</stp>
        <tr r="O141" s="1"/>
      </tp>
      <tp t="e">
        <v>#N/A</v>
        <stp/>
        <stp>##V3_BDPV12</stp>
        <stp>MPWR UW Equity</stp>
        <stp>NET_WORKING_CAPITAL_INVESTMENT</stp>
        <stp>[NASDAQ.xlsx]Sheet1!R224C27</stp>
        <tr r="AA224" s="1"/>
      </tp>
      <tp t="e">
        <v>#N/A</v>
        <stp/>
        <stp>##V3_BDPV12</stp>
        <stp>INOD UW Equity</stp>
        <stp>SALES_REV_TURN</stp>
        <stp>[NASDAQ.xlsx]Sheet1!R156C15</stp>
        <tr r="O156" s="1"/>
      </tp>
      <tp t="e">
        <v>#N/A</v>
        <stp/>
        <stp>##V3_BDPV12</stp>
        <stp>DIOD UW Equity</stp>
        <stp>SALES_REV_TURN</stp>
        <stp>[NASDAQ.xlsx]Sheet1!R103C15</stp>
        <tr r="O103" s="1"/>
      </tp>
      <tp t="e">
        <v>#N/A</v>
        <stp/>
        <stp>##V3_BDPV12</stp>
        <stp>SPWR UW Equity</stp>
        <stp>NET_WORKING_CAPITAL_INVESTMENT</stp>
        <stp>[NASDAQ.xlsx]Sheet1!R316C27</stp>
        <tr r="AA316" s="1"/>
      </tp>
      <tp t="e">
        <v>#N/A</v>
        <stp/>
        <stp>##V3_BDPV12</stp>
        <stp>ENOC UW Equity</stp>
        <stp>SALES_REV_TURN</stp>
        <stp>[NASDAQ.xlsx]Sheet1!R121C15</stp>
        <tr r="O121" s="1"/>
      </tp>
      <tp t="e">
        <v>#N/A</v>
        <stp/>
        <stp>##V3_BDPV12</stp>
        <stp>WWWW UW Equity</stp>
        <stp>NET_WORKING_CAPITAL_INVESTMENT</stp>
        <stp>[NASDAQ.xlsx]Sheet1!R367C27</stp>
        <tr r="AA367" s="1"/>
      </tp>
      <tp t="e">
        <v>#N/A</v>
        <stp/>
        <stp>##V3_BDPV12</stp>
        <stp>RLOC UW Equity</stp>
        <stp>SALES_REV_TURN</stp>
        <stp>[NASDAQ.xlsx]Sheet1!R280C15</stp>
        <tr r="O280" s="1"/>
      </tp>
      <tp t="e">
        <v>#N/A</v>
        <stp/>
        <stp>##V3_BDPV12</stp>
        <stp>COOL UW Equity</stp>
        <stp>SALES_REV_TURN</stp>
        <stp>[NASDAQ.xlsx]Sheet1!R201C15</stp>
        <tr r="O201" s="1"/>
      </tp>
      <tp t="e">
        <v>#N/A</v>
        <stp/>
        <stp>##V3_BDPV12</stp>
        <stp>HSON UW Equity</stp>
        <stp>SALES_REV_TURN</stp>
        <stp>[NASDAQ.xlsx]Sheet1!R150C15</stp>
        <tr r="O150" s="1"/>
      </tp>
      <tp t="e">
        <v>#N/A</v>
        <stp/>
        <stp>##V3_BDPV12</stp>
        <stp>ELON UW Equity</stp>
        <stp>SALES_REV_TURN</stp>
        <stp>[NASDAQ.xlsx]Sheet1!R110C15</stp>
        <tr r="O110" s="1"/>
      </tp>
      <tp t="e">
        <v>#N/A</v>
        <stp/>
        <stp>##V3_BDPV12</stp>
        <stp>QCOM UW Equity</stp>
        <stp>SALES_REV_TURN</stp>
        <stp>[NASDAQ.xlsx]Sheet1!R270C15</stp>
        <tr r="O270" s="1"/>
      </tp>
      <tp t="e">
        <v>#N/A</v>
        <stp/>
        <stp>##V3_BDPV12</stp>
        <stp>JCOM UW Equity</stp>
        <stp>SALES_REV_TURN</stp>
        <stp>[NASDAQ.xlsx]Sheet1!R172C15</stp>
        <tr r="O172" s="1"/>
      </tp>
      <tp t="e">
        <v>#N/A</v>
        <stp/>
        <stp>##V3_BDPV12</stp>
        <stp>YHOO UW Equity</stp>
        <stp>SALES_REV_TURN</stp>
        <stp>[NASDAQ.xlsx]Sheet1!R373C15</stp>
        <tr r="O373" s="1"/>
      </tp>
      <tp t="e">
        <v>#N/A</v>
        <stp/>
        <stp>##V3_BDPV12</stp>
        <stp>TZOO UW Equity</stp>
        <stp>SALES_REV_TURN</stp>
        <stp>[NASDAQ.xlsx]Sheet1!R341C15</stp>
        <tr r="O341" s="1"/>
      </tp>
      <tp t="e">
        <v>#N/A</v>
        <stp/>
        <stp>##V3_BDPV12</stp>
        <stp>EVOL UW Equity</stp>
        <stp>SALES_REV_TURN</stp>
        <stp>[NASDAQ.xlsx]Sheet1!R126C15</stp>
        <tr r="O126" s="1"/>
      </tp>
      <tp t="e">
        <v>#N/A</v>
        <stp/>
        <stp>##V3_BDPV12</stp>
        <stp>SCON UW Equity</stp>
        <stp>SALES_REV_TURN</stp>
        <stp>[NASDAQ.xlsx]Sheet1!R318C15</stp>
        <tr r="O318" s="1"/>
      </tp>
      <tp t="e">
        <v>#N/A</v>
        <stp/>
        <stp>##V3_BDPV12</stp>
        <stp>LOOK UW Equity</stp>
        <stp>SALES_REV_TURN</stp>
        <stp>[NASDAQ.xlsx]Sheet1!R197C15</stp>
        <tr r="O197" s="1"/>
      </tp>
      <tp t="e">
        <v>#N/A</v>
        <stp/>
        <stp>##V3_BDPV12</stp>
        <stp>EMKR UW Equity</stp>
        <stp>BS_CASH_NEAR_CASH_ITEM</stp>
        <stp>[NASDAQ.xlsx]Sheet1!R117C28</stp>
        <tr r="AB117" s="1"/>
      </tp>
      <tp t="e">
        <v>#N/A</v>
        <stp/>
        <stp>##V3_BDPV12</stp>
        <stp>SWKS UW Equity</stp>
        <stp>BS_CASH_NEAR_CASH_ITEM</stp>
        <stp>[NASDAQ.xlsx]Sheet1!R304C28</stp>
        <tr r="AB304" s="1"/>
      </tp>
      <tp t="e">
        <v>#N/A</v>
        <stp/>
        <stp>##V3_BDPV12</stp>
        <stp>PRKR UW Equity</stp>
        <stp>BS_CASH_NEAR_CASH_ITEM</stp>
        <stp>[NASDAQ.xlsx]Sheet1!R247C28</stp>
        <tr r="AB247" s="1"/>
      </tp>
      <tp t="e">
        <v>#N/A</v>
        <stp/>
        <stp>##V3_BDPV12</stp>
        <stp>AGYS UW Equity</stp>
        <stp>IS_OPER_INC</stp>
        <stp>[NASDAQ.xlsx]Sheet1!R11C23</stp>
        <tr r="W11" s="1"/>
      </tp>
      <tp t="e">
        <v>#N/A</v>
        <stp/>
        <stp>##V3_BDPV12</stp>
        <stp>ASYS UW Equity</stp>
        <stp>IS_OPER_INC</stp>
        <stp>[NASDAQ.xlsx]Sheet1!R18C23</stp>
        <tr r="W18" s="1"/>
      </tp>
      <tp t="e">
        <v>#N/A</v>
        <stp/>
        <stp>##V3_BDPV12</stp>
        <stp>CNQR UW Equity</stp>
        <stp>RTG_MOODY_LONG_TERM</stp>
        <stp>[NASDAQ.xlsx]Sheet1!R79C12</stp>
        <tr r="L79" s="1"/>
      </tp>
      <tp t="e">
        <v>#N/A</v>
        <stp/>
        <stp>##V3_BDPV12</stp>
        <stp>DGII UW Equity</stp>
        <stp>OPER_MARGIN</stp>
        <stp>[NASDAQ.xlsx]Sheet1!R99C17</stp>
        <tr r="Q99" s="1"/>
      </tp>
      <tp t="e">
        <v>#N/A</v>
        <stp/>
        <stp>##V3_BDPV12</stp>
        <stp>TWOU UW Equity</stp>
        <stp>NET_WORKING_CAPITAL_INVESTMENT</stp>
        <stp>[NASDAQ.xlsx]Sheet1!R3C27</stp>
        <tr r="AA3" s="1"/>
      </tp>
      <tp t="e">
        <v>#N/A</v>
        <stp/>
        <stp>##V3_BDPV12</stp>
        <stp>TWOU UW Equity</stp>
        <stp>RTG_MOODY_LONG_TERM</stp>
        <stp>[NASDAQ.xlsx]Sheet1!R3C12</stp>
        <tr r="L3" s="1"/>
      </tp>
      <tp>
        <v>2.1459999999999999</v>
        <stp/>
        <stp>##V3_BDHV12</stp>
        <stp>CPSI UW Equity</stp>
        <stp>FREE_CASH_FLOW_MARGIN</stp>
        <stp>CQ12004</stp>
        <stp/>
        <stp>[NASDAQ.xlsx]FCFMarg BDH!R5C74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V5" s="4"/>
      </tp>
      <tp t="e">
        <v>#N/A</v>
        <stp/>
        <stp>##V3_BDPV12</stp>
        <stp>ATVI UW Equity</stp>
        <stp>EBITDA_TO_TOT_INT_EXP</stp>
        <stp>[NASDAQ.xlsx]Sheet1!R5C21</stp>
        <tr r="U5" s="1"/>
      </tp>
      <tp>
        <v>3.4638999999999998</v>
        <stp/>
        <stp>##V3_BDHV12</stp>
        <stp>EVOL UW Equity</stp>
        <stp>FREE_CASH_FLOW_MARGIN</stp>
        <stp>CQ12004</stp>
        <stp/>
        <stp>[NASDAQ.xlsx]FCFMarg BDH!R5C125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DU5" s="4"/>
      </tp>
      <tp>
        <v>-0.43759999999999999</v>
        <stp/>
        <stp>##V3_BDHV12</stp>
        <stp>IPGP UW Equity</stp>
        <stp>FREE_CASH_FLOW_MARGIN</stp>
        <stp>CQ12004</stp>
        <stp/>
        <stp>[NASDAQ.xlsx]FCFMarg BDH!R5C169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FM5" s="4"/>
      </tp>
      <tp>
        <v>18.979099999999999</v>
        <stp/>
        <stp>##V3_BDHV12</stp>
        <stp>INTC UW Equity</stp>
        <stp>FREE_CASH_FLOW_MARGIN</stp>
        <stp>CQ12004</stp>
        <stp/>
        <stp>[NASDAQ.xlsx]FCFMarg BDH!R5C159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C5" s="4"/>
      </tp>
      <tp>
        <v>12.722</v>
        <stp/>
        <stp>##V3_BDHV12</stp>
        <stp>EFII UW Equity</stp>
        <stp>FREE_CASH_FLOW_MARGIN</stp>
        <stp>CQ12004</stp>
        <stp/>
        <stp>[NASDAQ.xlsx]FCFMarg BDH!R5C115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K5" s="4"/>
      </tp>
      <tp>
        <v>4.2926000000000002</v>
        <stp/>
        <stp>##V3_BDHV12</stp>
        <stp>AMSWA UW Equity</stp>
        <stp>FREE_CASH_FLOW_MARGIN</stp>
        <stp>CQ12004</stp>
        <stp/>
        <stp>[NASDAQ.xlsx]FCFMarg BDH!R5C15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O5" s="4"/>
      </tp>
      <tp t="e">
        <v>#N/A</v>
        <stp/>
        <stp>##V3_BDPV12</stp>
        <stp>MENT UW Equity</stp>
        <stp>SALES_REV_TURN</stp>
        <stp>[NASDAQ.xlsx]Sheet1!R212C15</stp>
        <tr r="O212" s="1"/>
      </tp>
      <tp t="e">
        <v>#N/A</v>
        <stp/>
        <stp>##V3_BDPV12</stp>
        <stp>SYNC UW Equity</stp>
        <stp>RTG_MDY_ISSUER</stp>
        <stp>[NASDAQ.xlsx]Sheet1!R322C11</stp>
        <tr r="K322" s="1"/>
      </tp>
      <tp t="e">
        <v>#N/A</v>
        <stp/>
        <stp>##V3_BDPV12</stp>
        <stp>SSNC UW Equity</stp>
        <stp>RTG_MDY_ISSUER</stp>
        <stp>[NASDAQ.xlsx]Sheet1!R312C11</stp>
        <tr r="K312" s="1"/>
      </tp>
      <tp t="e">
        <v>#N/A</v>
        <stp/>
        <stp>##V3_BDPV12</stp>
        <stp>VRNT UW Equity</stp>
        <stp>SALES_REV_TURN</stp>
        <stp>[NASDAQ.xlsx]Sheet1!R357C15</stp>
        <tr r="O357" s="1"/>
      </tp>
      <tp t="e">
        <v>#N/A</v>
        <stp/>
        <stp>##V3_BDPV12</stp>
        <stp>UBNT UW Equity</stp>
        <stp>SALES_REV_TURN</stp>
        <stp>[NASDAQ.xlsx]Sheet1!R349C15</stp>
        <tr r="O349" s="1"/>
      </tp>
      <tp t="e">
        <v>#N/A</v>
        <stp/>
        <stp>##V3_BDPV12</stp>
        <stp>SYNT UW Equity</stp>
        <stp>SALES_REV_TURN</stp>
        <stp>[NASDAQ.xlsx]Sheet1!R326C15</stp>
        <tr r="O326" s="1"/>
      </tp>
      <tp t="e">
        <v>#N/A</v>
        <stp/>
        <stp>##V3_BDPV12</stp>
        <stp>TQNT UW Equity</stp>
        <stp>SALES_REV_TURN</stp>
        <stp>[NASDAQ.xlsx]Sheet1!R343C15</stp>
        <tr r="O343" s="1"/>
      </tp>
      <tp t="e">
        <v>#N/A</v>
        <stp/>
        <stp>##V3_BDPV12</stp>
        <stp>SYNA UW Equity</stp>
        <stp>RTG_MDY_ISSUER</stp>
        <stp>[NASDAQ.xlsx]Sheet1!R323C11</stp>
        <tr r="K323" s="1"/>
      </tp>
      <tp t="e">
        <v>#N/A</v>
        <stp/>
        <stp>##V3_BDPV12</stp>
        <stp>MRVC UW Equity</stp>
        <stp>NET_WORKING_CAPITAL_INVESTMENT</stp>
        <stp>[NASDAQ.xlsx]Sheet1!R227C27</stp>
        <tr r="AA227" s="1"/>
      </tp>
      <tp t="e">
        <v>#N/A</v>
        <stp/>
        <stp>##V3_BDPV12</stp>
        <stp>FTNT UW Equity</stp>
        <stp>SALES_REV_TURN</stp>
        <stp>[NASDAQ.xlsx]Sheet1!R139C15</stp>
        <tr r="O139" s="1"/>
      </tp>
      <tp t="e">
        <v>#N/A</v>
        <stp/>
        <stp>##V3_BDPV12</stp>
        <stp>INVE UW Equity</stp>
        <stp>NET_WORKING_CAPITAL_INVESTMENT</stp>
        <stp>[NASDAQ.xlsx]Sheet1!R151C27</stp>
        <tr r="AA151" s="1"/>
      </tp>
      <tp t="e">
        <v>#N/A</v>
        <stp/>
        <stp>##V3_BDPV12</stp>
        <stp>JIVE UW Equity</stp>
        <stp>NET_WORKING_CAPITAL_INVESTMENT</stp>
        <stp>[NASDAQ.xlsx]Sheet1!R175C27</stp>
        <tr r="AA175" s="1"/>
      </tp>
      <tp t="e">
        <v>#N/A</v>
        <stp/>
        <stp>##V3_BDPV12</stp>
        <stp>LIVE UW Equity</stp>
        <stp>NET_WORKING_CAPITAL_INVESTMENT</stp>
        <stp>[NASDAQ.xlsx]Sheet1!R193C27</stp>
        <tr r="AA193" s="1"/>
      </tp>
      <tp t="e">
        <v>#N/A</v>
        <stp/>
        <stp>##V3_BDPV12</stp>
        <stp>SONS UW Equity</stp>
        <stp>SALES_REV_TURN</stp>
        <stp>[NASDAQ.xlsx]Sheet1!R308C15</stp>
        <tr r="O308" s="1"/>
      </tp>
      <tp t="e">
        <v>#N/A</v>
        <stp/>
        <stp>##V3_BDPV12</stp>
        <stp>VRNS UW Equity</stp>
        <stp>SALES_REV_TURN</stp>
        <stp>[NASDAQ.xlsx]Sheet1!R354C15</stp>
        <tr r="O354" s="1"/>
      </tp>
      <tp t="e">
        <v>#N/A</v>
        <stp/>
        <stp>##V3_BDPV12</stp>
        <stp>MIND UW Equity</stp>
        <stp>RTG_MDY_ISSUER</stp>
        <stp>[NASDAQ.xlsx]Sheet1!R221C11</stp>
        <tr r="K221" s="1"/>
      </tp>
      <tp t="e">
        <v>#N/A</v>
        <stp/>
        <stp>##V3_BDPV12</stp>
        <stp>ELNK UW Equity</stp>
        <stp>RTG_MDY_ISSUER</stp>
        <stp>[NASDAQ.xlsx]Sheet1!R108C11</stp>
        <tr r="K108" s="1"/>
      </tp>
      <tp t="e">
        <v>#N/A</v>
        <stp/>
        <stp>##V3_BDPV12</stp>
        <stp>MANH UW Equity</stp>
        <stp>RTG_MDY_ISSUER</stp>
        <stp>[NASDAQ.xlsx]Sheet1!R202C11</stp>
        <tr r="K202" s="1"/>
      </tp>
      <tp t="e">
        <v>#N/A</v>
        <stp/>
        <stp>##V3_BDPV12</stp>
        <stp>MLNX UW Equity</stp>
        <stp>SALES_REV_TURN</stp>
        <stp>[NASDAQ.xlsx]Sheet1!R211C15</stp>
        <tr r="O211" s="1"/>
      </tp>
      <tp t="e">
        <v>#N/A</v>
        <stp/>
        <stp>##V3_BDPV12</stp>
        <stp>FIVN UW Equity</stp>
        <stp>NET_WORKING_CAPITAL_INVESTMENT</stp>
        <stp>[NASDAQ.xlsx]Sheet1!R137C27</stp>
        <tr r="AA137" s="1"/>
      </tp>
      <tp t="e">
        <v>#N/A</v>
        <stp/>
        <stp>##V3_BDPV12</stp>
        <stp>XLNX UW Equity</stp>
        <stp>SALES_REV_TURN</stp>
        <stp>[NASDAQ.xlsx]Sheet1!R370C15</stp>
        <tr r="O370" s="1"/>
      </tp>
      <tp t="e">
        <v>#N/A</v>
        <stp/>
        <stp>##V3_BDPV12</stp>
        <stp>ONNN UW Equity</stp>
        <stp>RTG_MDY_ISSUER</stp>
        <stp>[NASDAQ.xlsx]Sheet1!R242C11</stp>
        <tr r="K242" s="1"/>
      </tp>
      <tp t="e">
        <v>#N/A</v>
        <stp/>
        <stp>##V3_BDPV12</stp>
        <stp>SANM UW Equity</stp>
        <stp>RTG_MDY_ISSUER</stp>
        <stp>[NASDAQ.xlsx]Sheet1!R291C11</stp>
        <tr r="K291" s="1"/>
      </tp>
      <tp t="e">
        <v>#N/A</v>
        <stp/>
        <stp>##V3_BDPV12</stp>
        <stp>MIND UW Equity</stp>
        <stp>SALES_REV_TURN</stp>
        <stp>[NASDAQ.xlsx]Sheet1!R221C15</stp>
        <tr r="O221" s="1"/>
      </tp>
      <tp t="e">
        <v>#N/A</v>
        <stp/>
        <stp>##V3_BDPV12</stp>
        <stp>SONS UW Equity</stp>
        <stp>RTG_MDY_ISSUER</stp>
        <stp>[NASDAQ.xlsx]Sheet1!R308C11</stp>
        <tr r="K308" s="1"/>
      </tp>
      <tp t="e">
        <v>#N/A</v>
        <stp/>
        <stp>##V3_BDPV12</stp>
        <stp>VRNS UW Equity</stp>
        <stp>RTG_MDY_ISSUER</stp>
        <stp>[NASDAQ.xlsx]Sheet1!R354C11</stp>
        <tr r="K354" s="1"/>
      </tp>
      <tp t="e">
        <v>#N/A</v>
        <stp/>
        <stp>##V3_BDPV12</stp>
        <stp>FTNT UW Equity</stp>
        <stp>RTG_MDY_ISSUER</stp>
        <stp>[NASDAQ.xlsx]Sheet1!R139C11</stp>
        <tr r="K139" s="1"/>
      </tp>
      <tp t="e">
        <v>#N/A</v>
        <stp/>
        <stp>##V3_BDPV12</stp>
        <stp>SYNA UW Equity</stp>
        <stp>SALES_REV_TURN</stp>
        <stp>[NASDAQ.xlsx]Sheet1!R323C15</stp>
        <tr r="O323" s="1"/>
      </tp>
      <tp t="e">
        <v>#N/A</v>
        <stp/>
        <stp>##V3_BDPV12</stp>
        <stp>UBNT UW Equity</stp>
        <stp>RTG_MDY_ISSUER</stp>
        <stp>[NASDAQ.xlsx]Sheet1!R349C11</stp>
        <tr r="K349" s="1"/>
      </tp>
      <tp t="e">
        <v>#N/A</v>
        <stp/>
        <stp>##V3_BDPV12</stp>
        <stp>SYNT UW Equity</stp>
        <stp>RTG_MDY_ISSUER</stp>
        <stp>[NASDAQ.xlsx]Sheet1!R326C11</stp>
        <tr r="K326" s="1"/>
      </tp>
      <tp t="e">
        <v>#N/A</v>
        <stp/>
        <stp>##V3_BDPV12</stp>
        <stp>TQNT UW Equity</stp>
        <stp>RTG_MDY_ISSUER</stp>
        <stp>[NASDAQ.xlsx]Sheet1!R343C11</stp>
        <tr r="K343" s="1"/>
      </tp>
      <tp t="e">
        <v>#N/A</v>
        <stp/>
        <stp>##V3_BDPV12</stp>
        <stp>VRNT UW Equity</stp>
        <stp>RTG_MDY_ISSUER</stp>
        <stp>[NASDAQ.xlsx]Sheet1!R357C11</stp>
        <tr r="K357" s="1"/>
      </tp>
      <tp t="e">
        <v>#N/A</v>
        <stp/>
        <stp>##V3_BDPV12</stp>
        <stp>SSNC UW Equity</stp>
        <stp>SALES_REV_TURN</stp>
        <stp>[NASDAQ.xlsx]Sheet1!R312C15</stp>
        <tr r="O312" s="1"/>
      </tp>
      <tp t="e">
        <v>#N/A</v>
        <stp/>
        <stp>##V3_BDPV12</stp>
        <stp>SYNC UW Equity</stp>
        <stp>SALES_REV_TURN</stp>
        <stp>[NASDAQ.xlsx]Sheet1!R322C15</stp>
        <tr r="O322" s="1"/>
      </tp>
      <tp t="e">
        <v>#N/A</v>
        <stp/>
        <stp>##V3_BDPV12</stp>
        <stp>MENT UW Equity</stp>
        <stp>RTG_MDY_ISSUER</stp>
        <stp>[NASDAQ.xlsx]Sheet1!R212C11</stp>
        <tr r="K212" s="1"/>
      </tp>
      <tp t="e">
        <v>#N/A</v>
        <stp/>
        <stp>##V3_BDPV12</stp>
        <stp>SANM UW Equity</stp>
        <stp>SALES_REV_TURN</stp>
        <stp>[NASDAQ.xlsx]Sheet1!R291C15</stp>
        <tr r="O291" s="1"/>
      </tp>
      <tp t="e">
        <v>#N/A</v>
        <stp/>
        <stp>##V3_BDPV12</stp>
        <stp>WAVX UW Equity</stp>
        <stp>NET_WORKING_CAPITAL_INVESTMENT</stp>
        <stp>[NASDAQ.xlsx]Sheet1!R365C27</stp>
        <tr r="AA365" s="1"/>
      </tp>
      <tp t="e">
        <v>#N/A</v>
        <stp/>
        <stp>##V3_BDPV12</stp>
        <stp>ONNN UW Equity</stp>
        <stp>SALES_REV_TURN</stp>
        <stp>[NASDAQ.xlsx]Sheet1!R242C15</stp>
        <tr r="O242" s="1"/>
      </tp>
      <tp t="e">
        <v>#N/A</v>
        <stp/>
        <stp>##V3_BDPV12</stp>
        <stp>XLNX UW Equity</stp>
        <stp>RTG_MDY_ISSUER</stp>
        <stp>[NASDAQ.xlsx]Sheet1!R370C11</stp>
        <tr r="K370" s="1"/>
      </tp>
      <tp t="e">
        <v>#N/A</v>
        <stp/>
        <stp>##V3_BDPV12</stp>
        <stp>MLNX UW Equity</stp>
        <stp>RTG_MDY_ISSUER</stp>
        <stp>[NASDAQ.xlsx]Sheet1!R211C11</stp>
        <tr r="K211" s="1"/>
      </tp>
      <tp t="e">
        <v>#N/A</v>
        <stp/>
        <stp>##V3_BDPV12</stp>
        <stp>MANH UW Equity</stp>
        <stp>SALES_REV_TURN</stp>
        <stp>[NASDAQ.xlsx]Sheet1!R202C15</stp>
        <tr r="O202" s="1"/>
      </tp>
      <tp t="e">
        <v>#N/A</v>
        <stp/>
        <stp>##V3_BDPV12</stp>
        <stp>ELNK UW Equity</stp>
        <stp>SALES_REV_TURN</stp>
        <stp>[NASDAQ.xlsx]Sheet1!R108C15</stp>
        <tr r="O108" s="1"/>
      </tp>
      <tp t="e">
        <v>#N/A</v>
        <stp/>
        <stp>##V3_BDPV12</stp>
        <stp>AZPN UW Equity</stp>
        <stp>RTG_MOODY_LONG_TERM</stp>
        <stp>[NASDAQ.xlsx]Sheet1!R30C12</stp>
        <tr r="L30" s="1"/>
      </tp>
      <tp t="e">
        <v>#N/A</v>
        <stp/>
        <stp>##V3_BDPV12</stp>
        <stp>AAPL UW Equity</stp>
        <stp>RTG_MOODY_LONG_TERM</stp>
        <stp>[NASDAQ.xlsx]Sheet1!R23C12</stp>
        <tr r="L23" s="1"/>
      </tp>
      <tp t="e">
        <v>#N/A</v>
        <stp/>
        <stp>##V3_BDPV12</stp>
        <stp>CTXS UW Equity</stp>
        <stp>IS_OPER_INC</stp>
        <stp>[NASDAQ.xlsx]Sheet1!R69C23</stp>
        <tr r="W69" s="1"/>
      </tp>
      <tp t="e">
        <v>#N/A</v>
        <stp/>
        <stp>##V3_BDPV12</stp>
        <stp>AMSWA UW Equity</stp>
        <stp>OPER_MARGIN</stp>
        <stp>[NASDAQ.xlsx]Sheet1!R16C17</stp>
        <tr r="Q16" s="1"/>
      </tp>
      <tp t="e">
        <v>#N/A</v>
        <stp/>
        <stp>##V3_BDPV12</stp>
        <stp>CSPI UW Equity</stp>
        <stp>RTG_MOODY_LONG_TERM</stp>
        <stp>[NASDAQ.xlsx]Sheet1!R91C12</stp>
        <tr r="L91" s="1"/>
      </tp>
      <tp t="e">
        <v>#N/A</v>
        <stp/>
        <stp>##V3_BDPV12</stp>
        <stp>EXA UW Equity</stp>
        <stp>TOT_DEBT_TO_EBITDA</stp>
        <stp>[NASDAQ.xlsx]Sheet1!R127C20</stp>
        <tr r="T127" s="1"/>
      </tp>
      <tp>
        <v>-4.4207000000000001</v>
        <stp/>
        <stp>##V3_BDHV12</stp>
        <stp>SEMI UW Equity</stp>
        <stp>OPER_MARGIN</stp>
        <stp>CQ12004</stp>
        <stp/>
        <stp>[NASDAQ.xlsx]OperMarg BDH!R5C314</stp>
        <stp>Dir=V</stp>
        <stp>Dts=H</stp>
        <stp>Sort=D</stp>
        <stp>Quote=C</stp>
        <stp>QtTyp=Y</stp>
        <stp>Days=T</stp>
        <stp>Per=cq</stp>
        <stp>DtFmt=D</stp>
        <stp>UseDPDF=Y</stp>
        <tr r="LB5" s="3"/>
      </tp>
      <tp t="e">
        <v>#N/A</v>
        <stp/>
        <stp>##V3_BDPV12</stp>
        <stp>TXN UW Equity</stp>
        <stp>TOT_DEBT_TO_EBITDA</stp>
        <stp>[NASDAQ.xlsx]Sheet1!R334C20</stp>
        <tr r="T334" s="1"/>
      </tp>
      <tp t="e">
        <v>#N/A</v>
        <stp/>
        <stp>##V3_BDPV12</stp>
        <stp>ATVI UW Equity</stp>
        <stp>RTG_MOODY_LONG_TERM</stp>
        <stp>[NASDAQ.xlsx]Sheet1!R5C12</stp>
        <tr r="L5" s="1"/>
      </tp>
      <tp t="s">
        <v>#N/A N/A</v>
        <stp/>
        <stp>##V3_BDHV12</stp>
        <stp>SYRX UW Equity</stp>
        <stp>OPER_MARGIN</stp>
        <stp>CQ12004</stp>
        <stp/>
        <stp>[NASDAQ.xlsx]OperMarg BDH!R5C326</stp>
        <stp>Dir=V</stp>
        <stp>Dts=H</stp>
        <stp>Sort=D</stp>
        <stp>Quote=C</stp>
        <stp>QtTyp=Y</stp>
        <stp>Days=T</stp>
        <stp>Per=cq</stp>
        <stp>DtFmt=D</stp>
        <stp>UseDPDF=Y</stp>
        <tr r="LN5" s="3"/>
      </tp>
      <tp>
        <v>21.043500000000002</v>
        <stp/>
        <stp>##V3_BDHV12</stp>
        <stp>AAPL UW Equity</stp>
        <stp>FREE_CASH_FLOW_MARGIN</stp>
        <stp>CQ12004</stp>
        <stp/>
        <stp>[NASDAQ.xlsx]FCFMarg BDH!R5C22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V5" s="4"/>
      </tp>
      <tp>
        <v>-6.7173999999999996</v>
        <stp/>
        <stp>##V3_BDHV12</stp>
        <stp>BTUI UW Equity</stp>
        <stp>FREE_CASH_FLOW_MARGIN</stp>
        <stp>CQ12004</stp>
        <stp/>
        <stp>[NASDAQ.xlsx]FCFMarg BDH!R5C57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E5" s="4"/>
      </tp>
      <tp>
        <v>-40.257899999999999</v>
        <stp/>
        <stp>##V3_BDHV12</stp>
        <stp>DWCH UW Equity</stp>
        <stp>FREE_CASH_FLOW_MARGIN</stp>
        <stp>CQ12004</stp>
        <stp/>
        <stp>[NASDAQ.xlsx]FCFMarg BDH!R5C96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CR5" s="4"/>
      </tp>
      <tp>
        <v>11.659599999999999</v>
        <stp/>
        <stp>##V3_BDHV12</stp>
        <stp>CAVM UW Equity</stp>
        <stp>FREE_CASH_FLOW_MARGIN</stp>
        <stp>CQ12004</stp>
        <stp/>
        <stp>[NASDAQ.xlsx]FCFMarg BDH!R5C63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BK5" s="4"/>
      </tp>
      <tp>
        <v>-10.007400000000001</v>
        <stp/>
        <stp>##V3_BDHV12</stp>
        <stp>GUID UW Equity</stp>
        <stp>FREE_CASH_FLOW_MARGIN</stp>
        <stp>CQ12004</stp>
        <stp/>
        <stp>[NASDAQ.xlsx]FCFMarg BDH!R5C144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EN5" s="4"/>
      </tp>
      <tp>
        <v>-5.8091999999999997</v>
        <stp/>
        <stp>##V3_BDHV12</stp>
        <stp>KTCC UW Equity</stp>
        <stp>FREE_CASH_FLOW_MARGIN</stp>
        <stp>CQ12004</stp>
        <stp/>
        <stp>[NASDAQ.xlsx]FCFMarg BDH!R5C178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V5" s="4"/>
      </tp>
      <tp>
        <v>-34.818100000000001</v>
        <stp/>
        <stp>##V3_BDHV12</stp>
        <stp>EOPN UW Equity</stp>
        <stp>FREE_CASH_FLOW_MARGIN</stp>
        <stp>CQ12004</stp>
        <stp/>
        <stp>[NASDAQ.xlsx]FCFMarg BDH!R5C106</stp>
        <stp>Dir=V</stp>
        <stp>Dts=H</stp>
        <stp>Sort=D</stp>
        <stp>Quote=C</stp>
        <stp>QtTyp=Y</stp>
        <stp>Days=T</stp>
        <stp>Per=cq</stp>
        <stp>DtFmt=D</stp>
        <stp>UseDPDF=Y</stp>
        <stp>cols=1;rows=15</stp>
        <tr r="DB5" s="4"/>
      </tp>
      <tp>
        <v>15.722300000000001</v>
        <stp/>
        <stp>##V3_BDHV12</stp>
        <stp>FISV UW Equity</stp>
        <stp>FREE_CASH_FLOW_MARGIN</stp>
        <stp>CQ12004</stp>
        <stp/>
        <stp>[NASDAQ.xlsx]FCFMarg BDH!R5C135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E5" s="4"/>
      </tp>
      <tp>
        <v>7.5918999999999999</v>
        <stp/>
        <stp>##V3_BDHV12</stp>
        <stp>COOL UW Equity</stp>
        <stp>FREE_CASH_FLOW_MARGIN</stp>
        <stp>CQ12004</stp>
        <stp/>
        <stp>[NASDAQ.xlsx]FCFMarg BDH!R5C200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R5" s="4"/>
      </tp>
      <tp>
        <v>-9.8695000000000004</v>
        <stp/>
        <stp>##V3_BDHV12</stp>
        <stp>EMKR UW Equity</stp>
        <stp>FREE_CASH_FLOW_MARGIN</stp>
        <stp>CQ12004</stp>
        <stp/>
        <stp>[NASDAQ.xlsx]FCFMarg BDH!R5C116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L5" s="4"/>
      </tp>
      <tp t="e">
        <v>#N/A</v>
        <stp/>
        <stp>##V3_BDPV12</stp>
        <stp>ADBE UW Equity</stp>
        <stp>FREE_CASH_FLOW_MARGIN</stp>
        <stp>[NASDAQ.xlsx]Sheet1!R9C18</stp>
        <tr r="R9" s="1"/>
      </tp>
      <tp t="e">
        <v>#N/A</v>
        <stp/>
        <stp>##V3_BDPV12</stp>
        <stp>RCMT UW Equity</stp>
        <stp>SALES_REV_TURN</stp>
        <stp>[NASDAQ.xlsx]Sheet1!R279C15</stp>
        <tr r="O279" s="1"/>
      </tp>
      <tp t="e">
        <v>#N/A</v>
        <stp/>
        <stp>##V3_BDPV12</stp>
        <stp>SYMC UW Equity</stp>
        <stp>RTG_MDY_ISSUER</stp>
        <stp>[NASDAQ.xlsx]Sheet1!R321C11</stp>
        <tr r="K321" s="1"/>
      </tp>
      <tp t="e">
        <v>#N/A</v>
        <stp/>
        <stp>##V3_BDPV12</stp>
        <stp>MXIM UW Equity</stp>
        <stp>BS_CASH_NEAR_CASH_ITEM</stp>
        <stp>[NASDAQ.xlsx]Sheet1!R206C28</stp>
        <tr r="AB206" s="1"/>
      </tp>
      <tp t="e">
        <v>#N/A</v>
        <stp/>
        <stp>##V3_BDPV12</stp>
        <stp>ININ UW Equity</stp>
        <stp>BS_CASH_NEAR_CASH_ITEM</stp>
        <stp>[NASDAQ.xlsx]Sheet1!R161C28</stp>
        <tr r="AB161" s="1"/>
      </tp>
      <tp t="e">
        <v>#N/A</v>
        <stp/>
        <stp>##V3_BDPV12</stp>
        <stp>QUMU UW Equity</stp>
        <stp>SALES_REV_TURN</stp>
        <stp>[NASDAQ.xlsx]Sheet1!R276C15</stp>
        <tr r="O276" s="1"/>
      </tp>
      <tp t="e">
        <v>#N/A</v>
        <stp/>
        <stp>##V3_BDPV12</stp>
        <stp>PFIN UW Equity</stp>
        <stp>BS_CASH_NEAR_CASH_ITEM</stp>
        <stp>[NASDAQ.xlsx]Sheet1!R245C28</stp>
        <tr r="AB245" s="1"/>
      </tp>
      <tp t="e">
        <v>#N/A</v>
        <stp/>
        <stp>##V3_BDPV12</stp>
        <stp>SGMA UW Equity</stp>
        <stp>RTG_MDY_ISSUER</stp>
        <stp>[NASDAQ.xlsx]Sheet1!R300C11</stp>
        <tr r="K300" s="1"/>
      </tp>
      <tp t="e">
        <v>#N/A</v>
        <stp/>
        <stp>##V3_BDPV12</stp>
        <stp>TWIN UW Equity</stp>
        <stp>BS_CASH_NEAR_CASH_ITEM</stp>
        <stp>[NASDAQ.xlsx]Sheet1!R348C28</stp>
        <tr r="AB348" s="1"/>
      </tp>
      <tp t="e">
        <v>#N/A</v>
        <stp/>
        <stp>##V3_BDPV12</stp>
        <stp>ISIL UW Equity</stp>
        <stp>BS_CASH_NEAR_CASH_ITEM</stp>
        <stp>[NASDAQ.xlsx]Sheet1!R166C28</stp>
        <tr r="AB166" s="1"/>
      </tp>
      <tp t="e">
        <v>#N/A</v>
        <stp/>
        <stp>##V3_BDPV12</stp>
        <stp>TRUE UW Equity</stp>
        <stp>NET_WORKING_CAPITAL_INVESTMENT</stp>
        <stp>[NASDAQ.xlsx]Sheet1!R344C27</stp>
        <tr r="AA344" s="1"/>
      </tp>
      <tp t="e">
        <v>#N/A</v>
        <stp/>
        <stp>##V3_BDPV12</stp>
        <stp>IMMR UW Equity</stp>
        <stp>SALES_REV_TURN</stp>
        <stp>[NASDAQ.xlsx]Sheet1!R153C15</stp>
        <tr r="O153" s="1"/>
      </tp>
      <tp t="e">
        <v>#N/A</v>
        <stp/>
        <stp>##V3_BDPV12</stp>
        <stp>RCII UW Equity</stp>
        <stp>BS_CASH_NEAR_CASH_ITEM</stp>
        <stp>[NASDAQ.xlsx]Sheet1!R283C28</stp>
        <tr r="AB283" s="1"/>
      </tp>
      <tp t="e">
        <v>#N/A</v>
        <stp/>
        <stp>##V3_BDPV12</stp>
        <stp>QSII UW Equity</stp>
        <stp>BS_CASH_NEAR_CASH_ITEM</stp>
        <stp>[NASDAQ.xlsx]Sheet1!R271C28</stp>
        <tr r="AB271" s="1"/>
      </tp>
      <tp t="e">
        <v>#N/A</v>
        <stp/>
        <stp>##V3_BDPV12</stp>
        <stp>HSII UW Equity</stp>
        <stp>BS_CASH_NEAR_CASH_ITEM</stp>
        <stp>[NASDAQ.xlsx]Sheet1!R148C28</stp>
        <tr r="AB148" s="1"/>
      </tp>
      <tp t="e">
        <v>#N/A</v>
        <stp/>
        <stp>##V3_BDPV12</stp>
        <stp>EFII UW Equity</stp>
        <stp>BS_CASH_NEAR_CASH_ITEM</stp>
        <stp>[NASDAQ.xlsx]Sheet1!R116C28</stp>
        <tr r="AB116" s="1"/>
      </tp>
      <tp t="e">
        <v>#N/A</v>
        <stp/>
        <stp>##V3_BDPV12</stp>
        <stp>ERII UW Equity</stp>
        <stp>BS_CASH_NEAR_CASH_ITEM</stp>
        <stp>[NASDAQ.xlsx]Sheet1!R120C28</stp>
        <tr r="AB120" s="1"/>
      </tp>
      <tp t="e">
        <v>#N/A</v>
        <stp/>
        <stp>##V3_BDPV12</stp>
        <stp>QLIK UW Equity</stp>
        <stp>BS_CASH_NEAR_CASH_ITEM</stp>
        <stp>[NASDAQ.xlsx]Sheet1!R268C28</stp>
        <tr r="AB268" s="1"/>
      </tp>
      <tp t="e">
        <v>#N/A</v>
        <stp/>
        <stp>##V3_BDPV12</stp>
        <stp>QUIK UW Equity</stp>
        <stp>BS_CASH_NEAR_CASH_ITEM</stp>
        <stp>[NASDAQ.xlsx]Sheet1!R275C28</stp>
        <tr r="AB275" s="1"/>
      </tp>
      <tp t="e">
        <v>#N/A</v>
        <stp/>
        <stp>##V3_BDPV12</stp>
        <stp>RFMD UW Equity</stp>
        <stp>RTG_MDY_ISSUER</stp>
        <stp>[NASDAQ.xlsx]Sheet1!R285C11</stp>
        <tr r="K285" s="1"/>
      </tp>
      <tp t="e">
        <v>#N/A</v>
        <stp/>
        <stp>##V3_BDPV12</stp>
        <stp>SGMS UW Equity</stp>
        <stp>SALES_REV_TURN</stp>
        <stp>[NASDAQ.xlsx]Sheet1!R294C15</stp>
        <tr r="O294" s="1"/>
      </tp>
      <tp t="e">
        <v>#N/A</v>
        <stp/>
        <stp>##V3_BDPV12</stp>
        <stp>PSMI UW Equity</stp>
        <stp>RTG_MDY_ISSUER</stp>
        <stp>[NASDAQ.xlsx]Sheet1!R253C11</stp>
        <tr r="K253" s="1"/>
      </tp>
      <tp t="e">
        <v>#N/A</v>
        <stp/>
        <stp>##V3_BDPV12</stp>
        <stp>TTMI UW Equity</stp>
        <stp>RTG_MDY_ISSUER</stp>
        <stp>[NASDAQ.xlsx]Sheet1!R346C11</stp>
        <tr r="K346" s="1"/>
      </tp>
      <tp t="e">
        <v>#N/A</v>
        <stp/>
        <stp>##V3_BDPV12</stp>
        <stp>SEMI UW Equity</stp>
        <stp>RTG_MDY_ISSUER</stp>
        <stp>[NASDAQ.xlsx]Sheet1!R315C11</stp>
        <tr r="K315" s="1"/>
      </tp>
      <tp t="e">
        <v>#N/A</v>
        <stp/>
        <stp>##V3_BDPV12</stp>
        <stp>GUID UW Equity</stp>
        <stp>BS_CASH_NEAR_CASH_ITEM</stp>
        <stp>[NASDAQ.xlsx]Sheet1!R145C28</stp>
        <tr r="AB145" s="1"/>
      </tp>
      <tp t="e">
        <v>#N/A</v>
        <stp/>
        <stp>##V3_BDPV12</stp>
        <stp>SGMS UW Equity</stp>
        <stp>RTG_MDY_ISSUER</stp>
        <stp>[NASDAQ.xlsx]Sheet1!R294C11</stp>
        <tr r="K294" s="1"/>
      </tp>
      <tp t="e">
        <v>#N/A</v>
        <stp/>
        <stp>##V3_BDPV12</stp>
        <stp>RFMD UW Equity</stp>
        <stp>SALES_REV_TURN</stp>
        <stp>[NASDAQ.xlsx]Sheet1!R285C15</stp>
        <tr r="O285" s="1"/>
      </tp>
      <tp t="e">
        <v>#N/A</v>
        <stp/>
        <stp>##V3_BDPV12</stp>
        <stp>PLUS UW Equity</stp>
        <stp>NET_WORKING_CAPITAL_INVESTMENT</stp>
        <stp>[NASDAQ.xlsx]Sheet1!R125C27</stp>
        <tr r="AA125" s="1"/>
      </tp>
      <tp t="e">
        <v>#N/A</v>
        <stp/>
        <stp>##V3_BDPV12</stp>
        <stp>IMMR UW Equity</stp>
        <stp>RTG_MDY_ISSUER</stp>
        <stp>[NASDAQ.xlsx]Sheet1!R153C11</stp>
        <tr r="K153" s="1"/>
      </tp>
      <tp t="e">
        <v>#N/A</v>
        <stp/>
        <stp>##V3_BDPV12</stp>
        <stp>SGMA UW Equity</stp>
        <stp>SALES_REV_TURN</stp>
        <stp>[NASDAQ.xlsx]Sheet1!R300C15</stp>
        <tr r="O300" s="1"/>
      </tp>
      <tp t="e">
        <v>#N/A</v>
        <stp/>
        <stp>##V3_BDPV12</stp>
        <stp>QUMU UW Equity</stp>
        <stp>RTG_MDY_ISSUER</stp>
        <stp>[NASDAQ.xlsx]Sheet1!R276C11</stp>
        <tr r="K276" s="1"/>
      </tp>
      <tp t="e">
        <v>#N/A</v>
        <stp/>
        <stp>##V3_BDPV12</stp>
        <stp>GLUU UW Equity</stp>
        <stp>NET_WORKING_CAPITAL_INVESTMENT</stp>
        <stp>[NASDAQ.xlsx]Sheet1!R140C27</stp>
        <tr r="AA140" s="1"/>
      </tp>
      <tp t="e">
        <v>#N/A</v>
        <stp/>
        <stp>##V3_BDPV12</stp>
        <stp>SYMC UW Equity</stp>
        <stp>SALES_REV_TURN</stp>
        <stp>[NASDAQ.xlsx]Sheet1!R321C15</stp>
        <tr r="O321" s="1"/>
      </tp>
      <tp t="e">
        <v>#N/A</v>
        <stp/>
        <stp>##V3_BDPV12</stp>
        <stp>RCMT UW Equity</stp>
        <stp>RTG_MDY_ISSUER</stp>
        <stp>[NASDAQ.xlsx]Sheet1!R279C11</stp>
        <tr r="K279" s="1"/>
      </tp>
      <tp t="e">
        <v>#N/A</v>
        <stp/>
        <stp>##V3_BDPV12</stp>
        <stp>EBIX UW Equity</stp>
        <stp>BS_CASH_NEAR_CASH_ITEM</stp>
        <stp>[NASDAQ.xlsx]Sheet1!R109C28</stp>
        <tr r="AB109" s="1"/>
      </tp>
      <tp t="e">
        <v>#N/A</v>
        <stp/>
        <stp>##V3_BDPV12</stp>
        <stp>NCIT UW Equity</stp>
        <stp>BS_CASH_NEAR_CASH_ITEM</stp>
        <stp>[NASDAQ.xlsx]Sheet1!R230C28</stp>
        <tr r="AB230" s="1"/>
      </tp>
      <tp t="e">
        <v>#N/A</v>
        <stp/>
        <stp>##V3_BDPV12</stp>
        <stp>DRIV UW Equity</stp>
        <stp>BS_CASH_NEAR_CASH_ITEM</stp>
        <stp>[NASDAQ.xlsx]Sheet1!R102C28</stp>
        <tr r="AB102" s="1"/>
      </tp>
      <tp t="e">
        <v>#N/A</v>
        <stp/>
        <stp>##V3_BDPV12</stp>
        <stp>FFIV UW Equity</stp>
        <stp>BS_CASH_NEAR_CASH_ITEM</stp>
        <stp>[NASDAQ.xlsx]Sheet1!R129C28</stp>
        <tr r="AB129" s="1"/>
      </tp>
      <tp t="e">
        <v>#N/A</v>
        <stp/>
        <stp>##V3_BDPV12</stp>
        <stp>HLIT UW Equity</stp>
        <stp>BS_CASH_NEAR_CASH_ITEM</stp>
        <stp>[NASDAQ.xlsx]Sheet1!R146C28</stp>
        <tr r="AB146" s="1"/>
      </tp>
      <tp t="e">
        <v>#N/A</v>
        <stp/>
        <stp>##V3_BDPV12</stp>
        <stp>GSIT UW Equity</stp>
        <stp>BS_CASH_NEAR_CASH_ITEM</stp>
        <stp>[NASDAQ.xlsx]Sheet1!R144C28</stp>
        <tr r="AB144" s="1"/>
      </tp>
      <tp t="e">
        <v>#N/A</v>
        <stp/>
        <stp>##V3_BDPV12</stp>
        <stp>SEMI UW Equity</stp>
        <stp>SALES_REV_TURN</stp>
        <stp>[NASDAQ.xlsx]Sheet1!R315C15</stp>
        <tr r="O315" s="1"/>
      </tp>
      <tp t="e">
        <v>#N/A</v>
        <stp/>
        <stp>##V3_BDPV12</stp>
        <stp>TTMI UW Equity</stp>
        <stp>SALES_REV_TURN</stp>
        <stp>[NASDAQ.xlsx]Sheet1!R346C15</stp>
        <tr r="O346" s="1"/>
      </tp>
      <tp t="e">
        <v>#N/A</v>
        <stp/>
        <stp>##V3_BDPV12</stp>
        <stp>TRIP UW Equity</stp>
        <stp>BS_CASH_NEAR_CASH_ITEM</stp>
        <stp>[NASDAQ.xlsx]Sheet1!R342C28</stp>
        <tr r="AB342" s="1"/>
      </tp>
      <tp t="e">
        <v>#N/A</v>
        <stp/>
        <stp>##V3_BDPV12</stp>
        <stp>UPIP UW Equity</stp>
        <stp>BS_CASH_NEAR_CASH_ITEM</stp>
        <stp>[NASDAQ.xlsx]Sheet1!R353C28</stp>
        <tr r="AB353" s="1"/>
      </tp>
      <tp t="e">
        <v>#N/A</v>
        <stp/>
        <stp>##V3_BDPV12</stp>
        <stp>PSMI UW Equity</stp>
        <stp>SALES_REV_TURN</stp>
        <stp>[NASDAQ.xlsx]Sheet1!R253C15</stp>
        <tr r="O253" s="1"/>
      </tp>
      <tp t="e">
        <v>#N/A</v>
        <stp/>
        <stp>##V3_BDPV12</stp>
        <stp>EPIQ UW Equity</stp>
        <stp>BS_CASH_NEAR_CASH_ITEM</stp>
        <stp>[NASDAQ.xlsx]Sheet1!R124C28</stp>
        <tr r="AB124" s="1"/>
      </tp>
      <tp t="e">
        <v>#N/A</v>
        <stp/>
        <stp>##V3_BDPV12</stp>
        <stp>OSIS UW Equity</stp>
        <stp>BS_CASH_NEAR_CASH_ITEM</stp>
        <stp>[NASDAQ.xlsx]Sheet1!R243C28</stp>
        <tr r="AB243" s="1"/>
      </tp>
      <tp t="e">
        <v>#N/A</v>
        <stp/>
        <stp>##V3_BDPV12</stp>
        <stp>BVSN UW Equity</stp>
        <stp>RTG_MOODY_LONG_TERM</stp>
        <stp>[NASDAQ.xlsx]Sheet1!R55C12</stp>
        <tr r="L55" s="1"/>
      </tp>
      <tp t="e">
        <v>#N/A</v>
        <stp/>
        <stp>##V3_BDPV12</stp>
        <stp>ADSK UW Equity</stp>
        <stp>RTG_MOODY_LONG_TERM</stp>
        <stp>[NASDAQ.xlsx]Sheet1!R38C12</stp>
        <tr r="L38" s="1"/>
      </tp>
      <tp t="e">
        <v>#N/A</v>
        <stp/>
        <stp>##V3_BDPV12</stp>
        <stp>AMKR UW Equity</stp>
        <stp>OPER_MARGIN</stp>
        <stp>[NASDAQ.xlsx]Sheet1!R17C17</stp>
        <tr r="Q17" s="1"/>
      </tp>
      <tp t="e">
        <v>#N/A</v>
        <stp/>
        <stp>##V3_BDPV12</stp>
        <stp>CTSH UW Equity</stp>
        <stp>RTG_MOODY_LONG_TERM</stp>
        <stp>[NASDAQ.xlsx]Sheet1!R71C12</stp>
        <tr r="L71" s="1"/>
      </tp>
      <tp t="e">
        <v>#N/A</v>
        <stp/>
        <stp>##V3_BDPV12</stp>
        <stp>CPSI UW Equity</stp>
        <stp>RTG_MOODY_LONG_TERM</stp>
        <stp>[NASDAQ.xlsx]Sheet1!R75C12</stp>
        <tr r="L75" s="1"/>
      </tp>
      <tp t="e">
        <v>#N/A</v>
        <stp/>
        <stp>##V3_BDPV12</stp>
        <stp>BBSI UW Equity</stp>
        <stp>RTG_MOODY_LONG_TERM</stp>
        <stp>[NASDAQ.xlsx]Sheet1!R44C12</stp>
        <tr r="L44" s="1"/>
      </tp>
      <tp t="e">
        <v>#N/A</v>
        <stp/>
        <stp>##V3_BDPV12</stp>
        <stp>BRKS UW Equity</stp>
        <stp>OPER_MARGIN</stp>
        <stp>[NASDAQ.xlsx]Sheet1!R57C17</stp>
        <tr r="Q57" s="1"/>
      </tp>
      <tp t="e">
        <v>#N/A</v>
        <stp/>
        <stp>##V3_BDPV12</stp>
        <stp>ANSS UW Equity</stp>
        <stp>RTG_MOODY_LONG_TERM</stp>
        <stp>[NASDAQ.xlsx]Sheet1!R21C12</stp>
        <tr r="L21" s="1"/>
      </tp>
      <tp t="e">
        <v>#N/A</v>
        <stp/>
        <stp>##V3_BDPV12</stp>
        <stp>BLKB UW Equity</stp>
        <stp>OPER_MARGIN</stp>
        <stp>[NASDAQ.xlsx]Sheet1!R48C17</stp>
        <tr r="Q48" s="1"/>
      </tp>
      <tp t="e">
        <v>#N/A</v>
        <stp/>
        <stp>##V3_BDPV12</stp>
        <stp>PKT UW Equity</stp>
        <stp>RTG_MDY_SEN_UNSECURED_DEBT</stp>
        <stp>[NASDAQ.xlsx]Sheet1!R261C10</stp>
        <tr r="J261" s="1"/>
      </tp>
      <tp t="s">
        <v>#N/A N/A</v>
        <stp/>
        <stp>##V3_BDHV12</stp>
        <stp>RESN UW Equity</stp>
        <stp>OPER_MARGIN</stp>
        <stp>CQ12004</stp>
        <stp/>
        <stp>[NASDAQ.xlsx]OperMarg BDH!R5C283</stp>
        <stp>Dir=V</stp>
        <stp>Dts=H</stp>
        <stp>Sort=D</stp>
        <stp>Quote=C</stp>
        <stp>QtTyp=Y</stp>
        <stp>Days=T</stp>
        <stp>Per=cq</stp>
        <stp>DtFmt=D</stp>
        <stp>UseDPDF=Y</stp>
        <tr r="JW5" s="3"/>
      </tp>
      <tp t="e">
        <v>#N/A</v>
        <stp/>
        <stp>##V3_BDPV12</stp>
        <stp>BIRT UW Equity</stp>
        <stp>OPER_MARGIN</stp>
        <stp>[NASDAQ.xlsx]Sheet1!R6C17</stp>
        <tr r="Q6" s="1"/>
      </tp>
      <tp>
        <v>12.274800000000001</v>
        <stp/>
        <stp>##V3_BDHV12</stp>
        <stp>ATML UW Equity</stp>
        <stp>FREE_CASH_FLOW_MARGIN</stp>
        <stp>CQ12004</stp>
        <stp/>
        <stp>[NASDAQ.xlsx]FCFMarg BDH!R5C33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G5" s="4"/>
      </tp>
      <tp>
        <v>17.920400000000001</v>
        <stp/>
        <stp>##V3_BDHV12</stp>
        <stp>BRCM UW Equity</stp>
        <stp>FREE_CASH_FLOW_MARGIN</stp>
        <stp>CQ12004</stp>
        <stp/>
        <stp>[NASDAQ.xlsx]FCFMarg BDH!R5C52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AZ5" s="4"/>
      </tp>
      <tp>
        <v>-0.78239999999999998</v>
        <stp/>
        <stp>##V3_BDHV12</stp>
        <stp>EXTR UW Equity</stp>
        <stp>FREE_CASH_FLOW_MARGIN</stp>
        <stp>CQ12004</stp>
        <stp/>
        <stp>[NASDAQ.xlsx]FCFMarg BDH!R5C127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W5" s="4"/>
      </tp>
      <tp>
        <v>2.3540999999999999</v>
        <stp/>
        <stp>##V3_BDHV12</stp>
        <stp>DTLK UW Equity</stp>
        <stp>FREE_CASH_FLOW_MARGIN</stp>
        <stp>CQ12004</stp>
        <stp/>
        <stp>[NASDAQ.xlsx]FCFMarg BDH!R5C94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P5" s="4"/>
      </tp>
      <tp>
        <v>10.1684</v>
        <stp/>
        <stp>##V3_BDHV12</stp>
        <stp>FSLR UW Equity</stp>
        <stp>FREE_CASH_FLOW_MARGIN</stp>
        <stp>CQ12004</stp>
        <stp/>
        <stp>[NASDAQ.xlsx]FCFMarg BDH!R5C134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ED5" s="4"/>
      </tp>
      <tp>
        <v>-2.6890000000000001</v>
        <stp/>
        <stp>##V3_BDHV12</stp>
        <stp>ELNK UW Equity</stp>
        <stp>FREE_CASH_FLOW_MARGIN</stp>
        <stp>CQ12004</stp>
        <stp/>
        <stp>[NASDAQ.xlsx]FCFMarg BDH!R5C107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C5" s="4"/>
      </tp>
      <tp>
        <v>1.3167</v>
        <stp/>
        <stp>##V3_BDHV12</stp>
        <stp>KFRC UW Equity</stp>
        <stp>FREE_CASH_FLOW_MARGIN</stp>
        <stp>CQ12004</stp>
        <stp/>
        <stp>[NASDAQ.xlsx]FCFMarg BDH!R5C179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FW5" s="4"/>
      </tp>
      <tp t="e">
        <v>#N/A</v>
        <stp/>
        <stp>##V3_BDPV12</stp>
        <stp>INTC UW Equity</stp>
        <stp>NET_WORKING_CAPITAL_INVESTMENT</stp>
        <stp>[NASDAQ.xlsx]Sheet1!R160C27</stp>
        <tr r="AA160" s="1"/>
      </tp>
      <tp t="e">
        <v>#N/A</v>
        <stp/>
        <stp>##V3_BDPV12</stp>
        <stp>LLTC UW Equity</stp>
        <stp>NET_WORKING_CAPITAL_INVESTMENT</stp>
        <stp>[NASDAQ.xlsx]Sheet1!R191C27</stp>
        <tr r="AA191" s="1"/>
      </tp>
      <tp t="e">
        <v>#N/A</v>
        <stp/>
        <stp>##V3_BDPV12</stp>
        <stp>FALC UW Equity</stp>
        <stp>RTG_MDY_ISSUER</stp>
        <stp>[NASDAQ.xlsx]Sheet1!R132C11</stp>
        <tr r="K132" s="1"/>
      </tp>
      <tp t="e">
        <v>#N/A</v>
        <stp/>
        <stp>##V3_BDPV12</stp>
        <stp>SLTC UW Equity</stp>
        <stp>NET_WORKING_CAPITAL_INVESTMENT</stp>
        <stp>[NASDAQ.xlsx]Sheet1!R297C27</stp>
        <tr r="AA297" s="1"/>
      </tp>
      <tp t="e">
        <v>#N/A</v>
        <stp/>
        <stp>##V3_BDPV12</stp>
        <stp>SMTC UW Equity</stp>
        <stp>NET_WORKING_CAPITAL_INVESTMENT</stp>
        <stp>[NASDAQ.xlsx]Sheet1!R298C27</stp>
        <tr r="AA298" s="1"/>
      </tp>
      <tp t="e">
        <v>#N/A</v>
        <stp/>
        <stp>##V3_BDPV12</stp>
        <stp>PXLW UW Equity</stp>
        <stp>SALES_REV_TURN</stp>
        <stp>[NASDAQ.xlsx]Sheet1!R257C15</stp>
        <tr r="O257" s="1"/>
      </tp>
      <tp t="e">
        <v>#N/A</v>
        <stp/>
        <stp>##V3_BDPV12</stp>
        <stp>NETE UW Equity</stp>
        <stp>NET_WORKING_CAPITAL_INVESTMENT</stp>
        <stp>[NASDAQ.xlsx]Sheet1!R231C27</stp>
        <tr r="AA231" s="1"/>
      </tp>
      <tp t="e">
        <v>#N/A</v>
        <stp/>
        <stp>##V3_BDPV12</stp>
        <stp>FSLR UW Equity</stp>
        <stp>SALES_REV_TURN</stp>
        <stp>[NASDAQ.xlsx]Sheet1!R135C15</stp>
        <tr r="O135" s="1"/>
      </tp>
      <tp t="e">
        <v>#N/A</v>
        <stp/>
        <stp>##V3_BDPV12</stp>
        <stp>UNTD UW Equity</stp>
        <stp>NET_WORKING_CAPITAL_INVESTMENT</stp>
        <stp>[NASDAQ.xlsx]Sheet1!R352C27</stp>
        <tr r="AA352" s="1"/>
      </tp>
      <tp t="e">
        <v>#N/A</v>
        <stp/>
        <stp>##V3_BDPV12</stp>
        <stp>OCLR UW Equity</stp>
        <stp>SALES_REV_TURN</stp>
        <stp>[NASDAQ.xlsx]Sheet1!R239C15</stp>
        <tr r="O239" s="1"/>
      </tp>
      <tp t="e">
        <v>#N/A</v>
        <stp/>
        <stp>##V3_BDPV12</stp>
        <stp>IGTE UW Equity</stp>
        <stp>NET_WORKING_CAPITAL_INVESTMENT</stp>
        <stp>[NASDAQ.xlsx]Sheet1!R152C27</stp>
        <tr r="AA152" s="1"/>
      </tp>
      <tp t="e">
        <v>#N/A</v>
        <stp/>
        <stp>##V3_BDPV12</stp>
        <stp>WSTG UW Equity</stp>
        <stp>NET_WORKING_CAPITAL_INVESTMENT</stp>
        <stp>[NASDAQ.xlsx]Sheet1!R366C27</stp>
        <tr r="AA366" s="1"/>
      </tp>
      <tp t="e">
        <v>#N/A</v>
        <stp/>
        <stp>##V3_BDPV12</stp>
        <stp>KVHI UW Equity</stp>
        <stp>BS_CASH_NEAR_CASH_ITEM</stp>
        <stp>[NASDAQ.xlsx]Sheet1!R185C28</stp>
        <tr r="AB185" s="1"/>
      </tp>
      <tp t="e">
        <v>#N/A</v>
        <stp/>
        <stp>##V3_BDPV12</stp>
        <stp>XPLR UW Equity</stp>
        <stp>SALES_REV_TURN</stp>
        <stp>[NASDAQ.xlsx]Sheet1!R371C15</stp>
        <tr r="O371" s="1"/>
      </tp>
      <tp t="e">
        <v>#N/A</v>
        <stp/>
        <stp>##V3_BDPV12</stp>
        <stp>PRLS UW Equity</stp>
        <stp>SALES_REV_TURN</stp>
        <stp>[NASDAQ.xlsx]Sheet1!R251C15</stp>
        <tr r="O251" s="1"/>
      </tp>
      <tp t="e">
        <v>#N/A</v>
        <stp/>
        <stp>##V3_BDPV12</stp>
        <stp>ULTI UW Equity</stp>
        <stp>NET_WORKING_CAPITAL_INVESTMENT</stp>
        <stp>[NASDAQ.xlsx]Sheet1!R337C27</stp>
        <tr r="AA337" s="1"/>
      </tp>
      <tp t="e">
        <v>#N/A</v>
        <stp/>
        <stp>##V3_BDPV12</stp>
        <stp>OVTI UW Equity</stp>
        <stp>NET_WORKING_CAPITAL_INVESTMENT</stp>
        <stp>[NASDAQ.xlsx]Sheet1!R241C27</stp>
        <tr r="AA241" s="1"/>
      </tp>
      <tp t="e">
        <v>#N/A</v>
        <stp/>
        <stp>##V3_BDPV12</stp>
        <stp>NATI UW Equity</stp>
        <stp>NET_WORKING_CAPITAL_INVESTMENT</stp>
        <stp>[NASDAQ.xlsx]Sheet1!R229C27</stp>
        <tr r="AA229" s="1"/>
      </tp>
      <tp t="e">
        <v>#N/A</v>
        <stp/>
        <stp>##V3_BDPV12</stp>
        <stp>SPLK UW Equity</stp>
        <stp>RTG_MDY_ISSUER</stp>
        <stp>[NASDAQ.xlsx]Sheet1!R310C11</stp>
        <tr r="K310" s="1"/>
      </tp>
      <tp t="e">
        <v>#N/A</v>
        <stp/>
        <stp>##V3_BDPV12</stp>
        <stp>PCTI UW Equity</stp>
        <stp>NET_WORKING_CAPITAL_INVESTMENT</stp>
        <stp>[NASDAQ.xlsx]Sheet1!R249C27</stp>
        <tr r="AA249" s="1"/>
      </tp>
      <tp t="e">
        <v>#N/A</v>
        <stp/>
        <stp>##V3_BDPV12</stp>
        <stp>IDTI UW Equity</stp>
        <stp>NET_WORKING_CAPITAL_INVESTMENT</stp>
        <stp>[NASDAQ.xlsx]Sheet1!R158C27</stp>
        <tr r="AA158" s="1"/>
      </tp>
      <tp t="e">
        <v>#N/A</v>
        <stp/>
        <stp>##V3_BDPV12</stp>
        <stp>MITK UW Equity</stp>
        <stp>NET_WORKING_CAPITAL_INVESTMENT</stp>
        <stp>[NASDAQ.xlsx]Sheet1!R222C27</stp>
        <tr r="AA222" s="1"/>
      </tp>
      <tp t="e">
        <v>#N/A</v>
        <stp/>
        <stp>##V3_BDPV12</stp>
        <stp>LPTH UW Equity</stp>
        <stp>NET_WORKING_CAPITAL_INVESTMENT</stp>
        <stp>[NASDAQ.xlsx]Sheet1!R189C27</stp>
        <tr r="AA189" s="1"/>
      </tp>
      <tp t="e">
        <v>#N/A</v>
        <stp/>
        <stp>##V3_BDPV12</stp>
        <stp>MFLX UW Equity</stp>
        <stp>SALES_REV_TURN</stp>
        <stp>[NASDAQ.xlsx]Sheet1!R228C15</stp>
        <tr r="O228" s="1"/>
      </tp>
      <tp t="e">
        <v>#N/A</v>
        <stp/>
        <stp>##V3_BDPV12</stp>
        <stp>HILL UW Equity</stp>
        <stp>RTG_MDY_ISSUER</stp>
        <stp>[NASDAQ.xlsx]Sheet1!R105C11</stp>
        <tr r="K105" s="1"/>
      </tp>
      <tp t="e">
        <v>#N/A</v>
        <stp/>
        <stp>##V3_BDPV12</stp>
        <stp>DLHC UW Equity</stp>
        <stp>BS_CASH_NEAR_CASH_ITEM</stp>
        <stp>[NASDAQ.xlsx]Sheet1!R104C28</stp>
        <tr r="AB104" s="1"/>
      </tp>
      <tp t="e">
        <v>#N/A</v>
        <stp/>
        <stp>##V3_BDPV12</stp>
        <stp>HSTM UW Equity</stp>
        <stp>NET_WORKING_CAPITAL_INVESTMENT</stp>
        <stp>[NASDAQ.xlsx]Sheet1!R147C27</stp>
        <tr r="AA147" s="1"/>
      </tp>
      <tp t="e">
        <v>#N/A</v>
        <stp/>
        <stp>##V3_BDPV12</stp>
        <stp>DGLY UW Equity</stp>
        <stp>SALES_REV_TURN</stp>
        <stp>[NASDAQ.xlsx]Sheet1!R101C15</stp>
        <tr r="O101" s="1"/>
      </tp>
      <tp t="e">
        <v>#N/A</v>
        <stp/>
        <stp>##V3_BDPV12</stp>
        <stp>MKTO UW Equity</stp>
        <stp>NET_WORKING_CAPITAL_INVESTMENT</stp>
        <stp>[NASDAQ.xlsx]Sheet1!R204C27</stp>
        <tr r="AA204" s="1"/>
      </tp>
      <tp t="e">
        <v>#N/A</v>
        <stp/>
        <stp>##V3_BDPV12</stp>
        <stp>QRHC UW Equity</stp>
        <stp>BS_CASH_NEAR_CASH_ITEM</stp>
        <stp>[NASDAQ.xlsx]Sheet1!R274C28</stp>
        <tr r="AB274" s="1"/>
      </tp>
      <tp t="e">
        <v>#N/A</v>
        <stp/>
        <stp>##V3_BDPV12</stp>
        <stp>PRLS UW Equity</stp>
        <stp>RTG_MDY_ISSUER</stp>
        <stp>[NASDAQ.xlsx]Sheet1!R251C11</stp>
        <tr r="K251" s="1"/>
      </tp>
      <tp t="e">
        <v>#N/A</v>
        <stp/>
        <stp>##V3_BDPV12</stp>
        <stp>XPLR UW Equity</stp>
        <stp>RTG_MDY_ISSUER</stp>
        <stp>[NASDAQ.xlsx]Sheet1!R371C11</stp>
        <tr r="K371" s="1"/>
      </tp>
      <tp t="e">
        <v>#N/A</v>
        <stp/>
        <stp>##V3_BDPV12</stp>
        <stp>SATS UW Equity</stp>
        <stp>NET_WORKING_CAPITAL_INVESTMENT</stp>
        <stp>[NASDAQ.xlsx]Sheet1!R111C27</stp>
        <tr r="AA111" s="1"/>
      </tp>
      <tp t="e">
        <v>#N/A</v>
        <stp/>
        <stp>##V3_BDPV12</stp>
        <stp>ENTR UW Equity</stp>
        <stp>NET_WORKING_CAPITAL_INVESTMENT</stp>
        <stp>[NASDAQ.xlsx]Sheet1!R123C27</stp>
        <tr r="AA123" s="1"/>
      </tp>
      <tp t="e">
        <v>#N/A</v>
        <stp/>
        <stp>##V3_BDPV12</stp>
        <stp>EXTR UW Equity</stp>
        <stp>NET_WORKING_CAPITAL_INVESTMENT</stp>
        <stp>[NASDAQ.xlsx]Sheet1!R128C27</stp>
        <tr r="AA128" s="1"/>
      </tp>
      <tp t="e">
        <v>#N/A</v>
        <stp/>
        <stp>##V3_BDPV12</stp>
        <stp>OCLR UW Equity</stp>
        <stp>RTG_MDY_ISSUER</stp>
        <stp>[NASDAQ.xlsx]Sheet1!R239C11</stp>
        <tr r="K239" s="1"/>
      </tp>
      <tp t="e">
        <v>#N/A</v>
        <stp/>
        <stp>##V3_BDPV12</stp>
        <stp>SMTP UW Equity</stp>
        <stp>NET_WORKING_CAPITAL_INVESTMENT</stp>
        <stp>[NASDAQ.xlsx]Sheet1!R306C27</stp>
        <tr r="AA306" s="1"/>
      </tp>
      <tp t="e">
        <v>#N/A</v>
        <stp/>
        <stp>##V3_BDPV12</stp>
        <stp>MSTR UW Equity</stp>
        <stp>NET_WORKING_CAPITAL_INVESTMENT</stp>
        <stp>[NASDAQ.xlsx]Sheet1!R220C27</stp>
        <tr r="AA220" s="1"/>
      </tp>
      <tp t="e">
        <v>#N/A</v>
        <stp/>
        <stp>##V3_BDPV12</stp>
        <stp>FSLR UW Equity</stp>
        <stp>RTG_MDY_ISSUER</stp>
        <stp>[NASDAQ.xlsx]Sheet1!R135C11</stp>
        <tr r="K135" s="1"/>
      </tp>
      <tp t="e">
        <v>#N/A</v>
        <stp/>
        <stp>##V3_BDPV12</stp>
        <stp>PXLW UW Equity</stp>
        <stp>RTG_MDY_ISSUER</stp>
        <stp>[NASDAQ.xlsx]Sheet1!R257C11</stp>
        <tr r="K257" s="1"/>
      </tp>
      <tp t="e">
        <v>#N/A</v>
        <stp/>
        <stp>##V3_BDPV12</stp>
        <stp>FALC UW Equity</stp>
        <stp>SALES_REV_TURN</stp>
        <stp>[NASDAQ.xlsx]Sheet1!R132C15</stp>
        <tr r="O132" s="1"/>
      </tp>
      <tp t="e">
        <v>#N/A</v>
        <stp/>
        <stp>##V3_BDPV12</stp>
        <stp>VRTU UW Equity</stp>
        <stp>NET_WORKING_CAPITAL_INVESTMENT</stp>
        <stp>[NASDAQ.xlsx]Sheet1!R363C27</stp>
        <tr r="AA363" s="1"/>
      </tp>
      <tp t="e">
        <v>#N/A</v>
        <stp/>
        <stp>##V3_BDPV12</stp>
        <stp>UCTT UW Equity</stp>
        <stp>NET_WORKING_CAPITAL_INVESTMENT</stp>
        <stp>[NASDAQ.xlsx]Sheet1!R350C27</stp>
        <tr r="AA350" s="1"/>
      </tp>
      <tp t="e">
        <v>#N/A</v>
        <stp/>
        <stp>##V3_BDPV12</stp>
        <stp>INTU UW Equity</stp>
        <stp>NET_WORKING_CAPITAL_INVESTMENT</stp>
        <stp>[NASDAQ.xlsx]Sheet1!R168C27</stp>
        <tr r="AA168" s="1"/>
      </tp>
      <tp t="e">
        <v>#N/A</v>
        <stp/>
        <stp>##V3_BDPV12</stp>
        <stp>JKHY UW Equity</stp>
        <stp>BS_CASH_NEAR_CASH_ITEM</stp>
        <stp>[NASDAQ.xlsx]Sheet1!R173C28</stp>
        <tr r="AB173" s="1"/>
      </tp>
      <tp t="e">
        <v>#N/A</v>
        <stp/>
        <stp>##V3_BDPV12</stp>
        <stp>WATT UW Equity</stp>
        <stp>NET_WORKING_CAPITAL_INVESTMENT</stp>
        <stp>[NASDAQ.xlsx]Sheet1!R119C27</stp>
        <tr r="AA119" s="1"/>
      </tp>
      <tp t="e">
        <v>#N/A</v>
        <stp/>
        <stp>##V3_BDPV12</stp>
        <stp>MNTX UW Equity</stp>
        <stp>NET_WORKING_CAPITAL_INVESTMENT</stp>
        <stp>[NASDAQ.xlsx]Sheet1!R203C27</stp>
        <tr r="AA203" s="1"/>
      </tp>
      <tp t="e">
        <v>#N/A</v>
        <stp/>
        <stp>##V3_BDPV12</stp>
        <stp>DGLY UW Equity</stp>
        <stp>RTG_MDY_ISSUER</stp>
        <stp>[NASDAQ.xlsx]Sheet1!R101C11</stp>
        <tr r="K101" s="1"/>
      </tp>
      <tp t="e">
        <v>#N/A</v>
        <stp/>
        <stp>##V3_BDPV12</stp>
        <stp>PCTY UW Equity</stp>
        <stp>NET_WORKING_CAPITAL_INVESTMENT</stp>
        <stp>[NASDAQ.xlsx]Sheet1!R248C27</stp>
        <tr r="AA248" s="1"/>
      </tp>
      <tp t="e">
        <v>#N/A</v>
        <stp/>
        <stp>##V3_BDPV12</stp>
        <stp>INTX UW Equity</stp>
        <stp>NET_WORKING_CAPITAL_INVESTMENT</stp>
        <stp>[NASDAQ.xlsx]Sheet1!R165C27</stp>
        <tr r="AA165" s="1"/>
      </tp>
      <tp t="e">
        <v>#N/A</v>
        <stp/>
        <stp>##V3_BDPV12</stp>
        <stp>HILL UW Equity</stp>
        <stp>SALES_REV_TURN</stp>
        <stp>[NASDAQ.xlsx]Sheet1!R105C15</stp>
        <tr r="O105" s="1"/>
      </tp>
      <tp t="e">
        <v>#N/A</v>
        <stp/>
        <stp>##V3_BDPV12</stp>
        <stp>MFLX UW Equity</stp>
        <stp>RTG_MDY_ISSUER</stp>
        <stp>[NASDAQ.xlsx]Sheet1!R228C11</stp>
        <tr r="K228" s="1"/>
      </tp>
      <tp t="e">
        <v>#N/A</v>
        <stp/>
        <stp>##V3_BDPV12</stp>
        <stp>MCHP UW Equity</stp>
        <stp>BS_CASH_NEAR_CASH_ITEM</stp>
        <stp>[NASDAQ.xlsx]Sheet1!R216C28</stp>
        <tr r="AB216" s="1"/>
      </tp>
      <tp t="e">
        <v>#N/A</v>
        <stp/>
        <stp>##V3_BDPV12</stp>
        <stp>SPLK UW Equity</stp>
        <stp>SALES_REV_TURN</stp>
        <stp>[NASDAQ.xlsx]Sheet1!R310C15</stp>
        <tr r="O310" s="1"/>
      </tp>
      <tp t="e">
        <v>#N/A</v>
        <stp/>
        <stp>##V3_BDPV12</stp>
        <stp>AWRE UW Equity</stp>
        <stp>RTG_MOODY_LONG_TERM</stp>
        <stp>[NASDAQ.xlsx]Sheet1!R41C12</stp>
        <tr r="L41" s="1"/>
      </tp>
      <tp t="e">
        <v>#N/A</v>
        <stp/>
        <stp>##V3_BDPV12</stp>
        <stp>CCRN UW Equity</stp>
        <stp>RTG_MOODY_LONG_TERM</stp>
        <stp>[NASDAQ.xlsx]Sheet1!R88C12</stp>
        <tr r="L88" s="1"/>
      </tp>
      <tp t="e">
        <v>#N/A</v>
        <stp/>
        <stp>##V3_BDPV12</stp>
        <stp>CERN UW Equity</stp>
        <stp>RTG_MOODY_LONG_TERM</stp>
        <stp>[NASDAQ.xlsx]Sheet1!R65C12</stp>
        <tr r="L65" s="1"/>
      </tp>
      <tp t="e">
        <v>#N/A</v>
        <stp/>
        <stp>##V3_BDPV12</stp>
        <stp>ARRS UW Equity</stp>
        <stp>RTG_MOODY_LONG_TERM</stp>
        <stp>[NASDAQ.xlsx]Sheet1!R27C12</stp>
        <tr r="L27" s="1"/>
      </tp>
      <tp t="e">
        <v>#N/A</v>
        <stp/>
        <stp>##V3_BDPV12</stp>
        <stp>MDRX UW Equity</stp>
        <stp>RTG_MOODY_LONG_TERM</stp>
        <stp>[NASDAQ.xlsx]Sheet1!R13C12</stp>
        <tr r="L13" s="1"/>
      </tp>
      <tp t="e">
        <v>#N/A</v>
        <stp/>
        <stp>##V3_BDPV12</stp>
        <stp>CLRX UW Equity</stp>
        <stp>RTG_MOODY_LONG_TERM</stp>
        <stp>[NASDAQ.xlsx]Sheet1!R72C12</stp>
        <tr r="L72" s="1"/>
      </tp>
      <tp t="e">
        <v>#N/A</v>
        <stp/>
        <stp>##V3_BDPV12</stp>
        <stp>SLP UW Equity</stp>
        <stp>RTG_MDY_SEN_UNSECURED_DEBT</stp>
        <stp>[NASDAQ.xlsx]Sheet1!R303C10</stp>
        <tr r="J303" s="1"/>
      </tp>
      <tp>
        <v>26.600300000000001</v>
        <stp/>
        <stp>##V3_BDHV12</stp>
        <stp>CSCO UW Equity</stp>
        <stp>FREE_CASH_FLOW_MARGIN</stp>
        <stp>CQ12004</stp>
        <stp/>
        <stp>[NASDAQ.xlsx]FCFMarg BDH!R5C67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O5" s="4"/>
      </tp>
      <tp>
        <v>14.684100000000001</v>
        <stp/>
        <stp>##V3_BDHV12</stp>
        <stp>CTSH UW Equity</stp>
        <stp>FREE_CASH_FLOW_MARGIN</stp>
        <stp>CQ12004</stp>
        <stp/>
        <stp>[NASDAQ.xlsx]FCFMarg BDH!R5C70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R5" s="4"/>
      </tp>
      <tp>
        <v>-2.1507999999999998</v>
        <stp/>
        <stp>##V3_BDHV12</stp>
        <stp>DRAM UW Equity</stp>
        <stp>FREE_CASH_FLOW_MARGIN</stp>
        <stp>CQ12004</stp>
        <stp/>
        <stp>[NASDAQ.xlsx]FCFMarg BDH!R5C95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Q5" s="4"/>
      </tp>
      <tp>
        <v>11.2386</v>
        <stp/>
        <stp>##V3_BDHV12</stp>
        <stp>DRIV UW Equity</stp>
        <stp>FREE_CASH_FLOW_MARGIN</stp>
        <stp>CQ12004</stp>
        <stp/>
        <stp>[NASDAQ.xlsx]FCFMarg BDH!R5C101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W5" s="4"/>
      </tp>
      <tp>
        <v>30.481400000000001</v>
        <stp/>
        <stp>##V3_BDHV12</stp>
        <stp>MSFT UW Equity</stp>
        <stp>FREE_CASH_FLOW_MARGIN</stp>
        <stp>CQ12004</stp>
        <stp/>
        <stp>[NASDAQ.xlsx]FCFMarg BDH!R5C218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HJ5" s="4"/>
      </tp>
      <tp>
        <v>8.6585000000000001</v>
        <stp/>
        <stp>##V3_BDHV12</stp>
        <stp>MTSI UW Equity</stp>
        <stp>FREE_CASH_FLOW_MARGIN</stp>
        <stp>CQ12004</stp>
        <stp/>
        <stp>[NASDAQ.xlsx]FCFMarg BDH!R5C198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GP5" s="4"/>
      </tp>
      <tp>
        <v>-7.1582999999999997</v>
        <stp/>
        <stp>##V3_BDHV12</stp>
        <stp>GRPN UW Equity</stp>
        <stp>FREE_CASH_FLOW_MARGIN</stp>
        <stp>CQ12004</stp>
        <stp/>
        <stp>[NASDAQ.xlsx]FCFMarg BDH!R5C142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EL5" s="4"/>
      </tp>
      <tp>
        <v>24.5579</v>
        <stp/>
        <stp>##V3_BDHV12</stp>
        <stp>ENOC UW Equity</stp>
        <stp>FREE_CASH_FLOW_MARGIN</stp>
        <stp>CQ12004</stp>
        <stp/>
        <stp>[NASDAQ.xlsx]FCFMarg BDH!R5C120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DP5" s="4"/>
      </tp>
      <tp>
        <v>10.9169</v>
        <stp/>
        <stp>##V3_BDHV12</stp>
        <stp>LECO UW Equity</stp>
        <stp>FREE_CASH_FLOW_MARGIN</stp>
        <stp>CQ12004</stp>
        <stp/>
        <stp>[NASDAQ.xlsx]FCFMarg BDH!R5C189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G5" s="4"/>
      </tp>
      <tp t="e">
        <v>#N/A</v>
        <stp/>
        <stp>##V3_BDPV12</stp>
        <stp>ISSC UW Equity</stp>
        <stp>NET_WORKING_CAPITAL_INVESTMENT</stp>
        <stp>[NASDAQ.xlsx]Sheet1!R157C27</stp>
        <tr r="AA157" s="1"/>
      </tp>
      <tp t="e">
        <v>#N/A</v>
        <stp/>
        <stp>##V3_BDPV12</stp>
        <stp>COOL UW Equity</stp>
        <stp>BS_CASH_NEAR_CASH_ITEM</stp>
        <stp>[NASDAQ.xlsx]Sheet1!R201C28</stp>
        <tr r="AB201" s="1"/>
      </tp>
      <tp t="e">
        <v>#N/A</v>
        <stp/>
        <stp>##V3_BDPV12</stp>
        <stp>QCOM UW Equity</stp>
        <stp>BS_CASH_NEAR_CASH_ITEM</stp>
        <stp>[NASDAQ.xlsx]Sheet1!R270C28</stp>
        <tr r="AB270" s="1"/>
      </tp>
      <tp t="e">
        <v>#N/A</v>
        <stp/>
        <stp>##V3_BDPV12</stp>
        <stp>HSON UW Equity</stp>
        <stp>BS_CASH_NEAR_CASH_ITEM</stp>
        <stp>[NASDAQ.xlsx]Sheet1!R150C28</stp>
        <tr r="AB150" s="1"/>
      </tp>
      <tp t="e">
        <v>#N/A</v>
        <stp/>
        <stp>##V3_BDPV12</stp>
        <stp>ELON UW Equity</stp>
        <stp>BS_CASH_NEAR_CASH_ITEM</stp>
        <stp>[NASDAQ.xlsx]Sheet1!R110C28</stp>
        <tr r="AB110" s="1"/>
      </tp>
      <tp t="e">
        <v>#N/A</v>
        <stp/>
        <stp>##V3_BDPV12</stp>
        <stp>YHOO UW Equity</stp>
        <stp>BS_CASH_NEAR_CASH_ITEM</stp>
        <stp>[NASDAQ.xlsx]Sheet1!R373C28</stp>
        <tr r="AB373" s="1"/>
      </tp>
      <tp t="e">
        <v>#N/A</v>
        <stp/>
        <stp>##V3_BDPV12</stp>
        <stp>TZOO UW Equity</stp>
        <stp>BS_CASH_NEAR_CASH_ITEM</stp>
        <stp>[NASDAQ.xlsx]Sheet1!R341C28</stp>
        <tr r="AB341" s="1"/>
      </tp>
      <tp t="e">
        <v>#N/A</v>
        <stp/>
        <stp>##V3_BDPV12</stp>
        <stp>JCOM UW Equity</stp>
        <stp>BS_CASH_NEAR_CASH_ITEM</stp>
        <stp>[NASDAQ.xlsx]Sheet1!R172C28</stp>
        <tr r="AB172" s="1"/>
      </tp>
      <tp t="e">
        <v>#N/A</v>
        <stp/>
        <stp>##V3_BDPV12</stp>
        <stp>XRSC UW Equity</stp>
        <stp>NET_WORKING_CAPITAL_INVESTMENT</stp>
        <stp>[NASDAQ.xlsx]Sheet1!R372C27</stp>
        <tr r="AA372" s="1"/>
      </tp>
      <tp t="e">
        <v>#N/A</v>
        <stp/>
        <stp>##V3_BDPV12</stp>
        <stp>SPSC UW Equity</stp>
        <stp>NET_WORKING_CAPITAL_INVESTMENT</stp>
        <stp>[NASDAQ.xlsx]Sheet1!R311C27</stp>
        <tr r="AA311" s="1"/>
      </tp>
      <tp t="e">
        <v>#N/A</v>
        <stp/>
        <stp>##V3_BDPV12</stp>
        <stp>SCON UW Equity</stp>
        <stp>BS_CASH_NEAR_CASH_ITEM</stp>
        <stp>[NASDAQ.xlsx]Sheet1!R318C28</stp>
        <tr r="AB318" s="1"/>
      </tp>
      <tp t="e">
        <v>#N/A</v>
        <stp/>
        <stp>##V3_BDPV12</stp>
        <stp>SCSC UW Equity</stp>
        <stp>NET_WORKING_CAPITAL_INVESTMENT</stp>
        <stp>[NASDAQ.xlsx]Sheet1!R293C27</stp>
        <tr r="AA293" s="1"/>
      </tp>
      <tp t="e">
        <v>#N/A</v>
        <stp/>
        <stp>##V3_BDPV12</stp>
        <stp>EVOL UW Equity</stp>
        <stp>BS_CASH_NEAR_CASH_ITEM</stp>
        <stp>[NASDAQ.xlsx]Sheet1!R126C28</stp>
        <tr r="AB126" s="1"/>
      </tp>
      <tp t="e">
        <v>#N/A</v>
        <stp/>
        <stp>##V3_BDPV12</stp>
        <stp>LOOK UW Equity</stp>
        <stp>BS_CASH_NEAR_CASH_ITEM</stp>
        <stp>[NASDAQ.xlsx]Sheet1!R197C28</stp>
        <tr r="AB197" s="1"/>
      </tp>
      <tp t="e">
        <v>#N/A</v>
        <stp/>
        <stp>##V3_BDPV12</stp>
        <stp>EMKR UW Equity</stp>
        <stp>SALES_REV_TURN</stp>
        <stp>[NASDAQ.xlsx]Sheet1!R117C15</stp>
        <tr r="O117" s="1"/>
      </tp>
      <tp t="e">
        <v>#N/A</v>
        <stp/>
        <stp>##V3_BDPV12</stp>
        <stp>PRKR UW Equity</stp>
        <stp>SALES_REV_TURN</stp>
        <stp>[NASDAQ.xlsx]Sheet1!R247C15</stp>
        <tr r="O247" s="1"/>
      </tp>
      <tp t="e">
        <v>#N/A</v>
        <stp/>
        <stp>##V3_BDPV12</stp>
        <stp>SWKS UW Equity</stp>
        <stp>SALES_REV_TURN</stp>
        <stp>[NASDAQ.xlsx]Sheet1!R304C15</stp>
        <tr r="O304" s="1"/>
      </tp>
      <tp t="e">
        <v>#N/A</v>
        <stp/>
        <stp>##V3_BDPV12</stp>
        <stp>SYKE UW Equity</stp>
        <stp>RTG_MDY_ISSUER</stp>
        <stp>[NASDAQ.xlsx]Sheet1!R320C11</stp>
        <tr r="K320" s="1"/>
      </tp>
      <tp t="e">
        <v>#N/A</v>
        <stp/>
        <stp>##V3_BDPV12</stp>
        <stp>GOOG UW Equity</stp>
        <stp>BS_CASH_NEAR_CASH_ITEM</stp>
        <stp>[NASDAQ.xlsx]Sheet1!R141C28</stp>
        <tr r="AB141" s="1"/>
      </tp>
      <tp t="e">
        <v>#N/A</v>
        <stp/>
        <stp>##V3_BDPV12</stp>
        <stp>SMSI UW Equity</stp>
        <stp>NET_WORKING_CAPITAL_INVESTMENT</stp>
        <stp>[NASDAQ.xlsx]Sheet1!R305C27</stp>
        <tr r="AA305" s="1"/>
      </tp>
      <tp t="e">
        <v>#N/A</v>
        <stp/>
        <stp>##V3_BDPV12</stp>
        <stp>VDSI UW Equity</stp>
        <stp>NET_WORKING_CAPITAL_INVESTMENT</stp>
        <stp>[NASDAQ.xlsx]Sheet1!R355C27</stp>
        <tr r="AA355" s="1"/>
      </tp>
      <tp t="e">
        <v>#N/A</v>
        <stp/>
        <stp>##V3_BDPV12</stp>
        <stp>ISSI UW Equity</stp>
        <stp>NET_WORKING_CAPITAL_INVESTMENT</stp>
        <stp>[NASDAQ.xlsx]Sheet1!R159C27</stp>
        <tr r="AA159" s="1"/>
      </tp>
      <tp t="e">
        <v>#N/A</v>
        <stp/>
        <stp>##V3_BDPV12</stp>
        <stp>MTSI UW Equity</stp>
        <stp>NET_WORKING_CAPITAL_INVESTMENT</stp>
        <stp>[NASDAQ.xlsx]Sheet1!R199C27</stp>
        <tr r="AA199" s="1"/>
      </tp>
      <tp t="e">
        <v>#N/A</v>
        <stp/>
        <stp>##V3_BDPV12</stp>
        <stp>VRSK UW Equity</stp>
        <stp>NET_WORKING_CAPITAL_INVESTMENT</stp>
        <stp>[NASDAQ.xlsx]Sheet1!R359C27</stp>
        <tr r="AA359" s="1"/>
      </tp>
      <tp t="e">
        <v>#N/A</v>
        <stp/>
        <stp>##V3_BDPV12</stp>
        <stp>INOD UW Equity</stp>
        <stp>BS_CASH_NEAR_CASH_ITEM</stp>
        <stp>[NASDAQ.xlsx]Sheet1!R156C28</stp>
        <tr r="AB156" s="1"/>
      </tp>
      <tp t="e">
        <v>#N/A</v>
        <stp/>
        <stp>##V3_BDPV12</stp>
        <stp>DIOD UW Equity</stp>
        <stp>BS_CASH_NEAR_CASH_ITEM</stp>
        <stp>[NASDAQ.xlsx]Sheet1!R103C28</stp>
        <tr r="AB103" s="1"/>
      </tp>
      <tp t="e">
        <v>#N/A</v>
        <stp/>
        <stp>##V3_BDPV12</stp>
        <stp>ENOC UW Equity</stp>
        <stp>BS_CASH_NEAR_CASH_ITEM</stp>
        <stp>[NASDAQ.xlsx]Sheet1!R121C28</stp>
        <tr r="AB121" s="1"/>
      </tp>
      <tp t="e">
        <v>#N/A</v>
        <stp/>
        <stp>##V3_BDPV12</stp>
        <stp>LPSN UW Equity</stp>
        <stp>NET_WORKING_CAPITAL_INVESTMENT</stp>
        <stp>[NASDAQ.xlsx]Sheet1!R194C27</stp>
        <tr r="AA194" s="1"/>
      </tp>
      <tp t="e">
        <v>#N/A</v>
        <stp/>
        <stp>##V3_BDPV12</stp>
        <stp>MTSN UW Equity</stp>
        <stp>NET_WORKING_CAPITAL_INVESTMENT</stp>
        <stp>[NASDAQ.xlsx]Sheet1!R205C27</stp>
        <tr r="AA205" s="1"/>
      </tp>
      <tp t="e">
        <v>#N/A</v>
        <stp/>
        <stp>##V3_BDPV12</stp>
        <stp>KBALV UW Equity</stp>
        <stp>NET_WORKING_CAPITAL_INVESTMENT</stp>
        <stp>[NASDAQ.xlsx]Sheet1!R182C27</stp>
        <tr r="AA182" s="1"/>
      </tp>
      <tp t="e">
        <v>#N/A</v>
        <stp/>
        <stp>##V3_BDPV12</stp>
        <stp>RESN UW Equity</stp>
        <stp>NET_WORKING_CAPITAL_INVESTMENT</stp>
        <stp>[NASDAQ.xlsx]Sheet1!R284C27</stp>
        <tr r="AA284" s="1"/>
      </tp>
      <tp t="e">
        <v>#N/A</v>
        <stp/>
        <stp>##V3_BDPV12</stp>
        <stp>RLOC UW Equity</stp>
        <stp>BS_CASH_NEAR_CASH_ITEM</stp>
        <stp>[NASDAQ.xlsx]Sheet1!R280C28</stp>
        <tr r="AB280" s="1"/>
      </tp>
      <tp t="e">
        <v>#N/A</v>
        <stp/>
        <stp>##V3_BDPV12</stp>
        <stp>MDSO UW Equity</stp>
        <stp>NET_WORKING_CAPITAL_INVESTMENT</stp>
        <stp>[NASDAQ.xlsx]Sheet1!R210C27</stp>
        <tr r="AA210" s="1"/>
      </tp>
      <tp t="e">
        <v>#N/A</v>
        <stp/>
        <stp>##V3_BDPV12</stp>
        <stp>VRSN UW Equity</stp>
        <stp>NET_WORKING_CAPITAL_INVESTMENT</stp>
        <stp>[NASDAQ.xlsx]Sheet1!R358C27</stp>
        <tr r="AA358" s="1"/>
      </tp>
      <tp t="e">
        <v>#N/A</v>
        <stp/>
        <stp>##V3_BDPV12</stp>
        <stp>SYKE UW Equity</stp>
        <stp>SALES_REV_TURN</stp>
        <stp>[NASDAQ.xlsx]Sheet1!R320C15</stp>
        <tr r="O320" s="1"/>
      </tp>
      <tp t="e">
        <v>#N/A</v>
        <stp/>
        <stp>##V3_BDPV12</stp>
        <stp>PRKR UW Equity</stp>
        <stp>RTG_MDY_ISSUER</stp>
        <stp>[NASDAQ.xlsx]Sheet1!R247C11</stp>
        <tr r="K247" s="1"/>
      </tp>
      <tp t="e">
        <v>#N/A</v>
        <stp/>
        <stp>##V3_BDPV12</stp>
        <stp>SWKS UW Equity</stp>
        <stp>RTG_MDY_ISSUER</stp>
        <stp>[NASDAQ.xlsx]Sheet1!R304C11</stp>
        <tr r="K304" s="1"/>
      </tp>
      <tp t="e">
        <v>#N/A</v>
        <stp/>
        <stp>##V3_BDPV12</stp>
        <stp>FNSR UW Equity</stp>
        <stp>NET_WORKING_CAPITAL_INVESTMENT</stp>
        <stp>[NASDAQ.xlsx]Sheet1!R133C27</stp>
        <tr r="AA133" s="1"/>
      </tp>
      <tp t="e">
        <v>#N/A</v>
        <stp/>
        <stp>##V3_BDPV12</stp>
        <stp>EMKR UW Equity</stp>
        <stp>RTG_MDY_ISSUER</stp>
        <stp>[NASDAQ.xlsx]Sheet1!R117C11</stp>
        <tr r="K117" s="1"/>
      </tp>
      <tp t="e">
        <v>#N/A</v>
        <stp/>
        <stp>##V3_BDPV12</stp>
        <stp>VTSS UW Equity</stp>
        <stp>NET_WORKING_CAPITAL_INVESTMENT</stp>
        <stp>[NASDAQ.xlsx]Sheet1!R364C27</stp>
        <tr r="AA364" s="1"/>
      </tp>
      <tp t="e">
        <v>#N/A</v>
        <stp/>
        <stp>##V3_BDPV12</stp>
        <stp>NLST UW Equity</stp>
        <stp>NET_WORKING_CAPITAL_INVESTMENT</stp>
        <stp>[NASDAQ.xlsx]Sheet1!R233C27</stp>
        <tr r="AA233" s="1"/>
      </tp>
      <tp t="e">
        <v>#N/A</v>
        <stp/>
        <stp>##V3_BDPV12</stp>
        <stp>FISV UW Equity</stp>
        <stp>NET_WORKING_CAPITAL_INVESTMENT</stp>
        <stp>[NASDAQ.xlsx]Sheet1!R136C27</stp>
        <tr r="AA136" s="1"/>
      </tp>
      <tp t="e">
        <v>#N/A</v>
        <stp/>
        <stp>##V3_BDPV12</stp>
        <stp>JDSU UW Equity</stp>
        <stp>NET_WORKING_CAPITAL_INVESTMENT</stp>
        <stp>[NASDAQ.xlsx]Sheet1!R174C27</stp>
        <tr r="AA174" s="1"/>
      </tp>
      <tp t="e">
        <v>#N/A</v>
        <stp/>
        <stp>##V3_BDPV12</stp>
        <stp>MOSY UW Equity</stp>
        <stp>NET_WORKING_CAPITAL_INVESTMENT</stp>
        <stp>[NASDAQ.xlsx]Sheet1!R226C27</stp>
        <tr r="AA226" s="1"/>
      </tp>
      <tp t="e">
        <v>#N/A</v>
        <stp/>
        <stp>##V3_BDPV12</stp>
        <stp>KBALB UW Equity</stp>
        <stp>NET_WORKING_CAPITAL_INVESTMENT</stp>
        <stp>[NASDAQ.xlsx]Sheet1!R181C27</stp>
        <tr r="AA181" s="1"/>
      </tp>
      <tp t="e">
        <v>#N/A</v>
        <stp/>
        <stp>##V3_BDPV12</stp>
        <stp>ARUN UW Equity</stp>
        <stp>RTG_MOODY_LONG_TERM</stp>
        <stp>[NASDAQ.xlsx]Sheet1!R28C12</stp>
        <tr r="L28" s="1"/>
      </tp>
      <tp t="e">
        <v>#N/A</v>
        <stp/>
        <stp>##V3_BDPV12</stp>
        <stp>CAMP UW Equity</stp>
        <stp>OPER_MARGIN</stp>
        <stp>[NASDAQ.xlsx]Sheet1!R62C17</stp>
        <tr r="Q62" s="1"/>
      </tp>
      <tp t="e">
        <v>#N/A</v>
        <stp/>
        <stp>##V3_BDPV12</stp>
        <stp>CCMP UW Equity</stp>
        <stp>OPER_MARGIN</stp>
        <stp>[NASDAQ.xlsx]Sheet1!R60C17</stp>
        <tr r="Q60" s="1"/>
      </tp>
      <tp t="e">
        <v>#N/A</v>
        <stp/>
        <stp>##V3_BDPV12</stp>
        <stp>BTUI UW Equity</stp>
        <stp>RTG_MOODY_LONG_TERM</stp>
        <stp>[NASDAQ.xlsx]Sheet1!R58C12</stp>
        <tr r="L58" s="1"/>
      </tp>
      <tp t="e">
        <v>#N/A</v>
        <stp/>
        <stp>##V3_BDPV12</stp>
        <stp>ATML UW Equity</stp>
        <stp>OPER_MARGIN</stp>
        <stp>[NASDAQ.xlsx]Sheet1!R34C17</stp>
        <tr r="Q34" s="1"/>
      </tp>
      <tp t="e">
        <v>#N/A</v>
        <stp/>
        <stp>##V3_BDPV12</stp>
        <stp>COMM UW Equity</stp>
        <stp>OPER_MARGIN</stp>
        <stp>[NASDAQ.xlsx]Sheet1!R73C17</stp>
        <tr r="Q73" s="1"/>
      </tp>
      <tp t="e">
        <v>#N/A</v>
        <stp/>
        <stp>##V3_BDPV12</stp>
        <stp>CCUR UW Equity</stp>
        <stp>RTG_MOODY_LONG_TERM</stp>
        <stp>[NASDAQ.xlsx]Sheet1!R80C12</stp>
        <tr r="L80" s="1"/>
      </tp>
      <tp t="e">
        <v>#N/A</v>
        <stp/>
        <stp>##V3_BDPV12</stp>
        <stp>ASUR UW Equity</stp>
        <stp>RTG_MOODY_LONG_TERM</stp>
        <stp>[NASDAQ.xlsx]Sheet1!R33C12</stp>
        <tr r="L33" s="1"/>
      </tp>
      <tp t="e">
        <v>#N/A</v>
        <stp/>
        <stp>##V3_BDPV12</stp>
        <stp>CRUS UW Equity</stp>
        <stp>RTG_MOODY_LONG_TERM</stp>
        <stp>[NASDAQ.xlsx]Sheet1!R67C12</stp>
        <tr r="L67" s="1"/>
      </tp>
      <tp t="e">
        <v>#N/A</v>
        <stp/>
        <stp>##V3_BDPV12</stp>
        <stp>IMI UW Equity</stp>
        <stp>RTG_MDY_SEN_UNSECURED_DEBT</stp>
        <stp>[NASDAQ.xlsx]Sheet1!R162C10</stp>
        <tr r="J162" s="1"/>
      </tp>
      <tp>
        <v>18.532399999999999</v>
        <stp/>
        <stp>##V3_BDHV12</stp>
        <stp>CSPI UW Equity</stp>
        <stp>FREE_CASH_FLOW_MARGIN</stp>
        <stp>CQ12004</stp>
        <stp/>
        <stp>[NASDAQ.xlsx]FCFMarg BDH!R5C90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L5" s="4"/>
      </tp>
      <tp>
        <v>2.8062</v>
        <stp/>
        <stp>##V3_BDHV12</stp>
        <stp>CCRN UW Equity</stp>
        <stp>FREE_CASH_FLOW_MARGIN</stp>
        <stp>CQ12004</stp>
        <stp/>
        <stp>[NASDAQ.xlsx]FCFMarg BDH!R5C87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CI5" s="4"/>
      </tp>
      <tp>
        <v>12.414400000000001</v>
        <stp/>
        <stp>##V3_BDHV12</stp>
        <stp>ARUN UW Equity</stp>
        <stp>FREE_CASH_FLOW_MARGIN</stp>
        <stp>CQ12004</stp>
        <stp/>
        <stp>[NASDAQ.xlsx]FCFMarg BDH!R5C27</stp>
        <stp>Dir=V</stp>
        <stp>Dts=H</stp>
        <stp>Sort=D</stp>
        <stp>Quote=C</stp>
        <stp>QtTyp=Y</stp>
        <stp>Days=T</stp>
        <stp>Per=cq</stp>
        <stp>DtFmt=D</stp>
        <stp>UseDPDF=Y</stp>
        <stp>cols=1;rows=30</stp>
        <tr r="AA5" s="4"/>
      </tp>
      <tp t="e">
        <v>#N/A</v>
        <stp/>
        <stp>##V3_BDPV12</stp>
        <stp>ACXM UW Equity</stp>
        <stp>EBITDA_TO_TOT_INT_EXP</stp>
        <stp>[NASDAQ.xlsx]Sheet1!R7C21</stp>
        <tr r="U7" s="1"/>
      </tp>
      <tp>
        <v>0.76280000000000003</v>
        <stp/>
        <stp>##V3_BDHV12</stp>
        <stp>MSTR UW Equity</stp>
        <stp>FREE_CASH_FLOW_MARGIN</stp>
        <stp>CQ12004</stp>
        <stp/>
        <stp>[NASDAQ.xlsx]FCFMarg BDH!R5C219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HK5" s="4"/>
      </tp>
      <tp>
        <v>-18.68</v>
        <stp/>
        <stp>##V3_BDHV12</stp>
        <stp>LPTH UW Equity</stp>
        <stp>FREE_CASH_FLOW_MARGIN</stp>
        <stp>CQ12004</stp>
        <stp/>
        <stp>[NASDAQ.xlsx]FCFMarg BDH!R5C188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GF5" s="4"/>
      </tp>
      <tp>
        <v>-14.8552</v>
        <stp/>
        <stp>##V3_BDHV12</stp>
        <stp>GSIT UW Equity</stp>
        <stp>FREE_CASH_FLOW_MARGIN</stp>
        <stp>CQ12004</stp>
        <stp/>
        <stp>[NASDAQ.xlsx]FCFMarg BDH!R5C143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EM5" s="4"/>
      </tp>
      <tp>
        <v>-673.52769999999998</v>
        <stp/>
        <stp>##V3_BDHV12</stp>
        <stp>MNGA UW Equity</stp>
        <stp>FREE_CASH_FLOW_MARGIN</stp>
        <stp>CQ12004</stp>
        <stp/>
        <stp>[NASDAQ.xlsx]FCFMarg BDH!R5C199</stp>
        <stp>Dir=V</stp>
        <stp>Dts=H</stp>
        <stp>Sort=D</stp>
        <stp>Quote=C</stp>
        <stp>QtTyp=Y</stp>
        <stp>Days=T</stp>
        <stp>Per=cq</stp>
        <stp>DtFmt=D</stp>
        <stp>UseDPDF=Y</stp>
        <stp>cols=1;rows=18</stp>
        <tr r="GQ5" s="4"/>
      </tp>
      <tp>
        <v>-2.8144999999999998</v>
        <stp/>
        <stp>##V3_BDHV12</stp>
        <stp>ENPH UW Equity</stp>
        <stp>FREE_CASH_FLOW_MARGIN</stp>
        <stp>CQ12004</stp>
        <stp/>
        <stp>[NASDAQ.xlsx]FCFMarg BDH!R5C121</stp>
        <stp>Dir=V</stp>
        <stp>Dts=H</stp>
        <stp>Sort=D</stp>
        <stp>Quote=C</stp>
        <stp>QtTyp=Y</stp>
        <stp>Days=T</stp>
        <stp>Per=cq</stp>
        <stp>DtFmt=D</stp>
        <stp>UseDPDF=Y</stp>
        <stp>cols=1;rows=15</stp>
        <tr r="DQ5" s="4"/>
      </tp>
      <tp>
        <v>-5.8179999999999996</v>
        <stp/>
        <stp>##V3_BDHV12</stp>
        <stp>FNSR UW Equity</stp>
        <stp>FREE_CASH_FLOW_MARGIN</stp>
        <stp>CQ12004</stp>
        <stp/>
        <stp>[NASDAQ.xlsx]FCFMarg BDH!R5C132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B5" s="4"/>
      </tp>
      <tp>
        <v>23.4863</v>
        <stp/>
        <stp>##V3_BDHV12</stp>
        <stp>MDSO UW Equity</stp>
        <stp>FREE_CASH_FLOW_MARGIN</stp>
        <stp>CQ12004</stp>
        <stp/>
        <stp>[NASDAQ.xlsx]FCFMarg BDH!R5C209</stp>
        <stp>Dir=V</stp>
        <stp>Dts=H</stp>
        <stp>Sort=D</stp>
        <stp>Quote=C</stp>
        <stp>QtTyp=Y</stp>
        <stp>Days=T</stp>
        <stp>Per=cq</stp>
        <stp>DtFmt=D</stp>
        <stp>UseDPDF=Y</stp>
        <stp>cols=1;rows=22</stp>
        <tr r="HA5" s="4"/>
      </tp>
      <tp>
        <v>-19.203299999999999</v>
        <stp/>
        <stp>##V3_BDHV12</stp>
        <stp>DGLY UW Equity</stp>
        <stp>FREE_CASH_FLOW_MARGIN</stp>
        <stp>CQ12004</stp>
        <stp/>
        <stp>[NASDAQ.xlsx]FCFMarg BDH!R5C100</stp>
        <stp>Dir=V</stp>
        <stp>Dts=H</stp>
        <stp>Sort=D</stp>
        <stp>Quote=C</stp>
        <stp>QtTyp=Y</stp>
        <stp>Days=T</stp>
        <stp>Per=cq</stp>
        <stp>DtFmt=D</stp>
        <stp>UseDPDF=Y</stp>
        <stp>cols=1;rows=29</stp>
        <tr r="CV5" s="4"/>
      </tp>
      <tp>
        <v>11.7583</v>
        <stp/>
        <stp>##V3_BDHV12</stp>
        <stp>EDGW UW Equity</stp>
        <stp>FREE_CASH_FLOW_MARGIN</stp>
        <stp>CQ12004</stp>
        <stp/>
        <stp>[NASDAQ.xlsx]FCFMarg BDH!R5C111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DG5" s="4"/>
      </tp>
      <tp t="e">
        <v>#N/A</v>
        <stp/>
        <stp>##V3_BDPV12</stp>
        <stp>KFRC UW Equity</stp>
        <stp>NET_WORKING_CAPITAL_INVESTMENT</stp>
        <stp>[NASDAQ.xlsx]Sheet1!R180C27</stp>
        <tr r="AA180" s="1"/>
      </tp>
      <tp t="e">
        <v>#N/A</v>
        <stp/>
        <stp>##V3_BDPV12</stp>
        <stp>DMRC UW Equity</stp>
        <stp>NET_WORKING_CAPITAL_INVESTMENT</stp>
        <stp>[NASDAQ.xlsx]Sheet1!R100C27</stp>
        <tr r="AA100" s="1"/>
      </tp>
      <tp t="e">
        <v>#N/A</v>
        <stp/>
        <stp>##V3_BDPV12</stp>
        <stp>ELRC UW Equity</stp>
        <stp>NET_WORKING_CAPITAL_INVESTMENT</stp>
        <stp>[NASDAQ.xlsx]Sheet1!R114C27</stp>
        <tr r="AA114" s="1"/>
      </tp>
      <tp t="e">
        <v>#N/A</v>
        <stp/>
        <stp>##V3_BDPV12</stp>
        <stp>ZBRA UW Equity</stp>
        <stp>NET_WORKING_CAPITAL_INVESTMENT</stp>
        <stp>[NASDAQ.xlsx]Sheet1!R374C27</stp>
        <tr r="AA374" s="1"/>
      </tp>
      <tp t="e">
        <v>#N/A</v>
        <stp/>
        <stp>##V3_BDPV12</stp>
        <stp>TSRA UW Equity</stp>
        <stp>NET_WORKING_CAPITAL_INVESTMENT</stp>
        <stp>[NASDAQ.xlsx]Sheet1!R333C27</stp>
        <tr r="AA333" s="1"/>
      </tp>
      <tp t="e">
        <v>#N/A</v>
        <stp/>
        <stp>##V3_BDPV12</stp>
        <stp>SANM UW Equity</stp>
        <stp>BS_CASH_NEAR_CASH_ITEM</stp>
        <stp>[NASDAQ.xlsx]Sheet1!R291C28</stp>
        <tr r="AB291" s="1"/>
      </tp>
      <tp t="e">
        <v>#N/A</v>
        <stp/>
        <stp>##V3_BDPV12</stp>
        <stp>ONNN UW Equity</stp>
        <stp>BS_CASH_NEAR_CASH_ITEM</stp>
        <stp>[NASDAQ.xlsx]Sheet1!R242C28</stp>
        <tr r="AB242" s="1"/>
      </tp>
      <tp t="e">
        <v>#N/A</v>
        <stp/>
        <stp>##V3_BDPV12</stp>
        <stp>MGRC UW Equity</stp>
        <stp>NET_WORKING_CAPITAL_INVESTMENT</stp>
        <stp>[NASDAQ.xlsx]Sheet1!R207C27</stp>
        <tr r="AA207" s="1"/>
      </tp>
      <tp t="e">
        <v>#N/A</v>
        <stp/>
        <stp>##V3_BDPV12</stp>
        <stp>MANH UW Equity</stp>
        <stp>BS_CASH_NEAR_CASH_ITEM</stp>
        <stp>[NASDAQ.xlsx]Sheet1!R202C28</stp>
        <tr r="AB202" s="1"/>
      </tp>
      <tp t="e">
        <v>#N/A</v>
        <stp/>
        <stp>##V3_BDPV12</stp>
        <stp>ELNK UW Equity</stp>
        <stp>BS_CASH_NEAR_CASH_ITEM</stp>
        <stp>[NASDAQ.xlsx]Sheet1!R108C28</stp>
        <tr r="AB108" s="1"/>
      </tp>
      <tp t="e">
        <v>#N/A</v>
        <stp/>
        <stp>##V3_BDPV12</stp>
        <stp>MIND UW Equity</stp>
        <stp>BS_CASH_NEAR_CASH_ITEM</stp>
        <stp>[NASDAQ.xlsx]Sheet1!R221C28</stp>
        <tr r="AB221" s="1"/>
      </tp>
      <tp t="e">
        <v>#N/A</v>
        <stp/>
        <stp>##V3_BDPV12</stp>
        <stp>TSRI UW Equity</stp>
        <stp>NET_WORKING_CAPITAL_INVESTMENT</stp>
        <stp>[NASDAQ.xlsx]Sheet1!R345C27</stp>
        <tr r="AA345" s="1"/>
      </tp>
      <tp t="e">
        <v>#N/A</v>
        <stp/>
        <stp>##V3_BDPV12</stp>
        <stp>MU UW Equity</stp>
        <stp>TOT_DEBT_TO_EBITDA</stp>
        <stp>[NASDAQ.xlsx]Sheet1!R217C20</stp>
        <tr r="T217" s="1"/>
      </tp>
      <tp t="e">
        <v>#N/A</v>
        <stp/>
        <stp>##V3_BDPV12</stp>
        <stp>OVRL UW Equity</stp>
        <stp>NET_WORKING_CAPITAL_INVESTMENT</stp>
        <stp>[NASDAQ.xlsx]Sheet1!R244C27</stp>
        <tr r="AA244" s="1"/>
      </tp>
      <tp t="e">
        <v>#N/A</v>
        <stp/>
        <stp>##V3_BDPV12</stp>
        <stp>MCRL UW Equity</stp>
        <stp>NET_WORKING_CAPITAL_INVESTMENT</stp>
        <stp>[NASDAQ.xlsx]Sheet1!R215C27</stp>
        <tr r="AA215" s="1"/>
      </tp>
      <tp t="e">
        <v>#N/A</v>
        <stp/>
        <stp>##V3_BDPV12</stp>
        <stp>SYNA UW Equity</stp>
        <stp>BS_CASH_NEAR_CASH_ITEM</stp>
        <stp>[NASDAQ.xlsx]Sheet1!R323C28</stp>
        <tr r="AB323" s="1"/>
      </tp>
      <tp t="e">
        <v>#N/A</v>
        <stp/>
        <stp>##V3_BDPV12</stp>
        <stp>STRM UW Equity</stp>
        <stp>NET_WORKING_CAPITAL_INVESTMENT</stp>
        <stp>[NASDAQ.xlsx]Sheet1!R314C27</stp>
        <tr r="AA314" s="1"/>
      </tp>
      <tp t="e">
        <v>#N/A</v>
        <stp/>
        <stp>##V3_BDPV12</stp>
        <stp>SYNC UW Equity</stp>
        <stp>BS_CASH_NEAR_CASH_ITEM</stp>
        <stp>[NASDAQ.xlsx]Sheet1!R322C28</stp>
        <tr r="AB322" s="1"/>
      </tp>
      <tp t="e">
        <v>#N/A</v>
        <stp/>
        <stp>##V3_BDPV12</stp>
        <stp>SSNC UW Equity</stp>
        <stp>BS_CASH_NEAR_CASH_ITEM</stp>
        <stp>[NASDAQ.xlsx]Sheet1!R312C28</stp>
        <tr r="AB312" s="1"/>
      </tp>
      <tp t="e">
        <v>#N/A</v>
        <stp/>
        <stp>##V3_BDPV12</stp>
        <stp>FORM UW Equity</stp>
        <stp>NET_WORKING_CAPITAL_INVESTMENT</stp>
        <stp>[NASDAQ.xlsx]Sheet1!R138C27</stp>
        <tr r="AA138" s="1"/>
      </tp>
      <tp t="e">
        <v>#N/A</v>
        <stp/>
        <stp>##V3_BDPV12</stp>
        <stp>LORL UW Equity</stp>
        <stp>NET_WORKING_CAPITAL_INVESTMENT</stp>
        <stp>[NASDAQ.xlsx]Sheet1!R198C27</stp>
        <tr r="AA198" s="1"/>
      </tp>
      <tp t="e">
        <v>#N/A</v>
        <stp/>
        <stp>##V3_BDPV12</stp>
        <stp>MLNX UW Equity</stp>
        <stp>BS_CASH_NEAR_CASH_ITEM</stp>
        <stp>[NASDAQ.xlsx]Sheet1!R211C28</stp>
        <tr r="AB211" s="1"/>
      </tp>
      <tp t="e">
        <v>#N/A</v>
        <stp/>
        <stp>##V3_BDPV12</stp>
        <stp>MERU UW Equity</stp>
        <stp>NET_WORKING_CAPITAL_INVESTMENT</stp>
        <stp>[NASDAQ.xlsx]Sheet1!R214C27</stp>
        <tr r="AA214" s="1"/>
      </tp>
      <tp t="e">
        <v>#N/A</v>
        <stp/>
        <stp>##V3_BDPV12</stp>
        <stp>XLNX UW Equity</stp>
        <stp>BS_CASH_NEAR_CASH_ITEM</stp>
        <stp>[NASDAQ.xlsx]Sheet1!R370C28</stp>
        <tr r="AB370" s="1"/>
      </tp>
      <tp t="e">
        <v>#N/A</v>
        <stp/>
        <stp>##V3_BDPV12</stp>
        <stp>SPRT UW Equity</stp>
        <stp>NET_WORKING_CAPITAL_INVESTMENT</stp>
        <stp>[NASDAQ.xlsx]Sheet1!R319C27</stp>
        <tr r="AA319" s="1"/>
      </tp>
      <tp t="e">
        <v>#N/A</v>
        <stp/>
        <stp>##V3_BDPV12</stp>
        <stp>MENT UW Equity</stp>
        <stp>BS_CASH_NEAR_CASH_ITEM</stp>
        <stp>[NASDAQ.xlsx]Sheet1!R212C28</stp>
        <tr r="AB212" s="1"/>
      </tp>
      <tp t="e">
        <v>#N/A</v>
        <stp/>
        <stp>##V3_BDPV12</stp>
        <stp>SYNT UW Equity</stp>
        <stp>BS_CASH_NEAR_CASH_ITEM</stp>
        <stp>[NASDAQ.xlsx]Sheet1!R326C28</stp>
        <tr r="AB326" s="1"/>
      </tp>
      <tp t="e">
        <v>#N/A</v>
        <stp/>
        <stp>##V3_BDPV12</stp>
        <stp>UBNT UW Equity</stp>
        <stp>BS_CASH_NEAR_CASH_ITEM</stp>
        <stp>[NASDAQ.xlsx]Sheet1!R349C28</stp>
        <tr r="AB349" s="1"/>
      </tp>
      <tp t="e">
        <v>#N/A</v>
        <stp/>
        <stp>##V3_BDPV12</stp>
        <stp>TQNT UW Equity</stp>
        <stp>BS_CASH_NEAR_CASH_ITEM</stp>
        <stp>[NASDAQ.xlsx]Sheet1!R343C28</stp>
        <tr r="AB343" s="1"/>
      </tp>
      <tp t="e">
        <v>#N/A</v>
        <stp/>
        <stp>##V3_BDPV12</stp>
        <stp>VRNT UW Equity</stp>
        <stp>BS_CASH_NEAR_CASH_ITEM</stp>
        <stp>[NASDAQ.xlsx]Sheet1!R357C28</stp>
        <tr r="AB357" s="1"/>
      </tp>
      <tp t="e">
        <v>#N/A</v>
        <stp/>
        <stp>##V3_BDPV12</stp>
        <stp>SYRX UW Equity</stp>
        <stp>NET_WORKING_CAPITAL_INVESTMENT</stp>
        <stp>[NASDAQ.xlsx]Sheet1!R327C27</stp>
        <tr r="AA327" s="1"/>
      </tp>
      <tp t="e">
        <v>#N/A</v>
        <stp/>
        <stp>##V3_BDPV12</stp>
        <stp>LTRX UW Equity</stp>
        <stp>NET_WORKING_CAPITAL_INVESTMENT</stp>
        <stp>[NASDAQ.xlsx]Sheet1!R187C27</stp>
        <tr r="AA187" s="1"/>
      </tp>
      <tp t="e">
        <v>#N/A</v>
        <stp/>
        <stp>##V3_BDPV12</stp>
        <stp>FTNT UW Equity</stp>
        <stp>BS_CASH_NEAR_CASH_ITEM</stp>
        <stp>[NASDAQ.xlsx]Sheet1!R139C28</stp>
        <tr r="AB139" s="1"/>
      </tp>
      <tp t="e">
        <v>#N/A</v>
        <stp/>
        <stp>##V3_BDPV12</stp>
        <stp>VRNS UW Equity</stp>
        <stp>BS_CASH_NEAR_CASH_ITEM</stp>
        <stp>[NASDAQ.xlsx]Sheet1!R354C28</stp>
        <tr r="AB354" s="1"/>
      </tp>
      <tp t="e">
        <v>#N/A</v>
        <stp/>
        <stp>##V3_BDPV12</stp>
        <stp>SONS UW Equity</stp>
        <stp>BS_CASH_NEAR_CASH_ITEM</stp>
        <stp>[NASDAQ.xlsx]Sheet1!R308C28</stp>
        <tr r="AB308" s="1"/>
      </tp>
      <tp t="e">
        <v>#N/A</v>
        <stp/>
        <stp>##V3_BDPV12</stp>
        <stp>CVLT UW Equity</stp>
        <stp>OPER_MARGIN</stp>
        <stp>[NASDAQ.xlsx]Sheet1!R74C17</stp>
        <tr r="Q74" s="1"/>
      </tp>
      <tp t="e">
        <v>#N/A</v>
        <stp/>
        <stp>##V3_BDPV12</stp>
        <stp>ABTL UW Equity</stp>
        <stp>RTG_MOODY_LONG_TERM</stp>
        <stp>[NASDAQ.xlsx]Sheet1!R37C12</stp>
        <tr r="L37" s="1"/>
      </tp>
      <tp t="e">
        <v>#N/A</v>
        <stp/>
        <stp>##V3_BDPV12</stp>
        <stp>CMTL UW Equity</stp>
        <stp>RTG_MOODY_LONG_TERM</stp>
        <stp>[NASDAQ.xlsx]Sheet1!R78C12</stp>
        <tr r="L78" s="1"/>
      </tp>
      <tp t="e">
        <v>#N/A</v>
        <stp/>
        <stp>##V3_BDPV12</stp>
        <stp>ASTI UW Equity</stp>
        <stp>RTG_MOODY_LONG_TERM</stp>
        <stp>[NASDAQ.xlsx]Sheet1!R29C12</stp>
        <tr r="L29" s="1"/>
      </tp>
      <tp t="e">
        <v>#N/A</v>
        <stp/>
        <stp>##V3_BDPV12</stp>
        <stp>ACLS UW Equity</stp>
        <stp>OPER_MARGIN</stp>
        <stp>[NASDAQ.xlsx]Sheet1!R42C17</stp>
        <tr r="Q42" s="1"/>
      </tp>
      <tp t="e">
        <v>#N/A</v>
        <stp/>
        <stp>##V3_BDPV12</stp>
        <stp>AXTI UW Equity</stp>
        <stp>RTG_MOODY_LONG_TERM</stp>
        <stp>[NASDAQ.xlsx]Sheet1!R43C12</stp>
        <tr r="L43" s="1"/>
      </tp>
      <tp t="e">
        <v>#N/A</v>
        <stp/>
        <stp>##V3_BDPV12</stp>
        <stp>ALTR UW Equity</stp>
        <stp>RTG_MOODY_LONG_TERM</stp>
        <stp>[NASDAQ.xlsx]Sheet1!R14C12</stp>
        <tr r="L14" s="1"/>
      </tp>
      <tp t="e">
        <v>#N/A</v>
        <stp/>
        <stp>##V3_BDPV12</stp>
        <stp>TWOU UW Equity</stp>
        <stp>SALES_REV_TURN</stp>
        <stp>[NASDAQ.xlsx]Sheet1!R3C15</stp>
        <tr r="O3" s="1"/>
      </tp>
      <tp t="e">
        <v>#N/A</v>
        <stp/>
        <stp>##V3_BDPV12</stp>
        <stp>DTLK UW Equity</stp>
        <stp>OPER_MARGIN</stp>
        <stp>[NASDAQ.xlsx]Sheet1!R95C17</stp>
        <tr r="Q95" s="1"/>
      </tp>
      <tp t="e">
        <v>#N/A</v>
        <stp/>
        <stp>##V3_BDPV12</stp>
        <stp>CALD UW Equity</stp>
        <stp>OPER_MARGIN</stp>
        <stp>[NASDAQ.xlsx]Sheet1!R63C17</stp>
        <tr r="Q63" s="1"/>
      </tp>
      <tp t="e">
        <v>#N/A</v>
        <stp/>
        <stp>##V3_BDPV12</stp>
        <stp>COVSV UW Equity</stp>
        <stp>OPER_MARGIN</stp>
        <stp>[NASDAQ.xlsx]Sheet1!R85C17</stp>
        <tr r="Q85" s="1"/>
      </tp>
      <tp t="s">
        <v>#N/A N/A</v>
        <stp/>
        <stp>##V3_BDHV12</stp>
        <stp>WATT UW Equity</stp>
        <stp>OPER_MARGIN</stp>
        <stp>CQ12004</stp>
        <stp/>
        <stp>[NASDAQ.xlsx]OperMarg BDH!R5C118</stp>
        <stp>Dir=V</stp>
        <stp>Dts=H</stp>
        <stp>Sort=D</stp>
        <stp>Quote=C</stp>
        <stp>QtTyp=Y</stp>
        <stp>Days=T</stp>
        <stp>Per=cq</stp>
        <stp>DtFmt=D</stp>
        <stp>UseDPDF=Y</stp>
        <tr r="DN5" s="3"/>
      </tp>
      <tp>
        <v>6.3173000000000004</v>
        <stp/>
        <stp>##V3_BDHV12</stp>
        <stp>ABTL UW Equity</stp>
        <stp>FREE_CASH_FLOW_MARGIN</stp>
        <stp>CQ12004</stp>
        <stp/>
        <stp>[NASDAQ.xlsx]FCFMarg BDH!R5C36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J5" s="4"/>
      </tp>
      <tp>
        <v>-64.968400000000003</v>
        <stp/>
        <stp>##V3_BDHV12</stp>
        <stp>BVSN UW Equity</stp>
        <stp>FREE_CASH_FLOW_MARGIN</stp>
        <stp>CQ12004</stp>
        <stp/>
        <stp>[NASDAQ.xlsx]FCFMarg BDH!R5C54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BB5" s="4"/>
      </tp>
      <tp>
        <v>0.23230000000000001</v>
        <stp/>
        <stp>##V3_BDHV12</stp>
        <stp>BBSI UW Equity</stp>
        <stp>FREE_CASH_FLOW_MARGIN</stp>
        <stp>CQ12004</stp>
        <stp/>
        <stp>[NASDAQ.xlsx]FCFMarg BDH!R5C43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Q5" s="4"/>
      </tp>
      <tp>
        <v>-55.253399999999999</v>
        <stp/>
        <stp>##V3_BDHV12</stp>
        <stp>DMRC UW Equity</stp>
        <stp>FREE_CASH_FLOW_MARGIN</stp>
        <stp>CQ12004</stp>
        <stp/>
        <stp>[NASDAQ.xlsx]FCFMarg BDH!R5C99</stp>
        <stp>Dir=V</stp>
        <stp>Dts=H</stp>
        <stp>Sort=D</stp>
        <stp>Quote=C</stp>
        <stp>QtTyp=Y</stp>
        <stp>Days=T</stp>
        <stp>Per=cq</stp>
        <stp>DtFmt=D</stp>
        <stp>UseDPDF=Y</stp>
        <stp>cols=1;rows=24</stp>
        <tr r="CU5" s="4"/>
      </tp>
      <tp>
        <v>21.829499999999999</v>
        <stp/>
        <stp>##V3_BDHV12</stp>
        <stp>CERN UW Equity</stp>
        <stp>FREE_CASH_FLOW_MARGIN</stp>
        <stp>CQ12004</stp>
        <stp/>
        <stp>[NASDAQ.xlsx]FCFMarg BDH!R5C64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L5" s="4"/>
      </tp>
      <tp>
        <v>29.965599999999998</v>
        <stp/>
        <stp>##V3_BDHV12</stp>
        <stp>FB UW Equity</stp>
        <stp>FREE_CASH_FLOW_MARGIN</stp>
        <stp>CQ12004</stp>
        <stp/>
        <stp>[NASDAQ.xlsx]FCFMarg BDH!R5C129</stp>
        <stp>Dir=V</stp>
        <stp>Dts=H</stp>
        <stp>Sort=D</stp>
        <stp>Quote=C</stp>
        <stp>QtTyp=Y</stp>
        <stp>Days=T</stp>
        <stp>Per=cq</stp>
        <stp>DtFmt=D</stp>
        <stp>UseDPDF=Y</stp>
        <stp>cols=1;rows=14</stp>
        <tr r="DY5" s="4"/>
      </tp>
      <tp>
        <v>6.4631999999999996</v>
        <stp/>
        <stp>##V3_BDHV12</stp>
        <stp>DLHC UW Equity</stp>
        <stp>FREE_CASH_FLOW_MARGIN</stp>
        <stp>CQ12004</stp>
        <stp/>
        <stp>[NASDAQ.xlsx]FCFMarg BDH!R5C103</stp>
        <stp>Dir=V</stp>
        <stp>Dts=H</stp>
        <stp>Sort=D</stp>
        <stp>Quote=C</stp>
        <stp>QtTyp=Y</stp>
        <stp>Days=T</stp>
        <stp>Per=cq</stp>
        <stp>DtFmt=D</stp>
        <stp>UseDPDF=Y</stp>
        <stp>cols=1;rows=39</stp>
        <tr r="CY5" s="4"/>
      </tp>
      <tp>
        <v>-29.8307</v>
        <stp/>
        <stp>##V3_BDHV12</stp>
        <stp>ENTR UW Equity</stp>
        <stp>FREE_CASH_FLOW_MARGIN</stp>
        <stp>CQ12004</stp>
        <stp/>
        <stp>[NASDAQ.xlsx]FCFMarg BDH!R5C122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DR5" s="4"/>
      </tp>
      <tp>
        <v>21.648599999999998</v>
        <stp/>
        <stp>##V3_BDHV12</stp>
        <stp>GOOG UW Equity</stp>
        <stp>FREE_CASH_FLOW_MARGIN</stp>
        <stp>CQ12004</stp>
        <stp/>
        <stp>[NASDAQ.xlsx]FCFMarg BDH!R5C140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EJ5" s="4"/>
      </tp>
      <tp>
        <v>-19.267900000000001</v>
        <stp/>
        <stp>##V3_BDHV12</stp>
        <stp>OCLR UW Equity</stp>
        <stp>FREE_CASH_FLOW_MARGIN</stp>
        <stp>CQ12004</stp>
        <stp/>
        <stp>[NASDAQ.xlsx]FCFMarg BDH!R5C238</stp>
        <stp>Dir=V</stp>
        <stp>Dts=H</stp>
        <stp>Sort=D</stp>
        <stp>Quote=C</stp>
        <stp>QtTyp=Y</stp>
        <stp>Days=T</stp>
        <stp>Per=cq</stp>
        <stp>DtFmt=D</stp>
        <stp>UseDPDF=Y</stp>
        <stp>cols=1;rows=40</stp>
        <tr r="ID5" s="4"/>
      </tp>
      <tp>
        <v>9.0526999999999997</v>
        <stp/>
        <stp>##V3_BDHV12</stp>
        <stp>FALC UW Equity</stp>
        <stp>FREE_CASH_FLOW_MARGIN</stp>
        <stp>CQ12004</stp>
        <stp/>
        <stp>[NASDAQ.xlsx]FCFMarg BDH!R5C131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EA5" s="4"/>
      </tp>
      <tp>
        <v>-12.3405</v>
        <stp/>
        <stp>##V3_BDHV12</stp>
        <stp>EGAN UW Equity</stp>
        <stp>FREE_CASH_FLOW_MARGIN</stp>
        <stp>CQ12004</stp>
        <stp/>
        <stp>[NASDAQ.xlsx]FCFMarg BDH!R5C112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H5" s="4"/>
      </tp>
      <tp>
        <v>15.9895</v>
        <stp/>
        <stp>##V3_BDHV12</stp>
        <stp>NCIT UW Equity</stp>
        <stp>FREE_CASH_FLOW_MARGIN</stp>
        <stp>CQ12004</stp>
        <stp/>
        <stp>[NASDAQ.xlsx]FCFMarg BDH!R5C229</stp>
        <stp>Dir=V</stp>
        <stp>Dts=H</stp>
        <stp>Sort=D</stp>
        <stp>Quote=C</stp>
        <stp>QtTyp=Y</stp>
        <stp>Days=T</stp>
        <stp>Per=cq</stp>
        <stp>DtFmt=D</stp>
        <stp>UseDPDF=Y</stp>
        <stp>cols=1;rows=34</stp>
        <tr r="HU5" s="4"/>
      </tp>
      <tp t="e">
        <v>#N/A</v>
        <stp/>
        <stp>##V3_BDPV12</stp>
        <stp>NCIT UW Equity</stp>
        <stp>SALES_REV_TURN</stp>
        <stp>[NASDAQ.xlsx]Sheet1!R230C15</stp>
        <tr r="O230" s="1"/>
      </tp>
      <tp t="e">
        <v>#N/A</v>
        <stp/>
        <stp>##V3_BDPV12</stp>
        <stp>FFIV UW Equity</stp>
        <stp>SALES_REV_TURN</stp>
        <stp>[NASDAQ.xlsx]Sheet1!R129C15</stp>
        <tr r="O129" s="1"/>
      </tp>
      <tp t="e">
        <v>#N/A</v>
        <stp/>
        <stp>##V3_BDPV12</stp>
        <stp>DRIV UW Equity</stp>
        <stp>SALES_REV_TURN</stp>
        <stp>[NASDAQ.xlsx]Sheet1!R102C15</stp>
        <tr r="O102" s="1"/>
      </tp>
      <tp t="e">
        <v>#N/A</v>
        <stp/>
        <stp>##V3_BDPV12</stp>
        <stp>HLIT UW Equity</stp>
        <stp>SALES_REV_TURN</stp>
        <stp>[NASDAQ.xlsx]Sheet1!R146C15</stp>
        <tr r="O146" s="1"/>
      </tp>
      <tp t="e">
        <v>#N/A</v>
        <stp/>
        <stp>##V3_BDPV12</stp>
        <stp>GSIT UW Equity</stp>
        <stp>SALES_REV_TURN</stp>
        <stp>[NASDAQ.xlsx]Sheet1!R144C15</stp>
        <tr r="O144" s="1"/>
      </tp>
      <tp t="e">
        <v>#N/A</v>
        <stp/>
        <stp>##V3_BDPV12</stp>
        <stp>TTMI UW Equity</stp>
        <stp>BS_CASH_NEAR_CASH_ITEM</stp>
        <stp>[NASDAQ.xlsx]Sheet1!R346C28</stp>
        <tr r="AB346" s="1"/>
      </tp>
      <tp t="e">
        <v>#N/A</v>
        <stp/>
        <stp>##V3_BDPV12</stp>
        <stp>SEMI UW Equity</stp>
        <stp>BS_CASH_NEAR_CASH_ITEM</stp>
        <stp>[NASDAQ.xlsx]Sheet1!R315C28</stp>
        <tr r="AB315" s="1"/>
      </tp>
      <tp t="e">
        <v>#N/A</v>
        <stp/>
        <stp>##V3_BDPV12</stp>
        <stp>GUID UW Equity</stp>
        <stp>RTG_MDY_ISSUER</stp>
        <stp>[NASDAQ.xlsx]Sheet1!R145C11</stp>
        <tr r="K145" s="1"/>
      </tp>
      <tp t="e">
        <v>#N/A</v>
        <stp/>
        <stp>##V3_BDPV12</stp>
        <stp>PSMI UW Equity</stp>
        <stp>BS_CASH_NEAR_CASH_ITEM</stp>
        <stp>[NASDAQ.xlsx]Sheet1!R253C28</stp>
        <tr r="AB253" s="1"/>
      </tp>
      <tp t="e">
        <v>#N/A</v>
        <stp/>
        <stp>##V3_BDPV12</stp>
        <stp>TRIP UW Equity</stp>
        <stp>SALES_REV_TURN</stp>
        <stp>[NASDAQ.xlsx]Sheet1!R342C15</stp>
        <tr r="O342" s="1"/>
      </tp>
      <tp t="e">
        <v>#N/A</v>
        <stp/>
        <stp>##V3_BDPV12</stp>
        <stp>UPIP UW Equity</stp>
        <stp>SALES_REV_TURN</stp>
        <stp>[NASDAQ.xlsx]Sheet1!R353C15</stp>
        <tr r="O353" s="1"/>
      </tp>
      <tp t="e">
        <v>#N/A</v>
        <stp/>
        <stp>##V3_BDPV12</stp>
        <stp>EPIQ UW Equity</stp>
        <stp>SALES_REV_TURN</stp>
        <stp>[NASDAQ.xlsx]Sheet1!R124C15</stp>
        <tr r="O124" s="1"/>
      </tp>
      <tp t="e">
        <v>#N/A</v>
        <stp/>
        <stp>##V3_BDPV12</stp>
        <stp>OSIS UW Equity</stp>
        <stp>SALES_REV_TURN</stp>
        <stp>[NASDAQ.xlsx]Sheet1!R243C15</stp>
        <tr r="O243" s="1"/>
      </tp>
      <tp t="e">
        <v>#N/A</v>
        <stp/>
        <stp>##V3_BDPV12</stp>
        <stp>LIQD UW Equity</stp>
        <stp>NET_WORKING_CAPITAL_INVESTMENT</stp>
        <stp>[NASDAQ.xlsx]Sheet1!R192C27</stp>
        <tr r="AA192" s="1"/>
      </tp>
      <tp t="e">
        <v>#N/A</v>
        <stp/>
        <stp>##V3_BDPV12</stp>
        <stp>QLIK UW Equity</stp>
        <stp>RTG_MDY_ISSUER</stp>
        <stp>[NASDAQ.xlsx]Sheet1!R268C11</stp>
        <tr r="K268" s="1"/>
      </tp>
      <tp t="e">
        <v>#N/A</v>
        <stp/>
        <stp>##V3_BDPV12</stp>
        <stp>QUIK UW Equity</stp>
        <stp>RTG_MDY_ISSUER</stp>
        <stp>[NASDAQ.xlsx]Sheet1!R275C11</stp>
        <tr r="K275" s="1"/>
      </tp>
      <tp t="e">
        <v>#N/A</v>
        <stp/>
        <stp>##V3_BDPV12</stp>
        <stp>RFMD UW Equity</stp>
        <stp>BS_CASH_NEAR_CASH_ITEM</stp>
        <stp>[NASDAQ.xlsx]Sheet1!R285C28</stp>
        <tr r="AB285" s="1"/>
      </tp>
      <tp t="e">
        <v>#N/A</v>
        <stp/>
        <stp>##V3_BDPV12</stp>
        <stp>EFII UW Equity</stp>
        <stp>RTG_MDY_ISSUER</stp>
        <stp>[NASDAQ.xlsx]Sheet1!R116C11</stp>
        <tr r="K116" s="1"/>
      </tp>
      <tp t="e">
        <v>#N/A</v>
        <stp/>
        <stp>##V3_BDPV12</stp>
        <stp>ERII UW Equity</stp>
        <stp>RTG_MDY_ISSUER</stp>
        <stp>[NASDAQ.xlsx]Sheet1!R120C11</stp>
        <tr r="K120" s="1"/>
      </tp>
      <tp t="e">
        <v>#N/A</v>
        <stp/>
        <stp>##V3_BDPV12</stp>
        <stp>HSII UW Equity</stp>
        <stp>RTG_MDY_ISSUER</stp>
        <stp>[NASDAQ.xlsx]Sheet1!R148C11</stp>
        <tr r="K148" s="1"/>
      </tp>
      <tp t="e">
        <v>#N/A</v>
        <stp/>
        <stp>##V3_BDPV12</stp>
        <stp>QSII UW Equity</stp>
        <stp>RTG_MDY_ISSUER</stp>
        <stp>[NASDAQ.xlsx]Sheet1!R271C11</stp>
        <tr r="K271" s="1"/>
      </tp>
      <tp t="e">
        <v>#N/A</v>
        <stp/>
        <stp>##V3_BDPV12</stp>
        <stp>RCII UW Equity</stp>
        <stp>RTG_MDY_ISSUER</stp>
        <stp>[NASDAQ.xlsx]Sheet1!R283C11</stp>
        <tr r="K283" s="1"/>
      </tp>
      <tp t="e">
        <v>#N/A</v>
        <stp/>
        <stp>##V3_BDPV12</stp>
        <stp>TWIN UW Equity</stp>
        <stp>RTG_MDY_ISSUER</stp>
        <stp>[NASDAQ.xlsx]Sheet1!R348C11</stp>
        <tr r="K348" s="1"/>
      </tp>
      <tp t="e">
        <v>#N/A</v>
        <stp/>
        <stp>##V3_BDPV12</stp>
        <stp>SGMA UW Equity</stp>
        <stp>BS_CASH_NEAR_CASH_ITEM</stp>
        <stp>[NASDAQ.xlsx]Sheet1!R300C28</stp>
        <tr r="AB300" s="1"/>
      </tp>
      <tp t="e">
        <v>#N/A</v>
        <stp/>
        <stp>##V3_BDPV12</stp>
        <stp>ISIL UW Equity</stp>
        <stp>RTG_MDY_ISSUER</stp>
        <stp>[NASDAQ.xlsx]Sheet1!R166C11</stp>
        <tr r="K166" s="1"/>
      </tp>
      <tp t="e">
        <v>#N/A</v>
        <stp/>
        <stp>##V3_BDPV12</stp>
        <stp>PFIN UW Equity</stp>
        <stp>RTG_MDY_ISSUER</stp>
        <stp>[NASDAQ.xlsx]Sheet1!R245C11</stp>
        <tr r="K245" s="1"/>
      </tp>
      <tp t="e">
        <v>#N/A</v>
        <stp/>
        <stp>##V3_BDPV12</stp>
        <stp>SYMC UW Equity</stp>
        <stp>BS_CASH_NEAR_CASH_ITEM</stp>
        <stp>[NASDAQ.xlsx]Sheet1!R321C28</stp>
        <tr r="AB321" s="1"/>
      </tp>
      <tp t="e">
        <v>#N/A</v>
        <stp/>
        <stp>##V3_BDPV12</stp>
        <stp>MXIM UW Equity</stp>
        <stp>RTG_MDY_ISSUER</stp>
        <stp>[NASDAQ.xlsx]Sheet1!R206C11</stp>
        <tr r="K206" s="1"/>
      </tp>
      <tp t="e">
        <v>#N/A</v>
        <stp/>
        <stp>##V3_BDPV12</stp>
        <stp>ININ UW Equity</stp>
        <stp>RTG_MDY_ISSUER</stp>
        <stp>[NASDAQ.xlsx]Sheet1!R161C11</stp>
        <tr r="K161" s="1"/>
      </tp>
      <tp t="e">
        <v>#N/A</v>
        <stp/>
        <stp>##V3_BDPV12</stp>
        <stp>EBIX UW Equity</stp>
        <stp>SALES_REV_TURN</stp>
        <stp>[NASDAQ.xlsx]Sheet1!R109C15</stp>
        <tr r="O109" s="1"/>
      </tp>
      <tp t="e">
        <v>#N/A</v>
        <stp/>
        <stp>##V3_BDPV12</stp>
        <stp>OSIS UW Equity</stp>
        <stp>RTG_MDY_ISSUER</stp>
        <stp>[NASDAQ.xlsx]Sheet1!R243C11</stp>
        <tr r="K243" s="1"/>
      </tp>
      <tp t="e">
        <v>#N/A</v>
        <stp/>
        <stp>##V3_BDPV12</stp>
        <stp>EPIQ UW Equity</stp>
        <stp>RTG_MDY_ISSUER</stp>
        <stp>[NASDAQ.xlsx]Sheet1!R124C11</stp>
        <tr r="K124" s="1"/>
      </tp>
      <tp t="e">
        <v>#N/A</v>
        <stp/>
        <stp>##V3_BDPV12</stp>
        <stp>UPIP UW Equity</stp>
        <stp>RTG_MDY_ISSUER</stp>
        <stp>[NASDAQ.xlsx]Sheet1!R353C11</stp>
        <tr r="K353" s="1"/>
      </tp>
      <tp t="e">
        <v>#N/A</v>
        <stp/>
        <stp>##V3_BDPV12</stp>
        <stp>TRIP UW Equity</stp>
        <stp>RTG_MDY_ISSUER</stp>
        <stp>[NASDAQ.xlsx]Sheet1!R342C11</stp>
        <tr r="K342" s="1"/>
      </tp>
      <tp t="e">
        <v>#N/A</v>
        <stp/>
        <stp>##V3_BDPV12</stp>
        <stp>GUID UW Equity</stp>
        <stp>SALES_REV_TURN</stp>
        <stp>[NASDAQ.xlsx]Sheet1!R145C15</stp>
        <tr r="O145" s="1"/>
      </tp>
      <tp t="e">
        <v>#N/A</v>
        <stp/>
        <stp>##V3_BDPV12</stp>
        <stp>GSIT UW Equity</stp>
        <stp>RTG_MDY_ISSUER</stp>
        <stp>[NASDAQ.xlsx]Sheet1!R144C11</stp>
        <tr r="K144" s="1"/>
      </tp>
      <tp t="e">
        <v>#N/A</v>
        <stp/>
        <stp>##V3_BDPV12</stp>
        <stp>HLIT UW Equity</stp>
        <stp>RTG_MDY_ISSUER</stp>
        <stp>[NASDAQ.xlsx]Sheet1!R146C11</stp>
        <tr r="K146" s="1"/>
      </tp>
      <tp t="e">
        <v>#N/A</v>
        <stp/>
        <stp>##V3_BDPV12</stp>
        <stp>FFIV UW Equity</stp>
        <stp>RTG_MDY_ISSUER</stp>
        <stp>[NASDAQ.xlsx]Sheet1!R129C11</stp>
        <tr r="K129" s="1"/>
      </tp>
      <tp t="e">
        <v>#N/A</v>
        <stp/>
        <stp>##V3_BDPV12</stp>
        <stp>DRIV UW Equity</stp>
        <stp>RTG_MDY_ISSUER</stp>
        <stp>[NASDAQ.xlsx]Sheet1!R102C11</stp>
        <tr r="K102" s="1"/>
      </tp>
      <tp t="e">
        <v>#N/A</v>
        <stp/>
        <stp>##V3_BDPV12</stp>
        <stp>NCIT UW Equity</stp>
        <stp>RTG_MDY_ISSUER</stp>
        <stp>[NASDAQ.xlsx]Sheet1!R230C11</stp>
        <tr r="K230" s="1"/>
      </tp>
      <tp t="e">
        <v>#N/A</v>
        <stp/>
        <stp>##V3_BDPV12</stp>
        <stp>RCMT UW Equity</stp>
        <stp>BS_CASH_NEAR_CASH_ITEM</stp>
        <stp>[NASDAQ.xlsx]Sheet1!R279C28</stp>
        <tr r="AB279" s="1"/>
      </tp>
      <tp t="e">
        <v>#N/A</v>
        <stp/>
        <stp>##V3_BDPV12</stp>
        <stp>EBIX UW Equity</stp>
        <stp>RTG_MDY_ISSUER</stp>
        <stp>[NASDAQ.xlsx]Sheet1!R109C11</stp>
        <tr r="K109" s="1"/>
      </tp>
      <tp t="e">
        <v>#N/A</v>
        <stp/>
        <stp>##V3_BDPV12</stp>
        <stp>ININ UW Equity</stp>
        <stp>SALES_REV_TURN</stp>
        <stp>[NASDAQ.xlsx]Sheet1!R161C15</stp>
        <tr r="O161" s="1"/>
      </tp>
      <tp t="e">
        <v>#N/A</v>
        <stp/>
        <stp>##V3_BDPV12</stp>
        <stp>MXIM UW Equity</stp>
        <stp>SALES_REV_TURN</stp>
        <stp>[NASDAQ.xlsx]Sheet1!R206C15</stp>
        <tr r="O206" s="1"/>
      </tp>
      <tp t="e">
        <v>#N/A</v>
        <stp/>
        <stp>##V3_BDPV12</stp>
        <stp>QUMU UW Equity</stp>
        <stp>BS_CASH_NEAR_CASH_ITEM</stp>
        <stp>[NASDAQ.xlsx]Sheet1!R276C28</stp>
        <tr r="AB276" s="1"/>
      </tp>
      <tp t="e">
        <v>#N/A</v>
        <stp/>
        <stp>##V3_BDPV12</stp>
        <stp>PFIN UW Equity</stp>
        <stp>SALES_REV_TURN</stp>
        <stp>[NASDAQ.xlsx]Sheet1!R245C15</stp>
        <tr r="O245" s="1"/>
      </tp>
      <tp t="e">
        <v>#N/A</v>
        <stp/>
        <stp>##V3_BDPV12</stp>
        <stp>ISIL UW Equity</stp>
        <stp>SALES_REV_TURN</stp>
        <stp>[NASDAQ.xlsx]Sheet1!R166C15</stp>
        <tr r="O166" s="1"/>
      </tp>
      <tp t="e">
        <v>#N/A</v>
        <stp/>
        <stp>##V3_BDPV12</stp>
        <stp>TWIN UW Equity</stp>
        <stp>SALES_REV_TURN</stp>
        <stp>[NASDAQ.xlsx]Sheet1!R348C15</stp>
        <tr r="O348" s="1"/>
      </tp>
      <tp t="e">
        <v>#N/A</v>
        <stp/>
        <stp>##V3_BDPV12</stp>
        <stp>RCII UW Equity</stp>
        <stp>SALES_REV_TURN</stp>
        <stp>[NASDAQ.xlsx]Sheet1!R283C15</stp>
        <tr r="O283" s="1"/>
      </tp>
      <tp t="e">
        <v>#N/A</v>
        <stp/>
        <stp>##V3_BDPV12</stp>
        <stp>IMMR UW Equity</stp>
        <stp>BS_CASH_NEAR_CASH_ITEM</stp>
        <stp>[NASDAQ.xlsx]Sheet1!R153C28</stp>
        <tr r="AB153" s="1"/>
      </tp>
      <tp t="e">
        <v>#N/A</v>
        <stp/>
        <stp>##V3_BDPV12</stp>
        <stp>QSII UW Equity</stp>
        <stp>SALES_REV_TURN</stp>
        <stp>[NASDAQ.xlsx]Sheet1!R271C15</stp>
        <tr r="O271" s="1"/>
      </tp>
      <tp t="e">
        <v>#N/A</v>
        <stp/>
        <stp>##V3_BDPV12</stp>
        <stp>HSII UW Equity</stp>
        <stp>SALES_REV_TURN</stp>
        <stp>[NASDAQ.xlsx]Sheet1!R148C15</stp>
        <tr r="O148" s="1"/>
      </tp>
      <tp t="e">
        <v>#N/A</v>
        <stp/>
        <stp>##V3_BDPV12</stp>
        <stp>ERII UW Equity</stp>
        <stp>SALES_REV_TURN</stp>
        <stp>[NASDAQ.xlsx]Sheet1!R120C15</stp>
        <tr r="O120" s="1"/>
      </tp>
      <tp t="e">
        <v>#N/A</v>
        <stp/>
        <stp>##V3_BDPV12</stp>
        <stp>EFII UW Equity</stp>
        <stp>SALES_REV_TURN</stp>
        <stp>[NASDAQ.xlsx]Sheet1!R116C15</stp>
        <tr r="O116" s="1"/>
      </tp>
      <tp t="e">
        <v>#N/A</v>
        <stp/>
        <stp>##V3_BDPV12</stp>
        <stp>SGMS UW Equity</stp>
        <stp>BS_CASH_NEAR_CASH_ITEM</stp>
        <stp>[NASDAQ.xlsx]Sheet1!R294C28</stp>
        <tr r="AB294" s="1"/>
      </tp>
      <tp t="e">
        <v>#N/A</v>
        <stp/>
        <stp>##V3_BDPV12</stp>
        <stp>QLIK UW Equity</stp>
        <stp>SALES_REV_TURN</stp>
        <stp>[NASDAQ.xlsx]Sheet1!R268C15</stp>
        <tr r="O268" s="1"/>
      </tp>
      <tp t="e">
        <v>#N/A</v>
        <stp/>
        <stp>##V3_BDPV12</stp>
        <stp>QUIK UW Equity</stp>
        <stp>SALES_REV_TURN</stp>
        <stp>[NASDAQ.xlsx]Sheet1!R275C15</stp>
        <tr r="O275" s="1"/>
      </tp>
      <tp t="e">
        <v>#N/A</v>
        <stp/>
        <stp>##V3_BDPV12</stp>
        <stp>BBOX UW Equity</stp>
        <stp>OPER_MARGIN</stp>
        <stp>[NASDAQ.xlsx]Sheet1!R47C17</stp>
        <tr r="Q47" s="1"/>
      </tp>
      <tp t="e">
        <v>#N/A</v>
        <stp/>
        <stp>##V3_BDPV12</stp>
        <stp>ALOT UW Equity</stp>
        <stp>OPER_MARGIN</stp>
        <stp>[NASDAQ.xlsx]Sheet1!R32C17</stp>
        <tr r="Q32" s="1"/>
      </tp>
      <tp t="e">
        <v>#N/A</v>
        <stp/>
        <stp>##V3_BDPV12</stp>
        <stp>BCOV UW Equity</stp>
        <stp>OPER_MARGIN</stp>
        <stp>[NASDAQ.xlsx]Sheet1!R52C17</stp>
        <tr r="Q52" s="1"/>
      </tp>
      <tp t="e">
        <v>#N/A</v>
        <stp/>
        <stp>##V3_BDPV12</stp>
        <stp>AFOP UW Equity</stp>
        <stp>OPER_MARGIN</stp>
        <stp>[NASDAQ.xlsx]Sheet1!R12C17</stp>
        <tr r="Q12" s="1"/>
      </tp>
      <tp t="e">
        <v>#N/A</v>
        <stp/>
        <stp>##V3_BDPV12</stp>
        <stp>BCOR UW Equity</stp>
        <stp>OPER_MARGIN</stp>
        <stp>[NASDAQ.xlsx]Sheet1!R49C17</stp>
        <tr r="Q49" s="1"/>
      </tp>
      <tp t="e">
        <v>#N/A</v>
        <stp/>
        <stp>##V3_BDPV12</stp>
        <stp>CPWR UW Equity</stp>
        <stp>RTG_MOODY_LONG_TERM</stp>
        <stp>[NASDAQ.xlsx]Sheet1!R77C12</stp>
        <tr r="L77" s="1"/>
      </tp>
      <tp t="e">
        <v>#N/A</v>
        <stp/>
        <stp>##V3_BDPV12</stp>
        <stp>AAOI UW Equity</stp>
        <stp>OPER_MARGIN</stp>
        <stp>[NASDAQ.xlsx]Sheet1!R26C17</stp>
        <tr r="Q26" s="1"/>
      </tp>
      <tp t="e">
        <v>#N/A</v>
        <stp/>
        <stp>##V3_BDPV12</stp>
        <stp>CCOI UW Equity</stp>
        <stp>OPER_MARGIN</stp>
        <stp>[NASDAQ.xlsx]Sheet1!R70C17</stp>
        <tr r="Q70" s="1"/>
      </tp>
      <tp t="e">
        <v>#N/A</v>
        <stp/>
        <stp>##V3_BDPV12</stp>
        <stp>CSOD UW Equity</stp>
        <stp>OPER_MARGIN</stp>
        <stp>[NASDAQ.xlsx]Sheet1!R83C17</stp>
        <tr r="Q83" s="1"/>
      </tp>
      <tp t="e">
        <v>#N/A</v>
        <stp/>
        <stp>##V3_BDPV12</stp>
        <stp>BIRT UW Equity</stp>
        <stp>IS_OPER_INC</stp>
        <stp>[NASDAQ.xlsx]Sheet1!R6C23</stp>
        <tr r="W6" s="1"/>
      </tp>
      <tp>
        <v>13.32</v>
        <stp/>
        <stp>##V3_BDHV12</stp>
        <stp>AXTI UW Equity</stp>
        <stp>FREE_CASH_FLOW_MARGIN</stp>
        <stp>CQ12004</stp>
        <stp/>
        <stp>[NASDAQ.xlsx]FCFMarg BDH!R5C42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AP5" s="4"/>
      </tp>
      <tp>
        <v>26.178699999999999</v>
        <stp/>
        <stp>##V3_BDHV12</stp>
        <stp>CMTL UW Equity</stp>
        <stp>FREE_CASH_FLOW_MARGIN</stp>
        <stp>CQ12004</stp>
        <stp/>
        <stp>[NASDAQ.xlsx]FCFMarg BDH!R5C77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BY5" s="4"/>
      </tp>
      <tp>
        <v>7.7149000000000001</v>
        <stp/>
        <stp>##V3_BDHV12</stp>
        <stp>EPIQ UW Equity</stp>
        <stp>FREE_CASH_FLOW_MARGIN</stp>
        <stp>CQ12004</stp>
        <stp/>
        <stp>[NASDAQ.xlsx]FCFMarg BDH!R5C123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DS5" s="4"/>
      </tp>
      <tp>
        <v>9.8993000000000002</v>
        <stp/>
        <stp>##V3_BDHV12</stp>
        <stp>DIOD UW Equity</stp>
        <stp>FREE_CASH_FLOW_MARGIN</stp>
        <stp>CQ12004</stp>
        <stp/>
        <stp>[NASDAQ.xlsx]FCFMarg BDH!R5C102</stp>
        <stp>Dir=V</stp>
        <stp>Dts=H</stp>
        <stp>Sort=D</stp>
        <stp>Quote=C</stp>
        <stp>QtTyp=Y</stp>
        <stp>Days=T</stp>
        <stp>Per=cq</stp>
        <stp>DtFmt=D</stp>
        <stp>UseDPDF=Y</stp>
        <stp>cols=1;rows=41</stp>
        <tr r="CX5" s="4"/>
      </tp>
      <tp>
        <v>-8.8118999999999996</v>
        <stp/>
        <stp>##V3_BDHV12</stp>
        <stp>ELRC UW Equity</stp>
        <stp>FREE_CASH_FLOW_MARGIN</stp>
        <stp>CQ12004</stp>
        <stp/>
        <stp>[NASDAQ.xlsx]FCFMarg BDH!R5C113</stp>
        <stp>Dir=V</stp>
        <stp>Dts=H</stp>
        <stp>Sort=D</stp>
        <stp>Quote=C</stp>
        <stp>QtTyp=Y</stp>
        <stp>Days=T</stp>
        <stp>Per=cq</stp>
        <stp>DtFmt=D</stp>
        <stp>UseDPDF=Y</stp>
        <stp>cols=1;rows=43</stp>
        <tr r="DI5" s="4"/>
      </tp>
      <tp>
        <v>18.581299999999999</v>
        <stp/>
        <stp>##V3_BDHV12</stp>
        <stp>OMCL UW Equity</stp>
        <stp>FREE_CASH_FLOW_MARGIN</stp>
        <stp>CQ12004</stp>
        <stp/>
        <stp>[NASDAQ.xlsx]FCFMarg BDH!R5C239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IE5" s="4"/>
      </tp>
      <tp>
        <v>3.8841000000000001</v>
        <stp/>
        <stp>##V3_BDHV12</stp>
        <stp>NATI UW Equity</stp>
        <stp>FREE_CASH_FLOW_MARGIN</stp>
        <stp>CQ12004</stp>
        <stp/>
        <stp>[NASDAQ.xlsx]FCFMarg BDH!R5C228</stp>
        <stp>Dir=V</stp>
        <stp>Dts=H</stp>
        <stp>Sort=D</stp>
        <stp>Quote=C</stp>
        <stp>QtTyp=Y</stp>
        <stp>Days=T</stp>
        <stp>Per=cq</stp>
        <stp>DtFmt=D</stp>
        <stp>UseDPDF=Y</stp>
        <stp>cols=1;rows=42</stp>
        <tr r="HT5" s="4"/>
      </tp>
      <tp t="e">
        <v>#N/A</v>
        <stp/>
        <stp>##V3_BDPV12</stp>
        <stp>QRHC UW Equity</stp>
        <stp>RTG_MDY_ISSUER</stp>
        <stp>[NASDAQ.xlsx]Sheet1!R274C11</stp>
        <tr r="K274" s="1"/>
      </tp>
      <tp t="e">
        <v>#N/A</v>
        <stp/>
        <stp>##V3_BDPV12</stp>
        <stp>DLHC UW Equity</stp>
        <stp>RTG_MDY_ISSUER</stp>
        <stp>[NASDAQ.xlsx]Sheet1!R104C11</stp>
        <tr r="K104" s="1"/>
      </tp>
      <tp t="e">
        <v>#N/A</v>
        <stp/>
        <stp>##V3_BDPV12</stp>
        <stp>HILL UW Equity</stp>
        <stp>BS_CASH_NEAR_CASH_ITEM</stp>
        <stp>[NASDAQ.xlsx]Sheet1!R105C28</stp>
        <tr r="AB105" s="1"/>
      </tp>
      <tp t="e">
        <v>#N/A</v>
        <stp/>
        <stp>##V3_BDPV12</stp>
        <stp>MCHP UW Equity</stp>
        <stp>SALES_REV_TURN</stp>
        <stp>[NASDAQ.xlsx]Sheet1!R216C15</stp>
        <tr r="O216" s="1"/>
      </tp>
      <tp t="e">
        <v>#N/A</v>
        <stp/>
        <stp>##V3_BDPV12</stp>
        <stp>DSPG UW Equity</stp>
        <stp>NET_WORKING_CAPITAL_INVESTMENT</stp>
        <stp>[NASDAQ.xlsx]Sheet1!R106C27</stp>
        <tr r="AA106" s="1"/>
      </tp>
      <tp t="e">
        <v>#N/A</v>
        <stp/>
        <stp>##V3_BDPV12</stp>
        <stp>SAPE UW Equity</stp>
        <stp>NET_WORKING_CAPITAL_INVESTMENT</stp>
        <stp>[NASDAQ.xlsx]Sheet1!R292C27</stp>
        <tr r="AA292" s="1"/>
      </tp>
      <tp t="e">
        <v>#N/A</v>
        <stp/>
        <stp>##V3_BDPV12</stp>
        <stp>TYPE UW Equity</stp>
        <stp>NET_WORKING_CAPITAL_INVESTMENT</stp>
        <stp>[NASDAQ.xlsx]Sheet1!R225C27</stp>
        <tr r="AA225" s="1"/>
      </tp>
      <tp t="e">
        <v>#N/A</v>
        <stp/>
        <stp>##V3_BDPV12</stp>
        <stp>SPLK UW Equity</stp>
        <stp>BS_CASH_NEAR_CASH_ITEM</stp>
        <stp>[NASDAQ.xlsx]Sheet1!R310C28</stp>
        <tr r="AB310" s="1"/>
      </tp>
      <tp t="e">
        <v>#N/A</v>
        <stp/>
        <stp>##V3_BDPV12</stp>
        <stp>KVHI UW Equity</stp>
        <stp>RTG_MDY_ISSUER</stp>
        <stp>[NASDAQ.xlsx]Sheet1!R185C11</stp>
        <tr r="K185" s="1"/>
      </tp>
      <tp t="e">
        <v>#N/A</v>
        <stp/>
        <stp>##V3_BDPV12</stp>
        <stp>INPH UW Equity</stp>
        <stp>NET_WORKING_CAPITAL_INVESTMENT</stp>
        <stp>[NASDAQ.xlsx]Sheet1!R164C27</stp>
        <tr r="AA164" s="1"/>
      </tp>
      <tp t="e">
        <v>#N/A</v>
        <stp/>
        <stp>##V3_BDPV12</stp>
        <stp>ENPH UW Equity</stp>
        <stp>NET_WORKING_CAPITAL_INVESTMENT</stp>
        <stp>[NASDAQ.xlsx]Sheet1!R122C27</stp>
        <tr r="AA122" s="1"/>
      </tp>
      <tp t="e">
        <v>#N/A</v>
        <stp/>
        <stp>##V3_BDPV12</stp>
        <stp>FALC UW Equity</stp>
        <stp>BS_CASH_NEAR_CASH_ITEM</stp>
        <stp>[NASDAQ.xlsx]Sheet1!R132C28</stp>
        <tr r="AB132" s="1"/>
      </tp>
      <tp t="e">
        <v>#N/A</v>
        <stp/>
        <stp>##V3_BDPV12</stp>
        <stp>KOPN UW Equity</stp>
        <stp>NET_WORKING_CAPITAL_INVESTMENT</stp>
        <stp>[NASDAQ.xlsx]Sheet1!R184C27</stp>
        <tr r="AA184" s="1"/>
      </tp>
      <tp t="e">
        <v>#N/A</v>
        <stp/>
        <stp>##V3_BDPV12</stp>
        <stp>GRPN UW Equity</stp>
        <stp>NET_WORKING_CAPITAL_INVESTMENT</stp>
        <stp>[NASDAQ.xlsx]Sheet1!R143C27</stp>
        <tr r="AA143" s="1"/>
      </tp>
      <tp t="e">
        <v>#N/A</v>
        <stp/>
        <stp>##V3_BDPV12</stp>
        <stp>EOPN UW Equity</stp>
        <stp>NET_WORKING_CAPITAL_INVESTMENT</stp>
        <stp>[NASDAQ.xlsx]Sheet1!R107C27</stp>
        <tr r="AA107" s="1"/>
      </tp>
      <tp t="e">
        <v>#N/A</v>
        <stp/>
        <stp>##V3_BDPV12</stp>
        <stp>JKHY UW Equity</stp>
        <stp>SALES_REV_TURN</stp>
        <stp>[NASDAQ.xlsx]Sheet1!R173C15</stp>
        <tr r="O173" s="1"/>
      </tp>
      <tp t="e">
        <v>#N/A</v>
        <stp/>
        <stp>##V3_BDPV12</stp>
        <stp>SNPS UW Equity</stp>
        <stp>NET_WORKING_CAPITAL_INVESTMENT</stp>
        <stp>[NASDAQ.xlsx]Sheet1!R325C27</stp>
        <tr r="AA325" s="1"/>
      </tp>
      <tp t="e">
        <v>#N/A</v>
        <stp/>
        <stp>##V3_BDPV12</stp>
        <stp>MCHP UW Equity</stp>
        <stp>RTG_MDY_ISSUER</stp>
        <stp>[NASDAQ.xlsx]Sheet1!R216C11</stp>
        <tr r="K216" s="1"/>
      </tp>
      <tp t="e">
        <v>#N/A</v>
        <stp/>
        <stp>##V3_BDPV12</stp>
        <stp>DLHC UW Equity</stp>
        <stp>SALES_REV_TURN</stp>
        <stp>[NASDAQ.xlsx]Sheet1!R104C15</stp>
        <tr r="O104" s="1"/>
      </tp>
      <tp t="e">
        <v>#N/A</v>
        <stp/>
        <stp>##V3_BDPV12</stp>
        <stp>MFLX UW Equity</stp>
        <stp>BS_CASH_NEAR_CASH_ITEM</stp>
        <stp>[NASDAQ.xlsx]Sheet1!R228C28</stp>
        <tr r="AB228" s="1"/>
      </tp>
      <tp t="e">
        <v>#N/A</v>
        <stp/>
        <stp>##V3_BDPV12</stp>
        <stp>PFPT UW Equity</stp>
        <stp>NET_WORKING_CAPITAL_INVESTMENT</stp>
        <stp>[NASDAQ.xlsx]Sheet1!R264C27</stp>
        <tr r="AA264" s="1"/>
      </tp>
      <tp t="e">
        <v>#N/A</v>
        <stp/>
        <stp>##V3_BDPV12</stp>
        <stp>DGLY UW Equity</stp>
        <stp>BS_CASH_NEAR_CASH_ITEM</stp>
        <stp>[NASDAQ.xlsx]Sheet1!R101C28</stp>
        <tr r="AB101" s="1"/>
      </tp>
      <tp t="e">
        <v>#N/A</v>
        <stp/>
        <stp>##V3_BDPV12</stp>
        <stp>QRHC UW Equity</stp>
        <stp>SALES_REV_TURN</stp>
        <stp>[NASDAQ.xlsx]Sheet1!R274C15</stp>
        <tr r="O274" s="1"/>
      </tp>
      <tp t="e">
        <v>#N/A</v>
        <stp/>
        <stp>##V3_BDPV12</stp>
        <stp>JKHY UW Equity</stp>
        <stp>RTG_MDY_ISSUER</stp>
        <stp>[NASDAQ.xlsx]Sheet1!R173C11</stp>
        <tr r="K173" s="1"/>
      </tp>
      <tp t="e">
        <v>#N/A</v>
        <stp/>
        <stp>##V3_BDPV12</stp>
        <stp>PXLW UW Equity</stp>
        <stp>BS_CASH_NEAR_CASH_ITEM</stp>
        <stp>[NASDAQ.xlsx]Sheet1!R257C28</stp>
        <tr r="AB257" s="1"/>
      </tp>
      <tp t="e">
        <v>#N/A</v>
        <stp/>
        <stp>##V3_BDPV12</stp>
        <stp>FSLR UW Equity</stp>
        <stp>BS_CASH_NEAR_CASH_ITEM</stp>
        <stp>[NASDAQ.xlsx]Sheet1!R135C28</stp>
        <tr r="AB135" s="1"/>
      </tp>
      <tp t="e">
        <v>#N/A</v>
        <stp/>
        <stp>##V3_BDPV12</stp>
        <stp>KVHI UW Equity</stp>
        <stp>SALES_REV_TURN</stp>
        <stp>[NASDAQ.xlsx]Sheet1!R185C15</stp>
        <tr r="O185" s="1"/>
      </tp>
      <tp t="e">
        <v>#N/A</v>
        <stp/>
        <stp>##V3_BDPV12</stp>
        <stp>OCLR UW Equity</stp>
        <stp>BS_CASH_NEAR_CASH_ITEM</stp>
        <stp>[NASDAQ.xlsx]Sheet1!R239C28</stp>
        <tr r="AB239" s="1"/>
      </tp>
      <tp t="e">
        <v>#N/A</v>
        <stp/>
        <stp>##V3_BDPV12</stp>
        <stp>XPLR UW Equity</stp>
        <stp>BS_CASH_NEAR_CASH_ITEM</stp>
        <stp>[NASDAQ.xlsx]Sheet1!R371C28</stp>
        <tr r="AB371" s="1"/>
      </tp>
      <tp t="e">
        <v>#N/A</v>
        <stp/>
        <stp>##V3_BDPV12</stp>
        <stp>PRLS UW Equity</stp>
        <stp>BS_CASH_NEAR_CASH_ITEM</stp>
        <stp>[NASDAQ.xlsx]Sheet1!R251C28</stp>
        <tr r="AB251" s="1"/>
      </tp>
      <tp t="e">
        <v>#N/A</v>
        <stp/>
        <stp>##V3_BDPV12</stp>
        <stp>ATNY UW Equity</stp>
        <stp>OPER_MARGIN</stp>
        <stp>[NASDAQ.xlsx]Sheet1!R22C17</stp>
        <tr r="Q22" s="1"/>
      </tp>
      <tp t="e">
        <v>#N/A</v>
        <stp/>
        <stp>##V3_BDPV12</stp>
        <stp>CEVA UW Equity</stp>
        <stp>RTG_MOODY_LONG_TERM</stp>
        <stp>[NASDAQ.xlsx]Sheet1!R66C12</stp>
        <tr r="L66" s="1"/>
      </tp>
      <tp t="e">
        <v>#N/A</v>
        <stp/>
        <stp>##V3_BDPV12</stp>
        <stp>AVNW UW Equity</stp>
        <stp>OPER_MARGIN</stp>
        <stp>[NASDAQ.xlsx]Sheet1!R40C17</stp>
        <tr r="Q40" s="1"/>
      </tp>
      <tp t="e">
        <v>#N/A</v>
        <stp/>
        <stp>##V3_BDPV12</stp>
        <stp>CAVM UW Equity</stp>
        <stp>RTG_MOODY_LONG_TERM</stp>
        <stp>[NASDAQ.xlsx]Sheet1!R64C12</stp>
        <tr r="L64" s="1"/>
      </tp>
      <tp t="e">
        <v>#N/A</v>
        <stp/>
        <stp>##V3_BDPV12</stp>
        <stp>CDNS UW Equity</stp>
        <stp>OPER_MARGIN</stp>
        <stp>[NASDAQ.xlsx]Sheet1!R61C17</stp>
        <tr r="Q61" s="1"/>
      </tp>
      <tp t="e">
        <v>#N/A</v>
        <stp/>
        <stp>##V3_BDPV12</stp>
        <stp>CNVR UW Equity</stp>
        <stp>RTG_MOODY_LONG_TERM</stp>
        <stp>[NASDAQ.xlsx]Sheet1!R82C12</stp>
        <tr r="L82" s="1"/>
      </tp>
      <tp t="e">
        <v>#N/A</v>
        <stp/>
        <stp>##V3_BDPV12</stp>
        <stp>COVS UW Equity</stp>
        <stp>RTG_MOODY_LONG_TERM</stp>
        <stp>[NASDAQ.xlsx]Sheet1!R84C12</stp>
        <tr r="L84" s="1"/>
      </tp>
      <tp t="e">
        <v>#N/A</v>
        <stp/>
        <stp>##V3_BDPV12</stp>
        <stp>ADVS UW Equity</stp>
        <stp>RTG_MOODY_LONG_TERM</stp>
        <stp>[NASDAQ.xlsx]Sheet1!R10C12</stp>
        <tr r="L10" s="1"/>
      </tp>
      <tp t="e">
        <v>#N/A</v>
        <stp/>
        <stp>##V3_BDPV12</stp>
        <stp>ADNC UW Equity</stp>
        <stp>OPER_MARGIN</stp>
        <stp>[NASDAQ.xlsx]Sheet1!R35C17</stp>
        <tr r="Q3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tabSelected="1" topLeftCell="O351" zoomScale="70" zoomScaleNormal="70" workbookViewId="0">
      <selection activeCell="P376" sqref="P3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174</v>
      </c>
      <c r="W1" t="s">
        <v>173</v>
      </c>
      <c r="AC1" t="s">
        <v>181</v>
      </c>
      <c r="AD1" t="s">
        <v>182</v>
      </c>
    </row>
    <row r="2" spans="1:30" x14ac:dyDescent="0.25">
      <c r="A2" t="s">
        <v>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</row>
    <row r="3" spans="1:30" x14ac:dyDescent="0.25">
      <c r="A3" t="s">
        <v>188</v>
      </c>
      <c r="B3" t="s">
        <v>526</v>
      </c>
      <c r="H3" t="str">
        <f>_xll.BDP($A3,H$2)</f>
        <v>#N/A N/A</v>
      </c>
      <c r="I3" t="str">
        <f>_xll.BDP($A3,I$2)</f>
        <v>#N/A N/A</v>
      </c>
      <c r="J3" t="str">
        <f>_xll.BDP($A3,J$2)</f>
        <v>#N/A N/A</v>
      </c>
      <c r="K3" t="str">
        <f>_xll.BDP($A3,K$2)</f>
        <v>#N/A N/A</v>
      </c>
      <c r="L3" t="str">
        <f>_xll.BDP($A3,L$2)</f>
        <v>#N/A N/A</v>
      </c>
      <c r="M3" t="str">
        <f>_xll.BDP($A3,M$2)</f>
        <v>#N/A N/A</v>
      </c>
      <c r="O3">
        <f>_xll.BDP($A3,O$2)</f>
        <v>83.126999999999995</v>
      </c>
      <c r="P3">
        <f>_xll.BDP($A3,P$2)</f>
        <v>-18.048999999999999</v>
      </c>
      <c r="Q3">
        <f>_xll.BDP($A3,Q$2)</f>
        <v>-33.690617970093953</v>
      </c>
      <c r="R3">
        <f>_xll.BDP($A3,R$2)</f>
        <v>-21.712560299301071</v>
      </c>
      <c r="S3" t="str">
        <f>_xll.BDP($A3,S$2)</f>
        <v>#N/A N/A</v>
      </c>
      <c r="T3" t="str">
        <f>_xll.BDP($A3,T$2)</f>
        <v>#N/A N/A</v>
      </c>
      <c r="U3" t="str">
        <f>_xll.BDP($A3,U$2)</f>
        <v>#N/A N/A</v>
      </c>
      <c r="V3">
        <f>_xll.BDP($A3,V$2)</f>
        <v>28.651999999999997</v>
      </c>
      <c r="W3">
        <f>_xll.BDP($A3,W$2)</f>
        <v>-28.006</v>
      </c>
      <c r="X3">
        <f>_xll.BDP($A3,X$2)</f>
        <v>-116.42038851070902</v>
      </c>
      <c r="Y3">
        <f>_xll.BDP($A3,Y$2)</f>
        <v>0</v>
      </c>
      <c r="Z3">
        <f>_xll.BDP($A3,Z$2)</f>
        <v>-15.681999999999999</v>
      </c>
      <c r="AA3">
        <f>_xll.BDP($A3,AA$2)</f>
        <v>-6.6360000000000028</v>
      </c>
      <c r="AB3">
        <f>_xll.BDP($A3,AB$2)</f>
        <v>7.0119999999999996</v>
      </c>
      <c r="AC3">
        <f>HLOOKUP(A3,'OperMarg BDH'!$B$1:$NK$4,4,FALSE)</f>
        <v>-2.7483164160654323</v>
      </c>
      <c r="AD3">
        <f>HLOOKUP(A3,'FCFMarg BDH'!$B$1:$NK$4,4,FALSE)</f>
        <v>-4.1688630367201364E-2</v>
      </c>
    </row>
    <row r="4" spans="1:30" x14ac:dyDescent="0.25">
      <c r="A4" t="s">
        <v>189</v>
      </c>
      <c r="B4" t="s">
        <v>527</v>
      </c>
      <c r="H4" t="str">
        <f>_xll.BDP($A4,H$2)</f>
        <v>BB</v>
      </c>
      <c r="I4" t="str">
        <f>_xll.BDP($A4,I$2)</f>
        <v>#N/A N/A</v>
      </c>
      <c r="J4" t="str">
        <f>_xll.BDP($A4,J$2)</f>
        <v>B2</v>
      </c>
      <c r="K4" t="str">
        <f>_xll.BDP($A4,K$2)</f>
        <v>#N/A N/A</v>
      </c>
      <c r="L4" t="str">
        <f>_xll.BDP($A4,L$2)</f>
        <v>Ba3</v>
      </c>
      <c r="M4" t="str">
        <f>_xll.BDP($A4,M$2)</f>
        <v>#N/A N/A</v>
      </c>
      <c r="O4">
        <f>_xll.BDP($A4,O$2)</f>
        <v>864.928</v>
      </c>
      <c r="P4">
        <f>_xll.BDP($A4,P$2)</f>
        <v>117.31400000000001</v>
      </c>
      <c r="Q4">
        <f>_xll.BDP($A4,Q$2)</f>
        <v>14.226386473787414</v>
      </c>
      <c r="R4">
        <f>_xll.BDP($A4,R$2)</f>
        <v>13.563441118798329</v>
      </c>
      <c r="S4">
        <f>_xll.BDP($A4,S$2)</f>
        <v>0.15530399810427292</v>
      </c>
      <c r="T4">
        <f>_xll.BDP($A4,T$2)</f>
        <v>3.3814859576685818</v>
      </c>
      <c r="U4">
        <f>_xll.BDP($A4,U$2)</f>
        <v>7.0906652951765174</v>
      </c>
      <c r="V4">
        <f>_xll.BDP($A4,V$2)</f>
        <v>1681.8509999999999</v>
      </c>
      <c r="W4">
        <f>_xll.BDP($A4,W$2)</f>
        <v>123.04799999999999</v>
      </c>
      <c r="X4">
        <f>_xll.BDP($A4,X$2)</f>
        <v>121.45140465041</v>
      </c>
      <c r="Y4">
        <f>_xll.BDP($A4,Y$2)</f>
        <v>44.913788439047217</v>
      </c>
      <c r="Z4">
        <f>_xll.BDP($A4,Z$2)</f>
        <v>138.41800000000001</v>
      </c>
      <c r="AA4">
        <f>_xll.BDP($A4,AA$2)</f>
        <v>12.31800000000004</v>
      </c>
      <c r="AB4">
        <f>_xll.BDP($A4,AB$2)</f>
        <v>95.058999999999997</v>
      </c>
      <c r="AC4">
        <f>HLOOKUP(A4,'OperMarg BDH'!$B$1:$NK$4,4,FALSE)</f>
        <v>0.80330050960168498</v>
      </c>
      <c r="AD4">
        <f>HLOOKUP(A4,'FCFMarg BDH'!$B$1:$NK$4,4,FALSE)</f>
        <v>0.78681386196756364</v>
      </c>
    </row>
    <row r="5" spans="1:30" x14ac:dyDescent="0.25">
      <c r="A5" t="s">
        <v>53</v>
      </c>
      <c r="B5" t="s">
        <v>528</v>
      </c>
      <c r="H5" t="str">
        <f>_xll.BDP($A5,H$2)</f>
        <v>BB+</v>
      </c>
      <c r="I5" t="str">
        <f>_xll.BDP($A5,I$2)</f>
        <v>#N/A N/A</v>
      </c>
      <c r="J5" t="str">
        <f>_xll.BDP($A5,J$2)</f>
        <v>Ba2</v>
      </c>
      <c r="K5" t="str">
        <f>_xll.BDP($A5,K$2)</f>
        <v>#N/A N/A</v>
      </c>
      <c r="L5" t="str">
        <f>_xll.BDP($A5,L$2)</f>
        <v>Ba1</v>
      </c>
      <c r="M5" t="str">
        <f>_xll.BDP($A5,M$2)</f>
        <v>#N/A N/A</v>
      </c>
      <c r="O5">
        <f>_xll.BDP($A5,O$2)</f>
        <v>4583</v>
      </c>
      <c r="P5">
        <f>_xll.BDP($A5,P$2)</f>
        <v>1190</v>
      </c>
      <c r="Q5">
        <f>_xll.BDP($A5,Q$2)</f>
        <v>29.936722670739691</v>
      </c>
      <c r="R5">
        <f>_xll.BDP($A5,R$2)</f>
        <v>25.965524765437486</v>
      </c>
      <c r="S5">
        <f>_xll.BDP($A5,S$2)</f>
        <v>0.25356914553590454</v>
      </c>
      <c r="T5">
        <f>_xll.BDP($A5,T$2)</f>
        <v>3.1586257309941521</v>
      </c>
      <c r="U5" t="str">
        <f>_xll.BDP($A5,U$2)</f>
        <v>#N/A N/A</v>
      </c>
      <c r="V5">
        <f>_xll.BDP($A5,V$2)</f>
        <v>14012</v>
      </c>
      <c r="W5">
        <f>_xll.BDP($A5,W$2)</f>
        <v>1372</v>
      </c>
      <c r="X5">
        <f>_xll.BDP($A5,X$2)</f>
        <v>3.7752944729688918</v>
      </c>
      <c r="Y5">
        <f>_xll.BDP($A5,Y$2)</f>
        <v>33.492720525264055</v>
      </c>
      <c r="Z5">
        <f>_xll.BDP($A5,Z$2)</f>
        <v>1264</v>
      </c>
      <c r="AA5">
        <f>_xll.BDP($A5,AA$2)</f>
        <v>171</v>
      </c>
      <c r="AB5">
        <f>_xll.BDP($A5,AB$2)</f>
        <v>4410</v>
      </c>
      <c r="AC5">
        <f>HLOOKUP(A5,'OperMarg BDH'!$B$1:$NK$4,4,FALSE)</f>
        <v>2.0283905140671399</v>
      </c>
      <c r="AD5">
        <f>HLOOKUP(A5,'FCFMarg BDH'!$B$1:$NK$4,4,FALSE)</f>
        <v>0.88155126054470223</v>
      </c>
    </row>
    <row r="6" spans="1:30" x14ac:dyDescent="0.25">
      <c r="A6" t="s">
        <v>190</v>
      </c>
      <c r="B6" t="s">
        <v>529</v>
      </c>
      <c r="H6" t="str">
        <f>_xll.BDP($A6,H$2)</f>
        <v>#N/A N/A</v>
      </c>
      <c r="I6" t="str">
        <f>_xll.BDP($A6,I$2)</f>
        <v>#N/A N/A</v>
      </c>
      <c r="J6" t="str">
        <f>_xll.BDP($A6,J$2)</f>
        <v>#N/A N/A</v>
      </c>
      <c r="K6" t="str">
        <f>_xll.BDP($A6,K$2)</f>
        <v>#N/A N/A</v>
      </c>
      <c r="L6" t="str">
        <f>_xll.BDP($A6,L$2)</f>
        <v>#N/A N/A</v>
      </c>
      <c r="M6" t="str">
        <f>_xll.BDP($A6,M$2)</f>
        <v>#N/A N/A</v>
      </c>
      <c r="O6">
        <f>_xll.BDP($A6,O$2)</f>
        <v>134.517</v>
      </c>
      <c r="P6">
        <f>_xll.BDP($A6,P$2)</f>
        <v>23.900000000000002</v>
      </c>
      <c r="Q6">
        <f>_xll.BDP($A6,Q$2)</f>
        <v>6.9730963372659227</v>
      </c>
      <c r="R6">
        <f>_xll.BDP($A6,R$2)</f>
        <v>17.767271051242595</v>
      </c>
      <c r="S6">
        <f>_xll.BDP($A6,S$2)</f>
        <v>26.884139482564681</v>
      </c>
      <c r="T6">
        <f>_xll.BDP($A6,T$2)</f>
        <v>0.20481927710843373</v>
      </c>
      <c r="U6">
        <f>_xll.BDP($A6,U$2)</f>
        <v>75.924324324324331</v>
      </c>
      <c r="V6">
        <f>_xll.BDP($A6,V$2)</f>
        <v>196.08099999999999</v>
      </c>
      <c r="W6">
        <f>_xll.BDP($A6,W$2)</f>
        <v>9.379999999999999</v>
      </c>
      <c r="X6">
        <f>_xll.BDP($A6,X$2)</f>
        <v>-61.323947160087556</v>
      </c>
      <c r="Y6">
        <f>_xll.BDP($A6,Y$2)</f>
        <v>0.45338406066880532</v>
      </c>
      <c r="Z6">
        <f>_xll.BDP($A6,Z$2)</f>
        <v>24.486000000000001</v>
      </c>
      <c r="AA6">
        <f>_xll.BDP($A6,AA$2)</f>
        <v>-7.7850000000000037</v>
      </c>
      <c r="AB6">
        <f>_xll.BDP($A6,AB$2)</f>
        <v>41.75</v>
      </c>
      <c r="AC6">
        <f>HLOOKUP(A6,'OperMarg BDH'!$B$1:$NK$4,4,FALSE)</f>
        <v>0.66019593233973173</v>
      </c>
      <c r="AD6">
        <f>HLOOKUP(A6,'FCFMarg BDH'!$B$1:$NK$4,4,FALSE)</f>
        <v>0.69551865426385273</v>
      </c>
    </row>
    <row r="7" spans="1:30" x14ac:dyDescent="0.25">
      <c r="A7" t="s">
        <v>191</v>
      </c>
      <c r="B7" t="s">
        <v>530</v>
      </c>
      <c r="H7" t="str">
        <f>_xll.BDP($A7,H$2)</f>
        <v>NR</v>
      </c>
      <c r="I7" t="str">
        <f>_xll.BDP($A7,I$2)</f>
        <v>#N/A N/A</v>
      </c>
      <c r="J7" t="str">
        <f>_xll.BDP($A7,J$2)</f>
        <v>#N/A N/A</v>
      </c>
      <c r="K7" t="str">
        <f>_xll.BDP($A7,K$2)</f>
        <v>WR</v>
      </c>
      <c r="L7" t="str">
        <f>_xll.BDP($A7,L$2)</f>
        <v>#N/A N/A</v>
      </c>
      <c r="M7" t="str">
        <f>_xll.BDP($A7,M$2)</f>
        <v>#N/A N/A</v>
      </c>
      <c r="O7">
        <f>_xll.BDP($A7,O$2)</f>
        <v>1097.5450000000001</v>
      </c>
      <c r="P7">
        <f>_xll.BDP($A7,P$2)</f>
        <v>125.678</v>
      </c>
      <c r="Q7">
        <f>_xll.BDP($A7,Q$2)</f>
        <v>4.3992729227503196</v>
      </c>
      <c r="R7">
        <f>_xll.BDP($A7,R$2)</f>
        <v>11.450828895398365</v>
      </c>
      <c r="S7">
        <f>_xll.BDP($A7,S$2)</f>
        <v>0.39569912786121342</v>
      </c>
      <c r="T7">
        <f>_xll.BDP($A7,T$2)</f>
        <v>2.4811758968332014</v>
      </c>
      <c r="U7">
        <f>_xll.BDP($A7,U$2)</f>
        <v>12.962899494473481</v>
      </c>
      <c r="V7">
        <f>_xll.BDP($A7,V$2)</f>
        <v>1323.3009999999999</v>
      </c>
      <c r="W7">
        <f>_xll.BDP($A7,W$2)</f>
        <v>48.283999999999999</v>
      </c>
      <c r="X7">
        <f>_xll.BDP($A7,X$2)</f>
        <v>-14.787283428301972</v>
      </c>
      <c r="Y7">
        <f>_xll.BDP($A7,Y$2)</f>
        <v>24.001342098283008</v>
      </c>
      <c r="Z7">
        <f>_xll.BDP($A7,Z$2)</f>
        <v>164.976</v>
      </c>
      <c r="AA7">
        <f>_xll.BDP($A7,AA$2)</f>
        <v>-3.6139999999999759</v>
      </c>
      <c r="AB7">
        <f>_xll.BDP($A7,AB$2)</f>
        <v>418.58599999999996</v>
      </c>
      <c r="AC7">
        <f>HLOOKUP(A7,'OperMarg BDH'!$B$1:$NK$4,4,FALSE)</f>
        <v>1.2778468034684534</v>
      </c>
      <c r="AD7">
        <f>HLOOKUP(A7,'FCFMarg BDH'!$B$1:$NK$4,4,FALSE)</f>
        <v>1.1933327209394549</v>
      </c>
    </row>
    <row r="8" spans="1:30" x14ac:dyDescent="0.25">
      <c r="A8" t="s">
        <v>192</v>
      </c>
      <c r="B8" t="s">
        <v>531</v>
      </c>
      <c r="H8" t="str">
        <f>_xll.BDP($A8,H$2)</f>
        <v>#N/A N/A</v>
      </c>
      <c r="I8" t="str">
        <f>_xll.BDP($A8,I$2)</f>
        <v>#N/A N/A</v>
      </c>
      <c r="J8" t="str">
        <f>_xll.BDP($A8,J$2)</f>
        <v>#N/A N/A</v>
      </c>
      <c r="K8" t="str">
        <f>_xll.BDP($A8,K$2)</f>
        <v>#N/A N/A</v>
      </c>
      <c r="L8" t="str">
        <f>_xll.BDP($A8,L$2)</f>
        <v>#N/A N/A</v>
      </c>
      <c r="M8" t="str">
        <f>_xll.BDP($A8,M$2)</f>
        <v>#N/A N/A</v>
      </c>
      <c r="O8">
        <f>_xll.BDP($A8,O$2)</f>
        <v>57.54</v>
      </c>
      <c r="P8">
        <f>_xll.BDP($A8,P$2)</f>
        <v>0.71399999999999997</v>
      </c>
      <c r="Q8">
        <f>_xll.BDP($A8,Q$2)</f>
        <v>-0.32672923183872093</v>
      </c>
      <c r="R8">
        <f>_xll.BDP($A8,R$2)</f>
        <v>1.2408759124087592</v>
      </c>
      <c r="S8">
        <f>_xll.BDP($A8,S$2)</f>
        <v>5.4923076923076914</v>
      </c>
      <c r="T8">
        <f>_xll.BDP($A8,T$2)</f>
        <v>0.14332965821389193</v>
      </c>
      <c r="U8">
        <f>_xll.BDP($A8,U$2)</f>
        <v>16.796296296296298</v>
      </c>
      <c r="V8">
        <f>_xll.BDP($A8,V$2)</f>
        <v>33.07</v>
      </c>
      <c r="W8">
        <f>_xll.BDP($A8,W$2)</f>
        <v>-0.188</v>
      </c>
      <c r="X8">
        <f>_xll.BDP($A8,X$2)</f>
        <v>-37.04071007090792</v>
      </c>
      <c r="Y8">
        <f>_xll.BDP($A8,Y$2)</f>
        <v>0.39310553371635926</v>
      </c>
      <c r="Z8">
        <f>_xll.BDP($A8,Z$2)</f>
        <v>0.95399999999999996</v>
      </c>
      <c r="AA8">
        <f>_xll.BDP($A8,AA$2)</f>
        <v>2.4599999999999991</v>
      </c>
      <c r="AB8">
        <f>_xll.BDP($A8,AB$2)</f>
        <v>7.6</v>
      </c>
      <c r="AC8">
        <f>HLOOKUP(A8,'OperMarg BDH'!$B$1:$NK$4,4,FALSE)</f>
        <v>-0.67864076172069432</v>
      </c>
      <c r="AD8">
        <f>HLOOKUP(A8,'FCFMarg BDH'!$B$1:$NK$4,4,FALSE)</f>
        <v>-0.45868161549980407</v>
      </c>
    </row>
    <row r="9" spans="1:30" x14ac:dyDescent="0.25">
      <c r="A9" t="s">
        <v>37</v>
      </c>
      <c r="B9" t="s">
        <v>532</v>
      </c>
      <c r="H9" t="str">
        <f>_xll.BDP($A9,H$2)</f>
        <v>A-</v>
      </c>
      <c r="I9" t="str">
        <f>_xll.BDP($A9,I$2)</f>
        <v>#N/A N/A</v>
      </c>
      <c r="J9" t="str">
        <f>_xll.BDP($A9,J$2)</f>
        <v>Baa1</v>
      </c>
      <c r="K9" t="str">
        <f>_xll.BDP($A9,K$2)</f>
        <v>#N/A N/A</v>
      </c>
      <c r="L9" t="str">
        <f>_xll.BDP($A9,L$2)</f>
        <v>Baa1</v>
      </c>
      <c r="M9" t="str">
        <f>_xll.BDP($A9,M$2)</f>
        <v>BB+</v>
      </c>
      <c r="O9">
        <f>_xll.BDP($A9,O$2)</f>
        <v>4055.24</v>
      </c>
      <c r="P9">
        <f>_xll.BDP($A9,P$2)</f>
        <v>963.32799999999997</v>
      </c>
      <c r="Q9">
        <f>_xll.BDP($A9,Q$2)</f>
        <v>10.424117931367812</v>
      </c>
      <c r="R9">
        <f>_xll.BDP($A9,R$2)</f>
        <v>23.755141495941054</v>
      </c>
      <c r="S9">
        <f>_xll.BDP($A9,S$2)</f>
        <v>0.63629140017688557</v>
      </c>
      <c r="T9">
        <f>_xll.BDP($A9,T$2)</f>
        <v>2.1308799407749834</v>
      </c>
      <c r="U9">
        <f>_xll.BDP($A9,U$2)</f>
        <v>11.020175386620846</v>
      </c>
      <c r="V9">
        <f>_xll.BDP($A9,V$2)</f>
        <v>10380.297999999999</v>
      </c>
      <c r="W9">
        <f>_xll.BDP($A9,W$2)</f>
        <v>422.72299999999996</v>
      </c>
      <c r="X9">
        <f>_xll.BDP($A9,X$2)</f>
        <v>-24.682071916479025</v>
      </c>
      <c r="Y9">
        <f>_xll.BDP($A9,Y$2)</f>
        <v>14.585062972180566</v>
      </c>
      <c r="Z9">
        <f>_xll.BDP($A9,Z$2)</f>
        <v>1151.6859999999999</v>
      </c>
      <c r="AA9">
        <f>_xll.BDP($A9,AA$2)</f>
        <v>-236.97299999999973</v>
      </c>
      <c r="AB9">
        <f>_xll.BDP($A9,AB$2)</f>
        <v>834.55599999999993</v>
      </c>
      <c r="AC9">
        <f>HLOOKUP(A9,'OperMarg BDH'!$B$1:$NK$4,4,FALSE)</f>
        <v>1.972178094322218</v>
      </c>
      <c r="AD9">
        <f>HLOOKUP(A9,'FCFMarg BDH'!$B$1:$NK$4,4,FALSE)</f>
        <v>4.0151195620736324</v>
      </c>
    </row>
    <row r="10" spans="1:30" x14ac:dyDescent="0.25">
      <c r="A10" t="s">
        <v>193</v>
      </c>
      <c r="B10" t="s">
        <v>533</v>
      </c>
      <c r="H10" t="str">
        <f>_xll.BDP($A10,H$2)</f>
        <v>#N/A N/A</v>
      </c>
      <c r="I10" t="str">
        <f>_xll.BDP($A10,I$2)</f>
        <v>#N/A N/A</v>
      </c>
      <c r="J10" t="str">
        <f>_xll.BDP($A10,J$2)</f>
        <v>#N/A N/A</v>
      </c>
      <c r="K10" t="str">
        <f>_xll.BDP($A10,K$2)</f>
        <v>#N/A N/A</v>
      </c>
      <c r="L10" t="str">
        <f>_xll.BDP($A10,L$2)</f>
        <v>#N/A N/A</v>
      </c>
      <c r="M10" t="str">
        <f>_xll.BDP($A10,M$2)</f>
        <v>C</v>
      </c>
      <c r="O10">
        <f>_xll.BDP($A10,O$2)</f>
        <v>382.959</v>
      </c>
      <c r="P10">
        <f>_xll.BDP($A10,P$2)</f>
        <v>92.947999999999993</v>
      </c>
      <c r="Q10">
        <f>_xll.BDP($A10,Q$2)</f>
        <v>12.046198156982861</v>
      </c>
      <c r="R10">
        <f>_xll.BDP($A10,R$2)</f>
        <v>24.271005512339439</v>
      </c>
      <c r="S10">
        <f>_xll.BDP($A10,S$2)</f>
        <v>0.30474754098360651</v>
      </c>
      <c r="T10">
        <f>_xll.BDP($A10,T$2)</f>
        <v>2.8178085500362293</v>
      </c>
      <c r="U10">
        <f>_xll.BDP($A10,U$2)</f>
        <v>9.6808510638297882</v>
      </c>
      <c r="V10">
        <f>_xll.BDP($A10,V$2)</f>
        <v>456.29399999999998</v>
      </c>
      <c r="W10">
        <f>_xll.BDP($A10,W$2)</f>
        <v>46.131999999999998</v>
      </c>
      <c r="X10" t="str">
        <f>_xll.BDP($A10,X$2)</f>
        <v>#N/A N/A</v>
      </c>
      <c r="Y10">
        <f>_xll.BDP($A10,Y$2)</f>
        <v>66.842868852099741</v>
      </c>
      <c r="Z10">
        <f>_xll.BDP($A10,Z$2)</f>
        <v>98.563999999999993</v>
      </c>
      <c r="AA10">
        <f>_xll.BDP($A10,AA$2)</f>
        <v>-3.2810000000000059</v>
      </c>
      <c r="AB10">
        <f>_xll.BDP($A10,AB$2)</f>
        <v>33.827999999999996</v>
      </c>
      <c r="AC10">
        <f>HLOOKUP(A10,'OperMarg BDH'!$B$1:$NK$4,4,FALSE)</f>
        <v>1.9769990345957511</v>
      </c>
      <c r="AD10">
        <f>HLOOKUP(A10,'FCFMarg BDH'!$B$1:$NK$4,4,FALSE)</f>
        <v>3.4075777596451378</v>
      </c>
    </row>
    <row r="11" spans="1:30" x14ac:dyDescent="0.25">
      <c r="A11" t="s">
        <v>194</v>
      </c>
      <c r="B11" t="s">
        <v>534</v>
      </c>
      <c r="H11" t="str">
        <f>_xll.BDP($A11,H$2)</f>
        <v>NR</v>
      </c>
      <c r="I11" t="str">
        <f>_xll.BDP($A11,I$2)</f>
        <v>#N/A N/A</v>
      </c>
      <c r="J11" t="str">
        <f>_xll.BDP($A11,J$2)</f>
        <v>WR</v>
      </c>
      <c r="K11" t="str">
        <f>_xll.BDP($A11,K$2)</f>
        <v>#N/A N/A</v>
      </c>
      <c r="L11" t="str">
        <f>_xll.BDP($A11,L$2)</f>
        <v>#N/A N/A</v>
      </c>
      <c r="M11" t="str">
        <f>_xll.BDP($A11,M$2)</f>
        <v>#N/A N/A</v>
      </c>
      <c r="O11">
        <f>_xll.BDP($A11,O$2)</f>
        <v>101.261</v>
      </c>
      <c r="P11">
        <f>_xll.BDP($A11,P$2)</f>
        <v>-16.149999999999999</v>
      </c>
      <c r="Q11">
        <f>_xll.BDP($A11,Q$2)</f>
        <v>-6.1109410335667231</v>
      </c>
      <c r="R11">
        <f>_xll.BDP($A11,R$2)</f>
        <v>-15.948884565627438</v>
      </c>
      <c r="S11">
        <f>_xll.BDP($A11,S$2)</f>
        <v>-48.208955223880601</v>
      </c>
      <c r="T11">
        <f>_xll.BDP($A11,T$2)</f>
        <v>1.1423487544483997</v>
      </c>
      <c r="U11">
        <f>_xll.BDP($A11,U$2)</f>
        <v>14.195652173913048</v>
      </c>
      <c r="V11">
        <f>_xll.BDP($A11,V$2)</f>
        <v>190.89499999999998</v>
      </c>
      <c r="W11">
        <f>_xll.BDP($A11,W$2)</f>
        <v>-6.1879999999999997</v>
      </c>
      <c r="X11">
        <f>_xll.BDP($A11,X$2)</f>
        <v>-74.681086450971975</v>
      </c>
      <c r="Y11">
        <f>_xll.BDP($A11,Y$2)</f>
        <v>0.1754891432462872</v>
      </c>
      <c r="Z11">
        <f>_xll.BDP($A11,Z$2)</f>
        <v>7.2999999999999995E-2</v>
      </c>
      <c r="AA11">
        <f>_xll.BDP($A11,AA$2)</f>
        <v>-7.5479999999999983</v>
      </c>
      <c r="AB11">
        <f>_xll.BDP($A11,AB$2)</f>
        <v>99.566000000000003</v>
      </c>
      <c r="AC11">
        <f>HLOOKUP(A11,'OperMarg BDH'!$B$1:$NK$4,4,FALSE)</f>
        <v>-1.2396708710535917</v>
      </c>
      <c r="AD11">
        <f>HLOOKUP(A11,'FCFMarg BDH'!$B$1:$NK$4,4,FALSE)</f>
        <v>-0.46125638157705401</v>
      </c>
    </row>
    <row r="12" spans="1:30" x14ac:dyDescent="0.25">
      <c r="A12" t="s">
        <v>195</v>
      </c>
      <c r="B12" t="s">
        <v>535</v>
      </c>
      <c r="H12" t="str">
        <f>_xll.BDP($A12,H$2)</f>
        <v>#N/A N/A</v>
      </c>
      <c r="I12" t="str">
        <f>_xll.BDP($A12,I$2)</f>
        <v>#N/A N/A</v>
      </c>
      <c r="J12" t="str">
        <f>_xll.BDP($A12,J$2)</f>
        <v>#N/A N/A</v>
      </c>
      <c r="K12" t="str">
        <f>_xll.BDP($A12,K$2)</f>
        <v>#N/A N/A</v>
      </c>
      <c r="L12" t="str">
        <f>_xll.BDP($A12,L$2)</f>
        <v>#N/A N/A</v>
      </c>
      <c r="M12" t="str">
        <f>_xll.BDP($A12,M$2)</f>
        <v>#N/A N/A</v>
      </c>
      <c r="O12">
        <f>_xll.BDP($A12,O$2)</f>
        <v>76.069999999999993</v>
      </c>
      <c r="P12">
        <f>_xll.BDP($A12,P$2)</f>
        <v>11.840999999999999</v>
      </c>
      <c r="Q12">
        <f>_xll.BDP($A12,Q$2)</f>
        <v>22.480609964506375</v>
      </c>
      <c r="R12">
        <f>_xll.BDP($A12,R$2)</f>
        <v>15.565926120678322</v>
      </c>
      <c r="S12" t="str">
        <f>_xll.BDP($A12,S$2)</f>
        <v>#N/A N/A</v>
      </c>
      <c r="T12">
        <f>_xll.BDP($A12,T$2)</f>
        <v>0</v>
      </c>
      <c r="U12" t="str">
        <f>_xll.BDP($A12,U$2)</f>
        <v>#N/A N/A</v>
      </c>
      <c r="V12">
        <f>_xll.BDP($A12,V$2)</f>
        <v>100.565</v>
      </c>
      <c r="W12">
        <f>_xll.BDP($A12,W$2)</f>
        <v>17.100999999999999</v>
      </c>
      <c r="X12">
        <f>_xll.BDP($A12,X$2)</f>
        <v>-57.504866090127379</v>
      </c>
      <c r="Y12">
        <f>_xll.BDP($A12,Y$2)</f>
        <v>0</v>
      </c>
      <c r="Z12">
        <f>_xll.BDP($A12,Z$2)</f>
        <v>19.670999999999999</v>
      </c>
      <c r="AA12">
        <f>_xll.BDP($A12,AA$2)</f>
        <v>4.5130000000000017</v>
      </c>
      <c r="AB12">
        <f>_xll.BDP($A12,AB$2)</f>
        <v>18.602999999999998</v>
      </c>
      <c r="AC12">
        <f>HLOOKUP(A12,'OperMarg BDH'!$B$1:$NK$4,4,FALSE)</f>
        <v>2.3297251281033837</v>
      </c>
      <c r="AD12">
        <f>HLOOKUP(A12,'FCFMarg BDH'!$B$1:$NK$4,4,FALSE)</f>
        <v>1.9953523110020526</v>
      </c>
    </row>
    <row r="13" spans="1:30" x14ac:dyDescent="0.25">
      <c r="A13" t="s">
        <v>196</v>
      </c>
      <c r="B13" t="s">
        <v>536</v>
      </c>
      <c r="H13" t="str">
        <f>_xll.BDP($A13,H$2)</f>
        <v>NR</v>
      </c>
      <c r="I13" t="str">
        <f>_xll.BDP($A13,I$2)</f>
        <v>#N/A N/A</v>
      </c>
      <c r="J13" t="str">
        <f>_xll.BDP($A13,J$2)</f>
        <v>#N/A N/A</v>
      </c>
      <c r="K13" t="str">
        <f>_xll.BDP($A13,K$2)</f>
        <v>#N/A N/A</v>
      </c>
      <c r="L13" t="str">
        <f>_xll.BDP($A13,L$2)</f>
        <v>#N/A N/A</v>
      </c>
      <c r="M13" t="str">
        <f>_xll.BDP($A13,M$2)</f>
        <v>#N/A N/A</v>
      </c>
      <c r="O13">
        <f>_xll.BDP($A13,O$2)</f>
        <v>1373.0609999999999</v>
      </c>
      <c r="P13">
        <f>_xll.BDP($A13,P$2)</f>
        <v>6.8569999999999993</v>
      </c>
      <c r="Q13">
        <f>_xll.BDP($A13,Q$2)</f>
        <v>-9.2931777976360852</v>
      </c>
      <c r="R13">
        <f>_xll.BDP($A13,R$2)</f>
        <v>0.49939514704736349</v>
      </c>
      <c r="S13">
        <f>_xll.BDP($A13,S$2)</f>
        <v>1.2212302064354573E-2</v>
      </c>
      <c r="T13">
        <f>_xll.BDP($A13,T$2)</f>
        <v>6.1668708136083232</v>
      </c>
      <c r="U13">
        <f>_xll.BDP($A13,U$2)</f>
        <v>1.8254856531812511</v>
      </c>
      <c r="V13">
        <f>_xll.BDP($A13,V$2)</f>
        <v>2619.663</v>
      </c>
      <c r="W13">
        <f>_xll.BDP($A13,W$2)</f>
        <v>-127.601</v>
      </c>
      <c r="X13">
        <f>_xll.BDP($A13,X$2)</f>
        <v>37.719674239177031</v>
      </c>
      <c r="Y13">
        <f>_xll.BDP($A13,Y$2)</f>
        <v>21.433405747227795</v>
      </c>
      <c r="Z13">
        <f>_xll.BDP($A13,Z$2)</f>
        <v>80.986999999999995</v>
      </c>
      <c r="AA13">
        <f>_xll.BDP($A13,AA$2)</f>
        <v>-53.618999999999971</v>
      </c>
      <c r="AB13">
        <f>_xll.BDP($A13,AB$2)</f>
        <v>62.954000000000001</v>
      </c>
      <c r="AC13">
        <f>HLOOKUP(A13,'OperMarg BDH'!$B$1:$NK$4,4,FALSE)</f>
        <v>-0.2001158301839962</v>
      </c>
      <c r="AD13">
        <f>HLOOKUP(A13,'FCFMarg BDH'!$B$1:$NK$4,4,FALSE)</f>
        <v>0.8502085021905581</v>
      </c>
    </row>
    <row r="14" spans="1:30" x14ac:dyDescent="0.25">
      <c r="A14" t="s">
        <v>54</v>
      </c>
      <c r="B14" t="s">
        <v>537</v>
      </c>
      <c r="H14" t="str">
        <f>_xll.BDP($A14,H$2)</f>
        <v>A-</v>
      </c>
      <c r="I14" t="str">
        <f>_xll.BDP($A14,I$2)</f>
        <v>#N/A N/A</v>
      </c>
      <c r="J14" t="str">
        <f>_xll.BDP($A14,J$2)</f>
        <v>Baa1</v>
      </c>
      <c r="K14" t="str">
        <f>_xll.BDP($A14,K$2)</f>
        <v>WR</v>
      </c>
      <c r="L14" t="str">
        <f>_xll.BDP($A14,L$2)</f>
        <v>Baa1</v>
      </c>
      <c r="M14" t="str">
        <f>_xll.BDP($A14,M$2)</f>
        <v>#N/A N/A</v>
      </c>
      <c r="O14">
        <f>_xll.BDP($A14,O$2)</f>
        <v>1732.5719999999999</v>
      </c>
      <c r="P14">
        <f>_xll.BDP($A14,P$2)</f>
        <v>547.65</v>
      </c>
      <c r="Q14">
        <f>_xll.BDP($A14,Q$2)</f>
        <v>27.459695758675544</v>
      </c>
      <c r="R14">
        <f>_xll.BDP($A14,R$2)</f>
        <v>31.609075986452513</v>
      </c>
      <c r="S14">
        <f>_xll.BDP($A14,S$2)</f>
        <v>0.36718906096417886</v>
      </c>
      <c r="T14">
        <f>_xll.BDP($A14,T$2)</f>
        <v>2.5342324761414647</v>
      </c>
      <c r="U14">
        <f>_xll.BDP($A14,U$2)</f>
        <v>31.724950411732884</v>
      </c>
      <c r="V14">
        <f>_xll.BDP($A14,V$2)</f>
        <v>6009.8469999999998</v>
      </c>
      <c r="W14">
        <f>_xll.BDP($A14,W$2)</f>
        <v>475.75899999999996</v>
      </c>
      <c r="X14">
        <f>_xll.BDP($A14,X$2)</f>
        <v>-43.255980025438014</v>
      </c>
      <c r="Y14">
        <f>_xll.BDP($A14,Y$2)</f>
        <v>24.817037771510655</v>
      </c>
      <c r="Z14">
        <f>_xll.BDP($A14,Z$2)</f>
        <v>590.20799999999997</v>
      </c>
      <c r="AA14">
        <f>_xll.BDP($A14,AA$2)</f>
        <v>15.119000000000028</v>
      </c>
      <c r="AB14">
        <f>_xll.BDP($A14,AB$2)</f>
        <v>2869.1579999999999</v>
      </c>
      <c r="AC14">
        <f>HLOOKUP(A14,'OperMarg BDH'!$B$1:$NK$4,4,FALSE)</f>
        <v>7.7442604689269467</v>
      </c>
      <c r="AD14">
        <f>HLOOKUP(A14,'FCFMarg BDH'!$B$1:$NK$4,4,FALSE)</f>
        <v>2.2480460988363404</v>
      </c>
    </row>
    <row r="15" spans="1:30" x14ac:dyDescent="0.25">
      <c r="A15" t="s">
        <v>197</v>
      </c>
      <c r="B15" t="s">
        <v>538</v>
      </c>
      <c r="H15" t="str">
        <f>_xll.BDP($A15,H$2)</f>
        <v>#N/A N/A</v>
      </c>
      <c r="I15" t="str">
        <f>_xll.BDP($A15,I$2)</f>
        <v>#N/A N/A</v>
      </c>
      <c r="J15" t="str">
        <f>_xll.BDP($A15,J$2)</f>
        <v>#N/A N/A</v>
      </c>
      <c r="K15" t="str">
        <f>_xll.BDP($A15,K$2)</f>
        <v>#N/A N/A</v>
      </c>
      <c r="L15" t="str">
        <f>_xll.BDP($A15,L$2)</f>
        <v>#N/A N/A</v>
      </c>
      <c r="M15" t="str">
        <f>_xll.BDP($A15,M$2)</f>
        <v>#N/A N/A</v>
      </c>
      <c r="O15">
        <f>_xll.BDP($A15,O$2)</f>
        <v>157.608</v>
      </c>
      <c r="P15">
        <f>_xll.BDP($A15,P$2)</f>
        <v>32.649000000000001</v>
      </c>
      <c r="Q15">
        <f>_xll.BDP($A15,Q$2)</f>
        <v>17.712933353636874</v>
      </c>
      <c r="R15">
        <f>_xll.BDP($A15,R$2)</f>
        <v>20.71531901933912</v>
      </c>
      <c r="S15" t="str">
        <f>_xll.BDP($A15,S$2)</f>
        <v>#N/A N/A</v>
      </c>
      <c r="T15">
        <f>_xll.BDP($A15,T$2)</f>
        <v>0</v>
      </c>
      <c r="U15" t="str">
        <f>_xll.BDP($A15,U$2)</f>
        <v>#N/A N/A</v>
      </c>
      <c r="V15">
        <f>_xll.BDP($A15,V$2)</f>
        <v>183.30699999999999</v>
      </c>
      <c r="W15">
        <f>_xll.BDP($A15,W$2)</f>
        <v>27.916999999999998</v>
      </c>
      <c r="X15">
        <f>_xll.BDP($A15,X$2)</f>
        <v>-91.707011339144685</v>
      </c>
      <c r="Y15">
        <f>_xll.BDP($A15,Y$2)</f>
        <v>0</v>
      </c>
      <c r="Z15">
        <f>_xll.BDP($A15,Z$2)</f>
        <v>34.35</v>
      </c>
      <c r="AA15">
        <f>_xll.BDP($A15,AA$2)</f>
        <v>0.61599999999999966</v>
      </c>
      <c r="AB15">
        <f>_xll.BDP($A15,AB$2)</f>
        <v>143.39400000000001</v>
      </c>
      <c r="AC15">
        <f>HLOOKUP(A15,'OperMarg BDH'!$B$1:$NK$4,4,FALSE)</f>
        <v>3.5723781289089209</v>
      </c>
      <c r="AD15">
        <f>HLOOKUP(A15,'FCFMarg BDH'!$B$1:$NK$4,4,FALSE)</f>
        <v>1.6696326685230356</v>
      </c>
    </row>
    <row r="16" spans="1:30" x14ac:dyDescent="0.25">
      <c r="A16" t="s">
        <v>198</v>
      </c>
      <c r="B16" t="s">
        <v>539</v>
      </c>
      <c r="H16" t="str">
        <f>_xll.BDP($A16,H$2)</f>
        <v>#N/A N/A</v>
      </c>
      <c r="I16" t="str">
        <f>_xll.BDP($A16,I$2)</f>
        <v>#N/A N/A</v>
      </c>
      <c r="J16" t="str">
        <f>_xll.BDP($A16,J$2)</f>
        <v>#N/A N/A</v>
      </c>
      <c r="K16" t="str">
        <f>_xll.BDP($A16,K$2)</f>
        <v>#N/A N/A</v>
      </c>
      <c r="L16" t="str">
        <f>_xll.BDP($A16,L$2)</f>
        <v>#N/A N/A</v>
      </c>
      <c r="M16" t="str">
        <f>_xll.BDP($A16,M$2)</f>
        <v>#N/A N/A</v>
      </c>
      <c r="O16">
        <f>_xll.BDP($A16,O$2)</f>
        <v>100.601</v>
      </c>
      <c r="P16">
        <f>_xll.BDP($A16,P$2)</f>
        <v>18.056000000000001</v>
      </c>
      <c r="Q16">
        <f>_xll.BDP($A16,Q$2)</f>
        <v>14.438226260176339</v>
      </c>
      <c r="R16">
        <f>_xll.BDP($A16,R$2)</f>
        <v>17.948131728312841</v>
      </c>
      <c r="S16" t="str">
        <f>_xll.BDP($A16,S$2)</f>
        <v>#N/A N/A</v>
      </c>
      <c r="T16">
        <f>_xll.BDP($A16,T$2)</f>
        <v>0</v>
      </c>
      <c r="U16" t="str">
        <f>_xll.BDP($A16,U$2)</f>
        <v>#N/A N/A</v>
      </c>
      <c r="V16">
        <f>_xll.BDP($A16,V$2)</f>
        <v>131.22</v>
      </c>
      <c r="W16">
        <f>_xll.BDP($A16,W$2)</f>
        <v>14.524999999999999</v>
      </c>
      <c r="X16">
        <f>_xll.BDP($A16,X$2)</f>
        <v>-76.273768366465006</v>
      </c>
      <c r="Y16">
        <f>_xll.BDP($A16,Y$2)</f>
        <v>0</v>
      </c>
      <c r="Z16">
        <f>_xll.BDP($A16,Z$2)</f>
        <v>18.311</v>
      </c>
      <c r="AA16">
        <f>_xll.BDP($A16,AA$2)</f>
        <v>-3.1010000000000026</v>
      </c>
      <c r="AB16">
        <f>_xll.BDP($A16,AB$2)</f>
        <v>55.802999999999997</v>
      </c>
      <c r="AC16">
        <f>HLOOKUP(A16,'OperMarg BDH'!$B$1:$NK$4,4,FALSE)</f>
        <v>4.0907390291337444</v>
      </c>
      <c r="AD16">
        <f>HLOOKUP(A16,'FCFMarg BDH'!$B$1:$NK$4,4,FALSE)</f>
        <v>1.6155706520328674</v>
      </c>
    </row>
    <row r="17" spans="1:30" x14ac:dyDescent="0.25">
      <c r="A17" t="s">
        <v>199</v>
      </c>
      <c r="B17" t="s">
        <v>540</v>
      </c>
      <c r="H17" t="str">
        <f>_xll.BDP($A17,H$2)</f>
        <v>BB</v>
      </c>
      <c r="I17" t="str">
        <f>_xll.BDP($A17,I$2)</f>
        <v>#N/A N/A</v>
      </c>
      <c r="J17" t="str">
        <f>_xll.BDP($A17,J$2)</f>
        <v>B2</v>
      </c>
      <c r="K17" t="str">
        <f>_xll.BDP($A17,K$2)</f>
        <v>WR</v>
      </c>
      <c r="L17" t="str">
        <f>_xll.BDP($A17,L$2)</f>
        <v>B1</v>
      </c>
      <c r="M17" t="str">
        <f>_xll.BDP($A17,M$2)</f>
        <v>BB</v>
      </c>
      <c r="O17">
        <f>_xll.BDP($A17,O$2)</f>
        <v>2956.45</v>
      </c>
      <c r="P17">
        <f>_xll.BDP($A17,P$2)</f>
        <v>-8.7200000000000273</v>
      </c>
      <c r="Q17">
        <f>_xll.BDP($A17,Q$2)</f>
        <v>7.8509360888903927</v>
      </c>
      <c r="R17">
        <f>_xll.BDP($A17,R$2)</f>
        <v>-0.2949483333051473</v>
      </c>
      <c r="S17">
        <f>_xll.BDP($A17,S$2)</f>
        <v>-5.2760869828285314E-3</v>
      </c>
      <c r="T17">
        <f>_xll.BDP($A17,T$2)</f>
        <v>2.2699694108259076</v>
      </c>
      <c r="U17">
        <f>_xll.BDP($A17,U$2)</f>
        <v>5.9948628864447091</v>
      </c>
      <c r="V17">
        <f>_xll.BDP($A17,V$2)</f>
        <v>3427.2979999999998</v>
      </c>
      <c r="W17">
        <f>_xll.BDP($A17,W$2)</f>
        <v>232.10899999999998</v>
      </c>
      <c r="X17">
        <f>_xll.BDP($A17,X$2)</f>
        <v>108.0168715153274</v>
      </c>
      <c r="Y17">
        <f>_xll.BDP($A17,Y$2)</f>
        <v>48.222827428487406</v>
      </c>
      <c r="Z17">
        <f>_xll.BDP($A17,Z$2)</f>
        <v>557.53599999999994</v>
      </c>
      <c r="AA17">
        <f>_xll.BDP($A17,AA$2)</f>
        <v>-33.345000000000027</v>
      </c>
      <c r="AB17">
        <f>_xll.BDP($A17,AB$2)</f>
        <v>610.44200000000001</v>
      </c>
      <c r="AC17">
        <f>HLOOKUP(A17,'OperMarg BDH'!$B$1:$NK$4,4,FALSE)</f>
        <v>3.9704721493955728</v>
      </c>
      <c r="AD17">
        <f>HLOOKUP(A17,'FCFMarg BDH'!$B$1:$NK$4,4,FALSE)</f>
        <v>-0.22407375406698446</v>
      </c>
    </row>
    <row r="18" spans="1:30" x14ac:dyDescent="0.25">
      <c r="A18" t="s">
        <v>200</v>
      </c>
      <c r="B18" t="s">
        <v>541</v>
      </c>
      <c r="H18" t="str">
        <f>_xll.BDP($A18,H$2)</f>
        <v>#N/A N/A</v>
      </c>
      <c r="I18" t="str">
        <f>_xll.BDP($A18,I$2)</f>
        <v>#N/A N/A</v>
      </c>
      <c r="J18" t="str">
        <f>_xll.BDP($A18,J$2)</f>
        <v>#N/A N/A</v>
      </c>
      <c r="K18" t="str">
        <f>_xll.BDP($A18,K$2)</f>
        <v>#N/A N/A</v>
      </c>
      <c r="L18" t="str">
        <f>_xll.BDP($A18,L$2)</f>
        <v>#N/A N/A</v>
      </c>
      <c r="M18" t="str">
        <f>_xll.BDP($A18,M$2)</f>
        <v>#N/A N/A</v>
      </c>
      <c r="O18">
        <f>_xll.BDP($A18,O$2)</f>
        <v>34.798000000000002</v>
      </c>
      <c r="P18">
        <f>_xll.BDP($A18,P$2)</f>
        <v>-10.131</v>
      </c>
      <c r="Q18">
        <f>_xll.BDP($A18,Q$2)</f>
        <v>-57.457325133628366</v>
      </c>
      <c r="R18">
        <f>_xll.BDP($A18,R$2)</f>
        <v>-29.11374216909018</v>
      </c>
      <c r="S18" t="str">
        <f>_xll.BDP($A18,S$2)</f>
        <v>#N/A N/A</v>
      </c>
      <c r="T18" t="str">
        <f>_xll.BDP($A18,T$2)</f>
        <v>#N/A N/A</v>
      </c>
      <c r="U18" t="str">
        <f>_xll.BDP($A18,U$2)</f>
        <v>#N/A N/A</v>
      </c>
      <c r="V18">
        <f>_xll.BDP($A18,V$2)</f>
        <v>110.94699999999999</v>
      </c>
      <c r="W18">
        <f>_xll.BDP($A18,W$2)</f>
        <v>-19.994</v>
      </c>
      <c r="X18">
        <f>_xll.BDP($A18,X$2)</f>
        <v>-55.681631064473159</v>
      </c>
      <c r="Y18">
        <f>_xll.BDP($A18,Y$2)</f>
        <v>0</v>
      </c>
      <c r="Z18">
        <f>_xll.BDP($A18,Z$2)</f>
        <v>-9.9529999999999994</v>
      </c>
      <c r="AA18">
        <f>_xll.BDP($A18,AA$2)</f>
        <v>-6.441999999999986</v>
      </c>
      <c r="AB18">
        <f>_xll.BDP($A18,AB$2)</f>
        <v>37.196999999999996</v>
      </c>
      <c r="AC18">
        <f>HLOOKUP(A18,'OperMarg BDH'!$B$1:$NK$4,4,FALSE)</f>
        <v>-0.85009706893632453</v>
      </c>
      <c r="AD18">
        <f>HLOOKUP(A18,'FCFMarg BDH'!$B$1:$NK$4,4,FALSE)</f>
        <v>-0.48494757778007991</v>
      </c>
    </row>
    <row r="19" spans="1:30" x14ac:dyDescent="0.25">
      <c r="A19" t="s">
        <v>201</v>
      </c>
      <c r="B19" t="s">
        <v>542</v>
      </c>
      <c r="H19" t="str">
        <f>_xll.BDP($A19,H$2)</f>
        <v>NR</v>
      </c>
      <c r="I19" t="str">
        <f>_xll.BDP($A19,I$2)</f>
        <v>#N/A N/A</v>
      </c>
      <c r="J19" t="str">
        <f>_xll.BDP($A19,J$2)</f>
        <v>#N/A N/A</v>
      </c>
      <c r="K19" t="str">
        <f>_xll.BDP($A19,K$2)</f>
        <v>#N/A N/A</v>
      </c>
      <c r="L19" t="str">
        <f>_xll.BDP($A19,L$2)</f>
        <v>#N/A N/A</v>
      </c>
      <c r="M19" t="str">
        <f>_xll.BDP($A19,M$2)</f>
        <v>#N/A N/A</v>
      </c>
      <c r="O19">
        <f>_xll.BDP($A19,O$2)</f>
        <v>134.24199999999999</v>
      </c>
      <c r="P19">
        <f>_xll.BDP($A19,P$2)</f>
        <v>-48.487000000000002</v>
      </c>
      <c r="Q19">
        <f>_xll.BDP($A19,Q$2)</f>
        <v>-41.710492990271305</v>
      </c>
      <c r="R19">
        <f>_xll.BDP($A19,R$2)</f>
        <v>-36.119098344780326</v>
      </c>
      <c r="S19" t="str">
        <f>_xll.BDP($A19,S$2)</f>
        <v>#N/A N/A</v>
      </c>
      <c r="T19" t="str">
        <f>_xll.BDP($A19,T$2)</f>
        <v>#N/A N/A</v>
      </c>
      <c r="U19">
        <f>_xll.BDP($A19,U$2)</f>
        <v>-505.89024390243907</v>
      </c>
      <c r="V19">
        <f>_xll.BDP($A19,V$2)</f>
        <v>97.680999999999997</v>
      </c>
      <c r="W19">
        <f>_xll.BDP($A19,W$2)</f>
        <v>-55.992999999999995</v>
      </c>
      <c r="X19">
        <f>_xll.BDP($A19,X$2)</f>
        <v>-31.111224476781995</v>
      </c>
      <c r="Y19">
        <f>_xll.BDP($A19,Y$2)</f>
        <v>0</v>
      </c>
      <c r="Z19">
        <f>_xll.BDP($A19,Z$2)</f>
        <v>-42.022999999999996</v>
      </c>
      <c r="AA19">
        <f>_xll.BDP($A19,AA$2)</f>
        <v>6.9650000000000034</v>
      </c>
      <c r="AB19">
        <f>_xll.BDP($A19,AB$2)</f>
        <v>20.946999999999999</v>
      </c>
      <c r="AC19">
        <f>HLOOKUP(A19,'OperMarg BDH'!$B$1:$NK$4,4,FALSE)</f>
        <v>-2.893084489118614</v>
      </c>
      <c r="AD19">
        <f>HLOOKUP(A19,'FCFMarg BDH'!$B$1:$NK$4,4,FALSE)</f>
        <v>-1.9230004523002193</v>
      </c>
    </row>
    <row r="20" spans="1:30" x14ac:dyDescent="0.25">
      <c r="A20" t="s">
        <v>76</v>
      </c>
      <c r="B20" t="s">
        <v>543</v>
      </c>
      <c r="H20" t="str">
        <f>_xll.BDP($A20,H$2)</f>
        <v>A-</v>
      </c>
      <c r="I20" t="str">
        <f>_xll.BDP($A20,I$2)</f>
        <v>#N/A N/A</v>
      </c>
      <c r="J20" t="str">
        <f>_xll.BDP($A20,J$2)</f>
        <v>A3</v>
      </c>
      <c r="K20" t="str">
        <f>_xll.BDP($A20,K$2)</f>
        <v>WR</v>
      </c>
      <c r="L20" t="str">
        <f>_xll.BDP($A20,L$2)</f>
        <v>A3</v>
      </c>
      <c r="M20" t="str">
        <f>_xll.BDP($A20,M$2)</f>
        <v>A</v>
      </c>
      <c r="O20">
        <f>_xll.BDP($A20,O$2)</f>
        <v>2633.6889999999999</v>
      </c>
      <c r="P20">
        <f>_xll.BDP($A20,P$2)</f>
        <v>789.27100000000007</v>
      </c>
      <c r="Q20">
        <f>_xll.BDP($A20,Q$2)</f>
        <v>28.593922820803826</v>
      </c>
      <c r="R20">
        <f>_xll.BDP($A20,R$2)</f>
        <v>29.968268842676572</v>
      </c>
      <c r="S20">
        <f>_xll.BDP($A20,S$2)</f>
        <v>0.90487720710216568</v>
      </c>
      <c r="T20">
        <f>_xll.BDP($A20,T$2)</f>
        <v>3.1349811008095281</v>
      </c>
      <c r="U20">
        <f>_xll.BDP($A20,U$2)</f>
        <v>31.860785181905392</v>
      </c>
      <c r="V20">
        <f>_xll.BDP($A20,V$2)</f>
        <v>6381.75</v>
      </c>
      <c r="W20">
        <f>_xll.BDP($A20,W$2)</f>
        <v>753.07499999999993</v>
      </c>
      <c r="X20">
        <f>_xll.BDP($A20,X$2)</f>
        <v>-80.401094950265588</v>
      </c>
      <c r="Y20">
        <f>_xll.BDP($A20,Y$2)</f>
        <v>13.667740039957691</v>
      </c>
      <c r="Z20">
        <f>_xll.BDP($A20,Z$2)</f>
        <v>912.34499999999991</v>
      </c>
      <c r="AA20">
        <f>_xll.BDP($A20,AA$2)</f>
        <v>-66.226999999999919</v>
      </c>
      <c r="AB20">
        <f>_xll.BDP($A20,AB$2)</f>
        <v>392.089</v>
      </c>
      <c r="AC20">
        <f>HLOOKUP(A20,'OperMarg BDH'!$B$1:$NK$4,4,FALSE)</f>
        <v>13.305744233513064</v>
      </c>
      <c r="AD20">
        <f>HLOOKUP(A20,'FCFMarg BDH'!$B$1:$NK$4,4,FALSE)</f>
        <v>4.3432982553349406</v>
      </c>
    </row>
    <row r="21" spans="1:30" x14ac:dyDescent="0.25">
      <c r="A21" t="s">
        <v>202</v>
      </c>
      <c r="B21" t="s">
        <v>544</v>
      </c>
      <c r="H21" t="str">
        <f>_xll.BDP($A21,H$2)</f>
        <v>#N/A N/A</v>
      </c>
      <c r="I21" t="str">
        <f>_xll.BDP($A21,I$2)</f>
        <v>#N/A N/A</v>
      </c>
      <c r="J21" t="str">
        <f>_xll.BDP($A21,J$2)</f>
        <v>#N/A N/A</v>
      </c>
      <c r="K21" t="str">
        <f>_xll.BDP($A21,K$2)</f>
        <v>#N/A N/A</v>
      </c>
      <c r="L21" t="str">
        <f>_xll.BDP($A21,L$2)</f>
        <v>#N/A N/A</v>
      </c>
      <c r="M21" t="str">
        <f>_xll.BDP($A21,M$2)</f>
        <v>#N/A N/A</v>
      </c>
      <c r="O21">
        <f>_xll.BDP($A21,O$2)</f>
        <v>861.26</v>
      </c>
      <c r="P21">
        <f>_xll.BDP($A21,P$2)</f>
        <v>304.13499999999999</v>
      </c>
      <c r="Q21">
        <f>_xll.BDP($A21,Q$2)</f>
        <v>37.371177112602467</v>
      </c>
      <c r="R21">
        <f>_xll.BDP($A21,R$2)</f>
        <v>35.312797529201404</v>
      </c>
      <c r="S21" t="str">
        <f>_xll.BDP($A21,S$2)</f>
        <v>#N/A N/A</v>
      </c>
      <c r="T21">
        <f>_xll.BDP($A21,T$2)</f>
        <v>7.6983960872901893E-5</v>
      </c>
      <c r="U21">
        <f>_xll.BDP($A21,U$2)</f>
        <v>344.36612489307095</v>
      </c>
      <c r="V21">
        <f>_xll.BDP($A21,V$2)</f>
        <v>2722.3820000000001</v>
      </c>
      <c r="W21">
        <f>_xll.BDP($A21,W$2)</f>
        <v>321.863</v>
      </c>
      <c r="X21">
        <f>_xll.BDP($A21,X$2)</f>
        <v>-34.779983204181541</v>
      </c>
      <c r="Y21">
        <f>_xll.BDP($A21,Y$2)</f>
        <v>0</v>
      </c>
      <c r="Z21">
        <f>_xll.BDP($A21,Z$2)</f>
        <v>332.983</v>
      </c>
      <c r="AA21">
        <f>_xll.BDP($A21,AA$2)</f>
        <v>-27.787000000000035</v>
      </c>
      <c r="AB21">
        <f>_xll.BDP($A21,AB$2)</f>
        <v>742.48599999999999</v>
      </c>
      <c r="AC21">
        <f>HLOOKUP(A21,'OperMarg BDH'!$B$1:$NK$4,4,FALSE)</f>
        <v>35.037772615157962</v>
      </c>
      <c r="AD21">
        <f>HLOOKUP(A21,'FCFMarg BDH'!$B$1:$NK$4,4,FALSE)</f>
        <v>4.1197412021242039</v>
      </c>
    </row>
    <row r="22" spans="1:30" x14ac:dyDescent="0.25">
      <c r="A22" t="s">
        <v>203</v>
      </c>
      <c r="B22" t="s">
        <v>545</v>
      </c>
      <c r="H22" t="str">
        <f>_xll.BDP($A22,H$2)</f>
        <v>NR</v>
      </c>
      <c r="I22" t="str">
        <f>_xll.BDP($A22,I$2)</f>
        <v>#N/A N/A</v>
      </c>
      <c r="J22" t="str">
        <f>_xll.BDP($A22,J$2)</f>
        <v>#N/A N/A</v>
      </c>
      <c r="K22" t="str">
        <f>_xll.BDP($A22,K$2)</f>
        <v>#N/A N/A</v>
      </c>
      <c r="L22" t="str">
        <f>_xll.BDP($A22,L$2)</f>
        <v>#N/A N/A</v>
      </c>
      <c r="M22" t="str">
        <f>_xll.BDP($A22,M$2)</f>
        <v>#N/A N/A</v>
      </c>
      <c r="O22">
        <f>_xll.BDP($A22,O$2)</f>
        <v>244.3</v>
      </c>
      <c r="P22">
        <f>_xll.BDP($A22,P$2)</f>
        <v>-4.7759999999999998</v>
      </c>
      <c r="Q22">
        <f>_xll.BDP($A22,Q$2)</f>
        <v>-0.62341383544821938</v>
      </c>
      <c r="R22">
        <f>_xll.BDP($A22,R$2)</f>
        <v>-1.9549733933688089</v>
      </c>
      <c r="S22">
        <f>_xll.BDP($A22,S$2)</f>
        <v>-4.5589484636458226E-2</v>
      </c>
      <c r="T22">
        <f>_xll.BDP($A22,T$2)</f>
        <v>8.8026324580744291</v>
      </c>
      <c r="U22" t="str">
        <f>_xll.BDP($A22,U$2)</f>
        <v>#N/A N/A</v>
      </c>
      <c r="V22">
        <f>_xll.BDP($A22,V$2)</f>
        <v>304.57799999999997</v>
      </c>
      <c r="W22">
        <f>_xll.BDP($A22,W$2)</f>
        <v>-1.5229999999999999</v>
      </c>
      <c r="X22">
        <f>_xll.BDP($A22,X$2)</f>
        <v>62.510719117824543</v>
      </c>
      <c r="Y22">
        <f>_xll.BDP($A22,Y$2)</f>
        <v>34.395458634569799</v>
      </c>
      <c r="Z22">
        <f>_xll.BDP($A22,Z$2)</f>
        <v>-2.3029999999999999</v>
      </c>
      <c r="AA22">
        <f>_xll.BDP($A22,AA$2)</f>
        <v>-7.146000000000015</v>
      </c>
      <c r="AB22">
        <f>_xll.BDP($A22,AB$2)</f>
        <v>6.351</v>
      </c>
      <c r="AC22">
        <f>HLOOKUP(A22,'OperMarg BDH'!$B$1:$NK$4,4,FALSE)</f>
        <v>-0.50499373501873568</v>
      </c>
      <c r="AD22">
        <f>HLOOKUP(A22,'FCFMarg BDH'!$B$1:$NK$4,4,FALSE)</f>
        <v>-0.3069080986421604</v>
      </c>
    </row>
    <row r="23" spans="1:30" x14ac:dyDescent="0.25">
      <c r="A23" t="s">
        <v>39</v>
      </c>
      <c r="B23" t="s">
        <v>546</v>
      </c>
      <c r="H23" t="str">
        <f>_xll.BDP($A23,H$2)</f>
        <v>AA+</v>
      </c>
      <c r="I23" t="str">
        <f>_xll.BDP($A23,I$2)</f>
        <v>#N/A N/A</v>
      </c>
      <c r="J23" t="str">
        <f>_xll.BDP($A23,J$2)</f>
        <v>Aa1</v>
      </c>
      <c r="K23" t="str">
        <f>_xll.BDP($A23,K$2)</f>
        <v>WR</v>
      </c>
      <c r="L23" t="str">
        <f>_xll.BDP($A23,L$2)</f>
        <v>Aa1</v>
      </c>
      <c r="M23" t="str">
        <f>_xll.BDP($A23,M$2)</f>
        <v>AA</v>
      </c>
      <c r="O23">
        <f>_xll.BDP($A23,O$2)</f>
        <v>170910</v>
      </c>
      <c r="P23">
        <f>_xll.BDP($A23,P$2)</f>
        <v>45501</v>
      </c>
      <c r="Q23">
        <f>_xll.BDP($A23,Q$2)</f>
        <v>28.669475162366158</v>
      </c>
      <c r="R23">
        <f>_xll.BDP($A23,R$2)</f>
        <v>26.622783921362121</v>
      </c>
      <c r="S23">
        <f>_xll.BDP($A23,S$2)</f>
        <v>2.6828419811320754</v>
      </c>
      <c r="T23">
        <f>_xll.BDP($A23,T$2)</f>
        <v>0.5249627925855771</v>
      </c>
      <c r="U23">
        <f>_xll.BDP($A23,U$2)</f>
        <v>409.97058823529414</v>
      </c>
      <c r="V23">
        <f>_xll.BDP($A23,V$2)</f>
        <v>207000</v>
      </c>
      <c r="W23">
        <f>_xll.BDP($A23,W$2)</f>
        <v>48999</v>
      </c>
      <c r="X23">
        <f>_xll.BDP($A23,X$2)</f>
        <v>-105.06034043173153</v>
      </c>
      <c r="Y23">
        <f>_xll.BDP($A23,Y$2)</f>
        <v>8.1932367149758445</v>
      </c>
      <c r="Z23">
        <f>_xll.BDP($A23,Z$2)</f>
        <v>53666</v>
      </c>
      <c r="AA23">
        <f>_xll.BDP($A23,AA$2)</f>
        <v>-900</v>
      </c>
      <c r="AB23">
        <f>_xll.BDP($A23,AB$2)</f>
        <v>14259</v>
      </c>
      <c r="AC23">
        <f>HLOOKUP(A23,'OperMarg BDH'!$B$1:$NK$4,4,FALSE)</f>
        <v>7.7431693564002222</v>
      </c>
      <c r="AD23">
        <f>HLOOKUP(A23,'FCFMarg BDH'!$B$1:$NK$4,4,FALSE)</f>
        <v>3.5032130785997575</v>
      </c>
    </row>
    <row r="24" spans="1:30" x14ac:dyDescent="0.25">
      <c r="A24" t="s">
        <v>55</v>
      </c>
      <c r="B24" t="s">
        <v>547</v>
      </c>
      <c r="H24" t="str">
        <f>_xll.BDP($A24,H$2)</f>
        <v>A-</v>
      </c>
      <c r="I24" t="str">
        <f>_xll.BDP($A24,I$2)</f>
        <v>#N/A N/A</v>
      </c>
      <c r="J24" t="str">
        <f>_xll.BDP($A24,J$2)</f>
        <v>A3     *-</v>
      </c>
      <c r="K24" t="str">
        <f>_xll.BDP($A24,K$2)</f>
        <v>#N/A N/A</v>
      </c>
      <c r="L24" t="str">
        <f>_xll.BDP($A24,L$2)</f>
        <v>A3 *-</v>
      </c>
      <c r="M24" t="str">
        <f>_xll.BDP($A24,M$2)</f>
        <v>A</v>
      </c>
      <c r="O24">
        <f>_xll.BDP($A24,O$2)</f>
        <v>7509</v>
      </c>
      <c r="P24">
        <f>_xll.BDP($A24,P$2)</f>
        <v>426</v>
      </c>
      <c r="Q24">
        <f>_xll.BDP($A24,Q$2)</f>
        <v>5.7530962844586497</v>
      </c>
      <c r="R24">
        <f>_xll.BDP($A24,R$2)</f>
        <v>5.6731921693967244</v>
      </c>
      <c r="S24">
        <f>_xll.BDP($A24,S$2)</f>
        <v>0.21891058581706063</v>
      </c>
      <c r="T24">
        <f>_xll.BDP($A24,T$2)</f>
        <v>1.146643109540636</v>
      </c>
      <c r="U24">
        <f>_xll.BDP($A24,U$2)</f>
        <v>8.8631578947368421</v>
      </c>
      <c r="V24">
        <f>_xll.BDP($A24,V$2)</f>
        <v>12043</v>
      </c>
      <c r="W24">
        <f>_xll.BDP($A24,W$2)</f>
        <v>432</v>
      </c>
      <c r="X24">
        <f>_xll.BDP($A24,X$2)</f>
        <v>0.77595936794582387</v>
      </c>
      <c r="Y24">
        <f>_xll.BDP($A24,Y$2)</f>
        <v>16.158764427468238</v>
      </c>
      <c r="Z24">
        <f>_xll.BDP($A24,Z$2)</f>
        <v>623</v>
      </c>
      <c r="AA24">
        <f>_xll.BDP($A24,AA$2)</f>
        <v>408</v>
      </c>
      <c r="AB24">
        <f>_xll.BDP($A24,AB$2)</f>
        <v>1711</v>
      </c>
      <c r="AC24">
        <f>HLOOKUP(A24,'OperMarg BDH'!$B$1:$NK$4,4,FALSE)</f>
        <v>0.5837979873939928</v>
      </c>
      <c r="AD24">
        <f>HLOOKUP(A24,'FCFMarg BDH'!$B$1:$NK$4,4,FALSE)</f>
        <v>1.4696618043454108</v>
      </c>
    </row>
    <row r="25" spans="1:30" x14ac:dyDescent="0.25">
      <c r="A25" t="s">
        <v>204</v>
      </c>
      <c r="B25" t="s">
        <v>548</v>
      </c>
      <c r="H25" t="str">
        <f>_xll.BDP($A25,H$2)</f>
        <v>#N/A N/A</v>
      </c>
      <c r="I25" t="str">
        <f>_xll.BDP($A25,I$2)</f>
        <v>#N/A N/A</v>
      </c>
      <c r="J25" t="str">
        <f>_xll.BDP($A25,J$2)</f>
        <v>#N/A N/A</v>
      </c>
      <c r="K25" t="str">
        <f>_xll.BDP($A25,K$2)</f>
        <v>#N/A N/A</v>
      </c>
      <c r="L25" t="str">
        <f>_xll.BDP($A25,L$2)</f>
        <v>#N/A N/A</v>
      </c>
      <c r="M25" t="str">
        <f>_xll.BDP($A25,M$2)</f>
        <v>#N/A N/A</v>
      </c>
      <c r="O25">
        <f>_xll.BDP($A25,O$2)</f>
        <v>216.15</v>
      </c>
      <c r="P25">
        <f>_xll.BDP($A25,P$2)</f>
        <v>-49.439</v>
      </c>
      <c r="Q25">
        <f>_xll.BDP($A25,Q$2)</f>
        <v>-4.8489474901688636</v>
      </c>
      <c r="R25">
        <f>_xll.BDP($A25,R$2)</f>
        <v>-22.872542216053667</v>
      </c>
      <c r="S25" t="str">
        <f>_xll.BDP($A25,S$2)</f>
        <v>#N/A N/A</v>
      </c>
      <c r="T25" t="str">
        <f>_xll.BDP($A25,T$2)</f>
        <v>#N/A N/A</v>
      </c>
      <c r="U25" t="str">
        <f>_xll.BDP($A25,U$2)</f>
        <v>#N/A N/A</v>
      </c>
      <c r="V25">
        <f>_xll.BDP($A25,V$2)</f>
        <v>207.536</v>
      </c>
      <c r="W25">
        <f>_xll.BDP($A25,W$2)</f>
        <v>-10.481</v>
      </c>
      <c r="X25">
        <f>_xll.BDP($A25,X$2)</f>
        <v>-71.419094588437119</v>
      </c>
      <c r="Y25">
        <f>_xll.BDP($A25,Y$2)</f>
        <v>0</v>
      </c>
      <c r="Z25">
        <f>_xll.BDP($A25,Z$2)</f>
        <v>-43.486999999999995</v>
      </c>
      <c r="AA25">
        <f>_xll.BDP($A25,AA$2)</f>
        <v>64.384</v>
      </c>
      <c r="AB25">
        <f>_xll.BDP($A25,AB$2)</f>
        <v>71.539000000000001</v>
      </c>
      <c r="AC25">
        <f>HLOOKUP(A25,'OperMarg BDH'!$B$1:$NK$4,4,FALSE)</f>
        <v>-0.73659432996666718</v>
      </c>
      <c r="AD25">
        <f>HLOOKUP(A25,'FCFMarg BDH'!$B$1:$NK$4,4,FALSE)</f>
        <v>-0.97905034937607571</v>
      </c>
    </row>
    <row r="26" spans="1:30" x14ac:dyDescent="0.25">
      <c r="A26" t="s">
        <v>205</v>
      </c>
      <c r="B26" t="s">
        <v>549</v>
      </c>
      <c r="H26" t="str">
        <f>_xll.BDP($A26,H$2)</f>
        <v>#N/A N/A</v>
      </c>
      <c r="I26" t="str">
        <f>_xll.BDP($A26,I$2)</f>
        <v>#N/A N/A</v>
      </c>
      <c r="J26" t="str">
        <f>_xll.BDP($A26,J$2)</f>
        <v>#N/A N/A</v>
      </c>
      <c r="K26" t="str">
        <f>_xll.BDP($A26,K$2)</f>
        <v>#N/A N/A</v>
      </c>
      <c r="L26" t="str">
        <f>_xll.BDP($A26,L$2)</f>
        <v>#N/A N/A</v>
      </c>
      <c r="M26" t="str">
        <f>_xll.BDP($A26,M$2)</f>
        <v>#N/A N/A</v>
      </c>
      <c r="O26">
        <f>_xll.BDP($A26,O$2)</f>
        <v>78.424000000000007</v>
      </c>
      <c r="P26">
        <f>_xll.BDP($A26,P$2)</f>
        <v>-16.152000000000001</v>
      </c>
      <c r="Q26">
        <f>_xll.BDP($A26,Q$2)</f>
        <v>-0.39146179740895637</v>
      </c>
      <c r="R26">
        <f>_xll.BDP($A26,R$2)</f>
        <v>-20.595735999183923</v>
      </c>
      <c r="S26">
        <f>_xll.BDP($A26,S$2)</f>
        <v>-0.61866094683621886</v>
      </c>
      <c r="T26">
        <f>_xll.BDP($A26,T$2)</f>
        <v>1.413742475407429</v>
      </c>
      <c r="U26">
        <f>_xll.BDP($A26,U$2)</f>
        <v>2.7555555555555555</v>
      </c>
      <c r="V26">
        <f>_xll.BDP($A26,V$2)</f>
        <v>111.05699999999999</v>
      </c>
      <c r="W26">
        <f>_xll.BDP($A26,W$2)</f>
        <v>-0.307</v>
      </c>
      <c r="X26">
        <f>_xll.BDP($A26,X$2)</f>
        <v>-6.1321876436736087</v>
      </c>
      <c r="Y26">
        <f>_xll.BDP($A26,Y$2)</f>
        <v>23.508648711922703</v>
      </c>
      <c r="Z26">
        <f>_xll.BDP($A26,Z$2)</f>
        <v>-6.5519999999999996</v>
      </c>
      <c r="AA26">
        <f>_xll.BDP($A26,AA$2)</f>
        <v>7.7210000000000036</v>
      </c>
      <c r="AB26">
        <f>_xll.BDP($A26,AB$2)</f>
        <v>22.006</v>
      </c>
      <c r="AC26">
        <f>HLOOKUP(A26,'OperMarg BDH'!$B$1:$NK$4,4,FALSE)</f>
        <v>0.71045513502216473</v>
      </c>
      <c r="AD26">
        <f>HLOOKUP(A26,'FCFMarg BDH'!$B$1:$NK$4,4,FALSE)</f>
        <v>-3.7703881785958488</v>
      </c>
    </row>
    <row r="27" spans="1:30" x14ac:dyDescent="0.25">
      <c r="A27" t="s">
        <v>206</v>
      </c>
      <c r="B27" t="s">
        <v>550</v>
      </c>
      <c r="H27" t="str">
        <f>_xll.BDP($A27,H$2)</f>
        <v>BB-</v>
      </c>
      <c r="I27" t="str">
        <f>_xll.BDP($A27,I$2)</f>
        <v>#N/A N/A</v>
      </c>
      <c r="J27" t="str">
        <f>_xll.BDP($A27,J$2)</f>
        <v>#N/A N/A</v>
      </c>
      <c r="K27" t="str">
        <f>_xll.BDP($A27,K$2)</f>
        <v>#N/A N/A</v>
      </c>
      <c r="L27" t="str">
        <f>_xll.BDP($A27,L$2)</f>
        <v>Ba3</v>
      </c>
      <c r="M27" t="str">
        <f>_xll.BDP($A27,M$2)</f>
        <v>BB</v>
      </c>
      <c r="O27">
        <f>_xll.BDP($A27,O$2)</f>
        <v>3620.902</v>
      </c>
      <c r="P27">
        <f>_xll.BDP($A27,P$2)</f>
        <v>499.40300000000002</v>
      </c>
      <c r="Q27">
        <f>_xll.BDP($A27,Q$2)</f>
        <v>-0.49747272917079782</v>
      </c>
      <c r="R27">
        <f>_xll.BDP($A27,R$2)</f>
        <v>13.792226356858043</v>
      </c>
      <c r="S27">
        <f>_xll.BDP($A27,S$2)</f>
        <v>0.28630765103010514</v>
      </c>
      <c r="T27">
        <f>_xll.BDP($A27,T$2)</f>
        <v>2.8263879875982409</v>
      </c>
      <c r="U27">
        <f>_xll.BDP($A27,U$2)</f>
        <v>3.6401425877916562</v>
      </c>
      <c r="V27">
        <f>_xll.BDP($A27,V$2)</f>
        <v>4322.0069999999996</v>
      </c>
      <c r="W27">
        <f>_xll.BDP($A27,W$2)</f>
        <v>-18.012999999999998</v>
      </c>
      <c r="X27">
        <f>_xll.BDP($A27,X$2)</f>
        <v>93.593795844841537</v>
      </c>
      <c r="Y27">
        <f>_xll.BDP($A27,Y$2)</f>
        <v>40.358287249419085</v>
      </c>
      <c r="Z27">
        <f>_xll.BDP($A27,Z$2)</f>
        <v>570.846</v>
      </c>
      <c r="AA27">
        <f>_xll.BDP($A27,AA$2)</f>
        <v>-114.70499999999979</v>
      </c>
      <c r="AB27">
        <f>_xll.BDP($A27,AB$2)</f>
        <v>442.43799999999999</v>
      </c>
      <c r="AC27">
        <f>HLOOKUP(A27,'OperMarg BDH'!$B$1:$NK$4,4,FALSE)</f>
        <v>0.15397636438206863</v>
      </c>
      <c r="AD27">
        <f>HLOOKUP(A27,'FCFMarg BDH'!$B$1:$NK$4,4,FALSE)</f>
        <v>1.1387508708430933</v>
      </c>
    </row>
    <row r="28" spans="1:30" x14ac:dyDescent="0.25">
      <c r="A28" t="s">
        <v>207</v>
      </c>
      <c r="B28" t="s">
        <v>551</v>
      </c>
      <c r="H28" t="str">
        <f>_xll.BDP($A28,H$2)</f>
        <v>#N/A N/A</v>
      </c>
      <c r="I28" t="str">
        <f>_xll.BDP($A28,I$2)</f>
        <v>#N/A N/A</v>
      </c>
      <c r="J28" t="str">
        <f>_xll.BDP($A28,J$2)</f>
        <v>#N/A N/A</v>
      </c>
      <c r="K28" t="str">
        <f>_xll.BDP($A28,K$2)</f>
        <v>#N/A N/A</v>
      </c>
      <c r="L28" t="str">
        <f>_xll.BDP($A28,L$2)</f>
        <v>#N/A N/A</v>
      </c>
      <c r="M28" t="str">
        <f>_xll.BDP($A28,M$2)</f>
        <v>#N/A N/A</v>
      </c>
      <c r="O28">
        <f>_xll.BDP($A28,O$2)</f>
        <v>728.93299999999999</v>
      </c>
      <c r="P28">
        <f>_xll.BDP($A28,P$2)</f>
        <v>93.274999999999991</v>
      </c>
      <c r="Q28">
        <f>_xll.BDP($A28,Q$2)</f>
        <v>-2.0578022945867453E-3</v>
      </c>
      <c r="R28">
        <f>_xll.BDP($A28,R$2)</f>
        <v>12.796100601838575</v>
      </c>
      <c r="S28" t="str">
        <f>_xll.BDP($A28,S$2)</f>
        <v>#N/A N/A</v>
      </c>
      <c r="T28">
        <f>_xll.BDP($A28,T$2)</f>
        <v>0</v>
      </c>
      <c r="U28" t="str">
        <f>_xll.BDP($A28,U$2)</f>
        <v>#N/A N/A</v>
      </c>
      <c r="V28">
        <f>_xll.BDP($A28,V$2)</f>
        <v>629.66</v>
      </c>
      <c r="W28">
        <f>_xll.BDP($A28,W$2)</f>
        <v>-1.4999999999999999E-2</v>
      </c>
      <c r="X28">
        <f>_xll.BDP($A28,X$2)</f>
        <v>-85.701181367595396</v>
      </c>
      <c r="Y28">
        <f>_xll.BDP($A28,Y$2)</f>
        <v>0</v>
      </c>
      <c r="Z28">
        <f>_xll.BDP($A28,Z$2)</f>
        <v>112.69199999999999</v>
      </c>
      <c r="AA28">
        <f>_xll.BDP($A28,AA$2)</f>
        <v>5.0919999999999561</v>
      </c>
      <c r="AB28">
        <f>_xll.BDP($A28,AB$2)</f>
        <v>118.59399999999999</v>
      </c>
      <c r="AC28">
        <f>HLOOKUP(A28,'OperMarg BDH'!$B$1:$NK$4,4,FALSE)</f>
        <v>-1.2210448912138188E-2</v>
      </c>
      <c r="AD28">
        <f>HLOOKUP(A28,'FCFMarg BDH'!$B$1:$NK$4,4,FALSE)</f>
        <v>2.836683898972622</v>
      </c>
    </row>
    <row r="29" spans="1:30" x14ac:dyDescent="0.25">
      <c r="A29" t="s">
        <v>208</v>
      </c>
      <c r="B29" t="s">
        <v>552</v>
      </c>
      <c r="H29" t="str">
        <f>_xll.BDP($A29,H$2)</f>
        <v>#N/A N/A</v>
      </c>
      <c r="I29" t="str">
        <f>_xll.BDP($A29,I$2)</f>
        <v>#N/A N/A</v>
      </c>
      <c r="J29" t="str">
        <f>_xll.BDP($A29,J$2)</f>
        <v>#N/A N/A</v>
      </c>
      <c r="K29" t="str">
        <f>_xll.BDP($A29,K$2)</f>
        <v>#N/A N/A</v>
      </c>
      <c r="L29" t="str">
        <f>_xll.BDP($A29,L$2)</f>
        <v>#N/A N/A</v>
      </c>
      <c r="M29" t="str">
        <f>_xll.BDP($A29,M$2)</f>
        <v>#N/A N/A</v>
      </c>
      <c r="O29">
        <f>_xll.BDP($A29,O$2)</f>
        <v>1.3164769999999999</v>
      </c>
      <c r="P29">
        <f>_xll.BDP($A29,P$2)</f>
        <v>-20.869326999999998</v>
      </c>
      <c r="Q29">
        <f>_xll.BDP($A29,Q$2)</f>
        <v>-2082.5981768006582</v>
      </c>
      <c r="R29">
        <f>_xll.BDP($A29,R$2)</f>
        <v>-1585.2405321171582</v>
      </c>
      <c r="S29">
        <f>_xll.BDP($A29,S$2)</f>
        <v>-3.286438319815248</v>
      </c>
      <c r="T29" t="str">
        <f>_xll.BDP($A29,T$2)</f>
        <v>#N/A N/A</v>
      </c>
      <c r="U29">
        <f>_xll.BDP($A29,U$2)</f>
        <v>-49.005082950608887</v>
      </c>
      <c r="V29">
        <f>_xll.BDP($A29,V$2)</f>
        <v>28.539019999999997</v>
      </c>
      <c r="W29">
        <f>_xll.BDP($A29,W$2)</f>
        <v>-27.416926</v>
      </c>
      <c r="X29">
        <f>_xll.BDP($A29,X$2)</f>
        <v>19.644595053999989</v>
      </c>
      <c r="Y29">
        <f>_xll.BDP($A29,Y$2)</f>
        <v>22.25071148203407</v>
      </c>
      <c r="Z29">
        <f>_xll.BDP($A29,Z$2)</f>
        <v>-20.349585999999999</v>
      </c>
      <c r="AA29">
        <f>_xll.BDP($A29,AA$2)</f>
        <v>-2.312338</v>
      </c>
      <c r="AB29">
        <f>_xll.BDP($A29,AB$2)</f>
        <v>3.318155</v>
      </c>
      <c r="AC29">
        <f>HLOOKUP(A29,'OperMarg BDH'!$B$1:$NK$4,4,FALSE)</f>
        <v>-0.69725188039040009</v>
      </c>
      <c r="AD29">
        <f>HLOOKUP(A29,'FCFMarg BDH'!$B$1:$NK$4,4,FALSE)</f>
        <v>-0.68443719419873617</v>
      </c>
    </row>
    <row r="30" spans="1:30" x14ac:dyDescent="0.25">
      <c r="A30" t="s">
        <v>209</v>
      </c>
      <c r="B30" t="s">
        <v>553</v>
      </c>
      <c r="H30" t="str">
        <f>_xll.BDP($A30,H$2)</f>
        <v>NR</v>
      </c>
      <c r="I30" t="str">
        <f>_xll.BDP($A30,I$2)</f>
        <v>#N/A N/A</v>
      </c>
      <c r="J30" t="str">
        <f>_xll.BDP($A30,J$2)</f>
        <v>#N/A N/A</v>
      </c>
      <c r="K30" t="str">
        <f>_xll.BDP($A30,K$2)</f>
        <v>WR</v>
      </c>
      <c r="L30" t="str">
        <f>_xll.BDP($A30,L$2)</f>
        <v>#N/A N/A</v>
      </c>
      <c r="M30" t="str">
        <f>_xll.BDP($A30,M$2)</f>
        <v>#N/A N/A</v>
      </c>
      <c r="O30">
        <f>_xll.BDP($A30,O$2)</f>
        <v>391.45299999999997</v>
      </c>
      <c r="P30">
        <f>_xll.BDP($A30,P$2)</f>
        <v>196.12</v>
      </c>
      <c r="Q30">
        <f>_xll.BDP($A30,Q$2)</f>
        <v>33.139099713120089</v>
      </c>
      <c r="R30">
        <f>_xll.BDP($A30,R$2)</f>
        <v>50.100522923569372</v>
      </c>
      <c r="S30" t="str">
        <f>_xll.BDP($A30,S$2)</f>
        <v>#N/A N/A</v>
      </c>
      <c r="T30">
        <f>_xll.BDP($A30,T$2)</f>
        <v>0</v>
      </c>
      <c r="U30">
        <f>_xll.BDP($A30,U$2)</f>
        <v>3647</v>
      </c>
      <c r="V30">
        <f>_xll.BDP($A30,V$2)</f>
        <v>407.97199999999998</v>
      </c>
      <c r="W30">
        <f>_xll.BDP($A30,W$2)</f>
        <v>129.72399999999999</v>
      </c>
      <c r="X30">
        <f>_xll.BDP($A30,X$2)</f>
        <v>-356.63153114393589</v>
      </c>
      <c r="Y30">
        <f>_xll.BDP($A30,Y$2)</f>
        <v>0</v>
      </c>
      <c r="Z30">
        <f>_xll.BDP($A30,Z$2)</f>
        <v>200.131</v>
      </c>
      <c r="AA30">
        <f>_xll.BDP($A30,AA$2)</f>
        <v>-84.409999999999968</v>
      </c>
      <c r="AB30">
        <f>_xll.BDP($A30,AB$2)</f>
        <v>199.52599999999998</v>
      </c>
      <c r="AC30">
        <f>HLOOKUP(A30,'OperMarg BDH'!$B$1:$NK$4,4,FALSE)</f>
        <v>0.72669803488482476</v>
      </c>
      <c r="AD30">
        <f>HLOOKUP(A30,'FCFMarg BDH'!$B$1:$NK$4,4,FALSE)</f>
        <v>1.4903398084014274</v>
      </c>
    </row>
    <row r="31" spans="1:30" x14ac:dyDescent="0.25">
      <c r="A31" t="s">
        <v>210</v>
      </c>
      <c r="B31" t="s">
        <v>554</v>
      </c>
      <c r="H31" t="str">
        <f>_xll.BDP($A31,H$2)</f>
        <v>#N/A N/A</v>
      </c>
      <c r="I31" t="str">
        <f>_xll.BDP($A31,I$2)</f>
        <v>#N/A N/A</v>
      </c>
      <c r="J31" t="str">
        <f>_xll.BDP($A31,J$2)</f>
        <v>#N/A N/A</v>
      </c>
      <c r="K31" t="str">
        <f>_xll.BDP($A31,K$2)</f>
        <v>#N/A N/A</v>
      </c>
      <c r="L31" t="str">
        <f>_xll.BDP($A31,L$2)</f>
        <v>#N/A N/A</v>
      </c>
      <c r="M31" t="str">
        <f>_xll.BDP($A31,M$2)</f>
        <v>#N/A N/A</v>
      </c>
      <c r="O31">
        <f>_xll.BDP($A31,O$2)</f>
        <v>20.337</v>
      </c>
      <c r="P31">
        <f>_xll.BDP($A31,P$2)</f>
        <v>0.34499999999999997</v>
      </c>
      <c r="Q31">
        <f>_xll.BDP($A31,Q$2)</f>
        <v>-12.88292275163495</v>
      </c>
      <c r="R31">
        <f>_xll.BDP($A31,R$2)</f>
        <v>1.6964154005015486</v>
      </c>
      <c r="S31">
        <f>_xll.BDP($A31,S$2)</f>
        <v>0.17249999999999999</v>
      </c>
      <c r="T31">
        <f>_xll.BDP($A31,T$2)</f>
        <v>2.5225225225225225</v>
      </c>
      <c r="U31">
        <f>_xll.BDP($A31,U$2)</f>
        <v>-6.4925373134328366</v>
      </c>
      <c r="V31">
        <f>_xll.BDP($A31,V$2)</f>
        <v>13.899999999999999</v>
      </c>
      <c r="W31">
        <f>_xll.BDP($A31,W$2)</f>
        <v>-2.6199999999999997</v>
      </c>
      <c r="X31">
        <f>_xll.BDP($A31,X$2)</f>
        <v>46.746856205576776</v>
      </c>
      <c r="Y31">
        <f>_xll.BDP($A31,Y$2)</f>
        <v>14.388489208633093</v>
      </c>
      <c r="Z31">
        <f>_xll.BDP($A31,Z$2)</f>
        <v>0.43099999999999999</v>
      </c>
      <c r="AA31">
        <f>_xll.BDP($A31,AA$2)</f>
        <v>-1.149</v>
      </c>
      <c r="AB31">
        <f>_xll.BDP($A31,AB$2)</f>
        <v>1.111</v>
      </c>
      <c r="AC31">
        <f>HLOOKUP(A31,'OperMarg BDH'!$B$1:$NK$4,4,FALSE)</f>
        <v>-0.53681420978177763</v>
      </c>
      <c r="AD31">
        <f>HLOOKUP(A31,'FCFMarg BDH'!$B$1:$NK$4,4,FALSE)</f>
        <v>0.50509362797300217</v>
      </c>
    </row>
    <row r="32" spans="1:30" x14ac:dyDescent="0.25">
      <c r="A32" t="s">
        <v>211</v>
      </c>
      <c r="B32" t="s">
        <v>555</v>
      </c>
      <c r="H32" t="str">
        <f>_xll.BDP($A32,H$2)</f>
        <v>#N/A N/A</v>
      </c>
      <c r="I32" t="str">
        <f>_xll.BDP($A32,I$2)</f>
        <v>#N/A N/A</v>
      </c>
      <c r="J32" t="str">
        <f>_xll.BDP($A32,J$2)</f>
        <v>#N/A N/A</v>
      </c>
      <c r="K32" t="str">
        <f>_xll.BDP($A32,K$2)</f>
        <v>#N/A N/A</v>
      </c>
      <c r="L32" t="str">
        <f>_xll.BDP($A32,L$2)</f>
        <v>#N/A N/A</v>
      </c>
      <c r="M32" t="str">
        <f>_xll.BDP($A32,M$2)</f>
        <v>#N/A N/A</v>
      </c>
      <c r="O32">
        <f>_xll.BDP($A32,O$2)</f>
        <v>68.591999999999999</v>
      </c>
      <c r="P32">
        <f>_xll.BDP($A32,P$2)</f>
        <v>-4.6950000000000003</v>
      </c>
      <c r="Q32">
        <f>_xll.BDP($A32,Q$2)</f>
        <v>2.2349545136459059</v>
      </c>
      <c r="R32">
        <f>_xll.BDP($A32,R$2)</f>
        <v>-6.8448215535339401</v>
      </c>
      <c r="S32">
        <f>_xll.BDP($A32,S$2)</f>
        <v>-18.78</v>
      </c>
      <c r="T32">
        <f>_xll.BDP($A32,T$2)</f>
        <v>1.5046296296296294E-2</v>
      </c>
      <c r="U32" t="str">
        <f>_xll.BDP($A32,U$2)</f>
        <v>#N/A N/A</v>
      </c>
      <c r="V32">
        <f>_xll.BDP($A32,V$2)</f>
        <v>77.963999999999999</v>
      </c>
      <c r="W32">
        <f>_xll.BDP($A32,W$2)</f>
        <v>1.5329999999999999</v>
      </c>
      <c r="X32">
        <f>_xll.BDP($A32,X$2)</f>
        <v>-40.317350707058573</v>
      </c>
      <c r="Y32">
        <f>_xll.BDP($A32,Y$2)</f>
        <v>0.32066081781334976</v>
      </c>
      <c r="Z32">
        <f>_xll.BDP($A32,Z$2)</f>
        <v>-3.5669999999999997</v>
      </c>
      <c r="AA32">
        <f>_xll.BDP($A32,AA$2)</f>
        <v>10.946000000000002</v>
      </c>
      <c r="AB32">
        <f>_xll.BDP($A32,AB$2)</f>
        <v>8.3409999999999993</v>
      </c>
      <c r="AC32">
        <f>HLOOKUP(A32,'OperMarg BDH'!$B$1:$NK$4,4,FALSE)</f>
        <v>1.7024277637325114</v>
      </c>
      <c r="AD32">
        <f>HLOOKUP(A32,'FCFMarg BDH'!$B$1:$NK$4,4,FALSE)</f>
        <v>-0.21899488680273876</v>
      </c>
    </row>
    <row r="33" spans="1:30" x14ac:dyDescent="0.25">
      <c r="A33" t="s">
        <v>212</v>
      </c>
      <c r="B33" t="s">
        <v>556</v>
      </c>
      <c r="H33" t="str">
        <f>_xll.BDP($A33,H$2)</f>
        <v>#N/A N/A</v>
      </c>
      <c r="I33" t="str">
        <f>_xll.BDP($A33,I$2)</f>
        <v>#N/A N/A</v>
      </c>
      <c r="J33" t="str">
        <f>_xll.BDP($A33,J$2)</f>
        <v>#N/A N/A</v>
      </c>
      <c r="K33" t="str">
        <f>_xll.BDP($A33,K$2)</f>
        <v>#N/A N/A</v>
      </c>
      <c r="L33" t="str">
        <f>_xll.BDP($A33,L$2)</f>
        <v>#N/A N/A</v>
      </c>
      <c r="M33" t="str">
        <f>_xll.BDP($A33,M$2)</f>
        <v>#N/A N/A</v>
      </c>
      <c r="O33">
        <f>_xll.BDP($A33,O$2)</f>
        <v>25.474</v>
      </c>
      <c r="P33">
        <f>_xll.BDP($A33,P$2)</f>
        <v>1.6419999999999999</v>
      </c>
      <c r="Q33">
        <f>_xll.BDP($A33,Q$2)</f>
        <v>3.0697966554133629</v>
      </c>
      <c r="R33">
        <f>_xll.BDP($A33,R$2)</f>
        <v>6.4457878621339404</v>
      </c>
      <c r="S33">
        <f>_xll.BDP($A33,S$2)</f>
        <v>9.6554157356227202E-2</v>
      </c>
      <c r="T33">
        <f>_xll.BDP($A33,T$2)</f>
        <v>3.5399623883403861</v>
      </c>
      <c r="U33">
        <f>_xll.BDP($A33,U$2)</f>
        <v>1.5383663366336635</v>
      </c>
      <c r="V33">
        <f>_xll.BDP($A33,V$2)</f>
        <v>35.614999999999995</v>
      </c>
      <c r="W33">
        <f>_xll.BDP($A33,W$2)</f>
        <v>0.78199999999999992</v>
      </c>
      <c r="X33">
        <f>_xll.BDP($A33,X$2)</f>
        <v>309.88854635997268</v>
      </c>
      <c r="Y33">
        <f>_xll.BDP($A33,Y$2)</f>
        <v>47.749543731573773</v>
      </c>
      <c r="Z33">
        <f>_xll.BDP($A33,Z$2)</f>
        <v>2.0249999999999999</v>
      </c>
      <c r="AA33">
        <f>_xll.BDP($A33,AA$2)</f>
        <v>0.64200000000000124</v>
      </c>
      <c r="AB33">
        <f>_xll.BDP($A33,AB$2)</f>
        <v>3.9379999999999997</v>
      </c>
      <c r="AC33">
        <f>HLOOKUP(A33,'OperMarg BDH'!$B$1:$NK$4,4,FALSE)</f>
        <v>0.23223577771056647</v>
      </c>
      <c r="AD33">
        <f>HLOOKUP(A33,'FCFMarg BDH'!$B$1:$NK$4,4,FALSE)</f>
        <v>1.0301649695753028</v>
      </c>
    </row>
    <row r="34" spans="1:30" x14ac:dyDescent="0.25">
      <c r="A34" t="s">
        <v>213</v>
      </c>
      <c r="B34" t="s">
        <v>557</v>
      </c>
      <c r="H34" t="str">
        <f>_xll.BDP($A34,H$2)</f>
        <v>NR</v>
      </c>
      <c r="I34" t="str">
        <f>_xll.BDP($A34,I$2)</f>
        <v>#N/A N/A</v>
      </c>
      <c r="J34" t="str">
        <f>_xll.BDP($A34,J$2)</f>
        <v>#N/A N/A</v>
      </c>
      <c r="K34" t="str">
        <f>_xll.BDP($A34,K$2)</f>
        <v>#N/A N/A</v>
      </c>
      <c r="L34" t="str">
        <f>_xll.BDP($A34,L$2)</f>
        <v>#N/A N/A</v>
      </c>
      <c r="M34" t="str">
        <f>_xll.BDP($A34,M$2)</f>
        <v>NR</v>
      </c>
      <c r="O34">
        <f>_xll.BDP($A34,O$2)</f>
        <v>1386.4469999999999</v>
      </c>
      <c r="P34">
        <f>_xll.BDP($A34,P$2)</f>
        <v>92.007000000000005</v>
      </c>
      <c r="Q34">
        <f>_xll.BDP($A34,Q$2)</f>
        <v>-0.17829747548950664</v>
      </c>
      <c r="R34">
        <f>_xll.BDP($A34,R$2)</f>
        <v>6.6361714511986403</v>
      </c>
      <c r="S34" t="str">
        <f>_xll.BDP($A34,S$2)</f>
        <v>#N/A N/A</v>
      </c>
      <c r="T34">
        <f>_xll.BDP($A34,T$2)</f>
        <v>0</v>
      </c>
      <c r="U34">
        <f>_xll.BDP($A34,U$2)</f>
        <v>32.885869565217391</v>
      </c>
      <c r="V34">
        <f>_xll.BDP($A34,V$2)</f>
        <v>1352.5259999999998</v>
      </c>
      <c r="W34">
        <f>_xll.BDP($A34,W$2)</f>
        <v>-2.472</v>
      </c>
      <c r="X34">
        <f>_xll.BDP($A34,X$2)</f>
        <v>-29.753061805449676</v>
      </c>
      <c r="Y34">
        <f>_xll.BDP($A34,Y$2)</f>
        <v>0</v>
      </c>
      <c r="Z34">
        <f>_xll.BDP($A34,Z$2)</f>
        <v>127.124</v>
      </c>
      <c r="AA34">
        <f>_xll.BDP($A34,AA$2)</f>
        <v>-44.978000000000009</v>
      </c>
      <c r="AB34">
        <f>_xll.BDP($A34,AB$2)</f>
        <v>276.88099999999997</v>
      </c>
      <c r="AC34">
        <f>HLOOKUP(A34,'OperMarg BDH'!$B$1:$NK$4,4,FALSE)</f>
        <v>0.46034029163260726</v>
      </c>
      <c r="AD34">
        <f>HLOOKUP(A34,'FCFMarg BDH'!$B$1:$NK$4,4,FALSE)</f>
        <v>1.1879998688929363</v>
      </c>
    </row>
    <row r="35" spans="1:30" x14ac:dyDescent="0.25">
      <c r="A35" t="s">
        <v>214</v>
      </c>
      <c r="B35" t="s">
        <v>558</v>
      </c>
      <c r="H35" t="str">
        <f>_xll.BDP($A35,H$2)</f>
        <v>#N/A N/A</v>
      </c>
      <c r="I35" t="str">
        <f>_xll.BDP($A35,I$2)</f>
        <v>#N/A N/A</v>
      </c>
      <c r="J35" t="str">
        <f>_xll.BDP($A35,J$2)</f>
        <v>#N/A N/A</v>
      </c>
      <c r="K35" t="str">
        <f>_xll.BDP($A35,K$2)</f>
        <v>#N/A N/A</v>
      </c>
      <c r="L35" t="str">
        <f>_xll.BDP($A35,L$2)</f>
        <v>#N/A N/A</v>
      </c>
      <c r="M35" t="str">
        <f>_xll.BDP($A35,M$2)</f>
        <v>#N/A N/A</v>
      </c>
      <c r="O35">
        <f>_xll.BDP($A35,O$2)</f>
        <v>160.131</v>
      </c>
      <c r="P35">
        <f>_xll.BDP($A35,P$2)</f>
        <v>6.2189999999999994</v>
      </c>
      <c r="Q35">
        <f>_xll.BDP($A35,Q$2)</f>
        <v>2.66157083887567</v>
      </c>
      <c r="R35">
        <f>_xll.BDP($A35,R$2)</f>
        <v>3.8836952245349119</v>
      </c>
      <c r="S35" t="str">
        <f>_xll.BDP($A35,S$2)</f>
        <v>#N/A N/A</v>
      </c>
      <c r="T35" t="str">
        <f>_xll.BDP($A35,T$2)</f>
        <v>#N/A N/A</v>
      </c>
      <c r="U35" t="str">
        <f>_xll.BDP($A35,U$2)</f>
        <v>#N/A N/A</v>
      </c>
      <c r="V35">
        <f>_xll.BDP($A35,V$2)</f>
        <v>179.41899999999998</v>
      </c>
      <c r="W35">
        <f>_xll.BDP($A35,W$2)</f>
        <v>4.2619999999999996</v>
      </c>
      <c r="X35">
        <f>_xll.BDP($A35,X$2)</f>
        <v>-87.554978322384727</v>
      </c>
      <c r="Y35">
        <f>_xll.BDP($A35,Y$2)</f>
        <v>0</v>
      </c>
      <c r="Z35">
        <f>_xll.BDP($A35,Z$2)</f>
        <v>15.298999999999999</v>
      </c>
      <c r="AA35">
        <f>_xll.BDP($A35,AA$2)</f>
        <v>1.3829999999999991</v>
      </c>
      <c r="AB35">
        <f>_xll.BDP($A35,AB$2)</f>
        <v>124.69099999999999</v>
      </c>
      <c r="AC35">
        <f>HLOOKUP(A35,'OperMarg BDH'!$B$1:$NK$4,4,FALSE)</f>
        <v>-1.9674699166947595E-2</v>
      </c>
      <c r="AD35">
        <f>HLOOKUP(A35,'FCFMarg BDH'!$B$1:$NK$4,4,FALSE)</f>
        <v>0.27547817667280577</v>
      </c>
    </row>
    <row r="36" spans="1:30" x14ac:dyDescent="0.25">
      <c r="A36" t="s">
        <v>215</v>
      </c>
      <c r="B36" t="s">
        <v>559</v>
      </c>
      <c r="H36" t="str">
        <f>_xll.BDP($A36,H$2)</f>
        <v>#N/A N/A</v>
      </c>
      <c r="I36" t="str">
        <f>_xll.BDP($A36,I$2)</f>
        <v>#N/A N/A</v>
      </c>
      <c r="J36" t="str">
        <f>_xll.BDP($A36,J$2)</f>
        <v>#N/A N/A</v>
      </c>
      <c r="K36" t="str">
        <f>_xll.BDP($A36,K$2)</f>
        <v>#N/A N/A</v>
      </c>
      <c r="L36" t="str">
        <f>_xll.BDP($A36,L$2)</f>
        <v>#N/A N/A</v>
      </c>
      <c r="M36" t="str">
        <f>_xll.BDP($A36,M$2)</f>
        <v>#N/A N/A</v>
      </c>
      <c r="O36">
        <f>_xll.BDP($A36,O$2)</f>
        <v>5.556</v>
      </c>
      <c r="P36">
        <f>_xll.BDP($A36,P$2)</f>
        <v>-5.0449999999999999</v>
      </c>
      <c r="Q36">
        <f>_xll.BDP($A36,Q$2)</f>
        <v>-128.0957523398128</v>
      </c>
      <c r="R36">
        <f>_xll.BDP($A36,R$2)</f>
        <v>-90.802735781137514</v>
      </c>
      <c r="S36" t="str">
        <f>_xll.BDP($A36,S$2)</f>
        <v>#N/A N/A</v>
      </c>
      <c r="T36" t="str">
        <f>_xll.BDP($A36,T$2)</f>
        <v>#N/A N/A</v>
      </c>
      <c r="U36" t="str">
        <f>_xll.BDP($A36,U$2)</f>
        <v>#N/A N/A</v>
      </c>
      <c r="V36">
        <f>_xll.BDP($A36,V$2)</f>
        <v>8.2279999999999998</v>
      </c>
      <c r="W36">
        <f>_xll.BDP($A36,W$2)</f>
        <v>-7.117</v>
      </c>
      <c r="X36">
        <f>_xll.BDP($A36,X$2)</f>
        <v>-24.798773476427748</v>
      </c>
      <c r="Y36">
        <f>_xll.BDP($A36,Y$2)</f>
        <v>0</v>
      </c>
      <c r="Z36">
        <f>_xll.BDP($A36,Z$2)</f>
        <v>-4.726</v>
      </c>
      <c r="AA36">
        <f>_xll.BDP($A36,AA$2)</f>
        <v>-0.78400000000000025</v>
      </c>
      <c r="AB36">
        <f>_xll.BDP($A36,AB$2)</f>
        <v>1.0839999999999999</v>
      </c>
      <c r="AC36">
        <f>HLOOKUP(A36,'OperMarg BDH'!$B$1:$NK$4,4,FALSE)</f>
        <v>-2.9990820596507657</v>
      </c>
      <c r="AD36">
        <f>HLOOKUP(A36,'FCFMarg BDH'!$B$1:$NK$4,4,FALSE)</f>
        <v>-1.8147771615770609</v>
      </c>
    </row>
    <row r="37" spans="1:30" x14ac:dyDescent="0.25">
      <c r="A37" t="s">
        <v>216</v>
      </c>
      <c r="B37" t="s">
        <v>560</v>
      </c>
      <c r="H37" t="str">
        <f>_xll.BDP($A37,H$2)</f>
        <v>#N/A N/A</v>
      </c>
      <c r="I37" t="str">
        <f>_xll.BDP($A37,I$2)</f>
        <v>#N/A N/A</v>
      </c>
      <c r="J37" t="str">
        <f>_xll.BDP($A37,J$2)</f>
        <v>#N/A N/A</v>
      </c>
      <c r="K37" t="str">
        <f>_xll.BDP($A37,K$2)</f>
        <v>#N/A N/A</v>
      </c>
      <c r="L37" t="str">
        <f>_xll.BDP($A37,L$2)</f>
        <v>#N/A N/A</v>
      </c>
      <c r="M37" t="str">
        <f>_xll.BDP($A37,M$2)</f>
        <v>#N/A N/A</v>
      </c>
      <c r="O37">
        <f>_xll.BDP($A37,O$2)</f>
        <v>78.361000000000004</v>
      </c>
      <c r="P37">
        <f>_xll.BDP($A37,P$2)</f>
        <v>3.6459999999999999</v>
      </c>
      <c r="Q37">
        <f>_xll.BDP($A37,Q$2)</f>
        <v>3.2248184683707457</v>
      </c>
      <c r="R37">
        <f>_xll.BDP($A37,R$2)</f>
        <v>4.6528247470042494</v>
      </c>
      <c r="S37">
        <f>_xll.BDP($A37,S$2)</f>
        <v>0.39416216216216216</v>
      </c>
      <c r="T37">
        <f>_xll.BDP($A37,T$2)</f>
        <v>3.1347320111457142</v>
      </c>
      <c r="U37" t="str">
        <f>_xll.BDP($A37,U$2)</f>
        <v>#N/A N/A</v>
      </c>
      <c r="V37">
        <f>_xll.BDP($A37,V$2)</f>
        <v>88.192999999999998</v>
      </c>
      <c r="W37">
        <f>_xll.BDP($A37,W$2)</f>
        <v>2.5269999999999997</v>
      </c>
      <c r="X37">
        <f>_xll.BDP($A37,X$2)</f>
        <v>-14.931819584130313</v>
      </c>
      <c r="Y37">
        <f>_xll.BDP($A37,Y$2)</f>
        <v>10.488360754254874</v>
      </c>
      <c r="Z37">
        <f>_xll.BDP($A37,Z$2)</f>
        <v>4.3319999999999999</v>
      </c>
      <c r="AA37">
        <f>_xll.BDP($A37,AA$2)</f>
        <v>4.083000000000002</v>
      </c>
      <c r="AB37">
        <f>_xll.BDP($A37,AB$2)</f>
        <v>18.93</v>
      </c>
      <c r="AC37">
        <f>HLOOKUP(A37,'OperMarg BDH'!$B$1:$NK$4,4,FALSE)</f>
        <v>1.5390065388805994</v>
      </c>
      <c r="AD37">
        <f>HLOOKUP(A37,'FCFMarg BDH'!$B$1:$NK$4,4,FALSE)</f>
        <v>1.3115256590764985</v>
      </c>
    </row>
    <row r="38" spans="1:30" x14ac:dyDescent="0.25">
      <c r="A38" t="s">
        <v>40</v>
      </c>
      <c r="B38" t="s">
        <v>561</v>
      </c>
      <c r="H38" t="str">
        <f>_xll.BDP($A38,H$2)</f>
        <v>BBB</v>
      </c>
      <c r="I38" t="str">
        <f>_xll.BDP($A38,I$2)</f>
        <v>#N/A N/A</v>
      </c>
      <c r="J38" t="str">
        <f>_xll.BDP($A38,J$2)</f>
        <v>Baa2</v>
      </c>
      <c r="K38" t="str">
        <f>_xll.BDP($A38,K$2)</f>
        <v>#N/A N/A</v>
      </c>
      <c r="L38" t="str">
        <f>_xll.BDP($A38,L$2)</f>
        <v>Baa2</v>
      </c>
      <c r="M38" t="str">
        <f>_xll.BDP($A38,M$2)</f>
        <v>#N/A N/A</v>
      </c>
      <c r="O38">
        <f>_xll.BDP($A38,O$2)</f>
        <v>2273.9</v>
      </c>
      <c r="P38">
        <f>_xll.BDP($A38,P$2)</f>
        <v>499.3</v>
      </c>
      <c r="Q38">
        <f>_xll.BDP($A38,Q$2)</f>
        <v>12.524737235586436</v>
      </c>
      <c r="R38">
        <f>_xll.BDP($A38,R$2)</f>
        <v>21.957869739214566</v>
      </c>
      <c r="S38">
        <f>_xll.BDP($A38,S$2)</f>
        <v>0.66894426580921762</v>
      </c>
      <c r="T38">
        <f>_xll.BDP($A38,T$2)</f>
        <v>2.1398280802292264</v>
      </c>
      <c r="U38" t="str">
        <f>_xll.BDP($A38,U$2)</f>
        <v>#N/A N/A</v>
      </c>
      <c r="V38">
        <f>_xll.BDP($A38,V$2)</f>
        <v>4595</v>
      </c>
      <c r="W38">
        <f>_xll.BDP($A38,W$2)</f>
        <v>284.8</v>
      </c>
      <c r="X38">
        <f>_xll.BDP($A38,X$2)</f>
        <v>-79.504753482202076</v>
      </c>
      <c r="Y38">
        <f>_xll.BDP($A38,Y$2)</f>
        <v>16.243743199129486</v>
      </c>
      <c r="Z38">
        <f>_xll.BDP($A38,Z$2)</f>
        <v>563.5</v>
      </c>
      <c r="AA38">
        <f>_xll.BDP($A38,AA$2)</f>
        <v>-58</v>
      </c>
      <c r="AB38">
        <f>_xll.BDP($A38,AB$2)</f>
        <v>1853</v>
      </c>
      <c r="AC38">
        <f>HLOOKUP(A38,'OperMarg BDH'!$B$1:$NK$4,4,FALSE)</f>
        <v>3.2178091489313632</v>
      </c>
      <c r="AD38">
        <f>HLOOKUP(A38,'FCFMarg BDH'!$B$1:$NK$4,4,FALSE)</f>
        <v>2.5803568016479028</v>
      </c>
    </row>
    <row r="39" spans="1:30" x14ac:dyDescent="0.25">
      <c r="A39" t="s">
        <v>33</v>
      </c>
      <c r="B39" t="s">
        <v>562</v>
      </c>
      <c r="H39" t="str">
        <f>_xll.BDP($A39,H$2)</f>
        <v>AA</v>
      </c>
      <c r="I39" t="str">
        <f>_xll.BDP($A39,I$2)</f>
        <v>#N/A N/A</v>
      </c>
      <c r="J39" t="str">
        <f>_xll.BDP($A39,J$2)</f>
        <v>#N/A N/A</v>
      </c>
      <c r="K39" t="str">
        <f>_xll.BDP($A39,K$2)</f>
        <v>Aa1</v>
      </c>
      <c r="L39" t="str">
        <f>_xll.BDP($A39,L$2)</f>
        <v>Aa1</v>
      </c>
      <c r="M39" t="str">
        <f>_xll.BDP($A39,M$2)</f>
        <v>AAA</v>
      </c>
      <c r="O39">
        <f>_xll.BDP($A39,O$2)</f>
        <v>12206.5</v>
      </c>
      <c r="P39">
        <f>_xll.BDP($A39,P$2)</f>
        <v>1604.8000000000002</v>
      </c>
      <c r="Q39">
        <f>_xll.BDP($A39,Q$2)</f>
        <v>18.087084749928316</v>
      </c>
      <c r="R39">
        <f>_xll.BDP($A39,R$2)</f>
        <v>13.147093761520503</v>
      </c>
      <c r="S39">
        <f>_xll.BDP($A39,S$2)</f>
        <v>0.73463035019455258</v>
      </c>
      <c r="T39">
        <f>_xll.BDP($A39,T$2)</f>
        <v>0.82711748892506909</v>
      </c>
      <c r="U39">
        <f>_xll.BDP($A39,U$2)</f>
        <v>432.52459016393448</v>
      </c>
      <c r="V39">
        <f>_xll.BDP($A39,V$2)</f>
        <v>32051.699999999997</v>
      </c>
      <c r="W39">
        <f>_xll.BDP($A39,W$2)</f>
        <v>2207.7999999999997</v>
      </c>
      <c r="X39">
        <f>_xll.BDP($A39,X$2)</f>
        <v>-28.266019009924744</v>
      </c>
      <c r="Y39">
        <f>_xll.BDP($A39,Y$2)</f>
        <v>6.8155511252133278</v>
      </c>
      <c r="Z39">
        <f>_xll.BDP($A39,Z$2)</f>
        <v>1821.3999999999999</v>
      </c>
      <c r="AA39">
        <f>_xll.BDP($A39,AA$2)</f>
        <v>328.00000000000364</v>
      </c>
      <c r="AB39">
        <f>_xll.BDP($A39,AB$2)</f>
        <v>1983.6</v>
      </c>
      <c r="AC39">
        <f>HLOOKUP(A39,'OperMarg BDH'!$B$1:$NK$4,4,FALSE)</f>
        <v>4.9282670995489717</v>
      </c>
      <c r="AD39">
        <f>HLOOKUP(A39,'FCFMarg BDH'!$B$1:$NK$4,4,FALSE)</f>
        <v>1.781320350569499</v>
      </c>
    </row>
    <row r="40" spans="1:30" x14ac:dyDescent="0.25">
      <c r="A40" t="s">
        <v>217</v>
      </c>
      <c r="B40" t="s">
        <v>563</v>
      </c>
      <c r="H40" t="str">
        <f>_xll.BDP($A40,H$2)</f>
        <v>#N/A N/A</v>
      </c>
      <c r="I40" t="str">
        <f>_xll.BDP($A40,I$2)</f>
        <v>#N/A N/A</v>
      </c>
      <c r="J40" t="str">
        <f>_xll.BDP($A40,J$2)</f>
        <v>#N/A N/A</v>
      </c>
      <c r="K40" t="str">
        <f>_xll.BDP($A40,K$2)</f>
        <v>#N/A N/A</v>
      </c>
      <c r="L40" t="str">
        <f>_xll.BDP($A40,L$2)</f>
        <v>#N/A N/A</v>
      </c>
      <c r="M40" t="str">
        <f>_xll.BDP($A40,M$2)</f>
        <v>#N/A N/A</v>
      </c>
      <c r="O40">
        <f>_xll.BDP($A40,O$2)</f>
        <v>471.3</v>
      </c>
      <c r="P40">
        <f>_xll.BDP($A40,P$2)</f>
        <v>-2</v>
      </c>
      <c r="Q40">
        <f>_xll.BDP($A40,Q$2)</f>
        <v>0.36070443454275403</v>
      </c>
      <c r="R40">
        <f>_xll.BDP($A40,R$2)</f>
        <v>-0.42435815828559298</v>
      </c>
      <c r="S40">
        <f>_xll.BDP($A40,S$2)</f>
        <v>-0.22727272727272727</v>
      </c>
      <c r="T40" t="str">
        <f>_xll.BDP($A40,T$2)</f>
        <v>#N/A N/A</v>
      </c>
      <c r="U40">
        <f>_xll.BDP($A40,U$2)</f>
        <v>10.374999999999998</v>
      </c>
      <c r="V40">
        <f>_xll.BDP($A40,V$2)</f>
        <v>305.8</v>
      </c>
      <c r="W40">
        <f>_xll.BDP($A40,W$2)</f>
        <v>1.7</v>
      </c>
      <c r="X40">
        <f>_xll.BDP($A40,X$2)</f>
        <v>-54.169446297531699</v>
      </c>
      <c r="Y40">
        <f>_xll.BDP($A40,Y$2)</f>
        <v>2.877697841726619</v>
      </c>
      <c r="Z40">
        <f>_xll.BDP($A40,Z$2)</f>
        <v>8.4</v>
      </c>
      <c r="AA40">
        <f>_xll.BDP($A40,AA$2)</f>
        <v>-3.3000000000000398</v>
      </c>
      <c r="AB40">
        <f>_xll.BDP($A40,AB$2)</f>
        <v>90</v>
      </c>
      <c r="AC40">
        <f>HLOOKUP(A40,'OperMarg BDH'!$B$1:$NK$4,4,FALSE)</f>
        <v>-0.71294206565862406</v>
      </c>
      <c r="AD40">
        <f>HLOOKUP(A40,'FCFMarg BDH'!$B$1:$NK$4,4,FALSE)</f>
        <v>-0.43560922619262299</v>
      </c>
    </row>
    <row r="41" spans="1:30" x14ac:dyDescent="0.25">
      <c r="A41" t="s">
        <v>218</v>
      </c>
      <c r="B41" t="s">
        <v>564</v>
      </c>
      <c r="H41" t="str">
        <f>_xll.BDP($A41,H$2)</f>
        <v>#N/A N/A</v>
      </c>
      <c r="I41" t="str">
        <f>_xll.BDP($A41,I$2)</f>
        <v>#N/A N/A</v>
      </c>
      <c r="J41" t="str">
        <f>_xll.BDP($A41,J$2)</f>
        <v>#N/A N/A</v>
      </c>
      <c r="K41" t="str">
        <f>_xll.BDP($A41,K$2)</f>
        <v>#N/A N/A</v>
      </c>
      <c r="L41" t="str">
        <f>_xll.BDP($A41,L$2)</f>
        <v>#N/A N/A</v>
      </c>
      <c r="M41" t="str">
        <f>_xll.BDP($A41,M$2)</f>
        <v>#N/A N/A</v>
      </c>
      <c r="O41">
        <f>_xll.BDP($A41,O$2)</f>
        <v>19.356999999999999</v>
      </c>
      <c r="P41">
        <f>_xll.BDP($A41,P$2)</f>
        <v>2.669</v>
      </c>
      <c r="Q41">
        <f>_xll.BDP($A41,Q$2)</f>
        <v>23.443715451774555</v>
      </c>
      <c r="R41">
        <f>_xll.BDP($A41,R$2)</f>
        <v>13.788293640543472</v>
      </c>
      <c r="S41" t="str">
        <f>_xll.BDP($A41,S$2)</f>
        <v>#N/A N/A</v>
      </c>
      <c r="T41">
        <f>_xll.BDP($A41,T$2)</f>
        <v>0</v>
      </c>
      <c r="U41" t="str">
        <f>_xll.BDP($A41,U$2)</f>
        <v>#N/A N/A</v>
      </c>
      <c r="V41">
        <f>_xll.BDP($A41,V$2)</f>
        <v>89.328999999999994</v>
      </c>
      <c r="W41">
        <f>_xll.BDP($A41,W$2)</f>
        <v>4.5379999999999994</v>
      </c>
      <c r="X41">
        <f>_xll.BDP($A41,X$2)</f>
        <v>-85.331767469172036</v>
      </c>
      <c r="Y41">
        <f>_xll.BDP($A41,Y$2)</f>
        <v>0</v>
      </c>
      <c r="Z41">
        <f>_xll.BDP($A41,Z$2)</f>
        <v>2.8289999999999997</v>
      </c>
      <c r="AA41">
        <f>_xll.BDP($A41,AA$2)</f>
        <v>0.81600000000000028</v>
      </c>
      <c r="AB41">
        <f>_xll.BDP($A41,AB$2)</f>
        <v>72.66</v>
      </c>
      <c r="AC41">
        <f>HLOOKUP(A41,'OperMarg BDH'!$B$1:$NK$4,4,FALSE)</f>
        <v>0.72605645922430317</v>
      </c>
      <c r="AD41">
        <f>HLOOKUP(A41,'FCFMarg BDH'!$B$1:$NK$4,4,FALSE)</f>
        <v>-0.1362130724895132</v>
      </c>
    </row>
    <row r="42" spans="1:30" x14ac:dyDescent="0.25">
      <c r="A42" t="s">
        <v>219</v>
      </c>
      <c r="B42" t="s">
        <v>565</v>
      </c>
      <c r="H42" t="str">
        <f>_xll.BDP($A42,H$2)</f>
        <v>#N/A N/A</v>
      </c>
      <c r="I42" t="str">
        <f>_xll.BDP($A42,I$2)</f>
        <v>#N/A N/A</v>
      </c>
      <c r="J42" t="str">
        <f>_xll.BDP($A42,J$2)</f>
        <v>#N/A N/A</v>
      </c>
      <c r="K42" t="str">
        <f>_xll.BDP($A42,K$2)</f>
        <v>#N/A N/A</v>
      </c>
      <c r="L42" t="str">
        <f>_xll.BDP($A42,L$2)</f>
        <v>#N/A N/A</v>
      </c>
      <c r="M42" t="str">
        <f>_xll.BDP($A42,M$2)</f>
        <v>#N/A N/A</v>
      </c>
      <c r="O42">
        <f>_xll.BDP($A42,O$2)</f>
        <v>195.63200000000001</v>
      </c>
      <c r="P42">
        <f>_xll.BDP($A42,P$2)</f>
        <v>-15.863999999999999</v>
      </c>
      <c r="Q42">
        <f>_xll.BDP($A42,Q$2)</f>
        <v>-7.4721926883127505</v>
      </c>
      <c r="R42">
        <f>_xll.BDP($A42,R$2)</f>
        <v>-8.10910280526703</v>
      </c>
      <c r="S42">
        <f>_xll.BDP($A42,S$2)</f>
        <v>-1.0575999999999999</v>
      </c>
      <c r="T42" t="str">
        <f>_xll.BDP($A42,T$2)</f>
        <v>#N/A N/A</v>
      </c>
      <c r="U42">
        <f>_xll.BDP($A42,U$2)</f>
        <v>-20.881838074398246</v>
      </c>
      <c r="V42">
        <f>_xll.BDP($A42,V$2)</f>
        <v>233.54899999999998</v>
      </c>
      <c r="W42">
        <f>_xll.BDP($A42,W$2)</f>
        <v>-14.617999999999999</v>
      </c>
      <c r="X42">
        <f>_xll.BDP($A42,X$2)</f>
        <v>-17.778207065828802</v>
      </c>
      <c r="Y42">
        <f>_xll.BDP($A42,Y$2)</f>
        <v>6.4226350787200976</v>
      </c>
      <c r="Z42">
        <f>_xll.BDP($A42,Z$2)</f>
        <v>-15.042</v>
      </c>
      <c r="AA42">
        <f>_xll.BDP($A42,AA$2)</f>
        <v>3.1719999999999828</v>
      </c>
      <c r="AB42">
        <f>_xll.BDP($A42,AB$2)</f>
        <v>46.29</v>
      </c>
      <c r="AC42">
        <f>HLOOKUP(A42,'OperMarg BDH'!$B$1:$NK$4,4,FALSE)</f>
        <v>-0.90351612733641251</v>
      </c>
      <c r="AD42">
        <f>HLOOKUP(A42,'FCFMarg BDH'!$B$1:$NK$4,4,FALSE)</f>
        <v>-0.53170028520457024</v>
      </c>
    </row>
    <row r="43" spans="1:30" x14ac:dyDescent="0.25">
      <c r="A43" t="s">
        <v>220</v>
      </c>
      <c r="B43" t="s">
        <v>566</v>
      </c>
      <c r="H43" t="str">
        <f>_xll.BDP($A43,H$2)</f>
        <v>#N/A N/A</v>
      </c>
      <c r="I43" t="str">
        <f>_xll.BDP($A43,I$2)</f>
        <v>#N/A N/A</v>
      </c>
      <c r="J43" t="str">
        <f>_xll.BDP($A43,J$2)</f>
        <v>#N/A N/A</v>
      </c>
      <c r="K43" t="str">
        <f>_xll.BDP($A43,K$2)</f>
        <v>#N/A N/A</v>
      </c>
      <c r="L43" t="str">
        <f>_xll.BDP($A43,L$2)</f>
        <v>#N/A N/A</v>
      </c>
      <c r="M43" t="str">
        <f>_xll.BDP($A43,M$2)</f>
        <v>#N/A N/A</v>
      </c>
      <c r="O43">
        <f>_xll.BDP($A43,O$2)</f>
        <v>85.334999999999994</v>
      </c>
      <c r="P43">
        <f>_xll.BDP($A43,P$2)</f>
        <v>-2.9150000000000005</v>
      </c>
      <c r="Q43">
        <f>_xll.BDP($A43,Q$2)</f>
        <v>-8.9787308841624203</v>
      </c>
      <c r="R43">
        <f>_xll.BDP($A43,R$2)</f>
        <v>-3.4159489072479059</v>
      </c>
      <c r="S43">
        <f>_xll.BDP($A43,S$2)</f>
        <v>-1.1544554455445546</v>
      </c>
      <c r="T43" t="str">
        <f>_xll.BDP($A43,T$2)</f>
        <v>#N/A N/A</v>
      </c>
      <c r="U43" t="str">
        <f>_xll.BDP($A43,U$2)</f>
        <v>#N/A N/A</v>
      </c>
      <c r="V43">
        <f>_xll.BDP($A43,V$2)</f>
        <v>163.822</v>
      </c>
      <c r="W43">
        <f>_xll.BDP($A43,W$2)</f>
        <v>-7.6619999999999999</v>
      </c>
      <c r="X43">
        <f>_xll.BDP($A43,X$2)</f>
        <v>-24.002720789303726</v>
      </c>
      <c r="Y43">
        <f>_xll.BDP($A43,Y$2)</f>
        <v>1.5413070283600494</v>
      </c>
      <c r="Z43">
        <f>_xll.BDP($A43,Z$2)</f>
        <v>2.5089999999999999</v>
      </c>
      <c r="AA43">
        <f>_xll.BDP($A43,AA$2)</f>
        <v>-5.8179999999999978</v>
      </c>
      <c r="AB43">
        <f>_xll.BDP($A43,AB$2)</f>
        <v>24.960999999999999</v>
      </c>
      <c r="AC43">
        <f>HLOOKUP(A43,'OperMarg BDH'!$B$1:$NK$4,4,FALSE)</f>
        <v>0.14288033984709086</v>
      </c>
      <c r="AD43">
        <f>HLOOKUP(A43,'FCFMarg BDH'!$B$1:$NK$4,4,FALSE)</f>
        <v>0.47507684492844826</v>
      </c>
    </row>
    <row r="44" spans="1:30" x14ac:dyDescent="0.25">
      <c r="A44" t="s">
        <v>221</v>
      </c>
      <c r="B44" t="s">
        <v>567</v>
      </c>
      <c r="H44" t="str">
        <f>_xll.BDP($A44,H$2)</f>
        <v>#N/A N/A</v>
      </c>
      <c r="I44" t="str">
        <f>_xll.BDP($A44,I$2)</f>
        <v>#N/A N/A</v>
      </c>
      <c r="J44" t="str">
        <f>_xll.BDP($A44,J$2)</f>
        <v>#N/A N/A</v>
      </c>
      <c r="K44" t="str">
        <f>_xll.BDP($A44,K$2)</f>
        <v>#N/A N/A</v>
      </c>
      <c r="L44" t="str">
        <f>_xll.BDP($A44,L$2)</f>
        <v>#N/A N/A</v>
      </c>
      <c r="M44" t="str">
        <f>_xll.BDP($A44,M$2)</f>
        <v>#N/A N/A</v>
      </c>
      <c r="O44">
        <f>_xll.BDP($A44,O$2)</f>
        <v>532.84400000000005</v>
      </c>
      <c r="P44">
        <f>_xll.BDP($A44,P$2)</f>
        <v>66.099000000000004</v>
      </c>
      <c r="Q44">
        <f>_xll.BDP($A44,Q$2)</f>
        <v>4.5840808942204463</v>
      </c>
      <c r="R44">
        <f>_xll.BDP($A44,R$2)</f>
        <v>12.40494403615317</v>
      </c>
      <c r="S44">
        <f>_xll.BDP($A44,S$2)</f>
        <v>12.535368860231369</v>
      </c>
      <c r="T44">
        <f>_xll.BDP($A44,T$2)</f>
        <v>0.18732312604310281</v>
      </c>
      <c r="U44">
        <f>_xll.BDP($A44,U$2)</f>
        <v>111.18907563025209</v>
      </c>
      <c r="V44">
        <f>_xll.BDP($A44,V$2)</f>
        <v>313.322</v>
      </c>
      <c r="W44">
        <f>_xll.BDP($A44,W$2)</f>
        <v>24.425999999999998</v>
      </c>
      <c r="X44">
        <f>_xll.BDP($A44,X$2)</f>
        <v>-157.09894835499568</v>
      </c>
      <c r="Y44">
        <f>_xll.BDP($A44,Y$2)</f>
        <v>1.6829332124778982</v>
      </c>
      <c r="Z44">
        <f>_xll.BDP($A44,Z$2)</f>
        <v>70.195999999999998</v>
      </c>
      <c r="AA44">
        <f>_xll.BDP($A44,AA$2)</f>
        <v>-19.102000000000004</v>
      </c>
      <c r="AB44">
        <f>_xll.BDP($A44,AB$2)</f>
        <v>93.557000000000002</v>
      </c>
      <c r="AC44">
        <f>HLOOKUP(A44,'OperMarg BDH'!$B$1:$NK$4,4,FALSE)</f>
        <v>0.627462396706714</v>
      </c>
      <c r="AD44">
        <f>HLOOKUP(A44,'FCFMarg BDH'!$B$1:$NK$4,4,FALSE)</f>
        <v>1.481468644335318</v>
      </c>
    </row>
    <row r="45" spans="1:30" x14ac:dyDescent="0.25">
      <c r="A45" t="s">
        <v>222</v>
      </c>
      <c r="B45" t="s">
        <v>568</v>
      </c>
      <c r="H45" t="str">
        <f>_xll.BDP($A45,H$2)</f>
        <v>#N/A N/A</v>
      </c>
      <c r="I45" t="str">
        <f>_xll.BDP($A45,I$2)</f>
        <v>#N/A N/A</v>
      </c>
      <c r="J45" t="str">
        <f>_xll.BDP($A45,J$2)</f>
        <v>#N/A N/A</v>
      </c>
      <c r="K45" t="str">
        <f>_xll.BDP($A45,K$2)</f>
        <v>#N/A N/A</v>
      </c>
      <c r="L45" t="str">
        <f>_xll.BDP($A45,L$2)</f>
        <v>#N/A N/A</v>
      </c>
      <c r="M45" t="str">
        <f>_xll.BDP($A45,M$2)</f>
        <v>#N/A N/A</v>
      </c>
      <c r="O45">
        <f>_xll.BDP($A45,O$2)</f>
        <v>168.14500000000001</v>
      </c>
      <c r="P45">
        <f>_xll.BDP($A45,P$2)</f>
        <v>-54.128</v>
      </c>
      <c r="Q45">
        <f>_xll.BDP($A45,Q$2)</f>
        <v>-31.232567129560795</v>
      </c>
      <c r="R45">
        <f>_xll.BDP($A45,R$2)</f>
        <v>-32.191263492818692</v>
      </c>
      <c r="S45">
        <f>_xll.BDP($A45,S$2)</f>
        <v>-2.0047407407407407</v>
      </c>
      <c r="T45" t="str">
        <f>_xll.BDP($A45,T$2)</f>
        <v>#N/A N/A</v>
      </c>
      <c r="U45" t="str">
        <f>_xll.BDP($A45,U$2)</f>
        <v>#N/A N/A</v>
      </c>
      <c r="V45">
        <f>_xll.BDP($A45,V$2)</f>
        <v>327.27</v>
      </c>
      <c r="W45">
        <f>_xll.BDP($A45,W$2)</f>
        <v>-52.515999999999998</v>
      </c>
      <c r="X45">
        <f>_xll.BDP($A45,X$2)</f>
        <v>-22.102856700022279</v>
      </c>
      <c r="Y45">
        <f>_xll.BDP($A45,Y$2)</f>
        <v>8.2500687505729218</v>
      </c>
      <c r="Z45">
        <f>_xll.BDP($A45,Z$2)</f>
        <v>-43.466999999999999</v>
      </c>
      <c r="AA45">
        <f>_xll.BDP($A45,AA$2)</f>
        <v>-0.12300000000001887</v>
      </c>
      <c r="AB45">
        <f>_xll.BDP($A45,AB$2)</f>
        <v>31.933999999999997</v>
      </c>
      <c r="AC45">
        <f>HLOOKUP(A45,'OperMarg BDH'!$B$1:$NK$4,4,FALSE)</f>
        <v>-2.3465100458147941</v>
      </c>
      <c r="AD45">
        <f>HLOOKUP(A45,'FCFMarg BDH'!$B$1:$NK$4,4,FALSE)</f>
        <v>-1.5821905078133442</v>
      </c>
    </row>
    <row r="46" spans="1:30" x14ac:dyDescent="0.25">
      <c r="A46" t="s">
        <v>223</v>
      </c>
      <c r="B46" t="s">
        <v>569</v>
      </c>
      <c r="H46" t="str">
        <f>_xll.BDP($A46,H$2)</f>
        <v>#N/A N/A</v>
      </c>
      <c r="I46" t="str">
        <f>_xll.BDP($A46,I$2)</f>
        <v>#N/A N/A</v>
      </c>
      <c r="J46" t="str">
        <f>_xll.BDP($A46,J$2)</f>
        <v>#N/A N/A</v>
      </c>
      <c r="K46" t="str">
        <f>_xll.BDP($A46,K$2)</f>
        <v>#N/A N/A</v>
      </c>
      <c r="L46" t="str">
        <f>_xll.BDP($A46,L$2)</f>
        <v>#N/A N/A</v>
      </c>
      <c r="M46" t="str">
        <f>_xll.BDP($A46,M$2)</f>
        <v>#N/A N/A</v>
      </c>
      <c r="O46">
        <f>_xll.BDP($A46,O$2)</f>
        <v>104.752</v>
      </c>
      <c r="P46">
        <f>_xll.BDP($A46,P$2)</f>
        <v>-21.018999999999998</v>
      </c>
      <c r="Q46">
        <f>_xll.BDP($A46,Q$2)</f>
        <v>-26.914999236291433</v>
      </c>
      <c r="R46">
        <f>_xll.BDP($A46,R$2)</f>
        <v>-20.065488009775471</v>
      </c>
      <c r="S46">
        <f>_xll.BDP($A46,S$2)</f>
        <v>-0.86469475069935819</v>
      </c>
      <c r="T46" t="str">
        <f>_xll.BDP($A46,T$2)</f>
        <v>#N/A N/A</v>
      </c>
      <c r="U46">
        <f>_xll.BDP($A46,U$2)</f>
        <v>-9.3168915774778966</v>
      </c>
      <c r="V46">
        <f>_xll.BDP($A46,V$2)</f>
        <v>139.61099999999999</v>
      </c>
      <c r="W46">
        <f>_xll.BDP($A46,W$2)</f>
        <v>-28.193999999999999</v>
      </c>
      <c r="X46">
        <f>_xll.BDP($A46,X$2)</f>
        <v>-476.77571728481496</v>
      </c>
      <c r="Y46">
        <f>_xll.BDP($A46,Y$2)</f>
        <v>17.411235504365703</v>
      </c>
      <c r="Z46">
        <f>_xll.BDP($A46,Z$2)</f>
        <v>1.0669999999999999</v>
      </c>
      <c r="AA46">
        <f>_xll.BDP($A46,AA$2)</f>
        <v>0.86299999999999599</v>
      </c>
      <c r="AB46">
        <f>_xll.BDP($A46,AB$2)</f>
        <v>65.644999999999996</v>
      </c>
      <c r="AC46">
        <f>HLOOKUP(A46,'OperMarg BDH'!$B$1:$NK$4,4,FALSE)</f>
        <v>-1.7934190450941641</v>
      </c>
      <c r="AD46">
        <f>HLOOKUP(A46,'FCFMarg BDH'!$B$1:$NK$4,4,FALSE)</f>
        <v>-0.48503005634048257</v>
      </c>
    </row>
    <row r="47" spans="1:30" x14ac:dyDescent="0.25">
      <c r="A47" t="s">
        <v>224</v>
      </c>
      <c r="B47" t="s">
        <v>570</v>
      </c>
      <c r="H47" t="str">
        <f>_xll.BDP($A47,H$2)</f>
        <v>#N/A N/A</v>
      </c>
      <c r="I47" t="str">
        <f>_xll.BDP($A47,I$2)</f>
        <v>#N/A N/A</v>
      </c>
      <c r="J47" t="str">
        <f>_xll.BDP($A47,J$2)</f>
        <v>#N/A N/A</v>
      </c>
      <c r="K47" t="str">
        <f>_xll.BDP($A47,K$2)</f>
        <v>#N/A N/A</v>
      </c>
      <c r="L47" t="str">
        <f>_xll.BDP($A47,L$2)</f>
        <v>#N/A N/A</v>
      </c>
      <c r="M47" t="str">
        <f>_xll.BDP($A47,M$2)</f>
        <v>#N/A N/A</v>
      </c>
      <c r="O47">
        <f>_xll.BDP($A47,O$2)</f>
        <v>971.67399999999998</v>
      </c>
      <c r="P47">
        <f>_xll.BDP($A47,P$2)</f>
        <v>49.007999999999996</v>
      </c>
      <c r="Q47">
        <f>_xll.BDP($A47,Q$2)</f>
        <v>-11.155181676158875</v>
      </c>
      <c r="R47">
        <f>_xll.BDP($A47,R$2)</f>
        <v>5.0436669088603789</v>
      </c>
      <c r="S47">
        <f>_xll.BDP($A47,S$2)</f>
        <v>0.30509487524279094</v>
      </c>
      <c r="T47" t="str">
        <f>_xll.BDP($A47,T$2)</f>
        <v>#N/A N/A</v>
      </c>
      <c r="U47" t="str">
        <f>_xll.BDP($A47,U$2)</f>
        <v>#N/A N/A</v>
      </c>
      <c r="V47">
        <f>_xll.BDP($A47,V$2)</f>
        <v>712.029</v>
      </c>
      <c r="W47">
        <f>_xll.BDP($A47,W$2)</f>
        <v>-108.392</v>
      </c>
      <c r="X47">
        <f>_xll.BDP($A47,X$2)</f>
        <v>36.974000119618253</v>
      </c>
      <c r="Y47">
        <f>_xll.BDP($A47,Y$2)</f>
        <v>22.559755290865962</v>
      </c>
      <c r="Z47">
        <f>_xll.BDP($A47,Z$2)</f>
        <v>56.345999999999997</v>
      </c>
      <c r="AA47">
        <f>_xll.BDP($A47,AA$2)</f>
        <v>-8.52800000000002</v>
      </c>
      <c r="AB47">
        <f>_xll.BDP($A47,AB$2)</f>
        <v>30.81</v>
      </c>
      <c r="AC47">
        <f>HLOOKUP(A47,'OperMarg BDH'!$B$1:$NK$4,4,FALSE)</f>
        <v>-0.25945119774996322</v>
      </c>
      <c r="AD47">
        <f>HLOOKUP(A47,'FCFMarg BDH'!$B$1:$NK$4,4,FALSE)</f>
        <v>0.84297455409270738</v>
      </c>
    </row>
    <row r="48" spans="1:30" x14ac:dyDescent="0.25">
      <c r="A48" t="s">
        <v>225</v>
      </c>
      <c r="B48" t="s">
        <v>571</v>
      </c>
      <c r="H48" t="str">
        <f>_xll.BDP($A48,H$2)</f>
        <v>#N/A N/A</v>
      </c>
      <c r="I48" t="str">
        <f>_xll.BDP($A48,I$2)</f>
        <v>#N/A N/A</v>
      </c>
      <c r="J48" t="str">
        <f>_xll.BDP($A48,J$2)</f>
        <v>#N/A N/A</v>
      </c>
      <c r="K48" t="str">
        <f>_xll.BDP($A48,K$2)</f>
        <v>#N/A N/A</v>
      </c>
      <c r="L48" t="str">
        <f>_xll.BDP($A48,L$2)</f>
        <v>#N/A N/A</v>
      </c>
      <c r="M48" t="str">
        <f>_xll.BDP($A48,M$2)</f>
        <v>#N/A N/A</v>
      </c>
      <c r="O48">
        <f>_xll.BDP($A48,O$2)</f>
        <v>503.81700000000001</v>
      </c>
      <c r="P48">
        <f>_xll.BDP($A48,P$2)</f>
        <v>87.158000000000001</v>
      </c>
      <c r="Q48">
        <f>_xll.BDP($A48,Q$2)</f>
        <v>10.230301875482565</v>
      </c>
      <c r="R48">
        <f>_xll.BDP($A48,R$2)</f>
        <v>17.299535347159782</v>
      </c>
      <c r="S48">
        <f>_xll.BDP($A48,S$2)</f>
        <v>0.57000287754728329</v>
      </c>
      <c r="T48">
        <f>_xll.BDP($A48,T$2)</f>
        <v>1.7022823012875028</v>
      </c>
      <c r="U48">
        <f>_xll.BDP($A48,U$2)</f>
        <v>16.278102440701275</v>
      </c>
      <c r="V48">
        <f>_xll.BDP($A48,V$2)</f>
        <v>706.61</v>
      </c>
      <c r="W48">
        <f>_xll.BDP($A48,W$2)</f>
        <v>51.541999999999994</v>
      </c>
      <c r="X48">
        <f>_xll.BDP($A48,X$2)</f>
        <v>87.294483236765231</v>
      </c>
      <c r="Y48">
        <f>_xll.BDP($A48,Y$2)</f>
        <v>21.639659784039289</v>
      </c>
      <c r="Z48">
        <f>_xll.BDP($A48,Z$2)</f>
        <v>107.244</v>
      </c>
      <c r="AA48">
        <f>_xll.BDP($A48,AA$2)</f>
        <v>-20.206000000000017</v>
      </c>
      <c r="AB48">
        <f>_xll.BDP($A48,AB$2)</f>
        <v>11.888999999999999</v>
      </c>
      <c r="AC48">
        <f>HLOOKUP(A48,'OperMarg BDH'!$B$1:$NK$4,4,FALSE)</f>
        <v>1.7309539898921993</v>
      </c>
      <c r="AD48">
        <f>HLOOKUP(A48,'FCFMarg BDH'!$B$1:$NK$4,4,FALSE)</f>
        <v>1.4589803522614548</v>
      </c>
    </row>
    <row r="49" spans="1:30" x14ac:dyDescent="0.25">
      <c r="A49" t="s">
        <v>226</v>
      </c>
      <c r="B49" t="s">
        <v>572</v>
      </c>
      <c r="H49" t="str">
        <f>_xll.BDP($A49,H$2)</f>
        <v>#N/A N/A</v>
      </c>
      <c r="I49" t="str">
        <f>_xll.BDP($A49,I$2)</f>
        <v>#N/A N/A</v>
      </c>
      <c r="J49" t="str">
        <f>_xll.BDP($A49,J$2)</f>
        <v>#N/A N/A</v>
      </c>
      <c r="K49" t="str">
        <f>_xll.BDP($A49,K$2)</f>
        <v>#N/A N/A</v>
      </c>
      <c r="L49" t="str">
        <f>_xll.BDP($A49,L$2)</f>
        <v>#N/A N/A</v>
      </c>
      <c r="M49" t="str">
        <f>_xll.BDP($A49,M$2)</f>
        <v>#N/A N/A</v>
      </c>
      <c r="O49">
        <f>_xll.BDP($A49,O$2)</f>
        <v>573.98</v>
      </c>
      <c r="P49">
        <f>_xll.BDP($A49,P$2)</f>
        <v>90.308999999999997</v>
      </c>
      <c r="Q49">
        <f>_xll.BDP($A49,Q$2)</f>
        <v>12.970660998641067</v>
      </c>
      <c r="R49">
        <f>_xll.BDP($A49,R$2)</f>
        <v>15.73382347816997</v>
      </c>
      <c r="S49">
        <f>_xll.BDP($A49,S$2)</f>
        <v>0.29836559523455541</v>
      </c>
      <c r="T49">
        <f>_xll.BDP($A49,T$2)</f>
        <v>2.1954130628760238</v>
      </c>
      <c r="U49">
        <f>_xll.BDP($A49,U$2)</f>
        <v>10.85427454295678</v>
      </c>
      <c r="V49">
        <f>_xll.BDP($A49,V$2)</f>
        <v>978.03</v>
      </c>
      <c r="W49">
        <f>_xll.BDP($A49,W$2)</f>
        <v>74.448999999999998</v>
      </c>
      <c r="X49">
        <f>_xll.BDP($A49,X$2)</f>
        <v>-6.0353648335829764</v>
      </c>
      <c r="Y49">
        <f>_xll.BDP($A49,Y$2)</f>
        <v>30.947823686389984</v>
      </c>
      <c r="Z49">
        <f>_xll.BDP($A49,Z$2)</f>
        <v>95.055999999999997</v>
      </c>
      <c r="AA49">
        <f>_xll.BDP($A49,AA$2)</f>
        <v>8.399000000000008</v>
      </c>
      <c r="AB49">
        <f>_xll.BDP($A49,AB$2)</f>
        <v>130.22499999999999</v>
      </c>
      <c r="AC49">
        <f>HLOOKUP(A49,'OperMarg BDH'!$B$1:$NK$4,4,FALSE)</f>
        <v>1.779621500477337</v>
      </c>
      <c r="AD49">
        <f>HLOOKUP(A49,'FCFMarg BDH'!$B$1:$NK$4,4,FALSE)</f>
        <v>2.6313569881550931</v>
      </c>
    </row>
    <row r="50" spans="1:30" x14ac:dyDescent="0.25">
      <c r="A50" t="s">
        <v>227</v>
      </c>
      <c r="B50" t="s">
        <v>573</v>
      </c>
      <c r="H50" t="str">
        <f>_xll.BDP($A50,H$2)</f>
        <v>#N/A N/A</v>
      </c>
      <c r="I50" t="str">
        <f>_xll.BDP($A50,I$2)</f>
        <v>#N/A N/A</v>
      </c>
      <c r="J50" t="str">
        <f>_xll.BDP($A50,J$2)</f>
        <v>#N/A N/A</v>
      </c>
      <c r="K50" t="str">
        <f>_xll.BDP($A50,K$2)</f>
        <v>#N/A N/A</v>
      </c>
      <c r="L50" t="str">
        <f>_xll.BDP($A50,L$2)</f>
        <v>#N/A N/A</v>
      </c>
      <c r="M50" t="str">
        <f>_xll.BDP($A50,M$2)</f>
        <v>B-</v>
      </c>
      <c r="O50">
        <f>_xll.BDP($A50,O$2)</f>
        <v>300.58499999999998</v>
      </c>
      <c r="P50">
        <f>_xll.BDP($A50,P$2)</f>
        <v>39.568999999999996</v>
      </c>
      <c r="Q50">
        <f>_xll.BDP($A50,Q$2)</f>
        <v>-0.82439243475223334</v>
      </c>
      <c r="R50">
        <f>_xll.BDP($A50,R$2)</f>
        <v>13.163996872764775</v>
      </c>
      <c r="S50">
        <f>_xll.BDP($A50,S$2)</f>
        <v>0.26592963473234987</v>
      </c>
      <c r="T50">
        <f>_xll.BDP($A50,T$2)</f>
        <v>4.5952748610253247</v>
      </c>
      <c r="U50">
        <f>_xll.BDP($A50,U$2)</f>
        <v>2.2767543242863169</v>
      </c>
      <c r="V50">
        <f>_xll.BDP($A50,V$2)</f>
        <v>700.34299999999996</v>
      </c>
      <c r="W50">
        <f>_xll.BDP($A50,W$2)</f>
        <v>-2.4779999999999998</v>
      </c>
      <c r="X50">
        <f>_xll.BDP($A50,X$2)</f>
        <v>-11.017071647230701</v>
      </c>
      <c r="Y50">
        <f>_xll.BDP($A50,Y$2)</f>
        <v>21.2460180225975</v>
      </c>
      <c r="Z50">
        <f>_xll.BDP($A50,Z$2)</f>
        <v>52.220999999999997</v>
      </c>
      <c r="AA50">
        <f>_xll.BDP($A50,AA$2)</f>
        <v>-6.5800000000000054</v>
      </c>
      <c r="AB50">
        <f>_xll.BDP($A50,AB$2)</f>
        <v>167.673</v>
      </c>
      <c r="AC50">
        <f>HLOOKUP(A50,'OperMarg BDH'!$B$1:$NK$4,4,FALSE)</f>
        <v>-1.7236622623007805E-2</v>
      </c>
      <c r="AD50">
        <f>HLOOKUP(A50,'FCFMarg BDH'!$B$1:$NK$4,4,FALSE)</f>
        <v>2.9186871544969097</v>
      </c>
    </row>
    <row r="51" spans="1:30" x14ac:dyDescent="0.25">
      <c r="A51" t="s">
        <v>228</v>
      </c>
      <c r="B51" t="s">
        <v>574</v>
      </c>
      <c r="H51" t="str">
        <f>_xll.BDP($A51,H$2)</f>
        <v>#N/A N/A</v>
      </c>
      <c r="I51" t="str">
        <f>_xll.BDP($A51,I$2)</f>
        <v>#N/A N/A</v>
      </c>
      <c r="J51" t="str">
        <f>_xll.BDP($A51,J$2)</f>
        <v>#N/A N/A</v>
      </c>
      <c r="K51" t="str">
        <f>_xll.BDP($A51,K$2)</f>
        <v>#N/A N/A</v>
      </c>
      <c r="L51" t="str">
        <f>_xll.BDP($A51,L$2)</f>
        <v>#N/A N/A</v>
      </c>
      <c r="M51" t="str">
        <f>_xll.BDP($A51,M$2)</f>
        <v>#N/A N/A</v>
      </c>
      <c r="O51">
        <f>_xll.BDP($A51,O$2)</f>
        <v>24.506</v>
      </c>
      <c r="P51">
        <f>_xll.BDP($A51,P$2)</f>
        <v>-0.622</v>
      </c>
      <c r="Q51">
        <f>_xll.BDP($A51,Q$2)</f>
        <v>-12.87031747327185</v>
      </c>
      <c r="R51">
        <f>_xll.BDP($A51,R$2)</f>
        <v>-2.5381539214886151</v>
      </c>
      <c r="S51">
        <f>_xll.BDP($A51,S$2)</f>
        <v>-9.1055482359830187E-2</v>
      </c>
      <c r="T51" t="str">
        <f>_xll.BDP($A51,T$2)</f>
        <v>#N/A N/A</v>
      </c>
      <c r="U51">
        <f>_xll.BDP($A51,U$2)</f>
        <v>-5.3626373626373622</v>
      </c>
      <c r="V51">
        <f>_xll.BDP($A51,V$2)</f>
        <v>36.976999999999997</v>
      </c>
      <c r="W51">
        <f>_xll.BDP($A51,W$2)</f>
        <v>-3.1539999999999999</v>
      </c>
      <c r="X51">
        <f>_xll.BDP($A51,X$2)</f>
        <v>17.58835941621242</v>
      </c>
      <c r="Y51">
        <f>_xll.BDP($A51,Y$2)</f>
        <v>18.473645779809072</v>
      </c>
      <c r="Z51">
        <f>_xll.BDP($A51,Z$2)</f>
        <v>-7.6999999999999999E-2</v>
      </c>
      <c r="AA51">
        <f>_xll.BDP($A51,AA$2)</f>
        <v>-1.9729999999999999</v>
      </c>
      <c r="AB51">
        <f>_xll.BDP($A51,AB$2)</f>
        <v>2.83</v>
      </c>
      <c r="AC51">
        <f>HLOOKUP(A51,'OperMarg BDH'!$B$1:$NK$4,4,FALSE)</f>
        <v>-0.85963193271696525</v>
      </c>
      <c r="AD51">
        <f>HLOOKUP(A51,'FCFMarg BDH'!$B$1:$NK$4,4,FALSE)</f>
        <v>-0.43660824268988374</v>
      </c>
    </row>
    <row r="52" spans="1:30" x14ac:dyDescent="0.25">
      <c r="A52" t="s">
        <v>229</v>
      </c>
      <c r="B52" t="s">
        <v>575</v>
      </c>
      <c r="H52" t="str">
        <f>_xll.BDP($A52,H$2)</f>
        <v>#N/A N/A</v>
      </c>
      <c r="I52" t="str">
        <f>_xll.BDP($A52,I$2)</f>
        <v>#N/A N/A</v>
      </c>
      <c r="J52" t="str">
        <f>_xll.BDP($A52,J$2)</f>
        <v>#N/A N/A</v>
      </c>
      <c r="K52" t="str">
        <f>_xll.BDP($A52,K$2)</f>
        <v>#N/A N/A</v>
      </c>
      <c r="L52" t="str">
        <f>_xll.BDP($A52,L$2)</f>
        <v>#N/A N/A</v>
      </c>
      <c r="M52" t="str">
        <f>_xll.BDP($A52,M$2)</f>
        <v>#N/A N/A</v>
      </c>
      <c r="O52">
        <f>_xll.BDP($A52,O$2)</f>
        <v>109.895</v>
      </c>
      <c r="P52">
        <f>_xll.BDP($A52,P$2)</f>
        <v>3.9029999999999996</v>
      </c>
      <c r="Q52">
        <f>_xll.BDP($A52,Q$2)</f>
        <v>-8.6391555575776877</v>
      </c>
      <c r="R52">
        <f>_xll.BDP($A52,R$2)</f>
        <v>3.5515719550480003</v>
      </c>
      <c r="S52" t="str">
        <f>_xll.BDP($A52,S$2)</f>
        <v>#N/A N/A</v>
      </c>
      <c r="T52" t="str">
        <f>_xll.BDP($A52,T$2)</f>
        <v>#N/A N/A</v>
      </c>
      <c r="U52" t="str">
        <f>_xll.BDP($A52,U$2)</f>
        <v>#N/A N/A</v>
      </c>
      <c r="V52">
        <f>_xll.BDP($A52,V$2)</f>
        <v>103.12599999999999</v>
      </c>
      <c r="W52">
        <f>_xll.BDP($A52,W$2)</f>
        <v>-9.4939999999999998</v>
      </c>
      <c r="X52">
        <f>_xll.BDP($A52,X$2)</f>
        <v>-59.801258694932088</v>
      </c>
      <c r="Y52">
        <f>_xll.BDP($A52,Y$2)</f>
        <v>0</v>
      </c>
      <c r="Z52">
        <f>_xll.BDP($A52,Z$2)</f>
        <v>7.3179999999999996</v>
      </c>
      <c r="AA52">
        <f>_xll.BDP($A52,AA$2)</f>
        <v>-6.2199999999999953</v>
      </c>
      <c r="AB52">
        <f>_xll.BDP($A52,AB$2)</f>
        <v>33.046999999999997</v>
      </c>
      <c r="AC52">
        <f>HLOOKUP(A52,'OperMarg BDH'!$B$1:$NK$4,4,FALSE)</f>
        <v>-2.6904618844381907</v>
      </c>
      <c r="AD52">
        <f>HLOOKUP(A52,'FCFMarg BDH'!$B$1:$NK$4,4,FALSE)</f>
        <v>-0.31623582408531398</v>
      </c>
    </row>
    <row r="53" spans="1:30" x14ac:dyDescent="0.25">
      <c r="A53" t="s">
        <v>19</v>
      </c>
      <c r="B53" t="s">
        <v>576</v>
      </c>
      <c r="H53" t="str">
        <f>_xll.BDP($A53,H$2)</f>
        <v>A-</v>
      </c>
      <c r="I53" t="str">
        <f>_xll.BDP($A53,I$2)</f>
        <v>#N/A N/A</v>
      </c>
      <c r="J53" t="str">
        <f>_xll.BDP($A53,J$2)</f>
        <v>A2</v>
      </c>
      <c r="K53" t="str">
        <f>_xll.BDP($A53,K$2)</f>
        <v>#N/A N/A</v>
      </c>
      <c r="L53" t="str">
        <f>_xll.BDP($A53,L$2)</f>
        <v>A2</v>
      </c>
      <c r="M53" t="str">
        <f>_xll.BDP($A53,M$2)</f>
        <v>BBB+</v>
      </c>
      <c r="O53">
        <f>_xll.BDP($A53,O$2)</f>
        <v>8305</v>
      </c>
      <c r="P53">
        <f>_xll.BDP($A53,P$2)</f>
        <v>1557</v>
      </c>
      <c r="Q53">
        <f>_xll.BDP($A53,Q$2)</f>
        <v>5.6833232992173386</v>
      </c>
      <c r="R53">
        <f>_xll.BDP($A53,R$2)</f>
        <v>18.747742323901264</v>
      </c>
      <c r="S53">
        <f>_xll.BDP($A53,S$2)</f>
        <v>1.1169296987087518</v>
      </c>
      <c r="T53">
        <f>_xll.BDP($A53,T$2)</f>
        <v>1.3132728771640561</v>
      </c>
      <c r="U53">
        <f>_xll.BDP($A53,U$2)</f>
        <v>29.1</v>
      </c>
      <c r="V53">
        <f>_xll.BDP($A53,V$2)</f>
        <v>11495</v>
      </c>
      <c r="W53">
        <f>_xll.BDP($A53,W$2)</f>
        <v>472</v>
      </c>
      <c r="X53">
        <f>_xll.BDP($A53,X$2)</f>
        <v>-35.563254091506394</v>
      </c>
      <c r="Y53">
        <f>_xll.BDP($A53,Y$2)</f>
        <v>12.127011744236626</v>
      </c>
      <c r="Z53">
        <f>_xll.BDP($A53,Z$2)</f>
        <v>1785</v>
      </c>
      <c r="AA53">
        <f>_xll.BDP($A53,AA$2)</f>
        <v>-38</v>
      </c>
      <c r="AB53">
        <f>_xll.BDP($A53,AB$2)</f>
        <v>1657</v>
      </c>
      <c r="AC53">
        <f>HLOOKUP(A53,'OperMarg BDH'!$B$1:$NK$4,4,FALSE)</f>
        <v>1.0102845033575956</v>
      </c>
      <c r="AD53">
        <f>HLOOKUP(A53,'FCFMarg BDH'!$B$1:$NK$4,4,FALSE)</f>
        <v>2.9212087619235918</v>
      </c>
    </row>
    <row r="54" spans="1:30" x14ac:dyDescent="0.25">
      <c r="A54" t="s">
        <v>230</v>
      </c>
      <c r="B54" t="s">
        <v>577</v>
      </c>
      <c r="H54" t="str">
        <f>_xll.BDP($A54,H$2)</f>
        <v>#N/A N/A</v>
      </c>
      <c r="I54" t="str">
        <f>_xll.BDP($A54,I$2)</f>
        <v>#N/A N/A</v>
      </c>
      <c r="J54" t="str">
        <f>_xll.BDP($A54,J$2)</f>
        <v>#N/A N/A</v>
      </c>
      <c r="K54" t="str">
        <f>_xll.BDP($A54,K$2)</f>
        <v>#N/A N/A</v>
      </c>
      <c r="L54" t="str">
        <f>_xll.BDP($A54,L$2)</f>
        <v>#N/A N/A</v>
      </c>
      <c r="M54" t="str">
        <f>_xll.BDP($A54,M$2)</f>
        <v>#N/A N/A</v>
      </c>
      <c r="O54">
        <f>_xll.BDP($A54,O$2)</f>
        <v>178.49299999999999</v>
      </c>
      <c r="P54">
        <f>_xll.BDP($A54,P$2)</f>
        <v>26.145000000000003</v>
      </c>
      <c r="Q54">
        <f>_xll.BDP($A54,Q$2)</f>
        <v>-4.1105253427305266</v>
      </c>
      <c r="R54">
        <f>_xll.BDP($A54,R$2)</f>
        <v>14.647633240519239</v>
      </c>
      <c r="S54">
        <f>_xll.BDP($A54,S$2)</f>
        <v>0.28558476881233003</v>
      </c>
      <c r="T54">
        <f>_xll.BDP($A54,T$2)</f>
        <v>28.217365269461069</v>
      </c>
      <c r="U54">
        <f>_xll.BDP($A54,U$2)</f>
        <v>0.46918918918918912</v>
      </c>
      <c r="V54">
        <f>_xll.BDP($A54,V$2)</f>
        <v>391.49699999999996</v>
      </c>
      <c r="W54">
        <f>_xll.BDP($A54,W$2)</f>
        <v>-7.3369999999999997</v>
      </c>
      <c r="X54">
        <f>_xll.BDP($A54,X$2)</f>
        <v>-35.898778620624306</v>
      </c>
      <c r="Y54">
        <f>_xll.BDP($A54,Y$2)</f>
        <v>23.38434266418389</v>
      </c>
      <c r="Z54">
        <f>_xll.BDP($A54,Z$2)</f>
        <v>31.933999999999997</v>
      </c>
      <c r="AA54">
        <f>_xll.BDP($A54,AA$2)</f>
        <v>-0.91799999999999216</v>
      </c>
      <c r="AB54">
        <f>_xll.BDP($A54,AB$2)</f>
        <v>69.866</v>
      </c>
      <c r="AC54">
        <f>HLOOKUP(A54,'OperMarg BDH'!$B$1:$NK$4,4,FALSE)</f>
        <v>0.40294102049035285</v>
      </c>
      <c r="AD54">
        <f>HLOOKUP(A54,'FCFMarg BDH'!$B$1:$NK$4,4,FALSE)</f>
        <v>1.2392933709422354</v>
      </c>
    </row>
    <row r="55" spans="1:30" x14ac:dyDescent="0.25">
      <c r="A55" t="s">
        <v>231</v>
      </c>
      <c r="B55" t="s">
        <v>578</v>
      </c>
      <c r="H55" t="str">
        <f>_xll.BDP($A55,H$2)</f>
        <v>#N/A N/A</v>
      </c>
      <c r="I55" t="str">
        <f>_xll.BDP($A55,I$2)</f>
        <v>#N/A N/A</v>
      </c>
      <c r="J55" t="str">
        <f>_xll.BDP($A55,J$2)</f>
        <v>#N/A N/A</v>
      </c>
      <c r="K55" t="str">
        <f>_xll.BDP($A55,K$2)</f>
        <v>#N/A N/A</v>
      </c>
      <c r="L55" t="str">
        <f>_xll.BDP($A55,L$2)</f>
        <v>#N/A N/A</v>
      </c>
      <c r="M55" t="str">
        <f>_xll.BDP($A55,M$2)</f>
        <v>#N/A N/A</v>
      </c>
      <c r="O55">
        <f>_xll.BDP($A55,O$2)</f>
        <v>15.599</v>
      </c>
      <c r="P55">
        <f>_xll.BDP($A55,P$2)</f>
        <v>-6.3620000000000001</v>
      </c>
      <c r="Q55">
        <f>_xll.BDP($A55,Q$2)</f>
        <v>-37.034425283672029</v>
      </c>
      <c r="R55">
        <f>_xll.BDP($A55,R$2)</f>
        <v>-40.784665683697675</v>
      </c>
      <c r="S55" t="str">
        <f>_xll.BDP($A55,S$2)</f>
        <v>#N/A N/A</v>
      </c>
      <c r="T55" t="str">
        <f>_xll.BDP($A55,T$2)</f>
        <v>#N/A N/A</v>
      </c>
      <c r="U55" t="str">
        <f>_xll.BDP($A55,U$2)</f>
        <v>#N/A N/A</v>
      </c>
      <c r="V55">
        <f>_xll.BDP($A55,V$2)</f>
        <v>51.608999999999995</v>
      </c>
      <c r="W55">
        <f>_xll.BDP($A55,W$2)</f>
        <v>-5.7770000000000001</v>
      </c>
      <c r="X55">
        <f>_xll.BDP($A55,X$2)</f>
        <v>-106.87796563320593</v>
      </c>
      <c r="Y55">
        <f>_xll.BDP($A55,Y$2)</f>
        <v>0</v>
      </c>
      <c r="Z55">
        <f>_xll.BDP($A55,Z$2)</f>
        <v>-6.2919999999999998</v>
      </c>
      <c r="AA55">
        <f>_xll.BDP($A55,AA$2)</f>
        <v>1.3029999999999999</v>
      </c>
      <c r="AB55">
        <f>_xll.BDP($A55,AB$2)</f>
        <v>36.864999999999995</v>
      </c>
      <c r="AC55">
        <f>HLOOKUP(A55,'OperMarg BDH'!$B$1:$NK$4,4,FALSE)</f>
        <v>-2.434939710896765</v>
      </c>
      <c r="AD55">
        <f>HLOOKUP(A55,'FCFMarg BDH'!$B$1:$NK$4,4,FALSE)</f>
        <v>-1.7548051683884609</v>
      </c>
    </row>
    <row r="56" spans="1:30" x14ac:dyDescent="0.25">
      <c r="A56" t="s">
        <v>232</v>
      </c>
      <c r="B56" t="s">
        <v>579</v>
      </c>
      <c r="H56" t="str">
        <f>_xll.BDP($A56,H$2)</f>
        <v>BB+</v>
      </c>
      <c r="I56" t="str">
        <f>_xll.BDP($A56,I$2)</f>
        <v>#N/A N/A</v>
      </c>
      <c r="J56" t="str">
        <f>_xll.BDP($A56,J$2)</f>
        <v>Ba3</v>
      </c>
      <c r="K56" t="str">
        <f>_xll.BDP($A56,K$2)</f>
        <v>#N/A N/A</v>
      </c>
      <c r="L56" t="str">
        <f>_xll.BDP($A56,L$2)</f>
        <v>Ba2</v>
      </c>
      <c r="M56" t="str">
        <f>_xll.BDP($A56,M$2)</f>
        <v>BBB</v>
      </c>
      <c r="O56">
        <f>_xll.BDP($A56,O$2)</f>
        <v>2222.864</v>
      </c>
      <c r="P56">
        <f>_xll.BDP($A56,P$2)</f>
        <v>398.65800000000002</v>
      </c>
      <c r="Q56">
        <f>_xll.BDP($A56,Q$2)</f>
        <v>13.877727112409936</v>
      </c>
      <c r="R56">
        <f>_xll.BDP($A56,R$2)</f>
        <v>17.934430536461072</v>
      </c>
      <c r="S56">
        <f>_xll.BDP($A56,S$2)</f>
        <v>0.6653126481131636</v>
      </c>
      <c r="T56">
        <f>_xll.BDP($A56,T$2)</f>
        <v>1.2742116144063185</v>
      </c>
      <c r="U56">
        <f>_xll.BDP($A56,U$2)</f>
        <v>8.9140080707913345</v>
      </c>
      <c r="V56">
        <f>_xll.BDP($A56,V$2)</f>
        <v>3621.3909999999996</v>
      </c>
      <c r="W56">
        <f>_xll.BDP($A56,W$2)</f>
        <v>308.483</v>
      </c>
      <c r="X56">
        <f>_xll.BDP($A56,X$2)</f>
        <v>-16.524239468589954</v>
      </c>
      <c r="Y56">
        <f>_xll.BDP($A56,Y$2)</f>
        <v>16.5462387242913</v>
      </c>
      <c r="Z56">
        <f>_xll.BDP($A56,Z$2)</f>
        <v>451.029</v>
      </c>
      <c r="AA56">
        <f>_xll.BDP($A56,AA$2)</f>
        <v>44.277000000000044</v>
      </c>
      <c r="AB56">
        <f>_xll.BDP($A56,AB$2)</f>
        <v>986.99699999999996</v>
      </c>
      <c r="AC56">
        <f>HLOOKUP(A56,'OperMarg BDH'!$B$1:$NK$4,4,FALSE)</f>
        <v>2.7000533740146531</v>
      </c>
      <c r="AD56">
        <f>HLOOKUP(A56,'FCFMarg BDH'!$B$1:$NK$4,4,FALSE)</f>
        <v>2.7548146023538558</v>
      </c>
    </row>
    <row r="57" spans="1:30" x14ac:dyDescent="0.25">
      <c r="A57" t="s">
        <v>233</v>
      </c>
      <c r="B57" t="s">
        <v>580</v>
      </c>
      <c r="H57" t="str">
        <f>_xll.BDP($A57,H$2)</f>
        <v>#N/A N/A</v>
      </c>
      <c r="I57" t="str">
        <f>_xll.BDP($A57,I$2)</f>
        <v>#N/A N/A</v>
      </c>
      <c r="J57" t="str">
        <f>_xll.BDP($A57,J$2)</f>
        <v>#N/A N/A</v>
      </c>
      <c r="K57" t="str">
        <f>_xll.BDP($A57,K$2)</f>
        <v>#N/A N/A</v>
      </c>
      <c r="L57" t="str">
        <f>_xll.BDP($A57,L$2)</f>
        <v>#N/A N/A</v>
      </c>
      <c r="M57" t="str">
        <f>_xll.BDP($A57,M$2)</f>
        <v>#N/A N/A</v>
      </c>
      <c r="O57">
        <f>_xll.BDP($A57,O$2)</f>
        <v>450.952</v>
      </c>
      <c r="P57">
        <f>_xll.BDP($A57,P$2)</f>
        <v>50.754000000000005</v>
      </c>
      <c r="Q57">
        <f>_xll.BDP($A57,Q$2)</f>
        <v>-1.9999911298763506</v>
      </c>
      <c r="R57">
        <f>_xll.BDP($A57,R$2)</f>
        <v>11.254856392698114</v>
      </c>
      <c r="S57" t="str">
        <f>_xll.BDP($A57,S$2)</f>
        <v>#N/A N/A</v>
      </c>
      <c r="T57">
        <f>_xll.BDP($A57,T$2)</f>
        <v>0.34779375309866134</v>
      </c>
      <c r="U57">
        <f>_xll.BDP($A57,U$2)</f>
        <v>7568</v>
      </c>
      <c r="V57">
        <f>_xll.BDP($A57,V$2)</f>
        <v>736.76299999999992</v>
      </c>
      <c r="W57">
        <f>_xll.BDP($A57,W$2)</f>
        <v>-9.0190000000000001</v>
      </c>
      <c r="X57">
        <f>_xll.BDP($A57,X$2)</f>
        <v>-27.402253357274731</v>
      </c>
      <c r="Y57">
        <f>_xll.BDP($A57,Y$2)</f>
        <v>0</v>
      </c>
      <c r="Z57">
        <f>_xll.BDP($A57,Z$2)</f>
        <v>54.388999999999996</v>
      </c>
      <c r="AA57">
        <f>_xll.BDP($A57,AA$2)</f>
        <v>-17.326000000000022</v>
      </c>
      <c r="AB57">
        <f>_xll.BDP($A57,AB$2)</f>
        <v>82.970999999999989</v>
      </c>
      <c r="AC57">
        <f>HLOOKUP(A57,'OperMarg BDH'!$B$1:$NK$4,4,FALSE)</f>
        <v>-3.4995388460126155E-2</v>
      </c>
      <c r="AD57">
        <f>HLOOKUP(A57,'FCFMarg BDH'!$B$1:$NK$4,4,FALSE)</f>
        <v>1.4097760574114448</v>
      </c>
    </row>
    <row r="58" spans="1:30" x14ac:dyDescent="0.25">
      <c r="A58" t="s">
        <v>234</v>
      </c>
      <c r="B58" t="s">
        <v>581</v>
      </c>
      <c r="H58" t="str">
        <f>_xll.BDP($A58,H$2)</f>
        <v>#N/A N/A</v>
      </c>
      <c r="I58" t="str">
        <f>_xll.BDP($A58,I$2)</f>
        <v>#N/A N/A</v>
      </c>
      <c r="J58" t="str">
        <f>_xll.BDP($A58,J$2)</f>
        <v>#N/A N/A</v>
      </c>
      <c r="K58" t="str">
        <f>_xll.BDP($A58,K$2)</f>
        <v>#N/A N/A</v>
      </c>
      <c r="L58" t="str">
        <f>_xll.BDP($A58,L$2)</f>
        <v>#N/A N/A</v>
      </c>
      <c r="M58" t="str">
        <f>_xll.BDP($A58,M$2)</f>
        <v>#N/A N/A</v>
      </c>
      <c r="O58">
        <f>_xll.BDP($A58,O$2)</f>
        <v>47.753999999999998</v>
      </c>
      <c r="P58">
        <f>_xll.BDP($A58,P$2)</f>
        <v>-6.0669999999999993</v>
      </c>
      <c r="Q58">
        <f>_xll.BDP($A58,Q$2)</f>
        <v>-20.278929513758008</v>
      </c>
      <c r="R58">
        <f>_xll.BDP($A58,R$2)</f>
        <v>-12.704694894668508</v>
      </c>
      <c r="S58">
        <f>_xll.BDP($A58,S$2)</f>
        <v>-0.79976272080147626</v>
      </c>
      <c r="T58" t="str">
        <f>_xll.BDP($A58,T$2)</f>
        <v>#N/A N/A</v>
      </c>
      <c r="U58">
        <f>_xll.BDP($A58,U$2)</f>
        <v>-19.260765550239231</v>
      </c>
      <c r="V58">
        <f>_xll.BDP($A58,V$2)</f>
        <v>40.33</v>
      </c>
      <c r="W58">
        <f>_xll.BDP($A58,W$2)</f>
        <v>-9.6839999999999993</v>
      </c>
      <c r="X58">
        <f>_xll.BDP($A58,X$2)</f>
        <v>-33.872759003649058</v>
      </c>
      <c r="Y58">
        <f>_xll.BDP($A58,Y$2)</f>
        <v>18.809818993305232</v>
      </c>
      <c r="Z58">
        <f>_xll.BDP($A58,Z$2)</f>
        <v>-5.7649999999999997</v>
      </c>
      <c r="AA58">
        <f>_xll.BDP($A58,AA$2)</f>
        <v>-3.5700000000000021</v>
      </c>
      <c r="AB58">
        <f>_xll.BDP($A58,AB$2)</f>
        <v>13.991</v>
      </c>
      <c r="AC58">
        <f>HLOOKUP(A58,'OperMarg BDH'!$B$1:$NK$4,4,FALSE)</f>
        <v>-1.348194057940916</v>
      </c>
      <c r="AD58">
        <f>HLOOKUP(A58,'FCFMarg BDH'!$B$1:$NK$4,4,FALSE)</f>
        <v>-0.5641823871060383</v>
      </c>
    </row>
    <row r="59" spans="1:30" x14ac:dyDescent="0.25">
      <c r="A59" t="s">
        <v>46</v>
      </c>
      <c r="B59" t="s">
        <v>582</v>
      </c>
      <c r="H59" t="str">
        <f>_xll.BDP($A59,H$2)</f>
        <v>BBB+</v>
      </c>
      <c r="I59" t="str">
        <f>_xll.BDP($A59,I$2)</f>
        <v>BBB+</v>
      </c>
      <c r="J59" t="str">
        <f>_xll.BDP($A59,J$2)</f>
        <v>Baa2</v>
      </c>
      <c r="K59" t="str">
        <f>_xll.BDP($A59,K$2)</f>
        <v>#N/A N/A</v>
      </c>
      <c r="L59" t="str">
        <f>_xll.BDP($A59,L$2)</f>
        <v>Baa2</v>
      </c>
      <c r="M59" t="str">
        <f>_xll.BDP($A59,M$2)</f>
        <v>A+</v>
      </c>
      <c r="O59">
        <f>_xll.BDP($A59,O$2)</f>
        <v>4515</v>
      </c>
      <c r="P59">
        <f>_xll.BDP($A59,P$2)</f>
        <v>932</v>
      </c>
      <c r="Q59">
        <f>_xll.BDP($A59,Q$2)</f>
        <v>24.208194905869323</v>
      </c>
      <c r="R59">
        <f>_xll.BDP($A59,R$2)</f>
        <v>20.642303433001107</v>
      </c>
      <c r="S59">
        <f>_xll.BDP($A59,S$2)</f>
        <v>0.52774631936579841</v>
      </c>
      <c r="T59">
        <f>_xll.BDP($A59,T$2)</f>
        <v>1.1158227848101265</v>
      </c>
      <c r="U59">
        <f>_xll.BDP($A59,U$2)</f>
        <v>20.253333333333334</v>
      </c>
      <c r="V59">
        <f>_xll.BDP($A59,V$2)</f>
        <v>12016</v>
      </c>
      <c r="W59">
        <f>_xll.BDP($A59,W$2)</f>
        <v>1093</v>
      </c>
      <c r="X59">
        <f>_xll.BDP($A59,X$2)</f>
        <v>-26.678635547576302</v>
      </c>
      <c r="Y59">
        <f>_xll.BDP($A59,Y$2)</f>
        <v>14.697070572569906</v>
      </c>
      <c r="Z59">
        <f>_xll.BDP($A59,Z$2)</f>
        <v>997</v>
      </c>
      <c r="AA59">
        <f>_xll.BDP($A59,AA$2)</f>
        <v>74</v>
      </c>
      <c r="AB59">
        <f>_xll.BDP($A59,AB$2)</f>
        <v>3252</v>
      </c>
      <c r="AC59">
        <f>HLOOKUP(A59,'OperMarg BDH'!$B$1:$NK$4,4,FALSE)</f>
        <v>5.3563404133073211</v>
      </c>
      <c r="AD59">
        <f>HLOOKUP(A59,'FCFMarg BDH'!$B$1:$NK$4,4,FALSE)</f>
        <v>1.223795489100262</v>
      </c>
    </row>
    <row r="60" spans="1:30" x14ac:dyDescent="0.25">
      <c r="A60" t="s">
        <v>235</v>
      </c>
      <c r="B60" t="s">
        <v>583</v>
      </c>
      <c r="H60" t="str">
        <f>_xll.BDP($A60,H$2)</f>
        <v>#N/A N/A</v>
      </c>
      <c r="I60" t="str">
        <f>_xll.BDP($A60,I$2)</f>
        <v>#N/A N/A</v>
      </c>
      <c r="J60" t="str">
        <f>_xll.BDP($A60,J$2)</f>
        <v>#N/A N/A</v>
      </c>
      <c r="K60" t="str">
        <f>_xll.BDP($A60,K$2)</f>
        <v>#N/A N/A</v>
      </c>
      <c r="L60" t="str">
        <f>_xll.BDP($A60,L$2)</f>
        <v>#N/A N/A</v>
      </c>
      <c r="M60" t="str">
        <f>_xll.BDP($A60,M$2)</f>
        <v>#N/A N/A</v>
      </c>
      <c r="O60">
        <f>_xll.BDP($A60,O$2)</f>
        <v>433.13099999999997</v>
      </c>
      <c r="P60">
        <f>_xll.BDP($A60,P$2)</f>
        <v>70.850000000000009</v>
      </c>
      <c r="Q60">
        <f>_xll.BDP($A60,Q$2)</f>
        <v>17.655397558706259</v>
      </c>
      <c r="R60">
        <f>_xll.BDP($A60,R$2)</f>
        <v>16.35763775855342</v>
      </c>
      <c r="S60">
        <f>_xll.BDP($A60,S$2)</f>
        <v>0.43768339768339776</v>
      </c>
      <c r="T60">
        <f>_xll.BDP($A60,T$2)</f>
        <v>1.8962173173400947</v>
      </c>
      <c r="U60">
        <f>_xll.BDP($A60,U$2)</f>
        <v>26.606642876749934</v>
      </c>
      <c r="V60">
        <f>_xll.BDP($A60,V$2)</f>
        <v>554.50599999999997</v>
      </c>
      <c r="W60">
        <f>_xll.BDP($A60,W$2)</f>
        <v>76.471000000000004</v>
      </c>
      <c r="X60">
        <f>_xll.BDP($A60,X$2)</f>
        <v>-19.614341577059836</v>
      </c>
      <c r="Y60">
        <f>_xll.BDP($A60,Y$2)</f>
        <v>29.192650755807875</v>
      </c>
      <c r="Z60">
        <f>_xll.BDP($A60,Z$2)</f>
        <v>85.48299999999999</v>
      </c>
      <c r="AA60">
        <f>_xll.BDP($A60,AA$2)</f>
        <v>-4.0280000000000058</v>
      </c>
      <c r="AB60">
        <f>_xll.BDP($A60,AB$2)</f>
        <v>226.029</v>
      </c>
      <c r="AC60">
        <f>HLOOKUP(A60,'OperMarg BDH'!$B$1:$NK$4,4,FALSE)</f>
        <v>5.2294305563873591</v>
      </c>
      <c r="AD60">
        <f>HLOOKUP(A60,'FCFMarg BDH'!$B$1:$NK$4,4,FALSE)</f>
        <v>1.4724196633800035</v>
      </c>
    </row>
    <row r="61" spans="1:30" x14ac:dyDescent="0.25">
      <c r="A61" t="s">
        <v>236</v>
      </c>
      <c r="B61" t="s">
        <v>584</v>
      </c>
      <c r="H61" t="str">
        <f>_xll.BDP($A61,H$2)</f>
        <v>BBB-</v>
      </c>
      <c r="I61" t="str">
        <f>_xll.BDP($A61,I$2)</f>
        <v>BBB+</v>
      </c>
      <c r="J61" t="str">
        <f>_xll.BDP($A61,J$2)</f>
        <v>Baa2</v>
      </c>
      <c r="K61" t="str">
        <f>_xll.BDP($A61,K$2)</f>
        <v>Baa2</v>
      </c>
      <c r="L61" t="str">
        <f>_xll.BDP($A61,L$2)</f>
        <v>Baa2</v>
      </c>
      <c r="M61" t="str">
        <f>_xll.BDP($A61,M$2)</f>
        <v>BBB-</v>
      </c>
      <c r="O61">
        <f>_xll.BDP($A61,O$2)</f>
        <v>1460.116</v>
      </c>
      <c r="P61">
        <f>_xll.BDP($A61,P$2)</f>
        <v>322.67600000000004</v>
      </c>
      <c r="Q61">
        <f>_xll.BDP($A61,Q$2)</f>
        <v>12.944656451953133</v>
      </c>
      <c r="R61">
        <f>_xll.BDP($A61,R$2)</f>
        <v>22.099340052434194</v>
      </c>
      <c r="S61">
        <f>_xll.BDP($A61,S$2)</f>
        <v>0.99338107171223988</v>
      </c>
      <c r="T61">
        <f>_xll.BDP($A61,T$2)</f>
        <v>1.2079225981829889</v>
      </c>
      <c r="U61">
        <f>_xll.BDP($A61,U$2)</f>
        <v>7.6452196588701726</v>
      </c>
      <c r="V61">
        <f>_xll.BDP($A61,V$2)</f>
        <v>2428.6010000000001</v>
      </c>
      <c r="W61">
        <f>_xll.BDP($A61,W$2)</f>
        <v>189.00700000000001</v>
      </c>
      <c r="X61">
        <f>_xll.BDP($A61,X$2)</f>
        <v>-26.6603811937497</v>
      </c>
      <c r="Y61">
        <f>_xll.BDP($A61,Y$2)</f>
        <v>13.375025374691027</v>
      </c>
      <c r="Z61">
        <f>_xll.BDP($A61,Z$2)</f>
        <v>367.60499999999996</v>
      </c>
      <c r="AA61">
        <f>_xll.BDP($A61,AA$2)</f>
        <v>-29.255999999999972</v>
      </c>
      <c r="AB61">
        <f>_xll.BDP($A61,AB$2)</f>
        <v>536.26</v>
      </c>
      <c r="AC61">
        <f>HLOOKUP(A61,'OperMarg BDH'!$B$1:$NK$4,4,FALSE)</f>
        <v>5.2725612597601419</v>
      </c>
      <c r="AD61">
        <f>HLOOKUP(A61,'FCFMarg BDH'!$B$1:$NK$4,4,FALSE)</f>
        <v>3.1054920467470555</v>
      </c>
    </row>
    <row r="62" spans="1:30" x14ac:dyDescent="0.25">
      <c r="A62" t="s">
        <v>237</v>
      </c>
      <c r="B62" t="s">
        <v>585</v>
      </c>
      <c r="H62" t="str">
        <f>_xll.BDP($A62,H$2)</f>
        <v>#N/A N/A</v>
      </c>
      <c r="I62" t="str">
        <f>_xll.BDP($A62,I$2)</f>
        <v>#N/A N/A</v>
      </c>
      <c r="J62" t="str">
        <f>_xll.BDP($A62,J$2)</f>
        <v>#N/A N/A</v>
      </c>
      <c r="K62" t="str">
        <f>_xll.BDP($A62,K$2)</f>
        <v>#N/A N/A</v>
      </c>
      <c r="L62" t="str">
        <f>_xll.BDP($A62,L$2)</f>
        <v>#N/A N/A</v>
      </c>
      <c r="M62" t="str">
        <f>_xll.BDP($A62,M$2)</f>
        <v>#N/A N/A</v>
      </c>
      <c r="O62">
        <f>_xll.BDP($A62,O$2)</f>
        <v>235.90299999999999</v>
      </c>
      <c r="P62">
        <f>_xll.BDP($A62,P$2)</f>
        <v>20.683</v>
      </c>
      <c r="Q62">
        <f>_xll.BDP($A62,Q$2)</f>
        <v>7.7756535525194685</v>
      </c>
      <c r="R62">
        <f>_xll.BDP($A62,R$2)</f>
        <v>8.767586677575105</v>
      </c>
      <c r="S62">
        <f>_xll.BDP($A62,S$2)</f>
        <v>11.131862217438107</v>
      </c>
      <c r="T62">
        <f>_xll.BDP($A62,T$2)</f>
        <v>3.818914039716706E-2</v>
      </c>
      <c r="U62">
        <f>_xll.BDP($A62,U$2)</f>
        <v>72.460273972602749</v>
      </c>
      <c r="V62">
        <f>_xll.BDP($A62,V$2)</f>
        <v>179.26499999999999</v>
      </c>
      <c r="W62">
        <f>_xll.BDP($A62,W$2)</f>
        <v>18.343</v>
      </c>
      <c r="X62">
        <f>_xll.BDP($A62,X$2)</f>
        <v>-19.822451876497407</v>
      </c>
      <c r="Y62">
        <f>_xll.BDP($A62,Y$2)</f>
        <v>1.0364544110674141</v>
      </c>
      <c r="Z62">
        <f>_xll.BDP($A62,Z$2)</f>
        <v>22.815999999999999</v>
      </c>
      <c r="AA62">
        <f>_xll.BDP($A62,AA$2)</f>
        <v>6.5659999999999883</v>
      </c>
      <c r="AB62">
        <f>_xll.BDP($A62,AB$2)</f>
        <v>19.233000000000001</v>
      </c>
      <c r="AC62">
        <f>HLOOKUP(A62,'OperMarg BDH'!$B$1:$NK$4,4,FALSE)</f>
        <v>4.4167575922554558</v>
      </c>
      <c r="AD62">
        <f>HLOOKUP(A62,'FCFMarg BDH'!$B$1:$NK$4,4,FALSE)</f>
        <v>3.2512586227092175</v>
      </c>
    </row>
    <row r="63" spans="1:30" x14ac:dyDescent="0.25">
      <c r="A63" t="s">
        <v>238</v>
      </c>
      <c r="B63" t="s">
        <v>586</v>
      </c>
      <c r="H63" t="str">
        <f>_xll.BDP($A63,H$2)</f>
        <v>#N/A N/A</v>
      </c>
      <c r="I63" t="str">
        <f>_xll.BDP($A63,I$2)</f>
        <v>#N/A N/A</v>
      </c>
      <c r="J63" t="str">
        <f>_xll.BDP($A63,J$2)</f>
        <v>#N/A N/A</v>
      </c>
      <c r="K63" t="str">
        <f>_xll.BDP($A63,K$2)</f>
        <v>#N/A N/A</v>
      </c>
      <c r="L63" t="str">
        <f>_xll.BDP($A63,L$2)</f>
        <v>#N/A N/A</v>
      </c>
      <c r="M63" t="str">
        <f>_xll.BDP($A63,M$2)</f>
        <v>#N/A N/A</v>
      </c>
      <c r="O63">
        <f>_xll.BDP($A63,O$2)</f>
        <v>112.337</v>
      </c>
      <c r="P63">
        <f>_xll.BDP($A63,P$2)</f>
        <v>12.045</v>
      </c>
      <c r="Q63">
        <f>_xll.BDP($A63,Q$2)</f>
        <v>-10.380373340929525</v>
      </c>
      <c r="R63">
        <f>_xll.BDP($A63,R$2)</f>
        <v>10.722201945930548</v>
      </c>
      <c r="S63">
        <f>_xll.BDP($A63,S$2)</f>
        <v>0.73035411108416193</v>
      </c>
      <c r="T63">
        <f>_xll.BDP($A63,T$2)</f>
        <v>1.5896010464355792</v>
      </c>
      <c r="U63">
        <f>_xll.BDP($A63,U$2)</f>
        <v>-0.72227458372604447</v>
      </c>
      <c r="V63">
        <f>_xll.BDP($A63,V$2)</f>
        <v>134.19300000000001</v>
      </c>
      <c r="W63">
        <f>_xll.BDP($A63,W$2)</f>
        <v>-11.661</v>
      </c>
      <c r="X63">
        <f>_xll.BDP($A63,X$2)</f>
        <v>-46.771930658930401</v>
      </c>
      <c r="Y63">
        <f>_xll.BDP($A63,Y$2)</f>
        <v>12.289761761045657</v>
      </c>
      <c r="Z63">
        <f>_xll.BDP($A63,Z$2)</f>
        <v>13.748999999999999</v>
      </c>
      <c r="AA63">
        <f>_xll.BDP($A63,AA$2)</f>
        <v>-1.8670000000000009</v>
      </c>
      <c r="AB63">
        <f>_xll.BDP($A63,AB$2)</f>
        <v>28.294999999999998</v>
      </c>
      <c r="AC63">
        <f>HLOOKUP(A63,'OperMarg BDH'!$B$1:$NK$4,4,FALSE)</f>
        <v>-1.7672800636084696</v>
      </c>
      <c r="AD63">
        <f>HLOOKUP(A63,'FCFMarg BDH'!$B$1:$NK$4,4,FALSE)</f>
        <v>-1.2653233471935053E-2</v>
      </c>
    </row>
    <row r="64" spans="1:30" x14ac:dyDescent="0.25">
      <c r="A64" t="s">
        <v>239</v>
      </c>
      <c r="B64" t="s">
        <v>587</v>
      </c>
      <c r="H64" t="str">
        <f>_xll.BDP($A64,H$2)</f>
        <v>#N/A N/A</v>
      </c>
      <c r="I64" t="str">
        <f>_xll.BDP($A64,I$2)</f>
        <v>#N/A N/A</v>
      </c>
      <c r="J64" t="str">
        <f>_xll.BDP($A64,J$2)</f>
        <v>#N/A N/A</v>
      </c>
      <c r="K64" t="str">
        <f>_xll.BDP($A64,K$2)</f>
        <v>#N/A N/A</v>
      </c>
      <c r="L64" t="str">
        <f>_xll.BDP($A64,L$2)</f>
        <v>#N/A N/A</v>
      </c>
      <c r="M64" t="str">
        <f>_xll.BDP($A64,M$2)</f>
        <v>#N/A N/A</v>
      </c>
      <c r="O64">
        <f>_xll.BDP($A64,O$2)</f>
        <v>303.99299999999999</v>
      </c>
      <c r="P64">
        <f>_xll.BDP($A64,P$2)</f>
        <v>47.028000000000006</v>
      </c>
      <c r="Q64">
        <f>_xll.BDP($A64,Q$2)</f>
        <v>-3.0823078162984014</v>
      </c>
      <c r="R64">
        <f>_xll.BDP($A64,R$2)</f>
        <v>15.470093061353388</v>
      </c>
      <c r="S64">
        <f>_xll.BDP($A64,S$2)</f>
        <v>1.0025795723452791</v>
      </c>
      <c r="T64">
        <f>_xll.BDP($A64,T$2)</f>
        <v>1.4490935150494104</v>
      </c>
      <c r="U64">
        <f>_xll.BDP($A64,U$2)</f>
        <v>6.1981575852606827</v>
      </c>
      <c r="V64">
        <f>_xll.BDP($A64,V$2)</f>
        <v>367.98499999999996</v>
      </c>
      <c r="W64">
        <f>_xll.BDP($A64,W$2)</f>
        <v>-9.3699999999999992</v>
      </c>
      <c r="X64">
        <f>_xll.BDP($A64,X$2)</f>
        <v>-29.420261906407934</v>
      </c>
      <c r="Y64">
        <f>_xll.BDP($A64,Y$2)</f>
        <v>12.746986969577561</v>
      </c>
      <c r="Z64">
        <f>_xll.BDP($A64,Z$2)</f>
        <v>55.833999999999996</v>
      </c>
      <c r="AA64">
        <f>_xll.BDP($A64,AA$2)</f>
        <v>3.512999999999991</v>
      </c>
      <c r="AB64">
        <f>_xll.BDP($A64,AB$2)</f>
        <v>127.76299999999999</v>
      </c>
      <c r="AC64">
        <f>HLOOKUP(A64,'OperMarg BDH'!$B$1:$NK$4,4,FALSE)</f>
        <v>-0.69840748952037979</v>
      </c>
      <c r="AD64">
        <f>HLOOKUP(A64,'FCFMarg BDH'!$B$1:$NK$4,4,FALSE)</f>
        <v>0.81336659926547172</v>
      </c>
    </row>
    <row r="65" spans="1:30" x14ac:dyDescent="0.25">
      <c r="A65" t="s">
        <v>59</v>
      </c>
      <c r="B65" t="s">
        <v>588</v>
      </c>
      <c r="H65" t="str">
        <f>_xll.BDP($A65,H$2)</f>
        <v>#N/A N/A</v>
      </c>
      <c r="I65" t="str">
        <f>_xll.BDP($A65,I$2)</f>
        <v>#N/A N/A</v>
      </c>
      <c r="J65" t="str">
        <f>_xll.BDP($A65,J$2)</f>
        <v>#N/A N/A</v>
      </c>
      <c r="K65" t="str">
        <f>_xll.BDP($A65,K$2)</f>
        <v>#N/A N/A</v>
      </c>
      <c r="L65" t="str">
        <f>_xll.BDP($A65,L$2)</f>
        <v>#N/A N/A</v>
      </c>
      <c r="M65" t="str">
        <f>_xll.BDP($A65,M$2)</f>
        <v>A+</v>
      </c>
      <c r="O65">
        <f>_xll.BDP($A65,O$2)</f>
        <v>2910.748</v>
      </c>
      <c r="P65">
        <f>_xll.BDP($A65,P$2)</f>
        <v>342.988</v>
      </c>
      <c r="Q65">
        <f>_xll.BDP($A65,Q$2)</f>
        <v>19.789140111064231</v>
      </c>
      <c r="R65">
        <f>_xll.BDP($A65,R$2)</f>
        <v>11.783500323628154</v>
      </c>
      <c r="S65">
        <f>_xll.BDP($A65,S$2)</f>
        <v>2.0683857583944421</v>
      </c>
      <c r="T65">
        <f>_xll.BDP($A65,T$2)</f>
        <v>0.17154134487460462</v>
      </c>
      <c r="U65">
        <f>_xll.BDP($A65,U$2)</f>
        <v>198.66303833412209</v>
      </c>
      <c r="V65">
        <f>_xll.BDP($A65,V$2)</f>
        <v>4098.3639999999996</v>
      </c>
      <c r="W65">
        <f>_xll.BDP($A65,W$2)</f>
        <v>576.01199999999994</v>
      </c>
      <c r="X65">
        <f>_xll.BDP($A65,X$2)</f>
        <v>-22.52628435339102</v>
      </c>
      <c r="Y65">
        <f>_xll.BDP($A65,Y$2)</f>
        <v>4.046102298380525</v>
      </c>
      <c r="Z65">
        <f>_xll.BDP($A65,Z$2)</f>
        <v>695.86500000000001</v>
      </c>
      <c r="AA65">
        <f>_xll.BDP($A65,AA$2)</f>
        <v>62.810999999999922</v>
      </c>
      <c r="AB65">
        <f>_xll.BDP($A65,AB$2)</f>
        <v>202.37699999999998</v>
      </c>
      <c r="AC65">
        <f>HLOOKUP(A65,'OperMarg BDH'!$B$1:$NK$4,4,FALSE)</f>
        <v>6.0300380504610827</v>
      </c>
      <c r="AD65">
        <f>HLOOKUP(A65,'FCFMarg BDH'!$B$1:$NK$4,4,FALSE)</f>
        <v>2.5134351184846588</v>
      </c>
    </row>
    <row r="66" spans="1:30" x14ac:dyDescent="0.25">
      <c r="A66" t="s">
        <v>240</v>
      </c>
      <c r="B66" t="s">
        <v>589</v>
      </c>
      <c r="H66" t="str">
        <f>_xll.BDP($A66,H$2)</f>
        <v>#N/A N/A</v>
      </c>
      <c r="I66" t="str">
        <f>_xll.BDP($A66,I$2)</f>
        <v>#N/A N/A</v>
      </c>
      <c r="J66" t="str">
        <f>_xll.BDP($A66,J$2)</f>
        <v>#N/A N/A</v>
      </c>
      <c r="K66" t="str">
        <f>_xll.BDP($A66,K$2)</f>
        <v>#N/A N/A</v>
      </c>
      <c r="L66" t="str">
        <f>_xll.BDP($A66,L$2)</f>
        <v>#N/A N/A</v>
      </c>
      <c r="M66" t="str">
        <f>_xll.BDP($A66,M$2)</f>
        <v>#N/A N/A</v>
      </c>
      <c r="O66">
        <f>_xll.BDP($A66,O$2)</f>
        <v>48.9</v>
      </c>
      <c r="P66">
        <f>_xll.BDP($A66,P$2)</f>
        <v>12.813000000000001</v>
      </c>
      <c r="Q66">
        <f>_xll.BDP($A66,Q$2)</f>
        <v>9.7321063394683041</v>
      </c>
      <c r="R66">
        <f>_xll.BDP($A66,R$2)</f>
        <v>26.202453987730063</v>
      </c>
      <c r="S66" t="str">
        <f>_xll.BDP($A66,S$2)</f>
        <v>#N/A N/A</v>
      </c>
      <c r="T66">
        <f>_xll.BDP($A66,T$2)</f>
        <v>0</v>
      </c>
      <c r="U66" t="str">
        <f>_xll.BDP($A66,U$2)</f>
        <v>#N/A N/A</v>
      </c>
      <c r="V66">
        <f>_xll.BDP($A66,V$2)</f>
        <v>212.327</v>
      </c>
      <c r="W66">
        <f>_xll.BDP($A66,W$2)</f>
        <v>4.7589999999999995</v>
      </c>
      <c r="X66">
        <f>_xll.BDP($A66,X$2)</f>
        <v>-70.472249142198578</v>
      </c>
      <c r="Y66">
        <f>_xll.BDP($A66,Y$2)</f>
        <v>0</v>
      </c>
      <c r="Z66">
        <f>_xll.BDP($A66,Z$2)</f>
        <v>13.706999999999999</v>
      </c>
      <c r="AA66">
        <f>_xll.BDP($A66,AA$2)</f>
        <v>0.3539999999999992</v>
      </c>
      <c r="AB66">
        <f>_xll.BDP($A66,AB$2)</f>
        <v>24.116999999999997</v>
      </c>
      <c r="AC66">
        <f>HLOOKUP(A66,'OperMarg BDH'!$B$1:$NK$4,4,FALSE)</f>
        <v>0.87322183892493421</v>
      </c>
      <c r="AD66">
        <f>HLOOKUP(A66,'FCFMarg BDH'!$B$1:$NK$4,4,FALSE)</f>
        <v>0.87327426357780036</v>
      </c>
    </row>
    <row r="67" spans="1:30" x14ac:dyDescent="0.25">
      <c r="A67" t="s">
        <v>241</v>
      </c>
      <c r="B67" t="s">
        <v>590</v>
      </c>
      <c r="H67" t="str">
        <f>_xll.BDP($A67,H$2)</f>
        <v>B+</v>
      </c>
      <c r="I67" t="str">
        <f>_xll.BDP($A67,I$2)</f>
        <v>#N/A N/A</v>
      </c>
      <c r="J67" t="str">
        <f>_xll.BDP($A67,J$2)</f>
        <v>#N/A N/A</v>
      </c>
      <c r="K67" t="str">
        <f>_xll.BDP($A67,K$2)</f>
        <v>WR</v>
      </c>
      <c r="L67" t="str">
        <f>_xll.BDP($A67,L$2)</f>
        <v>#N/A N/A</v>
      </c>
      <c r="M67" t="str">
        <f>_xll.BDP($A67,M$2)</f>
        <v>#N/A N/A</v>
      </c>
      <c r="O67">
        <f>_xll.BDP($A67,O$2)</f>
        <v>714.33799999999997</v>
      </c>
      <c r="P67">
        <f>_xll.BDP($A67,P$2)</f>
        <v>212.98000000000002</v>
      </c>
      <c r="Q67">
        <f>_xll.BDP($A67,Q$2)</f>
        <v>21.7006515123093</v>
      </c>
      <c r="R67">
        <f>_xll.BDP($A67,R$2)</f>
        <v>29.815017540716021</v>
      </c>
      <c r="S67">
        <f>_xll.BDP($A67,S$2)</f>
        <v>43.796010692987871</v>
      </c>
      <c r="T67">
        <f>_xll.BDP($A67,T$2)</f>
        <v>2.6051509620160083E-2</v>
      </c>
      <c r="U67" t="str">
        <f>_xll.BDP($A67,U$2)</f>
        <v>#N/A N/A</v>
      </c>
      <c r="V67">
        <f>_xll.BDP($A67,V$2)</f>
        <v>724.74399999999991</v>
      </c>
      <c r="W67">
        <f>_xll.BDP($A67,W$2)</f>
        <v>155.01599999999999</v>
      </c>
      <c r="X67">
        <f>_xll.BDP($A67,X$2)</f>
        <v>-59.565738564511626</v>
      </c>
      <c r="Y67">
        <f>_xll.BDP($A67,Y$2)</f>
        <v>0.6709955515326792</v>
      </c>
      <c r="Z67">
        <f>_xll.BDP($A67,Z$2)</f>
        <v>228.03799999999998</v>
      </c>
      <c r="AA67">
        <f>_xll.BDP($A67,AA$2)</f>
        <v>-82.274999999999977</v>
      </c>
      <c r="AB67">
        <f>_xll.BDP($A67,AB$2)</f>
        <v>31.849999999999998</v>
      </c>
      <c r="AC67">
        <f>HLOOKUP(A67,'OperMarg BDH'!$B$1:$NK$4,4,FALSE)</f>
        <v>2.8414399100575816</v>
      </c>
      <c r="AD67">
        <f>HLOOKUP(A67,'FCFMarg BDH'!$B$1:$NK$4,4,FALSE)</f>
        <v>0.66296537178679871</v>
      </c>
    </row>
    <row r="68" spans="1:30" x14ac:dyDescent="0.25">
      <c r="A68" t="s">
        <v>17</v>
      </c>
      <c r="B68" t="s">
        <v>591</v>
      </c>
      <c r="H68" t="str">
        <f>_xll.BDP($A68,H$2)</f>
        <v>AA-</v>
      </c>
      <c r="I68" t="str">
        <f>_xll.BDP($A68,I$2)</f>
        <v>#N/A N/A</v>
      </c>
      <c r="J68" t="str">
        <f>_xll.BDP($A68,J$2)</f>
        <v>A1</v>
      </c>
      <c r="K68" t="str">
        <f>_xll.BDP($A68,K$2)</f>
        <v>#N/A N/A</v>
      </c>
      <c r="L68" t="str">
        <f>_xll.BDP($A68,L$2)</f>
        <v>A1</v>
      </c>
      <c r="M68" t="str">
        <f>_xll.BDP($A68,M$2)</f>
        <v>AA</v>
      </c>
      <c r="O68">
        <f>_xll.BDP($A68,O$2)</f>
        <v>47142</v>
      </c>
      <c r="P68">
        <f>_xll.BDP($A68,P$2)</f>
        <v>11057</v>
      </c>
      <c r="Q68">
        <f>_xll.BDP($A68,Q$2)</f>
        <v>20.709770480675406</v>
      </c>
      <c r="R68">
        <f>_xll.BDP($A68,R$2)</f>
        <v>23.454668872767385</v>
      </c>
      <c r="S68">
        <f>_xll.BDP($A68,S$2)</f>
        <v>0.52881534267540298</v>
      </c>
      <c r="T68">
        <f>_xll.BDP($A68,T$2)</f>
        <v>1.7145551455514556</v>
      </c>
      <c r="U68">
        <f>_xll.BDP($A68,U$2)</f>
        <v>21.622340425531913</v>
      </c>
      <c r="V68">
        <f>_xll.BDP($A68,V$2)</f>
        <v>105134</v>
      </c>
      <c r="W68">
        <f>_xll.BDP($A68,W$2)</f>
        <v>9763</v>
      </c>
      <c r="X68">
        <f>_xll.BDP($A68,X$2)</f>
        <v>-55.002559079437354</v>
      </c>
      <c r="Y68">
        <f>_xll.BDP($A68,Y$2)</f>
        <v>19.887952517739265</v>
      </c>
      <c r="Z68">
        <f>_xll.BDP($A68,Z$2)</f>
        <v>12332</v>
      </c>
      <c r="AA68">
        <f>_xll.BDP($A68,AA$2)</f>
        <v>-263</v>
      </c>
      <c r="AB68">
        <f>_xll.BDP($A68,AB$2)</f>
        <v>6726</v>
      </c>
      <c r="AC68">
        <f>HLOOKUP(A68,'OperMarg BDH'!$B$1:$NK$4,4,FALSE)</f>
        <v>9.7086009380524256</v>
      </c>
      <c r="AD68">
        <f>HLOOKUP(A68,'FCFMarg BDH'!$B$1:$NK$4,4,FALSE)</f>
        <v>7.0621286863641153</v>
      </c>
    </row>
    <row r="69" spans="1:30" x14ac:dyDescent="0.25">
      <c r="A69" t="s">
        <v>109</v>
      </c>
      <c r="B69" t="s">
        <v>592</v>
      </c>
      <c r="H69" t="str">
        <f>_xll.BDP($A69,H$2)</f>
        <v>BBBu</v>
      </c>
      <c r="I69" t="str">
        <f>_xll.BDP($A69,I$2)</f>
        <v>#N/A N/A</v>
      </c>
      <c r="J69" t="str">
        <f>_xll.BDP($A69,J$2)</f>
        <v>#N/A N/A</v>
      </c>
      <c r="K69" t="str">
        <f>_xll.BDP($A69,K$2)</f>
        <v>#N/A N/A</v>
      </c>
      <c r="L69" t="str">
        <f>_xll.BDP($A69,L$2)</f>
        <v>#N/A N/A</v>
      </c>
      <c r="M69" t="str">
        <f>_xll.BDP($A69,M$2)</f>
        <v>#N/A N/A</v>
      </c>
      <c r="O69">
        <f>_xll.BDP($A69,O$2)</f>
        <v>2918.4340000000002</v>
      </c>
      <c r="P69">
        <f>_xll.BDP($A69,P$2)</f>
        <v>765.45399999999995</v>
      </c>
      <c r="Q69">
        <f>_xll.BDP($A69,Q$2)</f>
        <v>13.045249609893524</v>
      </c>
      <c r="R69">
        <f>_xll.BDP($A69,R$2)</f>
        <v>26.228244325552673</v>
      </c>
      <c r="S69" t="str">
        <f>_xll.BDP($A69,S$2)</f>
        <v>#N/A N/A</v>
      </c>
      <c r="T69">
        <f>_xll.BDP($A69,T$2)</f>
        <v>1.8774385009759882</v>
      </c>
      <c r="U69" t="str">
        <f>_xll.BDP($A69,U$2)</f>
        <v>#N/A N/A</v>
      </c>
      <c r="V69">
        <f>_xll.BDP($A69,V$2)</f>
        <v>5212.2489999999998</v>
      </c>
      <c r="W69">
        <f>_xll.BDP($A69,W$2)</f>
        <v>380.71699999999998</v>
      </c>
      <c r="X69">
        <f>_xll.BDP($A69,X$2)</f>
        <v>-22.131286547681835</v>
      </c>
      <c r="Y69">
        <f>_xll.BDP($A69,Y$2)</f>
        <v>0</v>
      </c>
      <c r="Z69">
        <f>_xll.BDP($A69,Z$2)</f>
        <v>928.34299999999996</v>
      </c>
      <c r="AA69">
        <f>_xll.BDP($A69,AA$2)</f>
        <v>-77.912999999999897</v>
      </c>
      <c r="AB69">
        <f>_xll.BDP($A69,AB$2)</f>
        <v>280.74</v>
      </c>
      <c r="AC69">
        <f>HLOOKUP(A69,'OperMarg BDH'!$B$1:$NK$4,4,FALSE)</f>
        <v>2.8201473464430382</v>
      </c>
      <c r="AD69">
        <f>HLOOKUP(A69,'FCFMarg BDH'!$B$1:$NK$4,4,FALSE)</f>
        <v>4.7342077216258938</v>
      </c>
    </row>
    <row r="70" spans="1:30" x14ac:dyDescent="0.25">
      <c r="A70" t="s">
        <v>242</v>
      </c>
      <c r="B70" t="s">
        <v>593</v>
      </c>
      <c r="H70" t="str">
        <f>_xll.BDP($A70,H$2)</f>
        <v>B+</v>
      </c>
      <c r="I70" t="str">
        <f>_xll.BDP($A70,I$2)</f>
        <v>#N/A N/A</v>
      </c>
      <c r="J70" t="str">
        <f>_xll.BDP($A70,J$2)</f>
        <v>#N/A N/A</v>
      </c>
      <c r="K70" t="str">
        <f>_xll.BDP($A70,K$2)</f>
        <v>#N/A N/A</v>
      </c>
      <c r="L70" t="str">
        <f>_xll.BDP($A70,L$2)</f>
        <v>B3</v>
      </c>
      <c r="M70" t="str">
        <f>_xll.BDP($A70,M$2)</f>
        <v>#N/A N/A</v>
      </c>
      <c r="O70">
        <f>_xll.BDP($A70,O$2)</f>
        <v>347.97899999999998</v>
      </c>
      <c r="P70">
        <f>_xll.BDP($A70,P$2)</f>
        <v>32.82</v>
      </c>
      <c r="Q70">
        <f>_xll.BDP($A70,Q$2)</f>
        <v>13.263444058405824</v>
      </c>
      <c r="R70">
        <f>_xll.BDP($A70,R$2)</f>
        <v>9.4316036312536102</v>
      </c>
      <c r="S70">
        <f>_xll.BDP($A70,S$2)</f>
        <v>6.6158550720547646E-2</v>
      </c>
      <c r="T70">
        <f>_xll.BDP($A70,T$2)</f>
        <v>5.1205578955333051</v>
      </c>
      <c r="U70">
        <f>_xll.BDP($A70,U$2)</f>
        <v>2.6440175132186523</v>
      </c>
      <c r="V70">
        <f>_xll.BDP($A70,V$2)</f>
        <v>755.101</v>
      </c>
      <c r="W70">
        <f>_xll.BDP($A70,W$2)</f>
        <v>46.153999999999996</v>
      </c>
      <c r="X70">
        <f>_xll.BDP($A70,X$2)</f>
        <v>98.823207161019582</v>
      </c>
      <c r="Y70">
        <f>_xll.BDP($A70,Y$2)</f>
        <v>65.697304069256973</v>
      </c>
      <c r="Z70">
        <f>_xll.BDP($A70,Z$2)</f>
        <v>81.850999999999999</v>
      </c>
      <c r="AA70">
        <f>_xll.BDP($A70,AA$2)</f>
        <v>11.127000000000002</v>
      </c>
      <c r="AB70">
        <f>_xll.BDP($A70,AB$2)</f>
        <v>304.86599999999999</v>
      </c>
      <c r="AC70">
        <f>HLOOKUP(A70,'OperMarg BDH'!$B$1:$NK$4,4,FALSE)</f>
        <v>5.6382010304134136</v>
      </c>
      <c r="AD70">
        <f>HLOOKUP(A70,'FCFMarg BDH'!$B$1:$NK$4,4,FALSE)</f>
        <v>1.0082491492538799</v>
      </c>
    </row>
    <row r="71" spans="1:30" x14ac:dyDescent="0.25">
      <c r="A71" t="s">
        <v>22</v>
      </c>
      <c r="B71" t="s">
        <v>594</v>
      </c>
      <c r="H71" t="str">
        <f>_xll.BDP($A71,H$2)</f>
        <v>#N/A N/A</v>
      </c>
      <c r="I71" t="str">
        <f>_xll.BDP($A71,I$2)</f>
        <v>#N/A N/A</v>
      </c>
      <c r="J71" t="str">
        <f>_xll.BDP($A71,J$2)</f>
        <v>#N/A N/A</v>
      </c>
      <c r="K71" t="str">
        <f>_xll.BDP($A71,K$2)</f>
        <v>#N/A N/A</v>
      </c>
      <c r="L71" t="str">
        <f>_xll.BDP($A71,L$2)</f>
        <v>#N/A N/A</v>
      </c>
      <c r="M71" t="str">
        <f>_xll.BDP($A71,M$2)</f>
        <v>#N/A N/A</v>
      </c>
      <c r="O71">
        <f>_xll.BDP($A71,O$2)</f>
        <v>8843.1890000000003</v>
      </c>
      <c r="P71">
        <f>_xll.BDP($A71,P$2)</f>
        <v>1162.1500000000001</v>
      </c>
      <c r="Q71">
        <f>_xll.BDP($A71,Q$2)</f>
        <v>18.97403753329257</v>
      </c>
      <c r="R71">
        <f>_xll.BDP($A71,R$2)</f>
        <v>13.141752370100876</v>
      </c>
      <c r="S71" t="str">
        <f>_xll.BDP($A71,S$2)</f>
        <v>#N/A N/A</v>
      </c>
      <c r="T71">
        <f>_xll.BDP($A71,T$2)</f>
        <v>0</v>
      </c>
      <c r="U71" t="str">
        <f>_xll.BDP($A71,U$2)</f>
        <v>#N/A N/A</v>
      </c>
      <c r="V71">
        <f>_xll.BDP($A71,V$2)</f>
        <v>8208.9140000000007</v>
      </c>
      <c r="W71">
        <f>_xll.BDP($A71,W$2)</f>
        <v>1677.9099999999999</v>
      </c>
      <c r="X71">
        <f>_xll.BDP($A71,X$2)</f>
        <v>-61.075629857666272</v>
      </c>
      <c r="Y71">
        <f>_xll.BDP($A71,Y$2)</f>
        <v>0</v>
      </c>
      <c r="Z71">
        <f>_xll.BDP($A71,Z$2)</f>
        <v>1423.7759999999998</v>
      </c>
      <c r="AA71">
        <f>_xll.BDP($A71,AA$2)</f>
        <v>52.694999999999936</v>
      </c>
      <c r="AB71">
        <f>_xll.BDP($A71,AB$2)</f>
        <v>2213.0059999999999</v>
      </c>
      <c r="AC71">
        <f>HLOOKUP(A71,'OperMarg BDH'!$B$1:$NK$4,4,FALSE)</f>
        <v>38.968544599083479</v>
      </c>
      <c r="AD71">
        <f>HLOOKUP(A71,'FCFMarg BDH'!$B$1:$NK$4,4,FALSE)</f>
        <v>1.8879758394822734</v>
      </c>
    </row>
    <row r="72" spans="1:30" x14ac:dyDescent="0.25">
      <c r="A72" t="s">
        <v>243</v>
      </c>
      <c r="B72" t="s">
        <v>595</v>
      </c>
      <c r="H72" t="str">
        <f>_xll.BDP($A72,H$2)</f>
        <v>#N/A N/A</v>
      </c>
      <c r="I72" t="str">
        <f>_xll.BDP($A72,I$2)</f>
        <v>#N/A N/A</v>
      </c>
      <c r="J72" t="str">
        <f>_xll.BDP($A72,J$2)</f>
        <v>#N/A N/A</v>
      </c>
      <c r="K72" t="str">
        <f>_xll.BDP($A72,K$2)</f>
        <v>#N/A N/A</v>
      </c>
      <c r="L72" t="str">
        <f>_xll.BDP($A72,L$2)</f>
        <v>#N/A N/A</v>
      </c>
      <c r="M72" t="str">
        <f>_xll.BDP($A72,M$2)</f>
        <v>#N/A N/A</v>
      </c>
      <c r="O72">
        <f>_xll.BDP($A72,O$2)</f>
        <v>0.65800000000000003</v>
      </c>
      <c r="P72">
        <f>_xll.BDP($A72,P$2)</f>
        <v>-2.6149999999999998</v>
      </c>
      <c r="Q72">
        <f>_xll.BDP($A72,Q$2)</f>
        <v>-545.28875379939211</v>
      </c>
      <c r="R72">
        <f>_xll.BDP($A72,R$2)</f>
        <v>-397.41641337386011</v>
      </c>
      <c r="S72">
        <f>_xll.BDP($A72,S$2)</f>
        <v>-5.1375245579567776</v>
      </c>
      <c r="T72" t="str">
        <f>_xll.BDP($A72,T$2)</f>
        <v>#N/A N/A</v>
      </c>
      <c r="U72" t="str">
        <f>_xll.BDP($A72,U$2)</f>
        <v>#N/A N/A</v>
      </c>
      <c r="V72">
        <f>_xll.BDP($A72,V$2)</f>
        <v>4.3149999999999995</v>
      </c>
      <c r="W72">
        <f>_xll.BDP($A72,W$2)</f>
        <v>-3.5879999999999996</v>
      </c>
      <c r="X72">
        <f>_xll.BDP($A72,X$2)</f>
        <v>-44.410256410256238</v>
      </c>
      <c r="Y72">
        <f>_xll.BDP($A72,Y$2)</f>
        <v>11.796060254924679</v>
      </c>
      <c r="Z72">
        <f>_xll.BDP($A72,Z$2)</f>
        <v>-2.593</v>
      </c>
      <c r="AA72">
        <f>_xll.BDP($A72,AA$2)</f>
        <v>-4.4999999999999984E-2</v>
      </c>
      <c r="AB72">
        <f>_xll.BDP($A72,AB$2)</f>
        <v>1.43</v>
      </c>
      <c r="AC72">
        <f>HLOOKUP(A72,'OperMarg BDH'!$B$1:$NK$4,4,FALSE)</f>
        <v>-1.3250295724705676</v>
      </c>
      <c r="AD72">
        <f>HLOOKUP(A72,'FCFMarg BDH'!$B$1:$NK$4,4,FALSE)</f>
        <v>-1.0750005608157753</v>
      </c>
    </row>
    <row r="73" spans="1:30" x14ac:dyDescent="0.25">
      <c r="A73" t="s">
        <v>244</v>
      </c>
      <c r="B73" t="s">
        <v>596</v>
      </c>
      <c r="H73" t="str">
        <f>_xll.BDP($A73,H$2)</f>
        <v>BB-</v>
      </c>
      <c r="I73" t="str">
        <f>_xll.BDP($A73,I$2)</f>
        <v>#N/A N/A</v>
      </c>
      <c r="J73" t="str">
        <f>_xll.BDP($A73,J$2)</f>
        <v>B3</v>
      </c>
      <c r="K73" t="str">
        <f>_xll.BDP($A73,K$2)</f>
        <v>#N/A N/A</v>
      </c>
      <c r="L73" t="str">
        <f>_xll.BDP($A73,L$2)</f>
        <v>B1</v>
      </c>
      <c r="M73" t="str">
        <f>_xll.BDP($A73,M$2)</f>
        <v>#N/A N/A</v>
      </c>
      <c r="O73">
        <f>_xll.BDP($A73,O$2)</f>
        <v>3480.1170000000002</v>
      </c>
      <c r="P73">
        <f>_xll.BDP($A73,P$2)</f>
        <v>200.92099999999999</v>
      </c>
      <c r="Q73">
        <f>_xll.BDP($A73,Q$2)</f>
        <v>9.474221700017555</v>
      </c>
      <c r="R73">
        <f>_xll.BDP($A73,R$2)</f>
        <v>5.7733978484056712</v>
      </c>
      <c r="S73">
        <f>_xll.BDP($A73,S$2)</f>
        <v>7.9903298877891563E-2</v>
      </c>
      <c r="T73">
        <f>_xll.BDP($A73,T$2)</f>
        <v>3.4609075299839787</v>
      </c>
      <c r="U73">
        <f>_xll.BDP($A73,U$2)</f>
        <v>2.810799668263031</v>
      </c>
      <c r="V73">
        <f>_xll.BDP($A73,V$2)</f>
        <v>4734.0549999999994</v>
      </c>
      <c r="W73">
        <f>_xll.BDP($A73,W$2)</f>
        <v>329.714</v>
      </c>
      <c r="X73">
        <f>_xll.BDP($A73,X$2)</f>
        <v>199.28309877795917</v>
      </c>
      <c r="Y73">
        <f>_xll.BDP($A73,Y$2)</f>
        <v>53.116239671909184</v>
      </c>
      <c r="Z73">
        <f>_xll.BDP($A73,Z$2)</f>
        <v>237.70099999999999</v>
      </c>
      <c r="AA73">
        <f>_xll.BDP($A73,AA$2)</f>
        <v>39.145000000000095</v>
      </c>
      <c r="AB73">
        <f>_xll.BDP($A73,AB$2)</f>
        <v>346.32</v>
      </c>
      <c r="AC73">
        <f>HLOOKUP(A73,'OperMarg BDH'!$B$1:$NK$4,4,FALSE)</f>
        <v>2.5206239571496756</v>
      </c>
      <c r="AD73">
        <f>HLOOKUP(A73,'FCFMarg BDH'!$B$1:$NK$4,4,FALSE)</f>
        <v>0.45450673015903154</v>
      </c>
    </row>
    <row r="74" spans="1:30" x14ac:dyDescent="0.25">
      <c r="A74" t="s">
        <v>245</v>
      </c>
      <c r="B74" t="s">
        <v>597</v>
      </c>
      <c r="H74" t="str">
        <f>_xll.BDP($A74,H$2)</f>
        <v>#N/A N/A</v>
      </c>
      <c r="I74" t="str">
        <f>_xll.BDP($A74,I$2)</f>
        <v>#N/A N/A</v>
      </c>
      <c r="J74" t="str">
        <f>_xll.BDP($A74,J$2)</f>
        <v>#N/A N/A</v>
      </c>
      <c r="K74" t="str">
        <f>_xll.BDP($A74,K$2)</f>
        <v>#N/A N/A</v>
      </c>
      <c r="L74" t="str">
        <f>_xll.BDP($A74,L$2)</f>
        <v>#N/A N/A</v>
      </c>
      <c r="M74" t="str">
        <f>_xll.BDP($A74,M$2)</f>
        <v>#N/A N/A</v>
      </c>
      <c r="O74">
        <f>_xll.BDP($A74,O$2)</f>
        <v>586.34</v>
      </c>
      <c r="P74">
        <f>_xll.BDP($A74,P$2)</f>
        <v>52.007000000000005</v>
      </c>
      <c r="Q74">
        <f>_xll.BDP($A74,Q$2)</f>
        <v>17.126581846710099</v>
      </c>
      <c r="R74">
        <f>_xll.BDP($A74,R$2)</f>
        <v>8.8697683937647103</v>
      </c>
      <c r="S74" t="str">
        <f>_xll.BDP($A74,S$2)</f>
        <v>#N/A N/A</v>
      </c>
      <c r="T74">
        <f>_xll.BDP($A74,T$2)</f>
        <v>0</v>
      </c>
      <c r="U74" t="str">
        <f>_xll.BDP($A74,U$2)</f>
        <v>#N/A N/A</v>
      </c>
      <c r="V74">
        <f>_xll.BDP($A74,V$2)</f>
        <v>755.38400000000001</v>
      </c>
      <c r="W74">
        <f>_xll.BDP($A74,W$2)</f>
        <v>100.42</v>
      </c>
      <c r="X74">
        <f>_xll.BDP($A74,X$2)</f>
        <v>-104.35191470411478</v>
      </c>
      <c r="Y74">
        <f>_xll.BDP($A74,Y$2)</f>
        <v>0</v>
      </c>
      <c r="Z74">
        <f>_xll.BDP($A74,Z$2)</f>
        <v>119.137</v>
      </c>
      <c r="AA74">
        <f>_xll.BDP($A74,AA$2)</f>
        <v>-2.8869999999999578</v>
      </c>
      <c r="AB74">
        <f>_xll.BDP($A74,AB$2)</f>
        <v>457.733</v>
      </c>
      <c r="AC74">
        <f>HLOOKUP(A74,'OperMarg BDH'!$B$1:$NK$4,4,FALSE)</f>
        <v>6.0659115713113927</v>
      </c>
      <c r="AD74">
        <f>HLOOKUP(A74,'FCFMarg BDH'!$B$1:$NK$4,4,FALSE)</f>
        <v>2.158496954497128</v>
      </c>
    </row>
    <row r="75" spans="1:30" x14ac:dyDescent="0.25">
      <c r="A75" t="s">
        <v>246</v>
      </c>
      <c r="B75" t="s">
        <v>598</v>
      </c>
      <c r="H75" t="str">
        <f>_xll.BDP($A75,H$2)</f>
        <v>#N/A N/A</v>
      </c>
      <c r="I75" t="str">
        <f>_xll.BDP($A75,I$2)</f>
        <v>#N/A N/A</v>
      </c>
      <c r="J75" t="str">
        <f>_xll.BDP($A75,J$2)</f>
        <v>#N/A N/A</v>
      </c>
      <c r="K75" t="str">
        <f>_xll.BDP($A75,K$2)</f>
        <v>#N/A N/A</v>
      </c>
      <c r="L75" t="str">
        <f>_xll.BDP($A75,L$2)</f>
        <v>#N/A N/A</v>
      </c>
      <c r="M75" t="str">
        <f>_xll.BDP($A75,M$2)</f>
        <v>#N/A N/A</v>
      </c>
      <c r="O75">
        <f>_xll.BDP($A75,O$2)</f>
        <v>200.86333200000001</v>
      </c>
      <c r="P75">
        <f>_xll.BDP($A75,P$2)</f>
        <v>25.416763</v>
      </c>
      <c r="Q75">
        <f>_xll.BDP($A75,Q$2)</f>
        <v>25.013993594410749</v>
      </c>
      <c r="R75">
        <f>_xll.BDP($A75,R$2)</f>
        <v>12.65375952241995</v>
      </c>
      <c r="S75" t="str">
        <f>_xll.BDP($A75,S$2)</f>
        <v>#N/A N/A</v>
      </c>
      <c r="T75">
        <f>_xll.BDP($A75,T$2)</f>
        <v>0</v>
      </c>
      <c r="U75" t="str">
        <f>_xll.BDP($A75,U$2)</f>
        <v>#N/A N/A</v>
      </c>
      <c r="V75">
        <f>_xll.BDP($A75,V$2)</f>
        <v>92.534638000000001</v>
      </c>
      <c r="W75">
        <f>_xll.BDP($A75,W$2)</f>
        <v>50.243941</v>
      </c>
      <c r="X75">
        <f>_xll.BDP($A75,X$2)</f>
        <v>-32.471024845103059</v>
      </c>
      <c r="Y75">
        <f>_xll.BDP($A75,Y$2)</f>
        <v>0</v>
      </c>
      <c r="Z75">
        <f>_xll.BDP($A75,Z$2)</f>
        <v>29.047214</v>
      </c>
      <c r="AA75">
        <f>_xll.BDP($A75,AA$2)</f>
        <v>15.971036000000005</v>
      </c>
      <c r="AB75">
        <f>_xll.BDP($A75,AB$2)</f>
        <v>11.729184999999999</v>
      </c>
      <c r="AC75">
        <f>HLOOKUP(A75,'OperMarg BDH'!$B$1:$NK$4,4,FALSE)</f>
        <v>7.9332232188491325</v>
      </c>
      <c r="AD75">
        <f>HLOOKUP(A75,'FCFMarg BDH'!$B$1:$NK$4,4,FALSE)</f>
        <v>1.2527487389435989</v>
      </c>
    </row>
    <row r="76" spans="1:30" x14ac:dyDescent="0.25">
      <c r="A76" t="s">
        <v>247</v>
      </c>
      <c r="B76" t="s">
        <v>599</v>
      </c>
      <c r="H76" t="str">
        <f>_xll.BDP($A76,H$2)</f>
        <v>#N/A N/A</v>
      </c>
      <c r="I76" t="str">
        <f>_xll.BDP($A76,I$2)</f>
        <v>#N/A N/A</v>
      </c>
      <c r="J76" t="str">
        <f>_xll.BDP($A76,J$2)</f>
        <v>#N/A N/A</v>
      </c>
      <c r="K76" t="str">
        <f>_xll.BDP($A76,K$2)</f>
        <v>#N/A N/A</v>
      </c>
      <c r="L76" t="str">
        <f>_xll.BDP($A76,L$2)</f>
        <v>#N/A N/A</v>
      </c>
      <c r="M76" t="str">
        <f>_xll.BDP($A76,M$2)</f>
        <v>#N/A N/A</v>
      </c>
      <c r="O76">
        <f>_xll.BDP($A76,O$2)</f>
        <v>419.036</v>
      </c>
      <c r="P76">
        <f>_xll.BDP($A76,P$2)</f>
        <v>16.725000000000001</v>
      </c>
      <c r="Q76">
        <f>_xll.BDP($A76,Q$2)</f>
        <v>5.9009249801926327</v>
      </c>
      <c r="R76">
        <f>_xll.BDP($A76,R$2)</f>
        <v>3.9913038497885625</v>
      </c>
      <c r="S76" t="str">
        <f>_xll.BDP($A76,S$2)</f>
        <v>#N/A N/A</v>
      </c>
      <c r="T76">
        <f>_xll.BDP($A76,T$2)</f>
        <v>0</v>
      </c>
      <c r="U76">
        <f>_xll.BDP($A76,U$2)</f>
        <v>61.710762331838566</v>
      </c>
      <c r="V76">
        <f>_xll.BDP($A76,V$2)</f>
        <v>174.43099999999998</v>
      </c>
      <c r="W76">
        <f>_xll.BDP($A76,W$2)</f>
        <v>24.727</v>
      </c>
      <c r="X76">
        <f>_xll.BDP($A76,X$2)</f>
        <v>-40.606278877742838</v>
      </c>
      <c r="Y76">
        <f>_xll.BDP($A76,Y$2)</f>
        <v>0</v>
      </c>
      <c r="Z76">
        <f>_xll.BDP($A76,Z$2)</f>
        <v>18.991</v>
      </c>
      <c r="AA76">
        <f>_xll.BDP($A76,AA$2)</f>
        <v>-1.5900000000000105</v>
      </c>
      <c r="AB76">
        <f>_xll.BDP($A76,AB$2)</f>
        <v>46.226999999999997</v>
      </c>
      <c r="AC76">
        <f>HLOOKUP(A76,'OperMarg BDH'!$B$1:$NK$4,4,FALSE)</f>
        <v>15.291979270039457</v>
      </c>
      <c r="AD76">
        <f>HLOOKUP(A76,'FCFMarg BDH'!$B$1:$NK$4,4,FALSE)</f>
        <v>0.35667684703470015</v>
      </c>
    </row>
    <row r="77" spans="1:30" x14ac:dyDescent="0.25">
      <c r="A77" t="s">
        <v>248</v>
      </c>
      <c r="B77" t="s">
        <v>600</v>
      </c>
      <c r="H77" t="str">
        <f>_xll.BDP($A77,H$2)</f>
        <v>NR</v>
      </c>
      <c r="I77" t="str">
        <f>_xll.BDP($A77,I$2)</f>
        <v>#N/A N/A</v>
      </c>
      <c r="J77" t="str">
        <f>_xll.BDP($A77,J$2)</f>
        <v>#N/A N/A</v>
      </c>
      <c r="K77" t="str">
        <f>_xll.BDP($A77,K$2)</f>
        <v>WR</v>
      </c>
      <c r="L77" t="str">
        <f>_xll.BDP($A77,L$2)</f>
        <v>#N/A N/A</v>
      </c>
      <c r="M77" t="str">
        <f>_xll.BDP($A77,M$2)</f>
        <v>BBB</v>
      </c>
      <c r="O77">
        <f>_xll.BDP($A77,O$2)</f>
        <v>720.75599999999997</v>
      </c>
      <c r="P77">
        <f>_xll.BDP($A77,P$2)</f>
        <v>145.99100000000001</v>
      </c>
      <c r="Q77">
        <f>_xll.BDP($A77,Q$2)</f>
        <v>6.63955624372187</v>
      </c>
      <c r="R77">
        <f>_xll.BDP($A77,R$2)</f>
        <v>20.255259755034992</v>
      </c>
      <c r="S77" t="str">
        <f>_xll.BDP($A77,S$2)</f>
        <v>#N/A N/A</v>
      </c>
      <c r="T77">
        <f>_xll.BDP($A77,T$2)</f>
        <v>0</v>
      </c>
      <c r="U77">
        <f>_xll.BDP($A77,U$2)</f>
        <v>100.79891304347825</v>
      </c>
      <c r="V77">
        <f>_xll.BDP($A77,V$2)</f>
        <v>1997.1089999999999</v>
      </c>
      <c r="W77">
        <f>_xll.BDP($A77,W$2)</f>
        <v>47.854999999999997</v>
      </c>
      <c r="X77">
        <f>_xll.BDP($A77,X$2)</f>
        <v>-27.252473583922022</v>
      </c>
      <c r="Y77">
        <f>_xll.BDP($A77,Y$2)</f>
        <v>0</v>
      </c>
      <c r="Z77">
        <f>_xll.BDP($A77,Z$2)</f>
        <v>161.52599999999998</v>
      </c>
      <c r="AA77">
        <f>_xll.BDP($A77,AA$2)</f>
        <v>-33.144999999999868</v>
      </c>
      <c r="AB77">
        <f>_xll.BDP($A77,AB$2)</f>
        <v>300.05899999999997</v>
      </c>
      <c r="AC77">
        <f>HLOOKUP(A77,'OperMarg BDH'!$B$1:$NK$4,4,FALSE)</f>
        <v>1.3216113307837132</v>
      </c>
      <c r="AD77">
        <f>HLOOKUP(A77,'FCFMarg BDH'!$B$1:$NK$4,4,FALSE)</f>
        <v>0.91046900483290583</v>
      </c>
    </row>
    <row r="78" spans="1:30" x14ac:dyDescent="0.25">
      <c r="A78" t="s">
        <v>249</v>
      </c>
      <c r="B78" t="s">
        <v>601</v>
      </c>
      <c r="H78" t="str">
        <f>_xll.BDP($A78,H$2)</f>
        <v>#N/A N/A</v>
      </c>
      <c r="I78" t="str">
        <f>_xll.BDP($A78,I$2)</f>
        <v>#N/A N/A</v>
      </c>
      <c r="J78" t="str">
        <f>_xll.BDP($A78,J$2)</f>
        <v>#N/A N/A</v>
      </c>
      <c r="K78" t="str">
        <f>_xll.BDP($A78,K$2)</f>
        <v>#N/A N/A</v>
      </c>
      <c r="L78" t="str">
        <f>_xll.BDP($A78,L$2)</f>
        <v>#N/A N/A</v>
      </c>
      <c r="M78" t="str">
        <f>_xll.BDP($A78,M$2)</f>
        <v>BBB-</v>
      </c>
      <c r="O78">
        <f>_xll.BDP($A78,O$2)</f>
        <v>347.15</v>
      </c>
      <c r="P78">
        <f>_xll.BDP($A78,P$2)</f>
        <v>29.651</v>
      </c>
      <c r="Q78">
        <f>_xll.BDP($A78,Q$2)</f>
        <v>12.645254212876281</v>
      </c>
      <c r="R78">
        <f>_xll.BDP($A78,R$2)</f>
        <v>8.5412645830332714</v>
      </c>
      <c r="S78" t="str">
        <f>_xll.BDP($A78,S$2)</f>
        <v>#N/A N/A</v>
      </c>
      <c r="T78">
        <f>_xll.BDP($A78,T$2)</f>
        <v>0</v>
      </c>
      <c r="U78">
        <f>_xll.BDP($A78,U$2)</f>
        <v>9.7028870558375626</v>
      </c>
      <c r="V78">
        <f>_xll.BDP($A78,V$2)</f>
        <v>473.85199999999998</v>
      </c>
      <c r="W78">
        <f>_xll.BDP($A78,W$2)</f>
        <v>43.897999999999996</v>
      </c>
      <c r="X78">
        <f>_xll.BDP($A78,X$2)</f>
        <v>-38.924230018265419</v>
      </c>
      <c r="Y78">
        <f>_xll.BDP($A78,Y$2)</f>
        <v>0</v>
      </c>
      <c r="Z78">
        <f>_xll.BDP($A78,Z$2)</f>
        <v>34.588000000000001</v>
      </c>
      <c r="AA78">
        <f>_xll.BDP($A78,AA$2)</f>
        <v>6.2380000000000138</v>
      </c>
      <c r="AB78">
        <f>_xll.BDP($A78,AB$2)</f>
        <v>154.5</v>
      </c>
      <c r="AC78">
        <f>HLOOKUP(A78,'OperMarg BDH'!$B$1:$NK$4,4,FALSE)</f>
        <v>5.386362764698637</v>
      </c>
      <c r="AD78">
        <f>HLOOKUP(A78,'FCFMarg BDH'!$B$1:$NK$4,4,FALSE)</f>
        <v>0.80310751876826025</v>
      </c>
    </row>
    <row r="79" spans="1:30" x14ac:dyDescent="0.25">
      <c r="A79" t="s">
        <v>250</v>
      </c>
      <c r="B79" t="s">
        <v>602</v>
      </c>
      <c r="H79" t="str">
        <f>_xll.BDP($A79,H$2)</f>
        <v>#N/A N/A</v>
      </c>
      <c r="I79" t="str">
        <f>_xll.BDP($A79,I$2)</f>
        <v>#N/A N/A</v>
      </c>
      <c r="J79" t="str">
        <f>_xll.BDP($A79,J$2)</f>
        <v>#N/A N/A</v>
      </c>
      <c r="K79" t="str">
        <f>_xll.BDP($A79,K$2)</f>
        <v>#N/A N/A</v>
      </c>
      <c r="L79" t="str">
        <f>_xll.BDP($A79,L$2)</f>
        <v>#N/A N/A</v>
      </c>
      <c r="M79" t="str">
        <f>_xll.BDP($A79,M$2)</f>
        <v>#N/A N/A</v>
      </c>
      <c r="O79">
        <f>_xll.BDP($A79,O$2)</f>
        <v>545.79999999999995</v>
      </c>
      <c r="P79">
        <f>_xll.BDP($A79,P$2)</f>
        <v>27.841999999999999</v>
      </c>
      <c r="Q79">
        <f>_xll.BDP($A79,Q$2)</f>
        <v>1.1718578233785271</v>
      </c>
      <c r="R79">
        <f>_xll.BDP($A79,R$2)</f>
        <v>5.101135947233419</v>
      </c>
      <c r="S79">
        <f>_xll.BDP($A79,S$2)</f>
        <v>4.3016966069406228E-2</v>
      </c>
      <c r="T79">
        <f>_xll.BDP($A79,T$2)</f>
        <v>27.398306464745154</v>
      </c>
      <c r="U79">
        <f>_xll.BDP($A79,U$2)</f>
        <v>1.9731074260994954</v>
      </c>
      <c r="V79">
        <f>_xll.BDP($A79,V$2)</f>
        <v>1724.934</v>
      </c>
      <c r="W79">
        <f>_xll.BDP($A79,W$2)</f>
        <v>6.3959999999999999</v>
      </c>
      <c r="X79">
        <f>_xll.BDP($A79,X$2)</f>
        <v>-22.672923693601231</v>
      </c>
      <c r="Y79">
        <f>_xll.BDP($A79,Y$2)</f>
        <v>37.522189254777281</v>
      </c>
      <c r="Z79">
        <f>_xll.BDP($A79,Z$2)</f>
        <v>78.013999999999996</v>
      </c>
      <c r="AA79">
        <f>_xll.BDP($A79,AA$2)</f>
        <v>50.593000000000018</v>
      </c>
      <c r="AB79">
        <f>_xll.BDP($A79,AB$2)</f>
        <v>301.69599999999997</v>
      </c>
      <c r="AC79">
        <f>HLOOKUP(A79,'OperMarg BDH'!$B$1:$NK$4,4,FALSE)</f>
        <v>-3.3169997608160917E-2</v>
      </c>
      <c r="AD79">
        <f>HLOOKUP(A79,'FCFMarg BDH'!$B$1:$NK$4,4,FALSE)</f>
        <v>1.2948421546464024</v>
      </c>
    </row>
    <row r="80" spans="1:30" x14ac:dyDescent="0.25">
      <c r="A80" t="s">
        <v>251</v>
      </c>
      <c r="B80" t="s">
        <v>603</v>
      </c>
      <c r="H80" t="str">
        <f>_xll.BDP($A80,H$2)</f>
        <v>#N/A N/A</v>
      </c>
      <c r="I80" t="str">
        <f>_xll.BDP($A80,I$2)</f>
        <v>#N/A N/A</v>
      </c>
      <c r="J80" t="str">
        <f>_xll.BDP($A80,J$2)</f>
        <v>#N/A N/A</v>
      </c>
      <c r="K80" t="str">
        <f>_xll.BDP($A80,K$2)</f>
        <v>#N/A N/A</v>
      </c>
      <c r="L80" t="str">
        <f>_xll.BDP($A80,L$2)</f>
        <v>#N/A N/A</v>
      </c>
      <c r="M80" t="str">
        <f>_xll.BDP($A80,M$2)</f>
        <v>#N/A N/A</v>
      </c>
      <c r="O80">
        <f>_xll.BDP($A80,O$2)</f>
        <v>71.171000000000006</v>
      </c>
      <c r="P80">
        <f>_xll.BDP($A80,P$2)</f>
        <v>4.8680000000000003</v>
      </c>
      <c r="Q80">
        <f>_xll.BDP($A80,Q$2)</f>
        <v>7.4468533531916083</v>
      </c>
      <c r="R80">
        <f>_xll.BDP($A80,R$2)</f>
        <v>6.8398645515729717</v>
      </c>
      <c r="S80" t="str">
        <f>_xll.BDP($A80,S$2)</f>
        <v>#N/A N/A</v>
      </c>
      <c r="T80">
        <f>_xll.BDP($A80,T$2)</f>
        <v>0</v>
      </c>
      <c r="U80">
        <f>_xll.BDP($A80,U$2)</f>
        <v>181.47619047619045</v>
      </c>
      <c r="V80">
        <f>_xll.BDP($A80,V$2)</f>
        <v>62.385999999999996</v>
      </c>
      <c r="W80">
        <f>_xll.BDP($A80,W$2)</f>
        <v>5.3</v>
      </c>
      <c r="X80">
        <f>_xll.BDP($A80,X$2)</f>
        <v>-69.397340188856518</v>
      </c>
      <c r="Y80">
        <f>_xll.BDP($A80,Y$2)</f>
        <v>0</v>
      </c>
      <c r="Z80">
        <f>_xll.BDP($A80,Z$2)</f>
        <v>6.7679999999999998</v>
      </c>
      <c r="AA80">
        <f>_xll.BDP($A80,AA$2)</f>
        <v>2.041999999999998</v>
      </c>
      <c r="AB80">
        <f>_xll.BDP($A80,AB$2)</f>
        <v>28.073999999999998</v>
      </c>
      <c r="AC80">
        <f>HLOOKUP(A80,'OperMarg BDH'!$B$1:$NK$4,4,FALSE)</f>
        <v>0.31347034416351555</v>
      </c>
      <c r="AD80">
        <f>HLOOKUP(A80,'FCFMarg BDH'!$B$1:$NK$4,4,FALSE)</f>
        <v>0.10423120108263249</v>
      </c>
    </row>
    <row r="81" spans="1:30" x14ac:dyDescent="0.25">
      <c r="A81" t="s">
        <v>252</v>
      </c>
      <c r="B81" t="s">
        <v>604</v>
      </c>
      <c r="H81" t="str">
        <f>_xll.BDP($A81,H$2)</f>
        <v>#N/A N/A</v>
      </c>
      <c r="I81" t="str">
        <f>_xll.BDP($A81,I$2)</f>
        <v>#N/A N/A</v>
      </c>
      <c r="J81" t="str">
        <f>_xll.BDP($A81,J$2)</f>
        <v>#N/A N/A</v>
      </c>
      <c r="K81" t="str">
        <f>_xll.BDP($A81,K$2)</f>
        <v>#N/A N/A</v>
      </c>
      <c r="L81" t="str">
        <f>_xll.BDP($A81,L$2)</f>
        <v>#N/A N/A</v>
      </c>
      <c r="M81" t="str">
        <f>_xll.BDP($A81,M$2)</f>
        <v>#N/A N/A</v>
      </c>
      <c r="O81">
        <f>_xll.BDP($A81,O$2)</f>
        <v>285.38299999999998</v>
      </c>
      <c r="P81">
        <f>_xll.BDP($A81,P$2)</f>
        <v>24.167000000000002</v>
      </c>
      <c r="Q81">
        <f>_xll.BDP($A81,Q$2)</f>
        <v>2.9066202261522238</v>
      </c>
      <c r="R81">
        <f>_xll.BDP($A81,R$2)</f>
        <v>8.468268957856635</v>
      </c>
      <c r="S81" t="str">
        <f>_xll.BDP($A81,S$2)</f>
        <v>#N/A N/A</v>
      </c>
      <c r="T81">
        <f>_xll.BDP($A81,T$2)</f>
        <v>0</v>
      </c>
      <c r="U81" t="str">
        <f>_xll.BDP($A81,U$2)</f>
        <v>#N/A N/A</v>
      </c>
      <c r="V81">
        <f>_xll.BDP($A81,V$2)</f>
        <v>284.87299999999999</v>
      </c>
      <c r="W81">
        <f>_xll.BDP($A81,W$2)</f>
        <v>8.2949999999999999</v>
      </c>
      <c r="X81">
        <f>_xll.BDP($A81,X$2)</f>
        <v>-53.5957123778119</v>
      </c>
      <c r="Y81">
        <f>_xll.BDP($A81,Y$2)</f>
        <v>0</v>
      </c>
      <c r="Z81">
        <f>_xll.BDP($A81,Z$2)</f>
        <v>43.058</v>
      </c>
      <c r="AA81">
        <f>_xll.BDP($A81,AA$2)</f>
        <v>1.4780000000000015</v>
      </c>
      <c r="AB81">
        <f>_xll.BDP($A81,AB$2)</f>
        <v>82.477999999999994</v>
      </c>
      <c r="AC81">
        <f>HLOOKUP(A81,'OperMarg BDH'!$B$1:$NK$4,4,FALSE)</f>
        <v>0.87065885832568257</v>
      </c>
      <c r="AD81">
        <f>HLOOKUP(A81,'FCFMarg BDH'!$B$1:$NK$4,4,FALSE)</f>
        <v>1.896182822009165</v>
      </c>
    </row>
    <row r="82" spans="1:30" x14ac:dyDescent="0.25">
      <c r="A82" t="s">
        <v>253</v>
      </c>
      <c r="B82" t="s">
        <v>605</v>
      </c>
      <c r="H82" t="str">
        <f>_xll.BDP($A82,H$2)</f>
        <v>#N/A N/A</v>
      </c>
      <c r="I82" t="str">
        <f>_xll.BDP($A82,I$2)</f>
        <v>#N/A N/A</v>
      </c>
      <c r="J82" t="str">
        <f>_xll.BDP($A82,J$2)</f>
        <v>#N/A N/A</v>
      </c>
      <c r="K82" t="str">
        <f>_xll.BDP($A82,K$2)</f>
        <v>#N/A N/A</v>
      </c>
      <c r="L82" t="str">
        <f>_xll.BDP($A82,L$2)</f>
        <v>#N/A N/A</v>
      </c>
      <c r="M82" t="str">
        <f>_xll.BDP($A82,M$2)</f>
        <v>#N/A N/A</v>
      </c>
      <c r="O82">
        <f>_xll.BDP($A82,O$2)</f>
        <v>573.12099999999998</v>
      </c>
      <c r="P82">
        <f>_xll.BDP($A82,P$2)</f>
        <v>164.858</v>
      </c>
      <c r="Q82">
        <f>_xll.BDP($A82,Q$2)</f>
        <v>29.275144341247312</v>
      </c>
      <c r="R82">
        <f>_xll.BDP($A82,R$2)</f>
        <v>28.764955393363707</v>
      </c>
      <c r="S82">
        <f>_xll.BDP($A82,S$2)</f>
        <v>1.177557142857143</v>
      </c>
      <c r="T82">
        <f>_xll.BDP($A82,T$2)</f>
        <v>0.32874938675595161</v>
      </c>
      <c r="U82" t="str">
        <f>_xll.BDP($A82,U$2)</f>
        <v>#N/A N/A</v>
      </c>
      <c r="V82">
        <f>_xll.BDP($A82,V$2)</f>
        <v>817.77499999999998</v>
      </c>
      <c r="W82">
        <f>_xll.BDP($A82,W$2)</f>
        <v>167.78199999999998</v>
      </c>
      <c r="X82">
        <f>_xll.BDP($A82,X$2)</f>
        <v>11.622370503290771</v>
      </c>
      <c r="Y82">
        <f>_xll.BDP($A82,Y$2)</f>
        <v>17.1196233682859</v>
      </c>
      <c r="Z82">
        <f>_xll.BDP($A82,Z$2)</f>
        <v>178.55199999999999</v>
      </c>
      <c r="AA82">
        <f>_xll.BDP($A82,AA$2)</f>
        <v>19.653000000000048</v>
      </c>
      <c r="AB82">
        <f>_xll.BDP($A82,AB$2)</f>
        <v>81.319000000000003</v>
      </c>
      <c r="AC82">
        <f>HLOOKUP(A82,'OperMarg BDH'!$B$1:$NK$4,4,FALSE)</f>
        <v>5.0574563398353041</v>
      </c>
      <c r="AD82">
        <f>HLOOKUP(A82,'FCFMarg BDH'!$B$1:$NK$4,4,FALSE)</f>
        <v>2.809329922773478</v>
      </c>
    </row>
    <row r="83" spans="1:30" x14ac:dyDescent="0.25">
      <c r="A83" t="s">
        <v>254</v>
      </c>
      <c r="B83" t="s">
        <v>606</v>
      </c>
      <c r="H83" t="str">
        <f>_xll.BDP($A83,H$2)</f>
        <v>#N/A N/A</v>
      </c>
      <c r="I83" t="str">
        <f>_xll.BDP($A83,I$2)</f>
        <v>#N/A N/A</v>
      </c>
      <c r="J83" t="str">
        <f>_xll.BDP($A83,J$2)</f>
        <v>#N/A N/A</v>
      </c>
      <c r="K83" t="str">
        <f>_xll.BDP($A83,K$2)</f>
        <v>#N/A N/A</v>
      </c>
      <c r="L83" t="str">
        <f>_xll.BDP($A83,L$2)</f>
        <v>#N/A N/A</v>
      </c>
      <c r="M83" t="str">
        <f>_xll.BDP($A83,M$2)</f>
        <v>#N/A N/A</v>
      </c>
      <c r="O83">
        <f>_xll.BDP($A83,O$2)</f>
        <v>185.12899999999999</v>
      </c>
      <c r="P83">
        <f>_xll.BDP($A83,P$2)</f>
        <v>8.6690000000000005</v>
      </c>
      <c r="Q83">
        <f>_xll.BDP($A83,Q$2)</f>
        <v>-18.361250803493778</v>
      </c>
      <c r="R83">
        <f>_xll.BDP($A83,R$2)</f>
        <v>4.6826807253320659</v>
      </c>
      <c r="S83">
        <f>_xll.BDP($A83,S$2)</f>
        <v>3.9404724566929852E-2</v>
      </c>
      <c r="T83" t="str">
        <f>_xll.BDP($A83,T$2)</f>
        <v>#N/A N/A</v>
      </c>
      <c r="U83">
        <f>_xll.BDP($A83,U$2)</f>
        <v>-3.7013560871552644</v>
      </c>
      <c r="V83">
        <f>_xll.BDP($A83,V$2)</f>
        <v>451.35499999999996</v>
      </c>
      <c r="W83">
        <f>_xll.BDP($A83,W$2)</f>
        <v>-33.991999999999997</v>
      </c>
      <c r="X83">
        <f>_xll.BDP($A83,X$2)</f>
        <v>-169.22015313356655</v>
      </c>
      <c r="Y83">
        <f>_xll.BDP($A83,Y$2)</f>
        <v>48.741899391831261</v>
      </c>
      <c r="Z83">
        <f>_xll.BDP($A83,Z$2)</f>
        <v>17.431000000000001</v>
      </c>
      <c r="AA83">
        <f>_xll.BDP($A83,AA$2)</f>
        <v>-27.558999999999997</v>
      </c>
      <c r="AB83">
        <f>_xll.BDP($A83,AB$2)</f>
        <v>109.583</v>
      </c>
      <c r="AC83">
        <f>HLOOKUP(A83,'OperMarg BDH'!$B$1:$NK$4,4,FALSE)</f>
        <v>-3.7180090008269877</v>
      </c>
      <c r="AD83">
        <f>HLOOKUP(A83,'FCFMarg BDH'!$B$1:$NK$4,4,FALSE)</f>
        <v>0.15125940859430684</v>
      </c>
    </row>
    <row r="84" spans="1:30" x14ac:dyDescent="0.25">
      <c r="A84" t="s">
        <v>255</v>
      </c>
      <c r="B84" t="s">
        <v>607</v>
      </c>
      <c r="H84" t="str">
        <f>_xll.BDP($A84,H$2)</f>
        <v>#N/A N/A</v>
      </c>
      <c r="I84" t="str">
        <f>_xll.BDP($A84,I$2)</f>
        <v>#N/A N/A</v>
      </c>
      <c r="J84" t="str">
        <f>_xll.BDP($A84,J$2)</f>
        <v>#N/A N/A</v>
      </c>
      <c r="K84" t="str">
        <f>_xll.BDP($A84,K$2)</f>
        <v>#N/A N/A</v>
      </c>
      <c r="L84" t="str">
        <f>_xll.BDP($A84,L$2)</f>
        <v>#N/A N/A</v>
      </c>
      <c r="M84" t="str">
        <f>_xll.BDP($A84,M$2)</f>
        <v>#N/A N/A</v>
      </c>
      <c r="O84">
        <f>_xll.BDP($A84,O$2)</f>
        <v>97.135000000000005</v>
      </c>
      <c r="P84">
        <f>_xll.BDP($A84,P$2)</f>
        <v>-11.877000000000001</v>
      </c>
      <c r="Q84">
        <f>_xll.BDP($A84,Q$2)</f>
        <v>-36.622226797755694</v>
      </c>
      <c r="R84">
        <f>_xll.BDP($A84,R$2)</f>
        <v>-12.227312503217172</v>
      </c>
      <c r="S84" t="str">
        <f>_xll.BDP($A84,S$2)</f>
        <v>#N/A N/A</v>
      </c>
      <c r="T84" t="str">
        <f>_xll.BDP($A84,T$2)</f>
        <v>#N/A N/A</v>
      </c>
      <c r="U84" t="str">
        <f>_xll.BDP($A84,U$2)</f>
        <v>#N/A N/A</v>
      </c>
      <c r="V84">
        <f>_xll.BDP($A84,V$2)</f>
        <v>141.44800000000001</v>
      </c>
      <c r="W84">
        <f>_xll.BDP($A84,W$2)</f>
        <v>-35.573</v>
      </c>
      <c r="X84">
        <f>_xll.BDP($A84,X$2)</f>
        <v>-48.751107174490713</v>
      </c>
      <c r="Y84">
        <f>_xll.BDP($A84,Y$2)</f>
        <v>0</v>
      </c>
      <c r="Z84">
        <f>_xll.BDP($A84,Z$2)</f>
        <v>-8.3360000000000003</v>
      </c>
      <c r="AA84">
        <f>_xll.BDP($A84,AA$2)</f>
        <v>4.7340000000000018</v>
      </c>
      <c r="AB84">
        <f>_xll.BDP($A84,AB$2)</f>
        <v>49.535999999999994</v>
      </c>
      <c r="AC84">
        <f>HLOOKUP(A84,'OperMarg BDH'!$B$1:$NK$4,4,FALSE)</f>
        <v>-0.92852378111812983</v>
      </c>
      <c r="AD84">
        <f>HLOOKUP(A84,'FCFMarg BDH'!$B$1:$NK$4,4,FALSE)</f>
        <v>-0.57615049204111113</v>
      </c>
    </row>
    <row r="85" spans="1:30" x14ac:dyDescent="0.25">
      <c r="A85" t="s">
        <v>256</v>
      </c>
      <c r="B85" t="s">
        <v>607</v>
      </c>
      <c r="H85" t="str">
        <f>_xll.BDP($A85,H$2)</f>
        <v>#N/A N/A</v>
      </c>
      <c r="I85" t="str">
        <f>_xll.BDP($A85,I$2)</f>
        <v>#N/A N/A</v>
      </c>
      <c r="J85" t="str">
        <f>_xll.BDP($A85,J$2)</f>
        <v>#N/A N/A</v>
      </c>
      <c r="K85" t="str">
        <f>_xll.BDP($A85,K$2)</f>
        <v>#N/A N/A</v>
      </c>
      <c r="L85" t="str">
        <f>_xll.BDP($A85,L$2)</f>
        <v>#N/A N/A</v>
      </c>
      <c r="M85" t="str">
        <f>_xll.BDP($A85,M$2)</f>
        <v>#N/A N/A</v>
      </c>
      <c r="O85">
        <f>_xll.BDP($A85,O$2)</f>
        <v>97.135000000000005</v>
      </c>
      <c r="P85">
        <f>_xll.BDP($A85,P$2)</f>
        <v>-11.877000000000001</v>
      </c>
      <c r="Q85">
        <f>_xll.BDP($A85,Q$2)</f>
        <v>-36.622226797755694</v>
      </c>
      <c r="R85">
        <f>_xll.BDP($A85,R$2)</f>
        <v>-12.227312503217172</v>
      </c>
      <c r="S85" t="str">
        <f>_xll.BDP($A85,S$2)</f>
        <v>#N/A Field Not Applicable</v>
      </c>
      <c r="T85" t="str">
        <f>_xll.BDP($A85,T$2)</f>
        <v>#N/A N/A</v>
      </c>
      <c r="U85" t="str">
        <f>_xll.BDP($A85,U$2)</f>
        <v>#N/A N/A</v>
      </c>
      <c r="V85">
        <f>_xll.BDP($A85,V$2)</f>
        <v>141.44800000000001</v>
      </c>
      <c r="W85">
        <f>_xll.BDP($A85,W$2)</f>
        <v>-35.573</v>
      </c>
      <c r="X85">
        <f>_xll.BDP($A85,X$2)</f>
        <v>-48.751107174490713</v>
      </c>
      <c r="Y85">
        <f>_xll.BDP($A85,Y$2)</f>
        <v>0</v>
      </c>
      <c r="Z85">
        <f>_xll.BDP($A85,Z$2)</f>
        <v>-8.3360000000000003</v>
      </c>
      <c r="AA85">
        <f>_xll.BDP($A85,AA$2)</f>
        <v>4.7340000000000018</v>
      </c>
      <c r="AB85">
        <f>_xll.BDP($A85,AB$2)</f>
        <v>49.535999999999994</v>
      </c>
      <c r="AC85">
        <f>HLOOKUP(A85,'OperMarg BDH'!$B$1:$NK$4,4,FALSE)</f>
        <v>-0.92852378111812983</v>
      </c>
      <c r="AD85">
        <f>HLOOKUP(A85,'FCFMarg BDH'!$B$1:$NK$4,4,FALSE)</f>
        <v>-0.57615049204111113</v>
      </c>
    </row>
    <row r="86" spans="1:30" x14ac:dyDescent="0.25">
      <c r="A86" t="s">
        <v>257</v>
      </c>
      <c r="B86" t="s">
        <v>608</v>
      </c>
      <c r="H86" t="str">
        <f>_xll.BDP($A86,H$2)</f>
        <v>#N/A N/A</v>
      </c>
      <c r="I86" t="str">
        <f>_xll.BDP($A86,I$2)</f>
        <v>#N/A N/A</v>
      </c>
      <c r="J86" t="str">
        <f>_xll.BDP($A86,J$2)</f>
        <v>#N/A N/A</v>
      </c>
      <c r="K86" t="str">
        <f>_xll.BDP($A86,K$2)</f>
        <v>#N/A N/A</v>
      </c>
      <c r="L86" t="str">
        <f>_xll.BDP($A86,L$2)</f>
        <v>#N/A N/A</v>
      </c>
      <c r="M86" t="str">
        <f>_xll.BDP($A86,M$2)</f>
        <v>#N/A N/A</v>
      </c>
      <c r="O86">
        <f>_xll.BDP($A86,O$2)</f>
        <v>525.74900000000002</v>
      </c>
      <c r="P86">
        <f>_xll.BDP($A86,P$2)</f>
        <v>-100.48599999999999</v>
      </c>
      <c r="Q86">
        <f>_xll.BDP($A86,Q$2)</f>
        <v>4.1179346037748044</v>
      </c>
      <c r="R86">
        <f>_xll.BDP($A86,R$2)</f>
        <v>-19.112922706462587</v>
      </c>
      <c r="S86" t="str">
        <f>_xll.BDP($A86,S$2)</f>
        <v>#N/A N/A</v>
      </c>
      <c r="T86">
        <f>_xll.BDP($A86,T$2)</f>
        <v>0</v>
      </c>
      <c r="U86">
        <f>_xll.BDP($A86,U$2)</f>
        <v>261.98540145985396</v>
      </c>
      <c r="V86">
        <f>_xll.BDP($A86,V$2)</f>
        <v>603.36599999999999</v>
      </c>
      <c r="W86">
        <f>_xll.BDP($A86,W$2)</f>
        <v>21.65</v>
      </c>
      <c r="X86">
        <f>_xll.BDP($A86,X$2)</f>
        <v>-55.028794926341959</v>
      </c>
      <c r="Y86">
        <f>_xll.BDP($A86,Y$2)</f>
        <v>0</v>
      </c>
      <c r="Z86">
        <f>_xll.BDP($A86,Z$2)</f>
        <v>-87.35</v>
      </c>
      <c r="AA86">
        <f>_xll.BDP($A86,AA$2)</f>
        <v>150.52300000000002</v>
      </c>
      <c r="AB86">
        <f>_xll.BDP($A86,AB$2)</f>
        <v>192.63299999999998</v>
      </c>
      <c r="AC86">
        <f>HLOOKUP(A86,'OperMarg BDH'!$B$1:$NK$4,4,FALSE)</f>
        <v>9.0036313429530487E-2</v>
      </c>
      <c r="AD86">
        <f>HLOOKUP(A86,'FCFMarg BDH'!$B$1:$NK$4,4,FALSE)</f>
        <v>-0.15606031783899527</v>
      </c>
    </row>
    <row r="87" spans="1:30" x14ac:dyDescent="0.25">
      <c r="A87" t="s">
        <v>258</v>
      </c>
      <c r="B87" t="s">
        <v>609</v>
      </c>
      <c r="H87" t="str">
        <f>_xll.BDP($A87,H$2)</f>
        <v>#N/A N/A</v>
      </c>
      <c r="I87" t="str">
        <f>_xll.BDP($A87,I$2)</f>
        <v>#N/A N/A</v>
      </c>
      <c r="J87" t="str">
        <f>_xll.BDP($A87,J$2)</f>
        <v>#N/A N/A</v>
      </c>
      <c r="K87" t="str">
        <f>_xll.BDP($A87,K$2)</f>
        <v>#N/A N/A</v>
      </c>
      <c r="L87" t="str">
        <f>_xll.BDP($A87,L$2)</f>
        <v>#N/A N/A</v>
      </c>
      <c r="M87" t="str">
        <f>_xll.BDP($A87,M$2)</f>
        <v>#N/A N/A</v>
      </c>
      <c r="O87">
        <f>_xll.BDP($A87,O$2)</f>
        <v>1647.6410000000001</v>
      </c>
      <c r="P87">
        <f>_xll.BDP($A87,P$2)</f>
        <v>140.751</v>
      </c>
      <c r="Q87">
        <f>_xll.BDP($A87,Q$2)</f>
        <v>8.1495301464335981</v>
      </c>
      <c r="R87">
        <f>_xll.BDP($A87,R$2)</f>
        <v>8.542576932717747</v>
      </c>
      <c r="S87" t="str">
        <f>_xll.BDP($A87,S$2)</f>
        <v>#N/A N/A</v>
      </c>
      <c r="T87">
        <f>_xll.BDP($A87,T$2)</f>
        <v>0.16233063503744427</v>
      </c>
      <c r="U87" t="str">
        <f>_xll.BDP($A87,U$2)</f>
        <v>#N/A N/A</v>
      </c>
      <c r="V87">
        <f>_xll.BDP($A87,V$2)</f>
        <v>3344.3689999999997</v>
      </c>
      <c r="W87">
        <f>_xll.BDP($A87,W$2)</f>
        <v>134.27500000000001</v>
      </c>
      <c r="X87">
        <f>_xll.BDP($A87,X$2)</f>
        <v>-38.876563217983332</v>
      </c>
      <c r="Y87">
        <f>_xll.BDP($A87,Y$2)</f>
        <v>0</v>
      </c>
      <c r="Z87">
        <f>_xll.BDP($A87,Z$2)</f>
        <v>319.30799999999999</v>
      </c>
      <c r="AA87">
        <f>_xll.BDP($A87,AA$2)</f>
        <v>20.32999999999987</v>
      </c>
      <c r="AB87">
        <f>_xll.BDP($A87,AB$2)</f>
        <v>286.82400000000001</v>
      </c>
      <c r="AC87">
        <f>HLOOKUP(A87,'OperMarg BDH'!$B$1:$NK$4,4,FALSE)</f>
        <v>2.3758733142519417</v>
      </c>
      <c r="AD87">
        <f>HLOOKUP(A87,'FCFMarg BDH'!$B$1:$NK$4,4,FALSE)</f>
        <v>1.1540589263356233</v>
      </c>
    </row>
    <row r="88" spans="1:30" x14ac:dyDescent="0.25">
      <c r="A88" t="s">
        <v>259</v>
      </c>
      <c r="B88" t="s">
        <v>610</v>
      </c>
      <c r="H88" t="str">
        <f>_xll.BDP($A88,H$2)</f>
        <v>NR</v>
      </c>
      <c r="I88" t="str">
        <f>_xll.BDP($A88,I$2)</f>
        <v>#N/A N/A</v>
      </c>
      <c r="J88" t="str">
        <f>_xll.BDP($A88,J$2)</f>
        <v>#N/A N/A</v>
      </c>
      <c r="K88" t="str">
        <f>_xll.BDP($A88,K$2)</f>
        <v>WR</v>
      </c>
      <c r="L88" t="str">
        <f>_xll.BDP($A88,L$2)</f>
        <v>#N/A N/A</v>
      </c>
      <c r="M88" t="str">
        <f>_xll.BDP($A88,M$2)</f>
        <v>#N/A N/A</v>
      </c>
      <c r="O88">
        <f>_xll.BDP($A88,O$2)</f>
        <v>438.31071600000001</v>
      </c>
      <c r="P88">
        <f>_xll.BDP($A88,P$2)</f>
        <v>6.9083490000000003</v>
      </c>
      <c r="Q88">
        <f>_xll.BDP($A88,Q$2)</f>
        <v>-1.8302169459165125</v>
      </c>
      <c r="R88">
        <f>_xll.BDP($A88,R$2)</f>
        <v>1.576130527458973</v>
      </c>
      <c r="S88">
        <f>_xll.BDP($A88,S$2)</f>
        <v>0.80551446372272306</v>
      </c>
      <c r="T88">
        <f>_xll.BDP($A88,T$2)</f>
        <v>17.67129541501377</v>
      </c>
      <c r="U88">
        <f>_xll.BDP($A88,U$2)</f>
        <v>-2.1695509268691353</v>
      </c>
      <c r="V88">
        <f>_xll.BDP($A88,V$2)</f>
        <v>248.24456599999999</v>
      </c>
      <c r="W88">
        <f>_xll.BDP($A88,W$2)</f>
        <v>-8.0220369999999992</v>
      </c>
      <c r="X88">
        <f>_xll.BDP($A88,X$2)</f>
        <v>0.32471345316493322</v>
      </c>
      <c r="Y88">
        <f>_xll.BDP($A88,Y$2)</f>
        <v>3.4547861966090325</v>
      </c>
      <c r="Z88">
        <f>_xll.BDP($A88,Z$2)</f>
        <v>8.6590119999999988</v>
      </c>
      <c r="AA88">
        <f>_xll.BDP($A88,AA$2)</f>
        <v>-49.965954000000004</v>
      </c>
      <c r="AB88">
        <f>_xll.BDP($A88,AB$2)</f>
        <v>8.0546129999999998</v>
      </c>
      <c r="AC88">
        <f>HLOOKUP(A88,'OperMarg BDH'!$B$1:$NK$4,4,FALSE)</f>
        <v>-0.30969723923664921</v>
      </c>
      <c r="AD88">
        <f>HLOOKUP(A88,'FCFMarg BDH'!$B$1:$NK$4,4,FALSE)</f>
        <v>0.20150941975276776</v>
      </c>
    </row>
    <row r="89" spans="1:30" x14ac:dyDescent="0.25">
      <c r="A89" t="s">
        <v>260</v>
      </c>
      <c r="B89" t="s">
        <v>611</v>
      </c>
      <c r="H89" t="str">
        <f>_xll.BDP($A89,H$2)</f>
        <v>#N/A N/A</v>
      </c>
      <c r="I89" t="str">
        <f>_xll.BDP($A89,I$2)</f>
        <v>#N/A N/A</v>
      </c>
      <c r="J89" t="str">
        <f>_xll.BDP($A89,J$2)</f>
        <v>#N/A N/A</v>
      </c>
      <c r="K89" t="str">
        <f>_xll.BDP($A89,K$2)</f>
        <v>#N/A N/A</v>
      </c>
      <c r="L89" t="str">
        <f>_xll.BDP($A89,L$2)</f>
        <v>#N/A N/A</v>
      </c>
      <c r="M89" t="str">
        <f>_xll.BDP($A89,M$2)</f>
        <v>#N/A N/A</v>
      </c>
      <c r="O89">
        <f>_xll.BDP($A89,O$2)</f>
        <v>12.634</v>
      </c>
      <c r="P89">
        <f>_xll.BDP($A89,P$2)</f>
        <v>-12.477</v>
      </c>
      <c r="Q89">
        <f>_xll.BDP($A89,Q$2)</f>
        <v>-100.42741807820168</v>
      </c>
      <c r="R89">
        <f>_xll.BDP($A89,R$2)</f>
        <v>-98.75732151337661</v>
      </c>
      <c r="S89">
        <f>_xll.BDP($A89,S$2)</f>
        <v>-1.4526720223541738</v>
      </c>
      <c r="T89" t="str">
        <f>_xll.BDP($A89,T$2)</f>
        <v>#N/A N/A</v>
      </c>
      <c r="U89">
        <f>_xll.BDP($A89,U$2)</f>
        <v>-13.055005500550056</v>
      </c>
      <c r="V89">
        <f>_xll.BDP($A89,V$2)</f>
        <v>12.389999999999999</v>
      </c>
      <c r="W89">
        <f>_xll.BDP($A89,W$2)</f>
        <v>-12.687999999999999</v>
      </c>
      <c r="X89" t="str">
        <f>_xll.BDP($A89,X$2)</f>
        <v>#N/A N/A</v>
      </c>
      <c r="Y89">
        <f>_xll.BDP($A89,Y$2)</f>
        <v>69.322033898305079</v>
      </c>
      <c r="Z89">
        <f>_xll.BDP($A89,Z$2)</f>
        <v>-12.144</v>
      </c>
      <c r="AA89">
        <f>_xll.BDP($A89,AA$2)</f>
        <v>0.96999999999999931</v>
      </c>
      <c r="AB89">
        <f>_xll.BDP($A89,AB$2)</f>
        <v>7.7949999999999999</v>
      </c>
      <c r="AC89">
        <f>HLOOKUP(A89,'OperMarg BDH'!$B$1:$NK$4,4,FALSE)</f>
        <v>-1.8820753219297692</v>
      </c>
      <c r="AD89">
        <f>HLOOKUP(A89,'FCFMarg BDH'!$B$1:$NK$4,4,FALSE)</f>
        <v>-1.2842150662192282</v>
      </c>
    </row>
    <row r="90" spans="1:30" x14ac:dyDescent="0.25">
      <c r="A90" t="s">
        <v>261</v>
      </c>
      <c r="B90" t="s">
        <v>612</v>
      </c>
      <c r="H90" t="str">
        <f>_xll.BDP($A90,H$2)</f>
        <v>BB+</v>
      </c>
      <c r="I90" t="str">
        <f>_xll.BDP($A90,I$2)</f>
        <v>#N/A N/A</v>
      </c>
      <c r="J90" t="str">
        <f>_xll.BDP($A90,J$2)</f>
        <v>#N/A N/A</v>
      </c>
      <c r="K90" t="str">
        <f>_xll.BDP($A90,K$2)</f>
        <v>WR</v>
      </c>
      <c r="L90" t="str">
        <f>_xll.BDP($A90,L$2)</f>
        <v>Ba3</v>
      </c>
      <c r="M90" t="str">
        <f>_xll.BDP($A90,M$2)</f>
        <v>A</v>
      </c>
      <c r="O90">
        <f>_xll.BDP($A90,O$2)</f>
        <v>747.46799999999996</v>
      </c>
      <c r="P90">
        <f>_xll.BDP($A90,P$2)</f>
        <v>96.557999999999993</v>
      </c>
      <c r="Q90">
        <f>_xll.BDP($A90,Q$2)</f>
        <v>10.261843985294353</v>
      </c>
      <c r="R90">
        <f>_xll.BDP($A90,R$2)</f>
        <v>12.918011205830885</v>
      </c>
      <c r="S90">
        <f>_xll.BDP($A90,S$2)</f>
        <v>0.36430107526881716</v>
      </c>
      <c r="T90">
        <f>_xll.BDP($A90,T$2)</f>
        <v>1.980151638440421</v>
      </c>
      <c r="U90">
        <f>_xll.BDP($A90,U$2)</f>
        <v>11.458222183977282</v>
      </c>
      <c r="V90">
        <f>_xll.BDP($A90,V$2)</f>
        <v>868.9799999999999</v>
      </c>
      <c r="W90">
        <f>_xll.BDP($A90,W$2)</f>
        <v>76.703999999999994</v>
      </c>
      <c r="X90">
        <f>_xll.BDP($A90,X$2)</f>
        <v>14.808087319450209</v>
      </c>
      <c r="Y90">
        <f>_xll.BDP($A90,Y$2)</f>
        <v>30.501277359663053</v>
      </c>
      <c r="Z90">
        <f>_xll.BDP($A90,Z$2)</f>
        <v>126.634</v>
      </c>
      <c r="AA90">
        <f>_xll.BDP($A90,AA$2)</f>
        <v>-1.5700000000000216</v>
      </c>
      <c r="AB90">
        <f>_xll.BDP($A90,AB$2)</f>
        <v>82.685999999999993</v>
      </c>
      <c r="AC90">
        <f>HLOOKUP(A90,'OperMarg BDH'!$B$1:$NK$4,4,FALSE)</f>
        <v>6.2563177269688266</v>
      </c>
      <c r="AD90">
        <f>HLOOKUP(A90,'FCFMarg BDH'!$B$1:$NK$4,4,FALSE)</f>
        <v>1.4159738879150177</v>
      </c>
    </row>
    <row r="91" spans="1:30" x14ac:dyDescent="0.25">
      <c r="A91" t="s">
        <v>262</v>
      </c>
      <c r="B91" t="s">
        <v>613</v>
      </c>
      <c r="H91" t="str">
        <f>_xll.BDP($A91,H$2)</f>
        <v>#N/A N/A</v>
      </c>
      <c r="I91" t="str">
        <f>_xll.BDP($A91,I$2)</f>
        <v>#N/A N/A</v>
      </c>
      <c r="J91" t="str">
        <f>_xll.BDP($A91,J$2)</f>
        <v>#N/A N/A</v>
      </c>
      <c r="K91" t="str">
        <f>_xll.BDP($A91,K$2)</f>
        <v>#N/A N/A</v>
      </c>
      <c r="L91" t="str">
        <f>_xll.BDP($A91,L$2)</f>
        <v>#N/A N/A</v>
      </c>
      <c r="M91" t="str">
        <f>_xll.BDP($A91,M$2)</f>
        <v>#N/A N/A</v>
      </c>
      <c r="O91">
        <f>_xll.BDP($A91,O$2)</f>
        <v>87.619</v>
      </c>
      <c r="P91">
        <f>_xll.BDP($A91,P$2)</f>
        <v>-0.63100000000000001</v>
      </c>
      <c r="Q91">
        <f>_xll.BDP($A91,Q$2)</f>
        <v>0.80005478263846885</v>
      </c>
      <c r="R91">
        <f>_xll.BDP($A91,R$2)</f>
        <v>-0.72016343487143197</v>
      </c>
      <c r="S91" t="str">
        <f>_xll.BDP($A91,S$2)</f>
        <v>#N/A N/A</v>
      </c>
      <c r="T91">
        <f>_xll.BDP($A91,T$2)</f>
        <v>0</v>
      </c>
      <c r="U91" t="str">
        <f>_xll.BDP($A91,U$2)</f>
        <v>#N/A N/A</v>
      </c>
      <c r="V91">
        <f>_xll.BDP($A91,V$2)</f>
        <v>47.224999999999994</v>
      </c>
      <c r="W91">
        <f>_xll.BDP($A91,W$2)</f>
        <v>0.70099999999999996</v>
      </c>
      <c r="X91">
        <f>_xll.BDP($A91,X$2)</f>
        <v>-80.829172997612332</v>
      </c>
      <c r="Y91">
        <f>_xll.BDP($A91,Y$2)</f>
        <v>0</v>
      </c>
      <c r="Z91">
        <f>_xll.BDP($A91,Z$2)</f>
        <v>0.22699999999999998</v>
      </c>
      <c r="AA91">
        <f>_xll.BDP($A91,AA$2)</f>
        <v>1.1289999999999978</v>
      </c>
      <c r="AB91">
        <f>_xll.BDP($A91,AB$2)</f>
        <v>18.619</v>
      </c>
      <c r="AC91">
        <f>HLOOKUP(A91,'OperMarg BDH'!$B$1:$NK$4,4,FALSE)</f>
        <v>0.6578651793173711</v>
      </c>
      <c r="AD91">
        <f>HLOOKUP(A91,'FCFMarg BDH'!$B$1:$NK$4,4,FALSE)</f>
        <v>0.10052022173476477</v>
      </c>
    </row>
    <row r="92" spans="1:30" x14ac:dyDescent="0.25">
      <c r="A92" t="s">
        <v>263</v>
      </c>
      <c r="B92" t="s">
        <v>614</v>
      </c>
      <c r="H92" t="str">
        <f>_xll.BDP($A92,H$2)</f>
        <v>#N/A N/A</v>
      </c>
      <c r="I92" t="str">
        <f>_xll.BDP($A92,I$2)</f>
        <v>#N/A N/A</v>
      </c>
      <c r="J92" t="str">
        <f>_xll.BDP($A92,J$2)</f>
        <v>#N/A N/A</v>
      </c>
      <c r="K92" t="str">
        <f>_xll.BDP($A92,K$2)</f>
        <v>#N/A N/A</v>
      </c>
      <c r="L92" t="str">
        <f>_xll.BDP($A92,L$2)</f>
        <v>#N/A N/A</v>
      </c>
      <c r="M92" t="str">
        <f>_xll.BDP($A92,M$2)</f>
        <v>#N/A N/A</v>
      </c>
      <c r="O92">
        <f>_xll.BDP($A92,O$2)</f>
        <v>17.883927</v>
      </c>
      <c r="P92">
        <f>_xll.BDP($A92,P$2)</f>
        <v>-3.138897</v>
      </c>
      <c r="Q92">
        <f>_xll.BDP($A92,Q$2)</f>
        <v>-15.061311757758794</v>
      </c>
      <c r="R92">
        <f>_xll.BDP($A92,R$2)</f>
        <v>-17.551497498284355</v>
      </c>
      <c r="S92">
        <f>_xll.BDP($A92,S$2)</f>
        <v>-0.59386855530253668</v>
      </c>
      <c r="T92" t="str">
        <f>_xll.BDP($A92,T$2)</f>
        <v>#N/A N/A</v>
      </c>
      <c r="U92">
        <f>_xll.BDP($A92,U$2)</f>
        <v>-12.502485678339784</v>
      </c>
      <c r="V92">
        <f>_xll.BDP($A92,V$2)</f>
        <v>39.141638999999998</v>
      </c>
      <c r="W92">
        <f>_xll.BDP($A92,W$2)</f>
        <v>-2.6935539999999998</v>
      </c>
      <c r="X92">
        <f>_xll.BDP($A92,X$2)</f>
        <v>-19.155635190439156</v>
      </c>
      <c r="Y92">
        <f>_xll.BDP($A92,Y$2)</f>
        <v>13.503542863905112</v>
      </c>
      <c r="Z92">
        <f>_xll.BDP($A92,Z$2)</f>
        <v>-1.06734</v>
      </c>
      <c r="AA92">
        <f>_xll.BDP($A92,AA$2)</f>
        <v>0.60149499999999811</v>
      </c>
      <c r="AB92">
        <f>_xll.BDP($A92,AB$2)</f>
        <v>11.24756</v>
      </c>
      <c r="AC92">
        <f>HLOOKUP(A92,'OperMarg BDH'!$B$1:$NK$4,4,FALSE)</f>
        <v>-0.14253424488146291</v>
      </c>
      <c r="AD92">
        <f>HLOOKUP(A92,'FCFMarg BDH'!$B$1:$NK$4,4,FALSE)</f>
        <v>-0.8613531720955796</v>
      </c>
    </row>
    <row r="93" spans="1:30" x14ac:dyDescent="0.25">
      <c r="A93" t="s">
        <v>264</v>
      </c>
      <c r="B93" t="s">
        <v>615</v>
      </c>
      <c r="H93" t="str">
        <f>_xll.BDP($A93,H$2)</f>
        <v>NR</v>
      </c>
      <c r="I93" t="str">
        <f>_xll.BDP($A93,I$2)</f>
        <v>#N/A N/A</v>
      </c>
      <c r="J93" t="str">
        <f>_xll.BDP($A93,J$2)</f>
        <v>WR</v>
      </c>
      <c r="K93" t="str">
        <f>_xll.BDP($A93,K$2)</f>
        <v>WR</v>
      </c>
      <c r="L93" t="str">
        <f>_xll.BDP($A93,L$2)</f>
        <v>#N/A N/A</v>
      </c>
      <c r="M93" t="str">
        <f>_xll.BDP($A93,M$2)</f>
        <v>NR</v>
      </c>
      <c r="O93">
        <f>_xll.BDP($A93,O$2)</f>
        <v>722.69299999999998</v>
      </c>
      <c r="P93">
        <f>_xll.BDP($A93,P$2)</f>
        <v>30.940999999999995</v>
      </c>
      <c r="Q93">
        <f>_xll.BDP($A93,Q$2)</f>
        <v>-8.0525202264308628</v>
      </c>
      <c r="R93">
        <f>_xll.BDP($A93,R$2)</f>
        <v>4.2813476815189846</v>
      </c>
      <c r="S93">
        <f>_xll.BDP($A93,S$2)</f>
        <v>0.1291969919035271</v>
      </c>
      <c r="T93">
        <f>_xll.BDP($A93,T$2)</f>
        <v>8.8647635412191974</v>
      </c>
      <c r="U93">
        <f>_xll.BDP($A93,U$2)</f>
        <v>-1.2083333333333333</v>
      </c>
      <c r="V93">
        <f>_xll.BDP($A93,V$2)</f>
        <v>765.83600000000001</v>
      </c>
      <c r="W93">
        <f>_xll.BDP($A93,W$2)</f>
        <v>-58.195</v>
      </c>
      <c r="X93">
        <f>_xll.BDP($A93,X$2)</f>
        <v>75.587090995605394</v>
      </c>
      <c r="Y93">
        <f>_xll.BDP($A93,Y$2)</f>
        <v>31.271316574305725</v>
      </c>
      <c r="Z93">
        <f>_xll.BDP($A93,Z$2)</f>
        <v>67.567999999999998</v>
      </c>
      <c r="AA93">
        <f>_xll.BDP($A93,AA$2)</f>
        <v>4.3689999999999998</v>
      </c>
      <c r="AB93">
        <f>_xll.BDP($A93,AB$2)</f>
        <v>86.009</v>
      </c>
      <c r="AC93">
        <f>HLOOKUP(A93,'OperMarg BDH'!$B$1:$NK$4,4,FALSE)</f>
        <v>-0.12419250533317946</v>
      </c>
      <c r="AD93">
        <f>HLOOKUP(A93,'FCFMarg BDH'!$B$1:$NK$4,4,FALSE)</f>
        <v>1.1832157231624263</v>
      </c>
    </row>
    <row r="94" spans="1:30" x14ac:dyDescent="0.25">
      <c r="A94" t="s">
        <v>265</v>
      </c>
      <c r="B94" t="s">
        <v>616</v>
      </c>
      <c r="H94" t="str">
        <f>_xll.BDP($A94,H$2)</f>
        <v>#N/A N/A</v>
      </c>
      <c r="I94" t="str">
        <f>_xll.BDP($A94,I$2)</f>
        <v>#N/A N/A</v>
      </c>
      <c r="J94" t="str">
        <f>_xll.BDP($A94,J$2)</f>
        <v>#N/A N/A</v>
      </c>
      <c r="K94" t="str">
        <f>_xll.BDP($A94,K$2)</f>
        <v>#N/A N/A</v>
      </c>
      <c r="L94" t="str">
        <f>_xll.BDP($A94,L$2)</f>
        <v>#N/A N/A</v>
      </c>
      <c r="M94" t="str">
        <f>_xll.BDP($A94,M$2)</f>
        <v>#N/A N/A</v>
      </c>
      <c r="O94">
        <f>_xll.BDP($A94,O$2)</f>
        <v>30.957999999999998</v>
      </c>
      <c r="P94">
        <f>_xll.BDP($A94,P$2)</f>
        <v>4.0990000000000002</v>
      </c>
      <c r="Q94">
        <f>_xll.BDP($A94,Q$2)</f>
        <v>0.5491310808191745</v>
      </c>
      <c r="R94">
        <f>_xll.BDP($A94,R$2)</f>
        <v>13.240519413398799</v>
      </c>
      <c r="S94">
        <f>_xll.BDP($A94,S$2)</f>
        <v>0.27379600561084766</v>
      </c>
      <c r="T94">
        <f>_xll.BDP($A94,T$2)</f>
        <v>4.7807083647324786</v>
      </c>
      <c r="U94">
        <f>_xll.BDP($A94,U$2)</f>
        <v>1.993243243243243</v>
      </c>
      <c r="V94">
        <f>_xll.BDP($A94,V$2)</f>
        <v>33.652999999999999</v>
      </c>
      <c r="W94">
        <f>_xll.BDP($A94,W$2)</f>
        <v>0.16999999999999998</v>
      </c>
      <c r="X94">
        <f>_xll.BDP($A94,X$2)</f>
        <v>149.14832535885182</v>
      </c>
      <c r="Y94">
        <f>_xll.BDP($A94,Y$2)</f>
        <v>44.486375657445102</v>
      </c>
      <c r="Z94">
        <f>_xll.BDP($A94,Z$2)</f>
        <v>4.3679999999999994</v>
      </c>
      <c r="AA94">
        <f>_xll.BDP($A94,AA$2)</f>
        <v>-3.3669999999999991</v>
      </c>
      <c r="AB94">
        <f>_xll.BDP($A94,AB$2)</f>
        <v>7.1779999999999999</v>
      </c>
      <c r="AC94">
        <f>HLOOKUP(A94,'OperMarg BDH'!$B$1:$NK$4,4,FALSE)</f>
        <v>0.35327998687975048</v>
      </c>
      <c r="AD94">
        <f>HLOOKUP(A94,'FCFMarg BDH'!$B$1:$NK$4,4,FALSE)</f>
        <v>0.69845795371996444</v>
      </c>
    </row>
    <row r="95" spans="1:30" x14ac:dyDescent="0.25">
      <c r="A95" t="s">
        <v>266</v>
      </c>
      <c r="B95" t="s">
        <v>617</v>
      </c>
      <c r="H95" t="str">
        <f>_xll.BDP($A95,H$2)</f>
        <v>#N/A N/A</v>
      </c>
      <c r="I95" t="str">
        <f>_xll.BDP($A95,I$2)</f>
        <v>#N/A N/A</v>
      </c>
      <c r="J95" t="str">
        <f>_xll.BDP($A95,J$2)</f>
        <v>#N/A N/A</v>
      </c>
      <c r="K95" t="str">
        <f>_xll.BDP($A95,K$2)</f>
        <v>#N/A N/A</v>
      </c>
      <c r="L95" t="str">
        <f>_xll.BDP($A95,L$2)</f>
        <v>#N/A N/A</v>
      </c>
      <c r="M95" t="str">
        <f>_xll.BDP($A95,M$2)</f>
        <v>A</v>
      </c>
      <c r="O95">
        <f>_xll.BDP($A95,O$2)</f>
        <v>594.18399999999997</v>
      </c>
      <c r="P95">
        <f>_xll.BDP($A95,P$2)</f>
        <v>12.527999999999999</v>
      </c>
      <c r="Q95">
        <f>_xll.BDP($A95,Q$2)</f>
        <v>2.9292273100588373</v>
      </c>
      <c r="R95">
        <f>_xll.BDP($A95,R$2)</f>
        <v>2.1084377903141114</v>
      </c>
      <c r="S95">
        <f>_xll.BDP($A95,S$2)</f>
        <v>0.62712118936777284</v>
      </c>
      <c r="T95">
        <f>_xll.BDP($A95,T$2)</f>
        <v>0.78700243704305417</v>
      </c>
      <c r="U95">
        <f>_xll.BDP($A95,U$2)</f>
        <v>146.21857923497271</v>
      </c>
      <c r="V95">
        <f>_xll.BDP($A95,V$2)</f>
        <v>433.108</v>
      </c>
      <c r="W95">
        <f>_xll.BDP($A95,W$2)</f>
        <v>17.404999999999998</v>
      </c>
      <c r="X95">
        <f>_xll.BDP($A95,X$2)</f>
        <v>-38.483909023567172</v>
      </c>
      <c r="Y95">
        <f>_xll.BDP($A95,Y$2)</f>
        <v>4.6124754102902736</v>
      </c>
      <c r="Z95">
        <f>_xll.BDP($A95,Z$2)</f>
        <v>15.27</v>
      </c>
      <c r="AA95">
        <f>_xll.BDP($A95,AA$2)</f>
        <v>5.4020000000000152</v>
      </c>
      <c r="AB95">
        <f>_xll.BDP($A95,AB$2)</f>
        <v>24.870999999999999</v>
      </c>
      <c r="AC95">
        <f>HLOOKUP(A95,'OperMarg BDH'!$B$1:$NK$4,4,FALSE)</f>
        <v>1.8301550640246693</v>
      </c>
      <c r="AD95">
        <f>HLOOKUP(A95,'FCFMarg BDH'!$B$1:$NK$4,4,FALSE)</f>
        <v>0.20708242932063842</v>
      </c>
    </row>
    <row r="96" spans="1:30" x14ac:dyDescent="0.25">
      <c r="A96" t="s">
        <v>267</v>
      </c>
      <c r="B96" t="s">
        <v>618</v>
      </c>
      <c r="H96" t="str">
        <f>_xll.BDP($A96,H$2)</f>
        <v>#N/A N/A</v>
      </c>
      <c r="I96" t="str">
        <f>_xll.BDP($A96,I$2)</f>
        <v>#N/A N/A</v>
      </c>
      <c r="J96" t="str">
        <f>_xll.BDP($A96,J$2)</f>
        <v>#N/A N/A</v>
      </c>
      <c r="K96" t="str">
        <f>_xll.BDP($A96,K$2)</f>
        <v>#N/A N/A</v>
      </c>
      <c r="L96" t="str">
        <f>_xll.BDP($A96,L$2)</f>
        <v>#N/A N/A</v>
      </c>
      <c r="M96" t="str">
        <f>_xll.BDP($A96,M$2)</f>
        <v>#N/A N/A</v>
      </c>
      <c r="O96">
        <f>_xll.BDP($A96,O$2)</f>
        <v>30.399000000000001</v>
      </c>
      <c r="P96">
        <f>_xll.BDP($A96,P$2)</f>
        <v>-1.554</v>
      </c>
      <c r="Q96">
        <f>_xll.BDP($A96,Q$2)</f>
        <v>-7.635119576301852</v>
      </c>
      <c r="R96">
        <f>_xll.BDP($A96,R$2)</f>
        <v>-5.1120102634955096</v>
      </c>
      <c r="S96">
        <f>_xll.BDP($A96,S$2)</f>
        <v>-0.52323232323232316</v>
      </c>
      <c r="T96" t="str">
        <f>_xll.BDP($A96,T$2)</f>
        <v>#N/A N/A</v>
      </c>
      <c r="U96">
        <f>_xll.BDP($A96,U$2)</f>
        <v>-6.6045751633986942</v>
      </c>
      <c r="V96">
        <f>_xll.BDP($A96,V$2)</f>
        <v>7.5720000000000001</v>
      </c>
      <c r="W96">
        <f>_xll.BDP($A96,W$2)</f>
        <v>-2.3209999999999997</v>
      </c>
      <c r="X96">
        <f>_xll.BDP($A96,X$2)</f>
        <v>136.62468513853904</v>
      </c>
      <c r="Y96">
        <f>_xll.BDP($A96,Y$2)</f>
        <v>39.223454833597465</v>
      </c>
      <c r="Z96">
        <f>_xll.BDP($A96,Z$2)</f>
        <v>-1.5539999999999998</v>
      </c>
      <c r="AA96">
        <f>_xll.BDP($A96,AA$2)</f>
        <v>-0.51800000000000157</v>
      </c>
      <c r="AB96">
        <f>_xll.BDP($A96,AB$2)</f>
        <v>0.25800000000000001</v>
      </c>
      <c r="AC96">
        <f>HLOOKUP(A96,'OperMarg BDH'!$B$1:$NK$4,4,FALSE)</f>
        <v>-2.5163031489576646</v>
      </c>
      <c r="AD96">
        <f>HLOOKUP(A96,'FCFMarg BDH'!$B$1:$NK$4,4,FALSE)</f>
        <v>-0.64644085334494827</v>
      </c>
    </row>
    <row r="97" spans="1:30" x14ac:dyDescent="0.25">
      <c r="A97" t="s">
        <v>268</v>
      </c>
      <c r="B97" t="s">
        <v>619</v>
      </c>
      <c r="H97" t="str">
        <f>_xll.BDP($A97,H$2)</f>
        <v>#N/A N/A</v>
      </c>
      <c r="I97" t="str">
        <f>_xll.BDP($A97,I$2)</f>
        <v>#N/A N/A</v>
      </c>
      <c r="J97" t="str">
        <f>_xll.BDP($A97,J$2)</f>
        <v>#N/A N/A</v>
      </c>
      <c r="K97" t="str">
        <f>_xll.BDP($A97,K$2)</f>
        <v>#N/A N/A</v>
      </c>
      <c r="L97" t="str">
        <f>_xll.BDP($A97,L$2)</f>
        <v>#N/A N/A</v>
      </c>
      <c r="M97" t="str">
        <f>_xll.BDP($A97,M$2)</f>
        <v>#N/A N/A</v>
      </c>
      <c r="O97">
        <f>_xll.BDP($A97,O$2)</f>
        <v>30.295999999999999</v>
      </c>
      <c r="P97">
        <f>_xll.BDP($A97,P$2)</f>
        <v>2.2400000000000002</v>
      </c>
      <c r="Q97">
        <f>_xll.BDP($A97,Q$2)</f>
        <v>-12.599022973329813</v>
      </c>
      <c r="R97">
        <f>_xll.BDP($A97,R$2)</f>
        <v>7.3937153419593349</v>
      </c>
      <c r="S97">
        <f>_xll.BDP($A97,S$2)</f>
        <v>0.56210790464240901</v>
      </c>
      <c r="T97" t="str">
        <f>_xll.BDP($A97,T$2)</f>
        <v>#N/A N/A</v>
      </c>
      <c r="U97" t="str">
        <f>_xll.BDP($A97,U$2)</f>
        <v>#N/A N/A</v>
      </c>
      <c r="V97">
        <f>_xll.BDP($A97,V$2)</f>
        <v>69.320999999999998</v>
      </c>
      <c r="W97">
        <f>_xll.BDP($A97,W$2)</f>
        <v>-3.8169999999999997</v>
      </c>
      <c r="X97">
        <f>_xll.BDP($A97,X$2)</f>
        <v>-12.315328467153284</v>
      </c>
      <c r="Y97">
        <f>_xll.BDP($A97,Y$2)</f>
        <v>5.7486187446805452</v>
      </c>
      <c r="Z97">
        <f>_xll.BDP($A97,Z$2)</f>
        <v>2.3939999999999997</v>
      </c>
      <c r="AA97">
        <f>_xll.BDP($A97,AA$2)</f>
        <v>-0.52400000000000002</v>
      </c>
      <c r="AB97">
        <f>_xll.BDP($A97,AB$2)</f>
        <v>10.311999999999999</v>
      </c>
      <c r="AC97">
        <f>HLOOKUP(A97,'OperMarg BDH'!$B$1:$NK$4,4,FALSE)</f>
        <v>-0.58330632727331411</v>
      </c>
      <c r="AD97">
        <f>HLOOKUP(A97,'FCFMarg BDH'!$B$1:$NK$4,4,FALSE)</f>
        <v>-8.0707572243363446E-2</v>
      </c>
    </row>
    <row r="98" spans="1:30" x14ac:dyDescent="0.25">
      <c r="A98" t="s">
        <v>269</v>
      </c>
      <c r="B98" t="s">
        <v>620</v>
      </c>
      <c r="H98" t="str">
        <f>_xll.BDP($A98,H$2)</f>
        <v>B+</v>
      </c>
      <c r="I98" t="str">
        <f>_xll.BDP($A98,I$2)</f>
        <v>#N/A N/A</v>
      </c>
      <c r="J98" t="str">
        <f>_xll.BDP($A98,J$2)</f>
        <v>#N/A N/A</v>
      </c>
      <c r="K98" t="str">
        <f>_xll.BDP($A98,K$2)</f>
        <v>#N/A N/A</v>
      </c>
      <c r="L98" t="str">
        <f>_xll.BDP($A98,L$2)</f>
        <v>Ba3</v>
      </c>
      <c r="M98" t="str">
        <f>_xll.BDP($A98,M$2)</f>
        <v>#N/A N/A</v>
      </c>
      <c r="O98">
        <f>_xll.BDP($A98,O$2)</f>
        <v>481.53399999999999</v>
      </c>
      <c r="P98">
        <f>_xll.BDP($A98,P$2)</f>
        <v>68.096000000000004</v>
      </c>
      <c r="Q98">
        <f>_xll.BDP($A98,Q$2)</f>
        <v>2.2955803743868555</v>
      </c>
      <c r="R98">
        <f>_xll.BDP($A98,R$2)</f>
        <v>14.141472876266267</v>
      </c>
      <c r="S98">
        <f>_xll.BDP($A98,S$2)</f>
        <v>0.39981916074144097</v>
      </c>
      <c r="T98">
        <f>_xll.BDP($A98,T$2)</f>
        <v>8.8607032362618483</v>
      </c>
      <c r="U98">
        <f>_xll.BDP($A98,U$2)</f>
        <v>5.5482581812697935</v>
      </c>
      <c r="V98">
        <f>_xll.BDP($A98,V$2)</f>
        <v>956.47499999999991</v>
      </c>
      <c r="W98">
        <f>_xll.BDP($A98,W$2)</f>
        <v>11.054</v>
      </c>
      <c r="X98">
        <f>_xll.BDP($A98,X$2)</f>
        <v>6.2131584900137034</v>
      </c>
      <c r="Y98">
        <f>_xll.BDP($A98,Y$2)</f>
        <v>17.806738283802503</v>
      </c>
      <c r="Z98">
        <f>_xll.BDP($A98,Z$2)</f>
        <v>82.384999999999991</v>
      </c>
      <c r="AA98">
        <f>_xll.BDP($A98,AA$2)</f>
        <v>8.5310000000000059</v>
      </c>
      <c r="AB98">
        <f>_xll.BDP($A98,AB$2)</f>
        <v>122.37299999999999</v>
      </c>
      <c r="AC98">
        <f>HLOOKUP(A98,'OperMarg BDH'!$B$1:$NK$4,4,FALSE)</f>
        <v>0.29321003915143184</v>
      </c>
      <c r="AD98">
        <f>HLOOKUP(A98,'FCFMarg BDH'!$B$1:$NK$4,4,FALSE)</f>
        <v>0.33958470198473834</v>
      </c>
    </row>
    <row r="99" spans="1:30" x14ac:dyDescent="0.25">
      <c r="A99" t="s">
        <v>270</v>
      </c>
      <c r="B99" t="s">
        <v>621</v>
      </c>
      <c r="H99" t="str">
        <f>_xll.BDP($A99,H$2)</f>
        <v>#N/A N/A</v>
      </c>
      <c r="I99" t="str">
        <f>_xll.BDP($A99,I$2)</f>
        <v>#N/A N/A</v>
      </c>
      <c r="J99" t="str">
        <f>_xll.BDP($A99,J$2)</f>
        <v>#N/A N/A</v>
      </c>
      <c r="K99" t="str">
        <f>_xll.BDP($A99,K$2)</f>
        <v>#N/A N/A</v>
      </c>
      <c r="L99" t="str">
        <f>_xll.BDP($A99,L$2)</f>
        <v>#N/A N/A</v>
      </c>
      <c r="M99" t="str">
        <f>_xll.BDP($A99,M$2)</f>
        <v>#N/A N/A</v>
      </c>
      <c r="O99">
        <f>_xll.BDP($A99,O$2)</f>
        <v>195.381</v>
      </c>
      <c r="P99">
        <f>_xll.BDP($A99,P$2)</f>
        <v>8.8619999999999983</v>
      </c>
      <c r="Q99">
        <f>_xll.BDP($A99,Q$2)</f>
        <v>3.8627092706046131</v>
      </c>
      <c r="R99">
        <f>_xll.BDP($A99,R$2)</f>
        <v>4.5357532206304594</v>
      </c>
      <c r="S99" t="str">
        <f>_xll.BDP($A99,S$2)</f>
        <v>#N/A N/A</v>
      </c>
      <c r="T99">
        <f>_xll.BDP($A99,T$2)</f>
        <v>0</v>
      </c>
      <c r="U99">
        <f>_xll.BDP($A99,U$2)</f>
        <v>367.23809523809518</v>
      </c>
      <c r="V99">
        <f>_xll.BDP($A99,V$2)</f>
        <v>299.95299999999997</v>
      </c>
      <c r="W99">
        <f>_xll.BDP($A99,W$2)</f>
        <v>7.5469999999999997</v>
      </c>
      <c r="X99">
        <f>_xll.BDP($A99,X$2)</f>
        <v>-38.544697483464951</v>
      </c>
      <c r="Y99">
        <f>_xll.BDP($A99,Y$2)</f>
        <v>0</v>
      </c>
      <c r="Z99">
        <f>_xll.BDP($A99,Z$2)</f>
        <v>11.747999999999999</v>
      </c>
      <c r="AA99">
        <f>_xll.BDP($A99,AA$2)</f>
        <v>2.929000000000002</v>
      </c>
      <c r="AB99">
        <f>_xll.BDP($A99,AB$2)</f>
        <v>41.32</v>
      </c>
      <c r="AC99">
        <f>HLOOKUP(A99,'OperMarg BDH'!$B$1:$NK$4,4,FALSE)</f>
        <v>1.0595919207468885</v>
      </c>
      <c r="AD99">
        <f>HLOOKUP(A99,'FCFMarg BDH'!$B$1:$NK$4,4,FALSE)</f>
        <v>0.66397361832872459</v>
      </c>
    </row>
    <row r="100" spans="1:30" x14ac:dyDescent="0.25">
      <c r="A100" t="s">
        <v>271</v>
      </c>
      <c r="B100" t="s">
        <v>622</v>
      </c>
      <c r="H100" t="str">
        <f>_xll.BDP($A100,H$2)</f>
        <v>#N/A N/A</v>
      </c>
      <c r="I100" t="str">
        <f>_xll.BDP($A100,I$2)</f>
        <v>#N/A N/A</v>
      </c>
      <c r="J100" t="str">
        <f>_xll.BDP($A100,J$2)</f>
        <v>#N/A N/A</v>
      </c>
      <c r="K100" t="str">
        <f>_xll.BDP($A100,K$2)</f>
        <v>#N/A N/A</v>
      </c>
      <c r="L100" t="str">
        <f>_xll.BDP($A100,L$2)</f>
        <v>#N/A N/A</v>
      </c>
      <c r="M100" t="str">
        <f>_xll.BDP($A100,M$2)</f>
        <v>#N/A N/A</v>
      </c>
      <c r="O100">
        <f>_xll.BDP($A100,O$2)</f>
        <v>34.963999999999999</v>
      </c>
      <c r="P100">
        <f>_xll.BDP($A100,P$2)</f>
        <v>1.829</v>
      </c>
      <c r="Q100">
        <f>_xll.BDP($A100,Q$2)</f>
        <v>-6.8985241963162105</v>
      </c>
      <c r="R100">
        <f>_xll.BDP($A100,R$2)</f>
        <v>5.2310948404072768</v>
      </c>
      <c r="S100" t="str">
        <f>_xll.BDP($A100,S$2)</f>
        <v>#N/A N/A</v>
      </c>
      <c r="T100" t="str">
        <f>_xll.BDP($A100,T$2)</f>
        <v>#N/A N/A</v>
      </c>
      <c r="U100" t="str">
        <f>_xll.BDP($A100,U$2)</f>
        <v>#N/A N/A</v>
      </c>
      <c r="V100">
        <f>_xll.BDP($A100,V$2)</f>
        <v>57.196999999999996</v>
      </c>
      <c r="W100">
        <f>_xll.BDP($A100,W$2)</f>
        <v>-2.4119999999999999</v>
      </c>
      <c r="X100">
        <f>_xll.BDP($A100,X$2)</f>
        <v>-68.660526677532744</v>
      </c>
      <c r="Y100">
        <f>_xll.BDP($A100,Y$2)</f>
        <v>0</v>
      </c>
      <c r="Z100">
        <f>_xll.BDP($A100,Z$2)</f>
        <v>3.4729999999999999</v>
      </c>
      <c r="AA100">
        <f>_xll.BDP($A100,AA$2)</f>
        <v>0.14100000000000001</v>
      </c>
      <c r="AB100">
        <f>_xll.BDP($A100,AB$2)</f>
        <v>3.8109999999999999</v>
      </c>
      <c r="AC100">
        <f>HLOOKUP(A100,'OperMarg BDH'!$B$1:$NK$4,4,FALSE)</f>
        <v>-6.307585208459715E-2</v>
      </c>
      <c r="AD100">
        <f>HLOOKUP(A100,'FCFMarg BDH'!$B$1:$NK$4,4,FALSE)</f>
        <v>0.20542800744862491</v>
      </c>
    </row>
    <row r="101" spans="1:30" x14ac:dyDescent="0.25">
      <c r="A101" t="s">
        <v>272</v>
      </c>
      <c r="B101" t="s">
        <v>623</v>
      </c>
      <c r="H101" t="str">
        <f>_xll.BDP($A101,H$2)</f>
        <v>#N/A N/A</v>
      </c>
      <c r="I101" t="str">
        <f>_xll.BDP($A101,I$2)</f>
        <v>#N/A N/A</v>
      </c>
      <c r="J101" t="str">
        <f>_xll.BDP($A101,J$2)</f>
        <v>#N/A N/A</v>
      </c>
      <c r="K101" t="str">
        <f>_xll.BDP($A101,K$2)</f>
        <v>#N/A N/A</v>
      </c>
      <c r="L101" t="str">
        <f>_xll.BDP($A101,L$2)</f>
        <v>#N/A N/A</v>
      </c>
      <c r="M101" t="str">
        <f>_xll.BDP($A101,M$2)</f>
        <v>#N/A N/A</v>
      </c>
      <c r="O101">
        <f>_xll.BDP($A101,O$2)</f>
        <v>17.826329000000001</v>
      </c>
      <c r="P101">
        <f>_xll.BDP($A101,P$2)</f>
        <v>-0.84012799999999999</v>
      </c>
      <c r="Q101">
        <f>_xll.BDP($A101,Q$2)</f>
        <v>-11.455673234797811</v>
      </c>
      <c r="R101">
        <f>_xll.BDP($A101,R$2)</f>
        <v>-4.7128491794356533</v>
      </c>
      <c r="S101">
        <f>_xll.BDP($A101,S$2)</f>
        <v>-0.34032100343752858</v>
      </c>
      <c r="T101" t="str">
        <f>_xll.BDP($A101,T$2)</f>
        <v>#N/A N/A</v>
      </c>
      <c r="U101">
        <f>_xll.BDP($A101,U$2)</f>
        <v>-5.8034292580613824</v>
      </c>
      <c r="V101">
        <f>_xll.BDP($A101,V$2)</f>
        <v>13.006513</v>
      </c>
      <c r="W101">
        <f>_xll.BDP($A101,W$2)</f>
        <v>-2.0421260000000001</v>
      </c>
      <c r="X101">
        <f>_xll.BDP($A101,X$2)</f>
        <v>28.543155935332891</v>
      </c>
      <c r="Y101">
        <f>_xll.BDP($A101,Y$2)</f>
        <v>18.979983336040952</v>
      </c>
      <c r="Z101">
        <f>_xll.BDP($A101,Z$2)</f>
        <v>-0.56465999999999994</v>
      </c>
      <c r="AA101">
        <f>_xll.BDP($A101,AA$2)</f>
        <v>-0.74930399999999864</v>
      </c>
      <c r="AB101">
        <f>_xll.BDP($A101,AB$2)</f>
        <v>0.45497799999999999</v>
      </c>
      <c r="AC101">
        <f>HLOOKUP(A101,'OperMarg BDH'!$B$1:$NK$4,4,FALSE)</f>
        <v>-0.97718961393589754</v>
      </c>
      <c r="AD101">
        <f>HLOOKUP(A101,'FCFMarg BDH'!$B$1:$NK$4,4,FALSE)</f>
        <v>-0.43165726723854719</v>
      </c>
    </row>
    <row r="102" spans="1:30" x14ac:dyDescent="0.25">
      <c r="A102" t="s">
        <v>273</v>
      </c>
      <c r="B102" t="s">
        <v>624</v>
      </c>
      <c r="H102" t="str">
        <f>_xll.BDP($A102,H$2)</f>
        <v>#N/A N/A</v>
      </c>
      <c r="I102" t="str">
        <f>_xll.BDP($A102,I$2)</f>
        <v>#N/A N/A</v>
      </c>
      <c r="J102" t="str">
        <f>_xll.BDP($A102,J$2)</f>
        <v>#N/A N/A</v>
      </c>
      <c r="K102" t="str">
        <f>_xll.BDP($A102,K$2)</f>
        <v>#N/A N/A</v>
      </c>
      <c r="L102" t="str">
        <f>_xll.BDP($A102,L$2)</f>
        <v>#N/A N/A</v>
      </c>
      <c r="M102" t="str">
        <f>_xll.BDP($A102,M$2)</f>
        <v>#N/A N/A</v>
      </c>
      <c r="O102">
        <f>_xll.BDP($A102,O$2)</f>
        <v>389.67899999999997</v>
      </c>
      <c r="P102">
        <f>_xll.BDP($A102,P$2)</f>
        <v>-38.623999999999995</v>
      </c>
      <c r="Q102">
        <f>_xll.BDP($A102,Q$2)</f>
        <v>-7.7823028697979622</v>
      </c>
      <c r="R102">
        <f>_xll.BDP($A102,R$2)</f>
        <v>-9.9117478745326277</v>
      </c>
      <c r="S102">
        <f>_xll.BDP($A102,S$2)</f>
        <v>-0.13057691982623099</v>
      </c>
      <c r="T102">
        <f>_xll.BDP($A102,T$2)</f>
        <v>5.7900372638882951</v>
      </c>
      <c r="U102">
        <f>_xll.BDP($A102,U$2)</f>
        <v>4.8580925594476985E-2</v>
      </c>
      <c r="V102">
        <f>_xll.BDP($A102,V$2)</f>
        <v>981.17399999999998</v>
      </c>
      <c r="W102">
        <f>_xll.BDP($A102,W$2)</f>
        <v>-30.325999999999997</v>
      </c>
      <c r="X102">
        <f>_xll.BDP($A102,X$2)</f>
        <v>-77.199051421977401</v>
      </c>
      <c r="Y102">
        <f>_xll.BDP($A102,Y$2)</f>
        <v>30.147048331896283</v>
      </c>
      <c r="Z102">
        <f>_xll.BDP($A102,Z$2)</f>
        <v>-15.29</v>
      </c>
      <c r="AA102">
        <f>_xll.BDP($A102,AA$2)</f>
        <v>16.843999999999966</v>
      </c>
      <c r="AB102">
        <f>_xll.BDP($A102,AB$2)</f>
        <v>483.86799999999999</v>
      </c>
      <c r="AC102">
        <f>HLOOKUP(A102,'OperMarg BDH'!$B$1:$NK$4,4,FALSE)</f>
        <v>-0.31583483067708557</v>
      </c>
      <c r="AD102">
        <f>HLOOKUP(A102,'FCFMarg BDH'!$B$1:$NK$4,4,FALSE)</f>
        <v>0.15206232470460126</v>
      </c>
    </row>
    <row r="103" spans="1:30" x14ac:dyDescent="0.25">
      <c r="A103" t="s">
        <v>274</v>
      </c>
      <c r="B103" t="s">
        <v>625</v>
      </c>
      <c r="H103" t="str">
        <f>_xll.BDP($A103,H$2)</f>
        <v>#N/A N/A</v>
      </c>
      <c r="I103" t="str">
        <f>_xll.BDP($A103,I$2)</f>
        <v>#N/A N/A</v>
      </c>
      <c r="J103" t="str">
        <f>_xll.BDP($A103,J$2)</f>
        <v>#N/A N/A</v>
      </c>
      <c r="K103" t="str">
        <f>_xll.BDP($A103,K$2)</f>
        <v>#N/A N/A</v>
      </c>
      <c r="L103" t="str">
        <f>_xll.BDP($A103,L$2)</f>
        <v>#N/A N/A</v>
      </c>
      <c r="M103" t="str">
        <f>_xll.BDP($A103,M$2)</f>
        <v>#N/A N/A</v>
      </c>
      <c r="O103">
        <f>_xll.BDP($A103,O$2)</f>
        <v>826.846</v>
      </c>
      <c r="P103">
        <f>_xll.BDP($A103,P$2)</f>
        <v>62.837000000000003</v>
      </c>
      <c r="Q103">
        <f>_xll.BDP($A103,Q$2)</f>
        <v>5.1135277911485328</v>
      </c>
      <c r="R103">
        <f>_xll.BDP($A103,R$2)</f>
        <v>7.5996013767980983</v>
      </c>
      <c r="S103">
        <f>_xll.BDP($A103,S$2)</f>
        <v>0.33315307004289207</v>
      </c>
      <c r="T103" t="str">
        <f>_xll.BDP($A103,T$2)</f>
        <v>#N/A N/A</v>
      </c>
      <c r="U103">
        <f>_xll.BDP($A103,U$2)</f>
        <v>20.768458781362007</v>
      </c>
      <c r="V103">
        <f>_xll.BDP($A103,V$2)</f>
        <v>1162.258</v>
      </c>
      <c r="W103">
        <f>_xll.BDP($A103,W$2)</f>
        <v>42.280999999999999</v>
      </c>
      <c r="X103">
        <f>_xll.BDP($A103,X$2)</f>
        <v>-4.1609462172421621</v>
      </c>
      <c r="Y103">
        <f>_xll.BDP($A103,Y$2)</f>
        <v>16.228152441196361</v>
      </c>
      <c r="Z103">
        <f>_xll.BDP($A103,Z$2)</f>
        <v>109.89099999999999</v>
      </c>
      <c r="AA103">
        <f>_xll.BDP($A103,AA$2)</f>
        <v>51.02600000000001</v>
      </c>
      <c r="AB103">
        <f>_xll.BDP($A103,AB$2)</f>
        <v>196.63499999999999</v>
      </c>
      <c r="AC103">
        <f>HLOOKUP(A103,'OperMarg BDH'!$B$1:$NK$4,4,FALSE)</f>
        <v>1.9959946923003555</v>
      </c>
      <c r="AD103">
        <f>HLOOKUP(A103,'FCFMarg BDH'!$B$1:$NK$4,4,FALSE)</f>
        <v>0.60614990969793603</v>
      </c>
    </row>
    <row r="104" spans="1:30" x14ac:dyDescent="0.25">
      <c r="A104" t="s">
        <v>275</v>
      </c>
      <c r="B104" t="s">
        <v>626</v>
      </c>
      <c r="H104" t="str">
        <f>_xll.BDP($A104,H$2)</f>
        <v>#N/A N/A</v>
      </c>
      <c r="I104" t="str">
        <f>_xll.BDP($A104,I$2)</f>
        <v>#N/A N/A</v>
      </c>
      <c r="J104" t="str">
        <f>_xll.BDP($A104,J$2)</f>
        <v>#N/A N/A</v>
      </c>
      <c r="K104" t="str">
        <f>_xll.BDP($A104,K$2)</f>
        <v>#N/A N/A</v>
      </c>
      <c r="L104" t="str">
        <f>_xll.BDP($A104,L$2)</f>
        <v>#N/A N/A</v>
      </c>
      <c r="M104" t="str">
        <f>_xll.BDP($A104,M$2)</f>
        <v>#N/A N/A</v>
      </c>
      <c r="O104">
        <f>_xll.BDP($A104,O$2)</f>
        <v>53.506</v>
      </c>
      <c r="P104">
        <f>_xll.BDP($A104,P$2)</f>
        <v>1.796</v>
      </c>
      <c r="Q104">
        <f>_xll.BDP($A104,Q$2)</f>
        <v>0.46349942062572419</v>
      </c>
      <c r="R104">
        <f>_xll.BDP($A104,R$2)</f>
        <v>3.3566329009830675</v>
      </c>
      <c r="S104">
        <f>_xll.BDP($A104,S$2)</f>
        <v>1.3678598629093679</v>
      </c>
      <c r="T104">
        <f>_xll.BDP($A104,T$2)</f>
        <v>0.70761670761670759</v>
      </c>
      <c r="U104">
        <f>_xll.BDP($A104,U$2)</f>
        <v>3.1802325581395348</v>
      </c>
      <c r="V104">
        <f>_xll.BDP($A104,V$2)</f>
        <v>25.757999999999999</v>
      </c>
      <c r="W104">
        <f>_xll.BDP($A104,W$2)</f>
        <v>0.248</v>
      </c>
      <c r="X104">
        <f>_xll.BDP($A104,X$2)</f>
        <v>-26.914182939362775</v>
      </c>
      <c r="Y104">
        <f>_xll.BDP($A104,Y$2)</f>
        <v>5.0974454538395841</v>
      </c>
      <c r="Z104">
        <f>_xll.BDP($A104,Z$2)</f>
        <v>1.8049999999999999</v>
      </c>
      <c r="AA104">
        <f>_xll.BDP($A104,AA$2)</f>
        <v>-1.9230000000000018</v>
      </c>
      <c r="AB104">
        <f>_xll.BDP($A104,AB$2)</f>
        <v>3.4079999999999999</v>
      </c>
      <c r="AC104">
        <f>HLOOKUP(A104,'OperMarg BDH'!$B$1:$NK$4,4,FALSE)</f>
        <v>-0.58880464963184409</v>
      </c>
      <c r="AD104">
        <f>HLOOKUP(A104,'FCFMarg BDH'!$B$1:$NK$4,4,FALSE)</f>
        <v>-7.1734609065950666E-2</v>
      </c>
    </row>
    <row r="105" spans="1:30" x14ac:dyDescent="0.25">
      <c r="A105" t="s">
        <v>276</v>
      </c>
      <c r="B105" t="s">
        <v>627</v>
      </c>
      <c r="H105" t="str">
        <f>_xll.BDP($A105,H$2)</f>
        <v>#N/A N/A</v>
      </c>
      <c r="I105" t="str">
        <f>_xll.BDP($A105,I$2)</f>
        <v>#N/A N/A</v>
      </c>
      <c r="J105" t="str">
        <f>_xll.BDP($A105,J$2)</f>
        <v>#N/A N/A</v>
      </c>
      <c r="K105" t="str">
        <f>_xll.BDP($A105,K$2)</f>
        <v>#N/A N/A</v>
      </c>
      <c r="L105" t="str">
        <f>_xll.BDP($A105,L$2)</f>
        <v>#N/A N/A</v>
      </c>
      <c r="M105" t="str">
        <f>_xll.BDP($A105,M$2)</f>
        <v>#N/A N/A</v>
      </c>
      <c r="O105">
        <f>_xll.BDP($A105,O$2)</f>
        <v>206.565</v>
      </c>
      <c r="P105">
        <f>_xll.BDP($A105,P$2)</f>
        <v>0.44399999999999995</v>
      </c>
      <c r="Q105">
        <f>_xll.BDP($A105,Q$2)</f>
        <v>2.7255343354392081</v>
      </c>
      <c r="R105">
        <f>_xll.BDP($A105,R$2)</f>
        <v>0.21494444847868707</v>
      </c>
      <c r="S105">
        <f>_xll.BDP($A105,S$2)</f>
        <v>0.22199999999999998</v>
      </c>
      <c r="T105">
        <f>_xll.BDP($A105,T$2)</f>
        <v>0</v>
      </c>
      <c r="U105">
        <f>_xll.BDP($A105,U$2)</f>
        <v>547.18749999999989</v>
      </c>
      <c r="V105">
        <f>_xll.BDP($A105,V$2)</f>
        <v>105.384</v>
      </c>
      <c r="W105">
        <f>_xll.BDP($A105,W$2)</f>
        <v>5.63</v>
      </c>
      <c r="X105">
        <f>_xll.BDP($A105,X$2)</f>
        <v>-80.605284697882354</v>
      </c>
      <c r="Y105">
        <f>_xll.BDP($A105,Y$2)</f>
        <v>1.8978213011462841</v>
      </c>
      <c r="Z105">
        <f>_xll.BDP($A105,Z$2)</f>
        <v>4.0880000000000001</v>
      </c>
      <c r="AA105">
        <f>_xll.BDP($A105,AA$2)</f>
        <v>8.6169999999999902</v>
      </c>
      <c r="AB105">
        <f>_xll.BDP($A105,AB$2)</f>
        <v>40.405999999999999</v>
      </c>
      <c r="AC105">
        <f>HLOOKUP(A105,'OperMarg BDH'!$B$1:$NK$4,4,FALSE)</f>
        <v>-0.46724685273974803</v>
      </c>
      <c r="AD105">
        <f>HLOOKUP(A105,'FCFMarg BDH'!$B$1:$NK$4,4,FALSE)</f>
        <v>-0.37097203985231314</v>
      </c>
    </row>
    <row r="106" spans="1:30" x14ac:dyDescent="0.25">
      <c r="A106" t="s">
        <v>277</v>
      </c>
      <c r="B106" t="s">
        <v>628</v>
      </c>
      <c r="H106" t="str">
        <f>_xll.BDP($A106,H$2)</f>
        <v>#N/A N/A</v>
      </c>
      <c r="I106" t="str">
        <f>_xll.BDP($A106,I$2)</f>
        <v>#N/A N/A</v>
      </c>
      <c r="J106" t="str">
        <f>_xll.BDP($A106,J$2)</f>
        <v>#N/A N/A</v>
      </c>
      <c r="K106" t="str">
        <f>_xll.BDP($A106,K$2)</f>
        <v>#N/A N/A</v>
      </c>
      <c r="L106" t="str">
        <f>_xll.BDP($A106,L$2)</f>
        <v>#N/A N/A</v>
      </c>
      <c r="M106" t="str">
        <f>_xll.BDP($A106,M$2)</f>
        <v>#N/A N/A</v>
      </c>
      <c r="O106">
        <f>_xll.BDP($A106,O$2)</f>
        <v>151.06299999999999</v>
      </c>
      <c r="P106">
        <f>_xll.BDP($A106,P$2)</f>
        <v>12.132</v>
      </c>
      <c r="Q106">
        <f>_xll.BDP($A106,Q$2)</f>
        <v>4.5676307236053842E-2</v>
      </c>
      <c r="R106">
        <f>_xll.BDP($A106,R$2)</f>
        <v>8.0310863679392046</v>
      </c>
      <c r="S106" t="str">
        <f>_xll.BDP($A106,S$2)</f>
        <v>#N/A N/A</v>
      </c>
      <c r="T106" t="str">
        <f>_xll.BDP($A106,T$2)</f>
        <v>#N/A N/A</v>
      </c>
      <c r="U106">
        <f>_xll.BDP($A106,U$2)</f>
        <v>128.79310344827584</v>
      </c>
      <c r="V106">
        <f>_xll.BDP($A106,V$2)</f>
        <v>192.26499999999999</v>
      </c>
      <c r="W106">
        <f>_xll.BDP($A106,W$2)</f>
        <v>6.8999999999999992E-2</v>
      </c>
      <c r="X106">
        <f>_xll.BDP($A106,X$2)</f>
        <v>-86.584447564971384</v>
      </c>
      <c r="Y106">
        <f>_xll.BDP($A106,Y$2)</f>
        <v>0</v>
      </c>
      <c r="Z106">
        <f>_xll.BDP($A106,Z$2)</f>
        <v>13.25</v>
      </c>
      <c r="AA106">
        <f>_xll.BDP($A106,AA$2)</f>
        <v>-2.3890000000000029</v>
      </c>
      <c r="AB106">
        <f>_xll.BDP($A106,AB$2)</f>
        <v>23.577999999999999</v>
      </c>
      <c r="AC106">
        <f>HLOOKUP(A106,'OperMarg BDH'!$B$1:$NK$4,4,FALSE)</f>
        <v>-0.77811447647592791</v>
      </c>
      <c r="AD106">
        <f>HLOOKUP(A106,'FCFMarg BDH'!$B$1:$NK$4,4,FALSE)</f>
        <v>0.43921818961636383</v>
      </c>
    </row>
    <row r="107" spans="1:30" x14ac:dyDescent="0.25">
      <c r="A107" t="s">
        <v>278</v>
      </c>
      <c r="B107" t="s">
        <v>629</v>
      </c>
      <c r="H107" t="str">
        <f>_xll.BDP($A107,H$2)</f>
        <v>#N/A N/A</v>
      </c>
      <c r="I107" t="str">
        <f>_xll.BDP($A107,I$2)</f>
        <v>#N/A N/A</v>
      </c>
      <c r="J107" t="str">
        <f>_xll.BDP($A107,J$2)</f>
        <v>#N/A N/A</v>
      </c>
      <c r="K107" t="str">
        <f>_xll.BDP($A107,K$2)</f>
        <v>#N/A N/A</v>
      </c>
      <c r="L107" t="str">
        <f>_xll.BDP($A107,L$2)</f>
        <v>#N/A N/A</v>
      </c>
      <c r="M107" t="str">
        <f>_xll.BDP($A107,M$2)</f>
        <v>#N/A N/A</v>
      </c>
      <c r="O107">
        <f>_xll.BDP($A107,O$2)</f>
        <v>71.241</v>
      </c>
      <c r="P107">
        <f>_xll.BDP($A107,P$2)</f>
        <v>-11.901</v>
      </c>
      <c r="Q107">
        <f>_xll.BDP($A107,Q$2)</f>
        <v>-34.826855322075772</v>
      </c>
      <c r="R107">
        <f>_xll.BDP($A107,R$2)</f>
        <v>-16.705268033856907</v>
      </c>
      <c r="S107">
        <f>_xll.BDP($A107,S$2)</f>
        <v>-1.0753591759284358</v>
      </c>
      <c r="T107" t="str">
        <f>_xll.BDP($A107,T$2)</f>
        <v>#N/A N/A</v>
      </c>
      <c r="U107">
        <f>_xll.BDP($A107,U$2)</f>
        <v>-84.102766798418969</v>
      </c>
      <c r="V107">
        <f>_xll.BDP($A107,V$2)</f>
        <v>130.71100000000001</v>
      </c>
      <c r="W107">
        <f>_xll.BDP($A107,W$2)</f>
        <v>-24.811</v>
      </c>
      <c r="X107">
        <f>_xll.BDP($A107,X$2)</f>
        <v>-76.942364268520976</v>
      </c>
      <c r="Y107">
        <f>_xll.BDP($A107,Y$2)</f>
        <v>8.4667702029668508</v>
      </c>
      <c r="Z107">
        <f>_xll.BDP($A107,Z$2)</f>
        <v>-11.687999999999999</v>
      </c>
      <c r="AA107">
        <f>_xll.BDP($A107,AA$2)</f>
        <v>-1.9869999999999983</v>
      </c>
      <c r="AB107">
        <f>_xll.BDP($A107,AB$2)</f>
        <v>42.722999999999999</v>
      </c>
      <c r="AC107">
        <f>HLOOKUP(A107,'OperMarg BDH'!$B$1:$NK$4,4,FALSE)</f>
        <v>-0.92594987468715184</v>
      </c>
      <c r="AD107">
        <f>HLOOKUP(A107,'FCFMarg BDH'!$B$1:$NK$4,4,FALSE)</f>
        <v>-0.49558071527016345</v>
      </c>
    </row>
    <row r="108" spans="1:30" x14ac:dyDescent="0.25">
      <c r="A108" t="s">
        <v>279</v>
      </c>
      <c r="B108" t="s">
        <v>630</v>
      </c>
      <c r="H108" t="str">
        <f>_xll.BDP($A108,H$2)</f>
        <v>NR</v>
      </c>
      <c r="I108" t="str">
        <f>_xll.BDP($A108,I$2)</f>
        <v>#N/A N/A</v>
      </c>
      <c r="J108" t="str">
        <f>_xll.BDP($A108,J$2)</f>
        <v>#N/A N/A</v>
      </c>
      <c r="K108" t="str">
        <f>_xll.BDP($A108,K$2)</f>
        <v>#N/A N/A</v>
      </c>
      <c r="L108" t="str">
        <f>_xll.BDP($A108,L$2)</f>
        <v>B2</v>
      </c>
      <c r="M108" t="str">
        <f>_xll.BDP($A108,M$2)</f>
        <v>#N/A N/A</v>
      </c>
      <c r="O108">
        <f>_xll.BDP($A108,O$2)</f>
        <v>1240.606</v>
      </c>
      <c r="P108">
        <f>_xll.BDP($A108,P$2)</f>
        <v>-19.457999999999998</v>
      </c>
      <c r="Q108">
        <f>_xll.BDP($A108,Q$2)</f>
        <v>-21.35641775067991</v>
      </c>
      <c r="R108">
        <f>_xll.BDP($A108,R$2)</f>
        <v>-1.568427042912899</v>
      </c>
      <c r="S108">
        <f>_xll.BDP($A108,S$2)</f>
        <v>-3.2006921838169132E-2</v>
      </c>
      <c r="T108">
        <f>_xll.BDP($A108,T$2)</f>
        <v>3.9907911232466695</v>
      </c>
      <c r="U108">
        <f>_xll.BDP($A108,U$2)</f>
        <v>-1.3527564261509217</v>
      </c>
      <c r="V108">
        <f>_xll.BDP($A108,V$2)</f>
        <v>1007.318</v>
      </c>
      <c r="W108">
        <f>_xll.BDP($A108,W$2)</f>
        <v>-264.94900000000001</v>
      </c>
      <c r="X108">
        <f>_xll.BDP($A108,X$2)</f>
        <v>302.86096487442859</v>
      </c>
      <c r="Y108">
        <f>_xll.BDP($A108,Y$2)</f>
        <v>60.351448102783834</v>
      </c>
      <c r="Z108">
        <f>_xll.BDP($A108,Z$2)</f>
        <v>124.15599999999999</v>
      </c>
      <c r="AA108">
        <f>_xll.BDP($A108,AA$2)</f>
        <v>-11.328000000000031</v>
      </c>
      <c r="AB108">
        <f>_xll.BDP($A108,AB$2)</f>
        <v>116.636</v>
      </c>
      <c r="AC108">
        <f>HLOOKUP(A108,'OperMarg BDH'!$B$1:$NK$4,4,FALSE)</f>
        <v>-0.18478841195561177</v>
      </c>
      <c r="AD108">
        <f>HLOOKUP(A108,'FCFMarg BDH'!$B$1:$NK$4,4,FALSE)</f>
        <v>0.12707725852241578</v>
      </c>
    </row>
    <row r="109" spans="1:30" x14ac:dyDescent="0.25">
      <c r="A109" t="s">
        <v>280</v>
      </c>
      <c r="B109" t="s">
        <v>631</v>
      </c>
      <c r="H109" t="str">
        <f>_xll.BDP($A109,H$2)</f>
        <v>#N/A N/A</v>
      </c>
      <c r="I109" t="str">
        <f>_xll.BDP($A109,I$2)</f>
        <v>#N/A N/A</v>
      </c>
      <c r="J109" t="str">
        <f>_xll.BDP($A109,J$2)</f>
        <v>#N/A N/A</v>
      </c>
      <c r="K109" t="str">
        <f>_xll.BDP($A109,K$2)</f>
        <v>#N/A N/A</v>
      </c>
      <c r="L109" t="str">
        <f>_xll.BDP($A109,L$2)</f>
        <v>#N/A N/A</v>
      </c>
      <c r="M109" t="str">
        <f>_xll.BDP($A109,M$2)</f>
        <v>#N/A N/A</v>
      </c>
      <c r="O109">
        <f>_xll.BDP($A109,O$2)</f>
        <v>204.71</v>
      </c>
      <c r="P109">
        <f>_xll.BDP($A109,P$2)</f>
        <v>55.832000000000001</v>
      </c>
      <c r="Q109">
        <f>_xll.BDP($A109,Q$2)</f>
        <v>36.640125054955789</v>
      </c>
      <c r="R109">
        <f>_xll.BDP($A109,R$2)</f>
        <v>27.273704264569393</v>
      </c>
      <c r="S109">
        <f>_xll.BDP($A109,S$2)</f>
        <v>0.98204140502699955</v>
      </c>
      <c r="T109">
        <f>_xll.BDP($A109,T$2)</f>
        <v>0.4394108404399506</v>
      </c>
      <c r="U109">
        <f>_xll.BDP($A109,U$2)</f>
        <v>69.423327895595435</v>
      </c>
      <c r="V109">
        <f>_xll.BDP($A109,V$2)</f>
        <v>553.86399999999992</v>
      </c>
      <c r="W109">
        <f>_xll.BDP($A109,W$2)</f>
        <v>75.006</v>
      </c>
      <c r="X109">
        <f>_xll.BDP($A109,X$2)</f>
        <v>-0.14872377308865012</v>
      </c>
      <c r="Y109">
        <f>_xll.BDP($A109,Y$2)</f>
        <v>10.264794245518754</v>
      </c>
      <c r="Z109">
        <f>_xll.BDP($A109,Z$2)</f>
        <v>57.061999999999998</v>
      </c>
      <c r="AA109">
        <f>_xll.BDP($A109,AA$2)</f>
        <v>-7.730000000000004</v>
      </c>
      <c r="AB109">
        <f>_xll.BDP($A109,AB$2)</f>
        <v>56.673999999999999</v>
      </c>
      <c r="AC109">
        <f>HLOOKUP(A109,'OperMarg BDH'!$B$1:$NK$4,4,FALSE)</f>
        <v>16.06918815913669</v>
      </c>
      <c r="AD109">
        <f>HLOOKUP(A109,'FCFMarg BDH'!$B$1:$NK$4,4,FALSE)</f>
        <v>2.6657332550782868</v>
      </c>
    </row>
    <row r="110" spans="1:30" x14ac:dyDescent="0.25">
      <c r="A110" t="s">
        <v>281</v>
      </c>
      <c r="B110" t="s">
        <v>632</v>
      </c>
      <c r="H110" t="str">
        <f>_xll.BDP($A110,H$2)</f>
        <v>#N/A N/A</v>
      </c>
      <c r="I110" t="str">
        <f>_xll.BDP($A110,I$2)</f>
        <v>#N/A N/A</v>
      </c>
      <c r="J110" t="str">
        <f>_xll.BDP($A110,J$2)</f>
        <v>#N/A N/A</v>
      </c>
      <c r="K110" t="str">
        <f>_xll.BDP($A110,K$2)</f>
        <v>#N/A N/A</v>
      </c>
      <c r="L110" t="str">
        <f>_xll.BDP($A110,L$2)</f>
        <v>#N/A N/A</v>
      </c>
      <c r="M110" t="str">
        <f>_xll.BDP($A110,M$2)</f>
        <v>#N/A N/A</v>
      </c>
      <c r="O110">
        <f>_xll.BDP($A110,O$2)</f>
        <v>86.16</v>
      </c>
      <c r="P110">
        <f>_xll.BDP($A110,P$2)</f>
        <v>-2.0499999999999998</v>
      </c>
      <c r="Q110">
        <f>_xll.BDP($A110,Q$2)</f>
        <v>-18.767409470752092</v>
      </c>
      <c r="R110">
        <f>_xll.BDP($A110,R$2)</f>
        <v>-2.3792943361188486</v>
      </c>
      <c r="S110">
        <f>_xll.BDP($A110,S$2)</f>
        <v>-0.11273027220236456</v>
      </c>
      <c r="T110" t="str">
        <f>_xll.BDP($A110,T$2)</f>
        <v>#N/A N/A</v>
      </c>
      <c r="U110">
        <f>_xll.BDP($A110,U$2)</f>
        <v>-9.8380566801619445</v>
      </c>
      <c r="V110">
        <f>_xll.BDP($A110,V$2)</f>
        <v>106.128</v>
      </c>
      <c r="W110">
        <f>_xll.BDP($A110,W$2)</f>
        <v>-16.170000000000002</v>
      </c>
      <c r="X110">
        <f>_xll.BDP($A110,X$2)</f>
        <v>-58.034335142768889</v>
      </c>
      <c r="Y110">
        <f>_xll.BDP($A110,Y$2)</f>
        <v>17.134969093924322</v>
      </c>
      <c r="Z110">
        <f>_xll.BDP($A110,Z$2)</f>
        <v>-1.079</v>
      </c>
      <c r="AA110">
        <f>_xll.BDP($A110,AA$2)</f>
        <v>-11.149999999999999</v>
      </c>
      <c r="AB110">
        <f>_xll.BDP($A110,AB$2)</f>
        <v>14.648</v>
      </c>
      <c r="AC110">
        <f>HLOOKUP(A110,'OperMarg BDH'!$B$1:$NK$4,4,FALSE)</f>
        <v>-1.0123061938761206</v>
      </c>
      <c r="AD110">
        <f>HLOOKUP(A110,'FCFMarg BDH'!$B$1:$NK$4,4,FALSE)</f>
        <v>-0.17036621572455596</v>
      </c>
    </row>
    <row r="111" spans="1:30" x14ac:dyDescent="0.25">
      <c r="A111" t="s">
        <v>282</v>
      </c>
      <c r="B111" t="s">
        <v>633</v>
      </c>
      <c r="H111" t="str">
        <f>_xll.BDP($A111,H$2)</f>
        <v>#N/A N/A</v>
      </c>
      <c r="I111" t="str">
        <f>_xll.BDP($A111,I$2)</f>
        <v>#N/A N/A</v>
      </c>
      <c r="J111" t="str">
        <f>_xll.BDP($A111,J$2)</f>
        <v>#N/A N/A</v>
      </c>
      <c r="K111" t="str">
        <f>_xll.BDP($A111,K$2)</f>
        <v>#N/A N/A</v>
      </c>
      <c r="L111" t="str">
        <f>_xll.BDP($A111,L$2)</f>
        <v>#N/A N/A</v>
      </c>
      <c r="M111" t="str">
        <f>_xll.BDP($A111,M$2)</f>
        <v>#N/A N/A</v>
      </c>
      <c r="O111">
        <f>_xll.BDP($A111,O$2)</f>
        <v>3282.4520000000002</v>
      </c>
      <c r="P111">
        <f>_xll.BDP($A111,P$2)</f>
        <v>58.634000000000015</v>
      </c>
      <c r="Q111">
        <f>_xll.BDP($A111,Q$2)</f>
        <v>3.155781105100699</v>
      </c>
      <c r="R111">
        <f>_xll.BDP($A111,R$2)</f>
        <v>1.7862865930712777</v>
      </c>
      <c r="S111">
        <f>_xll.BDP($A111,S$2)</f>
        <v>2.420504064584204E-2</v>
      </c>
      <c r="T111">
        <f>_xll.BDP($A111,T$2)</f>
        <v>3.1629954548161092</v>
      </c>
      <c r="U111">
        <f>_xll.BDP($A111,U$2)</f>
        <v>3.1715674564018403</v>
      </c>
      <c r="V111">
        <f>_xll.BDP($A111,V$2)</f>
        <v>6701.9629999999997</v>
      </c>
      <c r="W111">
        <f>_xll.BDP($A111,W$2)</f>
        <v>103.58699999999999</v>
      </c>
      <c r="X111">
        <f>_xll.BDP($A111,X$2)</f>
        <v>24.850545419717324</v>
      </c>
      <c r="Y111">
        <f>_xll.BDP($A111,Y$2)</f>
        <v>36.144454990276735</v>
      </c>
      <c r="Z111">
        <f>_xll.BDP($A111,Z$2)</f>
        <v>450.50700000000001</v>
      </c>
      <c r="AA111">
        <f>_xll.BDP($A111,AA$2)</f>
        <v>99.354999999999905</v>
      </c>
      <c r="AB111">
        <f>_xll.BDP($A111,AB$2)</f>
        <v>634.11899999999991</v>
      </c>
      <c r="AC111">
        <f>HLOOKUP(A111,'OperMarg BDH'!$B$1:$NK$4,4,FALSE)</f>
        <v>1.7000097115463799</v>
      </c>
      <c r="AD111">
        <f>HLOOKUP(A111,'FCFMarg BDH'!$B$1:$NK$4,4,FALSE)</f>
        <v>0.15420066543812455</v>
      </c>
    </row>
    <row r="112" spans="1:30" x14ac:dyDescent="0.25">
      <c r="A112" t="s">
        <v>283</v>
      </c>
      <c r="B112" t="s">
        <v>634</v>
      </c>
      <c r="H112" t="str">
        <f>_xll.BDP($A112,H$2)</f>
        <v>#N/A N/A</v>
      </c>
      <c r="I112" t="str">
        <f>_xll.BDP($A112,I$2)</f>
        <v>#N/A N/A</v>
      </c>
      <c r="J112" t="str">
        <f>_xll.BDP($A112,J$2)</f>
        <v>#N/A N/A</v>
      </c>
      <c r="K112" t="str">
        <f>_xll.BDP($A112,K$2)</f>
        <v>#N/A N/A</v>
      </c>
      <c r="L112" t="str">
        <f>_xll.BDP($A112,L$2)</f>
        <v>#N/A N/A</v>
      </c>
      <c r="M112" t="str">
        <f>_xll.BDP($A112,M$2)</f>
        <v>#N/A N/A</v>
      </c>
      <c r="O112">
        <f>_xll.BDP($A112,O$2)</f>
        <v>103.556</v>
      </c>
      <c r="P112">
        <f>_xll.BDP($A112,P$2)</f>
        <v>4.4219999999999997</v>
      </c>
      <c r="Q112">
        <f>_xll.BDP($A112,Q$2)</f>
        <v>4.5492294024489173</v>
      </c>
      <c r="R112">
        <f>_xll.BDP($A112,R$2)</f>
        <v>4.2701533469813429</v>
      </c>
      <c r="S112" t="str">
        <f>_xll.BDP($A112,S$2)</f>
        <v>#N/A N/A</v>
      </c>
      <c r="T112">
        <f>_xll.BDP($A112,T$2)</f>
        <v>0</v>
      </c>
      <c r="U112" t="str">
        <f>_xll.BDP($A112,U$2)</f>
        <v>#N/A N/A</v>
      </c>
      <c r="V112">
        <f>_xll.BDP($A112,V$2)</f>
        <v>86.066999999999993</v>
      </c>
      <c r="W112">
        <f>_xll.BDP($A112,W$2)</f>
        <v>4.7109999999999994</v>
      </c>
      <c r="X112">
        <f>_xll.BDP($A112,X$2)</f>
        <v>-29.628495611349255</v>
      </c>
      <c r="Y112">
        <f>_xll.BDP($A112,Y$2)</f>
        <v>0</v>
      </c>
      <c r="Z112">
        <f>_xll.BDP($A112,Z$2)</f>
        <v>4.7329999999999997</v>
      </c>
      <c r="AA112">
        <f>_xll.BDP($A112,AA$2)</f>
        <v>3.375</v>
      </c>
      <c r="AB112">
        <f>_xll.BDP($A112,AB$2)</f>
        <v>20.320999999999998</v>
      </c>
      <c r="AC112">
        <f>HLOOKUP(A112,'OperMarg BDH'!$B$1:$NK$4,4,FALSE)</f>
        <v>1.0936241717716237</v>
      </c>
      <c r="AD112">
        <f>HLOOKUP(A112,'FCFMarg BDH'!$B$1:$NK$4,4,FALSE)</f>
        <v>0.48154969631313665</v>
      </c>
    </row>
    <row r="113" spans="1:30" x14ac:dyDescent="0.25">
      <c r="A113" t="s">
        <v>284</v>
      </c>
      <c r="B113" t="s">
        <v>635</v>
      </c>
      <c r="H113" t="str">
        <f>_xll.BDP($A113,H$2)</f>
        <v>#N/A N/A</v>
      </c>
      <c r="I113" t="str">
        <f>_xll.BDP($A113,I$2)</f>
        <v>#N/A N/A</v>
      </c>
      <c r="J113" t="str">
        <f>_xll.BDP($A113,J$2)</f>
        <v>#N/A N/A</v>
      </c>
      <c r="K113" t="str">
        <f>_xll.BDP($A113,K$2)</f>
        <v>#N/A N/A</v>
      </c>
      <c r="L113" t="str">
        <f>_xll.BDP($A113,L$2)</f>
        <v>#N/A N/A</v>
      </c>
      <c r="M113" t="str">
        <f>_xll.BDP($A113,M$2)</f>
        <v>#N/A N/A</v>
      </c>
      <c r="O113">
        <f>_xll.BDP($A113,O$2)</f>
        <v>70.262</v>
      </c>
      <c r="P113">
        <f>_xll.BDP($A113,P$2)</f>
        <v>-6.431</v>
      </c>
      <c r="Q113">
        <f>_xll.BDP($A113,Q$2)</f>
        <v>-5.7769491332441438</v>
      </c>
      <c r="R113">
        <f>_xll.BDP($A113,R$2)</f>
        <v>-9.1528849164555517</v>
      </c>
      <c r="S113">
        <f>_xll.BDP($A113,S$2)</f>
        <v>-1.0688050523516701</v>
      </c>
      <c r="T113" t="str">
        <f>_xll.BDP($A113,T$2)</f>
        <v>#N/A N/A</v>
      </c>
      <c r="U113" t="str">
        <f>_xll.BDP($A113,U$2)</f>
        <v>#N/A N/A</v>
      </c>
      <c r="V113">
        <f>_xll.BDP($A113,V$2)</f>
        <v>32.646999999999998</v>
      </c>
      <c r="W113">
        <f>_xll.BDP($A113,W$2)</f>
        <v>-4.0590000000000002</v>
      </c>
      <c r="X113">
        <f>_xll.BDP($A113,X$2)</f>
        <v>-90.7838635618225</v>
      </c>
      <c r="Y113">
        <f>_xll.BDP($A113,Y$2)</f>
        <v>18.430483658529116</v>
      </c>
      <c r="Z113">
        <f>_xll.BDP($A113,Z$2)</f>
        <v>-4.6589999999999998</v>
      </c>
      <c r="AA113">
        <f>_xll.BDP($A113,AA$2)</f>
        <v>-0.23999999999999666</v>
      </c>
      <c r="AB113">
        <f>_xll.BDP($A113,AB$2)</f>
        <v>8.7850000000000001</v>
      </c>
      <c r="AC113">
        <f>HLOOKUP(A113,'OperMarg BDH'!$B$1:$NK$4,4,FALSE)</f>
        <v>-0.32847910374312161</v>
      </c>
      <c r="AD113">
        <f>HLOOKUP(A113,'FCFMarg BDH'!$B$1:$NK$4,4,FALSE)</f>
        <v>4.5134503782936708E-2</v>
      </c>
    </row>
    <row r="114" spans="1:30" x14ac:dyDescent="0.25">
      <c r="A114" t="s">
        <v>285</v>
      </c>
      <c r="B114" t="s">
        <v>636</v>
      </c>
      <c r="H114" t="str">
        <f>_xll.BDP($A114,H$2)</f>
        <v>#N/A N/A</v>
      </c>
      <c r="I114" t="str">
        <f>_xll.BDP($A114,I$2)</f>
        <v>#N/A N/A</v>
      </c>
      <c r="J114" t="str">
        <f>_xll.BDP($A114,J$2)</f>
        <v>#N/A N/A</v>
      </c>
      <c r="K114" t="str">
        <f>_xll.BDP($A114,K$2)</f>
        <v>#N/A N/A</v>
      </c>
      <c r="L114" t="str">
        <f>_xll.BDP($A114,L$2)</f>
        <v>#N/A N/A</v>
      </c>
      <c r="M114" t="str">
        <f>_xll.BDP($A114,M$2)</f>
        <v>#N/A N/A</v>
      </c>
      <c r="O114">
        <f>_xll.BDP($A114,O$2)</f>
        <v>241.137</v>
      </c>
      <c r="P114">
        <f>_xll.BDP($A114,P$2)</f>
        <v>-9.8759999999999977</v>
      </c>
      <c r="Q114">
        <f>_xll.BDP($A114,Q$2)</f>
        <v>13.328108087933416</v>
      </c>
      <c r="R114">
        <f>_xll.BDP($A114,R$2)</f>
        <v>-4.095597108697544</v>
      </c>
      <c r="S114" t="str">
        <f>_xll.BDP($A114,S$2)</f>
        <v>#N/A N/A</v>
      </c>
      <c r="T114">
        <f>_xll.BDP($A114,T$2)</f>
        <v>0</v>
      </c>
      <c r="U114" t="str">
        <f>_xll.BDP($A114,U$2)</f>
        <v>#N/A N/A</v>
      </c>
      <c r="V114">
        <f>_xll.BDP($A114,V$2)</f>
        <v>302.05799999999999</v>
      </c>
      <c r="W114">
        <f>_xll.BDP($A114,W$2)</f>
        <v>32.139000000000003</v>
      </c>
      <c r="X114">
        <f>_xll.BDP($A114,X$2)</f>
        <v>-2.5744940638557661</v>
      </c>
      <c r="Y114">
        <f>_xll.BDP($A114,Y$2)</f>
        <v>0</v>
      </c>
      <c r="Z114">
        <f>_xll.BDP($A114,Z$2)</f>
        <v>49.186</v>
      </c>
      <c r="AA114">
        <f>_xll.BDP($A114,AA$2)</f>
        <v>9.8969999999999985</v>
      </c>
      <c r="AB114">
        <f>_xll.BDP($A114,AB$2)</f>
        <v>5.9459999999999997</v>
      </c>
      <c r="AC114">
        <f>HLOOKUP(A114,'OperMarg BDH'!$B$1:$NK$4,4,FALSE)</f>
        <v>8.6012686305337329</v>
      </c>
      <c r="AD114">
        <f>HLOOKUP(A114,'FCFMarg BDH'!$B$1:$NK$4,4,FALSE)</f>
        <v>-0.59973472700939789</v>
      </c>
    </row>
    <row r="115" spans="1:30" x14ac:dyDescent="0.25">
      <c r="A115" t="s">
        <v>286</v>
      </c>
      <c r="B115" t="s">
        <v>637</v>
      </c>
      <c r="H115" t="str">
        <f>_xll.BDP($A115,H$2)</f>
        <v>#N/A N/A</v>
      </c>
      <c r="I115" t="str">
        <f>_xll.BDP($A115,I$2)</f>
        <v>#N/A N/A</v>
      </c>
      <c r="J115" t="str">
        <f>_xll.BDP($A115,J$2)</f>
        <v>#N/A N/A</v>
      </c>
      <c r="K115" t="str">
        <f>_xll.BDP($A115,K$2)</f>
        <v>#N/A N/A</v>
      </c>
      <c r="L115" t="str">
        <f>_xll.BDP($A115,L$2)</f>
        <v>#N/A N/A</v>
      </c>
      <c r="M115" t="str">
        <f>_xll.BDP($A115,M$2)</f>
        <v>#N/A N/A</v>
      </c>
      <c r="O115">
        <f>_xll.BDP($A115,O$2)</f>
        <v>3575</v>
      </c>
      <c r="P115">
        <f>_xll.BDP($A115,P$2)</f>
        <v>615</v>
      </c>
      <c r="Q115">
        <f>_xll.BDP($A115,Q$2)</f>
        <v>0.92307692307692313</v>
      </c>
      <c r="R115">
        <f>_xll.BDP($A115,R$2)</f>
        <v>17.2027972027972</v>
      </c>
      <c r="S115">
        <f>_xll.BDP($A115,S$2)</f>
        <v>1.0603448275862069</v>
      </c>
      <c r="T115">
        <f>_xll.BDP($A115,T$2)</f>
        <v>1.506426735218509</v>
      </c>
      <c r="U115">
        <f>_xll.BDP($A115,U$2)</f>
        <v>8.6666666666666661</v>
      </c>
      <c r="V115">
        <f>_xll.BDP($A115,V$2)</f>
        <v>5716</v>
      </c>
      <c r="W115">
        <f>_xll.BDP($A115,W$2)</f>
        <v>33</v>
      </c>
      <c r="X115">
        <f>_xll.BDP($A115,X$2)</f>
        <v>-73.699421965317924</v>
      </c>
      <c r="Y115">
        <f>_xll.BDP($A115,Y$2)</f>
        <v>10.146955913226034</v>
      </c>
      <c r="Z115">
        <f>_xll.BDP($A115,Z$2)</f>
        <v>712</v>
      </c>
      <c r="AA115">
        <f>_xll.BDP($A115,AA$2)</f>
        <v>-345</v>
      </c>
      <c r="AB115">
        <f>_xll.BDP($A115,AB$2)</f>
        <v>1782</v>
      </c>
      <c r="AC115">
        <f>HLOOKUP(A115,'OperMarg BDH'!$B$1:$NK$4,4,FALSE)</f>
        <v>-9.3089712108807482E-2</v>
      </c>
      <c r="AD115">
        <f>HLOOKUP(A115,'FCFMarg BDH'!$B$1:$NK$4,4,FALSE)</f>
        <v>0.26456709581968807</v>
      </c>
    </row>
    <row r="116" spans="1:30" x14ac:dyDescent="0.25">
      <c r="A116" t="s">
        <v>287</v>
      </c>
      <c r="B116" t="s">
        <v>638</v>
      </c>
      <c r="H116" t="str">
        <f>_xll.BDP($A116,H$2)</f>
        <v>#N/A N/A</v>
      </c>
      <c r="I116" t="str">
        <f>_xll.BDP($A116,I$2)</f>
        <v>#N/A N/A</v>
      </c>
      <c r="J116" t="str">
        <f>_xll.BDP($A116,J$2)</f>
        <v>#N/A N/A</v>
      </c>
      <c r="K116" t="str">
        <f>_xll.BDP($A116,K$2)</f>
        <v>#N/A N/A</v>
      </c>
      <c r="L116" t="str">
        <f>_xll.BDP($A116,L$2)</f>
        <v>#N/A N/A</v>
      </c>
      <c r="M116" t="str">
        <f>_xll.BDP($A116,M$2)</f>
        <v>#N/A N/A</v>
      </c>
      <c r="O116">
        <f>_xll.BDP($A116,O$2)</f>
        <v>727.69299999999998</v>
      </c>
      <c r="P116">
        <f>_xll.BDP($A116,P$2)</f>
        <v>39.524000000000001</v>
      </c>
      <c r="Q116">
        <f>_xll.BDP($A116,Q$2)</f>
        <v>24.00023086658797</v>
      </c>
      <c r="R116">
        <f>_xll.BDP($A116,R$2)</f>
        <v>5.4314113231816163</v>
      </c>
      <c r="S116" t="str">
        <f>_xll.BDP($A116,S$2)</f>
        <v>#N/A N/A</v>
      </c>
      <c r="T116">
        <f>_xll.BDP($A116,T$2)</f>
        <v>0</v>
      </c>
      <c r="U116">
        <f>_xll.BDP($A116,U$2)</f>
        <v>59.741045214327656</v>
      </c>
      <c r="V116">
        <f>_xll.BDP($A116,V$2)</f>
        <v>1026.384</v>
      </c>
      <c r="W116">
        <f>_xll.BDP($A116,W$2)</f>
        <v>174.648</v>
      </c>
      <c r="X116">
        <f>_xll.BDP($A116,X$2)</f>
        <v>-46.262427519708119</v>
      </c>
      <c r="Y116">
        <f>_xll.BDP($A116,Y$2)</f>
        <v>0</v>
      </c>
      <c r="Z116">
        <f>_xll.BDP($A116,Z$2)</f>
        <v>89.338999999999999</v>
      </c>
      <c r="AA116">
        <f>_xll.BDP($A116,AA$2)</f>
        <v>145.60699999999997</v>
      </c>
      <c r="AB116">
        <f>_xll.BDP($A116,AB$2)</f>
        <v>177.084</v>
      </c>
      <c r="AC116">
        <f>HLOOKUP(A116,'OperMarg BDH'!$B$1:$NK$4,4,FALSE)</f>
        <v>0.60105656719223832</v>
      </c>
      <c r="AD116">
        <f>HLOOKUP(A116,'FCFMarg BDH'!$B$1:$NK$4,4,FALSE)</f>
        <v>1.1336688494953193</v>
      </c>
    </row>
    <row r="117" spans="1:30" x14ac:dyDescent="0.25">
      <c r="A117" t="s">
        <v>288</v>
      </c>
      <c r="B117" t="s">
        <v>639</v>
      </c>
      <c r="H117" t="str">
        <f>_xll.BDP($A117,H$2)</f>
        <v>#N/A N/A</v>
      </c>
      <c r="I117" t="str">
        <f>_xll.BDP($A117,I$2)</f>
        <v>#N/A N/A</v>
      </c>
      <c r="J117" t="str">
        <f>_xll.BDP($A117,J$2)</f>
        <v>#N/A N/A</v>
      </c>
      <c r="K117" t="str">
        <f>_xll.BDP($A117,K$2)</f>
        <v>#N/A N/A</v>
      </c>
      <c r="L117" t="str">
        <f>_xll.BDP($A117,L$2)</f>
        <v>#N/A N/A</v>
      </c>
      <c r="M117" t="str">
        <f>_xll.BDP($A117,M$2)</f>
        <v>#N/A N/A</v>
      </c>
      <c r="O117">
        <f>_xll.BDP($A117,O$2)</f>
        <v>168.14699999999999</v>
      </c>
      <c r="P117">
        <f>_xll.BDP($A117,P$2)</f>
        <v>-29.347000000000001</v>
      </c>
      <c r="Q117">
        <f>_xll.BDP($A117,Q$2)</f>
        <v>-11.414417146901226</v>
      </c>
      <c r="R117">
        <f>_xll.BDP($A117,R$2)</f>
        <v>-17.453180847710637</v>
      </c>
      <c r="S117">
        <f>_xll.BDP($A117,S$2)</f>
        <v>-1.3520224822629689</v>
      </c>
      <c r="T117" t="str">
        <f>_xll.BDP($A117,T$2)</f>
        <v>#N/A N/A</v>
      </c>
      <c r="U117">
        <f>_xll.BDP($A117,U$2)</f>
        <v>-13.13125</v>
      </c>
      <c r="V117">
        <f>_xll.BDP($A117,V$2)</f>
        <v>173.714</v>
      </c>
      <c r="W117">
        <f>_xll.BDP($A117,W$2)</f>
        <v>-19.192999999999998</v>
      </c>
      <c r="X117">
        <f>_xll.BDP($A117,X$2)</f>
        <v>5.536722047065104</v>
      </c>
      <c r="Y117">
        <f>_xll.BDP($A117,Y$2)</f>
        <v>12.495250814557259</v>
      </c>
      <c r="Z117">
        <f>_xll.BDP($A117,Z$2)</f>
        <v>-22.105</v>
      </c>
      <c r="AA117">
        <f>_xll.BDP($A117,AA$2)</f>
        <v>28.558000000000007</v>
      </c>
      <c r="AB117">
        <f>_xll.BDP($A117,AB$2)</f>
        <v>16.103999999999999</v>
      </c>
      <c r="AC117">
        <f>HLOOKUP(A117,'OperMarg BDH'!$B$1:$NK$4,4,FALSE)</f>
        <v>-1.7569829782738497</v>
      </c>
      <c r="AD117">
        <f>HLOOKUP(A117,'FCFMarg BDH'!$B$1:$NK$4,4,FALSE)</f>
        <v>-0.47069356372331278</v>
      </c>
    </row>
    <row r="118" spans="1:30" x14ac:dyDescent="0.25">
      <c r="A118" t="s">
        <v>289</v>
      </c>
      <c r="B118" t="s">
        <v>640</v>
      </c>
      <c r="H118" t="str">
        <f>_xll.BDP($A118,H$2)</f>
        <v>#N/A N/A</v>
      </c>
      <c r="I118" t="str">
        <f>_xll.BDP($A118,I$2)</f>
        <v>#N/A N/A</v>
      </c>
      <c r="J118" t="str">
        <f>_xll.BDP($A118,J$2)</f>
        <v>#N/A N/A</v>
      </c>
      <c r="K118" t="str">
        <f>_xll.BDP($A118,K$2)</f>
        <v>#N/A N/A</v>
      </c>
      <c r="L118" t="str">
        <f>_xll.BDP($A118,L$2)</f>
        <v>#N/A N/A</v>
      </c>
      <c r="M118" t="str">
        <f>_xll.BDP($A118,M$2)</f>
        <v>#N/A N/A</v>
      </c>
      <c r="O118">
        <f>_xll.BDP($A118,O$2)</f>
        <v>520.29600000000005</v>
      </c>
      <c r="P118">
        <f>_xll.BDP($A118,P$2)</f>
        <v>-0.90700000000000358</v>
      </c>
      <c r="Q118">
        <f>_xll.BDP($A118,Q$2)</f>
        <v>-12.117717606900687</v>
      </c>
      <c r="R118">
        <f>_xll.BDP($A118,R$2)</f>
        <v>-0.17432384642588133</v>
      </c>
      <c r="S118">
        <f>_xll.BDP($A118,S$2)</f>
        <v>-8.6597445995942573E-4</v>
      </c>
      <c r="T118">
        <f>_xll.BDP($A118,T$2)</f>
        <v>13.240850793805752</v>
      </c>
      <c r="U118">
        <f>_xll.BDP($A118,U$2)</f>
        <v>0.64065658361181932</v>
      </c>
      <c r="V118">
        <f>_xll.BDP($A118,V$2)</f>
        <v>1580.9379999999999</v>
      </c>
      <c r="W118">
        <f>_xll.BDP($A118,W$2)</f>
        <v>-63.047999999999995</v>
      </c>
      <c r="X118">
        <f>_xll.BDP($A118,X$2)</f>
        <v>557.02875580853708</v>
      </c>
      <c r="Y118">
        <f>_xll.BDP($A118,Y$2)</f>
        <v>66.250226131575047</v>
      </c>
      <c r="Z118">
        <f>_xll.BDP($A118,Z$2)</f>
        <v>32.616</v>
      </c>
      <c r="AA118">
        <f>_xll.BDP($A118,AA$2)</f>
        <v>-12.728000000000009</v>
      </c>
      <c r="AB118">
        <f>_xll.BDP($A118,AB$2)</f>
        <v>66.814999999999998</v>
      </c>
      <c r="AC118">
        <f>HLOOKUP(A118,'OperMarg BDH'!$B$1:$NK$4,4,FALSE)</f>
        <v>-1.1225779163750467</v>
      </c>
      <c r="AD118">
        <f>HLOOKUP(A118,'FCFMarg BDH'!$B$1:$NK$4,4,FALSE)</f>
        <v>0.45852583359838628</v>
      </c>
    </row>
    <row r="119" spans="1:30" x14ac:dyDescent="0.25">
      <c r="A119" t="s">
        <v>290</v>
      </c>
      <c r="B119" t="s">
        <v>641</v>
      </c>
      <c r="H119" t="str">
        <f>_xll.BDP($A119,H$2)</f>
        <v>#N/A N/A</v>
      </c>
      <c r="I119" t="str">
        <f>_xll.BDP($A119,I$2)</f>
        <v>#N/A N/A</v>
      </c>
      <c r="J119" t="str">
        <f>_xll.BDP($A119,J$2)</f>
        <v>#N/A N/A</v>
      </c>
      <c r="K119" t="str">
        <f>_xll.BDP($A119,K$2)</f>
        <v>#N/A N/A</v>
      </c>
      <c r="L119" t="str">
        <f>_xll.BDP($A119,L$2)</f>
        <v>#N/A N/A</v>
      </c>
      <c r="M119" t="str">
        <f>_xll.BDP($A119,M$2)</f>
        <v>#N/A N/A</v>
      </c>
      <c r="O119" t="str">
        <f>_xll.BDP($A119,O$2)</f>
        <v>#N/A N/A</v>
      </c>
      <c r="P119" t="str">
        <f>_xll.BDP($A119,P$2)</f>
        <v>#N/A N/A</v>
      </c>
      <c r="Q119" t="str">
        <f>_xll.BDP($A119,Q$2)</f>
        <v>#N/A N/A</v>
      </c>
      <c r="R119" t="str">
        <f>_xll.BDP($A119,R$2)</f>
        <v>#N/A N/A</v>
      </c>
      <c r="S119" t="str">
        <f>_xll.BDP($A119,S$2)</f>
        <v>#N/A N/A</v>
      </c>
      <c r="T119" t="str">
        <f>_xll.BDP($A119,T$2)</f>
        <v>#N/A N/A</v>
      </c>
      <c r="U119" t="str">
        <f>_xll.BDP($A119,U$2)</f>
        <v>#N/A N/A</v>
      </c>
      <c r="V119" t="str">
        <f>_xll.BDP($A119,V$2)</f>
        <v>#N/A N/A</v>
      </c>
      <c r="W119" t="str">
        <f>_xll.BDP($A119,W$2)</f>
        <v>#N/A N/A</v>
      </c>
      <c r="X119" t="str">
        <f>_xll.BDP($A119,X$2)</f>
        <v>#N/A N/A</v>
      </c>
      <c r="Y119" t="str">
        <f>_xll.BDP($A119,Y$2)</f>
        <v>#N/A N/A</v>
      </c>
      <c r="Z119" t="str">
        <f>_xll.BDP($A119,Z$2)</f>
        <v>#N/A N/A</v>
      </c>
      <c r="AA119" t="str">
        <f>_xll.BDP($A119,AA$2)</f>
        <v>#N/A N/A</v>
      </c>
      <c r="AB119" t="str">
        <f>_xll.BDP($A119,AB$2)</f>
        <v>#N/A N/A</v>
      </c>
      <c r="AC119" t="e">
        <f>HLOOKUP(A119,'OperMarg BDH'!$B$1:$NK$4,4,FALSE)</f>
        <v>#DIV/0!</v>
      </c>
      <c r="AD119" t="e">
        <f>HLOOKUP(A119,'FCFMarg BDH'!$B$1:$NK$4,4,FALSE)</f>
        <v>#DIV/0!</v>
      </c>
    </row>
    <row r="120" spans="1:30" x14ac:dyDescent="0.25">
      <c r="A120" t="s">
        <v>291</v>
      </c>
      <c r="B120" t="s">
        <v>642</v>
      </c>
      <c r="H120" t="str">
        <f>_xll.BDP($A120,H$2)</f>
        <v>#N/A N/A</v>
      </c>
      <c r="I120" t="str">
        <f>_xll.BDP($A120,I$2)</f>
        <v>#N/A N/A</v>
      </c>
      <c r="J120" t="str">
        <f>_xll.BDP($A120,J$2)</f>
        <v>#N/A N/A</v>
      </c>
      <c r="K120" t="str">
        <f>_xll.BDP($A120,K$2)</f>
        <v>#N/A N/A</v>
      </c>
      <c r="L120" t="str">
        <f>_xll.BDP($A120,L$2)</f>
        <v>#N/A N/A</v>
      </c>
      <c r="M120" t="str">
        <f>_xll.BDP($A120,M$2)</f>
        <v>#N/A N/A</v>
      </c>
      <c r="O120">
        <f>_xll.BDP($A120,O$2)</f>
        <v>43.045000000000002</v>
      </c>
      <c r="P120">
        <f>_xll.BDP($A120,P$2)</f>
        <v>0.95600000000000018</v>
      </c>
      <c r="Q120">
        <f>_xll.BDP($A120,Q$2)</f>
        <v>-6.7092577535137643</v>
      </c>
      <c r="R120">
        <f>_xll.BDP($A120,R$2)</f>
        <v>2.2209315832268559</v>
      </c>
      <c r="S120" t="str">
        <f>_xll.BDP($A120,S$2)</f>
        <v>#N/A N/A</v>
      </c>
      <c r="T120" t="str">
        <f>_xll.BDP($A120,T$2)</f>
        <v>#N/A N/A</v>
      </c>
      <c r="U120" t="str">
        <f>_xll.BDP($A120,U$2)</f>
        <v>#N/A N/A</v>
      </c>
      <c r="V120">
        <f>_xll.BDP($A120,V$2)</f>
        <v>101.935</v>
      </c>
      <c r="W120">
        <f>_xll.BDP($A120,W$2)</f>
        <v>-2.8879999999999999</v>
      </c>
      <c r="X120">
        <f>_xll.BDP($A120,X$2)</f>
        <v>-23.272162457573494</v>
      </c>
      <c r="Y120">
        <f>_xll.BDP($A120,Y$2)</f>
        <v>0</v>
      </c>
      <c r="Z120">
        <f>_xll.BDP($A120,Z$2)</f>
        <v>2.0880000000000001</v>
      </c>
      <c r="AA120">
        <f>_xll.BDP($A120,AA$2)</f>
        <v>-0.91799999999999926</v>
      </c>
      <c r="AB120">
        <f>_xll.BDP($A120,AB$2)</f>
        <v>14.370999999999999</v>
      </c>
      <c r="AC120">
        <f>HLOOKUP(A120,'OperMarg BDH'!$B$1:$NK$4,4,FALSE)</f>
        <v>-1.0945275341831164</v>
      </c>
      <c r="AD120">
        <f>HLOOKUP(A120,'FCFMarg BDH'!$B$1:$NK$4,4,FALSE)</f>
        <v>-0.28379666345334115</v>
      </c>
    </row>
    <row r="121" spans="1:30" x14ac:dyDescent="0.25">
      <c r="A121" t="s">
        <v>292</v>
      </c>
      <c r="B121" t="s">
        <v>643</v>
      </c>
      <c r="H121" t="str">
        <f>_xll.BDP($A121,H$2)</f>
        <v>#N/A N/A</v>
      </c>
      <c r="I121" t="str">
        <f>_xll.BDP($A121,I$2)</f>
        <v>#N/A N/A</v>
      </c>
      <c r="J121" t="str">
        <f>_xll.BDP($A121,J$2)</f>
        <v>#N/A N/A</v>
      </c>
      <c r="K121" t="str">
        <f>_xll.BDP($A121,K$2)</f>
        <v>#N/A N/A</v>
      </c>
      <c r="L121" t="str">
        <f>_xll.BDP($A121,L$2)</f>
        <v>#N/A N/A</v>
      </c>
      <c r="M121" t="str">
        <f>_xll.BDP($A121,M$2)</f>
        <v>#N/A N/A</v>
      </c>
      <c r="O121">
        <f>_xll.BDP($A121,O$2)</f>
        <v>383.46</v>
      </c>
      <c r="P121">
        <f>_xll.BDP($A121,P$2)</f>
        <v>42.801000000000002</v>
      </c>
      <c r="Q121">
        <f>_xll.BDP($A121,Q$2)</f>
        <v>7.2278725290773487</v>
      </c>
      <c r="R121">
        <f>_xll.BDP($A121,R$2)</f>
        <v>11.161790017211706</v>
      </c>
      <c r="S121" t="str">
        <f>_xll.BDP($A121,S$2)</f>
        <v>#N/A N/A</v>
      </c>
      <c r="T121">
        <f>_xll.BDP($A121,T$2)</f>
        <v>0</v>
      </c>
      <c r="U121">
        <f>_xll.BDP($A121,U$2)</f>
        <v>33.754556500607535</v>
      </c>
      <c r="V121">
        <f>_xll.BDP($A121,V$2)</f>
        <v>415.95499999999998</v>
      </c>
      <c r="W121">
        <f>_xll.BDP($A121,W$2)</f>
        <v>27.715999999999998</v>
      </c>
      <c r="X121">
        <f>_xll.BDP($A121,X$2)</f>
        <v>-55.358726506985278</v>
      </c>
      <c r="Y121">
        <f>_xll.BDP($A121,Y$2)</f>
        <v>0</v>
      </c>
      <c r="Z121">
        <f>_xll.BDP($A121,Z$2)</f>
        <v>79.463999999999999</v>
      </c>
      <c r="AA121">
        <f>_xll.BDP($A121,AA$2)</f>
        <v>-5.2380000000000138</v>
      </c>
      <c r="AB121">
        <f>_xll.BDP($A121,AB$2)</f>
        <v>149.18899999999999</v>
      </c>
      <c r="AC121">
        <f>HLOOKUP(A121,'OperMarg BDH'!$B$1:$NK$4,4,FALSE)</f>
        <v>-0.93387550442519829</v>
      </c>
      <c r="AD121">
        <f>HLOOKUP(A121,'FCFMarg BDH'!$B$1:$NK$4,4,FALSE)</f>
        <v>0.28294249597585913</v>
      </c>
    </row>
    <row r="122" spans="1:30" x14ac:dyDescent="0.25">
      <c r="A122" t="s">
        <v>293</v>
      </c>
      <c r="B122" t="s">
        <v>644</v>
      </c>
      <c r="H122" t="str">
        <f>_xll.BDP($A122,H$2)</f>
        <v>#N/A N/A</v>
      </c>
      <c r="I122" t="str">
        <f>_xll.BDP($A122,I$2)</f>
        <v>#N/A N/A</v>
      </c>
      <c r="J122" t="str">
        <f>_xll.BDP($A122,J$2)</f>
        <v>#N/A N/A</v>
      </c>
      <c r="K122" t="str">
        <f>_xll.BDP($A122,K$2)</f>
        <v>#N/A N/A</v>
      </c>
      <c r="L122" t="str">
        <f>_xll.BDP($A122,L$2)</f>
        <v>#N/A N/A</v>
      </c>
      <c r="M122" t="str">
        <f>_xll.BDP($A122,M$2)</f>
        <v>#N/A N/A</v>
      </c>
      <c r="O122">
        <f>_xll.BDP($A122,O$2)</f>
        <v>232.846</v>
      </c>
      <c r="P122">
        <f>_xll.BDP($A122,P$2)</f>
        <v>-7.1289999999999996</v>
      </c>
      <c r="Q122">
        <f>_xll.BDP($A122,Q$2)</f>
        <v>-9.5161608960428783</v>
      </c>
      <c r="R122">
        <f>_xll.BDP($A122,R$2)</f>
        <v>-3.0616802521838467</v>
      </c>
      <c r="S122">
        <f>_xll.BDP($A122,S$2)</f>
        <v>-0.82159732626483806</v>
      </c>
      <c r="T122" t="str">
        <f>_xll.BDP($A122,T$2)</f>
        <v>#N/A N/A</v>
      </c>
      <c r="U122">
        <f>_xll.BDP($A122,U$2)</f>
        <v>-7.3854014598540143</v>
      </c>
      <c r="V122">
        <f>_xll.BDP($A122,V$2)</f>
        <v>116.669</v>
      </c>
      <c r="W122">
        <f>_xll.BDP($A122,W$2)</f>
        <v>-22.157999999999998</v>
      </c>
      <c r="X122">
        <f>_xll.BDP($A122,X$2)</f>
        <v>-73.404466994975891</v>
      </c>
      <c r="Y122">
        <f>_xll.BDP($A122,Y$2)</f>
        <v>7.4372798258320554</v>
      </c>
      <c r="Z122">
        <f>_xll.BDP($A122,Z$2)</f>
        <v>-0.872</v>
      </c>
      <c r="AA122">
        <f>_xll.BDP($A122,AA$2)</f>
        <v>4.2280000000000051</v>
      </c>
      <c r="AB122">
        <f>_xll.BDP($A122,AB$2)</f>
        <v>38.19</v>
      </c>
      <c r="AC122">
        <f>HLOOKUP(A122,'OperMarg BDH'!$B$1:$NK$4,4,FALSE)</f>
        <v>-1.8412458695705602</v>
      </c>
      <c r="AD122">
        <f>HLOOKUP(A122,'FCFMarg BDH'!$B$1:$NK$4,4,FALSE)</f>
        <v>-0.43247270235142687</v>
      </c>
    </row>
    <row r="123" spans="1:30" x14ac:dyDescent="0.25">
      <c r="A123" t="s">
        <v>294</v>
      </c>
      <c r="B123" t="s">
        <v>645</v>
      </c>
      <c r="H123" t="str">
        <f>_xll.BDP($A123,H$2)</f>
        <v>#N/A N/A</v>
      </c>
      <c r="I123" t="str">
        <f>_xll.BDP($A123,I$2)</f>
        <v>#N/A N/A</v>
      </c>
      <c r="J123" t="str">
        <f>_xll.BDP($A123,J$2)</f>
        <v>#N/A N/A</v>
      </c>
      <c r="K123" t="str">
        <f>_xll.BDP($A123,K$2)</f>
        <v>#N/A N/A</v>
      </c>
      <c r="L123" t="str">
        <f>_xll.BDP($A123,L$2)</f>
        <v>#N/A N/A</v>
      </c>
      <c r="M123" t="str">
        <f>_xll.BDP($A123,M$2)</f>
        <v>#N/A N/A</v>
      </c>
      <c r="O123">
        <f>_xll.BDP($A123,O$2)</f>
        <v>259.37599999999998</v>
      </c>
      <c r="P123">
        <f>_xll.BDP($A123,P$2)</f>
        <v>8.6029999999999998</v>
      </c>
      <c r="Q123">
        <f>_xll.BDP($A123,Q$2)</f>
        <v>-15.975649250508914</v>
      </c>
      <c r="R123">
        <f>_xll.BDP($A123,R$2)</f>
        <v>3.3168064894207636</v>
      </c>
      <c r="S123" t="str">
        <f>_xll.BDP($A123,S$2)</f>
        <v>#N/A N/A</v>
      </c>
      <c r="T123" t="str">
        <f>_xll.BDP($A123,T$2)</f>
        <v>#N/A N/A</v>
      </c>
      <c r="U123" t="str">
        <f>_xll.BDP($A123,U$2)</f>
        <v>#N/A N/A</v>
      </c>
      <c r="V123">
        <f>_xll.BDP($A123,V$2)</f>
        <v>295.26</v>
      </c>
      <c r="W123">
        <f>_xll.BDP($A123,W$2)</f>
        <v>-41.436999999999998</v>
      </c>
      <c r="X123">
        <f>_xll.BDP($A123,X$2)</f>
        <v>-58.46530158436024</v>
      </c>
      <c r="Y123">
        <f>_xll.BDP($A123,Y$2)</f>
        <v>0</v>
      </c>
      <c r="Z123">
        <f>_xll.BDP($A123,Z$2)</f>
        <v>16.936</v>
      </c>
      <c r="AA123">
        <f>_xll.BDP($A123,AA$2)</f>
        <v>-17.965000000000003</v>
      </c>
      <c r="AB123">
        <f>_xll.BDP($A123,AB$2)</f>
        <v>16.297999999999998</v>
      </c>
      <c r="AC123">
        <f>HLOOKUP(A123,'OperMarg BDH'!$B$1:$NK$4,4,FALSE)</f>
        <v>-0.49048095245503459</v>
      </c>
      <c r="AD123">
        <f>HLOOKUP(A123,'FCFMarg BDH'!$B$1:$NK$4,4,FALSE)</f>
        <v>0.29619470491846839</v>
      </c>
    </row>
    <row r="124" spans="1:30" x14ac:dyDescent="0.25">
      <c r="A124" t="s">
        <v>295</v>
      </c>
      <c r="B124" t="s">
        <v>646</v>
      </c>
      <c r="H124" t="str">
        <f>_xll.BDP($A124,H$2)</f>
        <v>BB-    *-</v>
      </c>
      <c r="I124" t="str">
        <f>_xll.BDP($A124,I$2)</f>
        <v>#N/A N/A</v>
      </c>
      <c r="J124" t="str">
        <f>_xll.BDP($A124,J$2)</f>
        <v>#N/A N/A</v>
      </c>
      <c r="K124" t="str">
        <f>_xll.BDP($A124,K$2)</f>
        <v>#N/A N/A</v>
      </c>
      <c r="L124" t="str">
        <f>_xll.BDP($A124,L$2)</f>
        <v>B1</v>
      </c>
      <c r="M124" t="str">
        <f>_xll.BDP($A124,M$2)</f>
        <v>B+</v>
      </c>
      <c r="O124">
        <f>_xll.BDP($A124,O$2)</f>
        <v>482.08300000000003</v>
      </c>
      <c r="P124">
        <f>_xll.BDP($A124,P$2)</f>
        <v>-2.0480000000000018</v>
      </c>
      <c r="Q124">
        <f>_xll.BDP($A124,Q$2)</f>
        <v>6.0611969308189666</v>
      </c>
      <c r="R124">
        <f>_xll.BDP($A124,R$2)</f>
        <v>-0.42482311137293816</v>
      </c>
      <c r="S124">
        <f>_xll.BDP($A124,S$2)</f>
        <v>-6.5545018994613716E-3</v>
      </c>
      <c r="T124">
        <f>_xll.BDP($A124,T$2)</f>
        <v>4.6641953176038049</v>
      </c>
      <c r="U124">
        <f>_xll.BDP($A124,U$2)</f>
        <v>6.4258416002602052</v>
      </c>
      <c r="V124">
        <f>_xll.BDP($A124,V$2)</f>
        <v>747.78099999999995</v>
      </c>
      <c r="W124">
        <f>_xll.BDP($A124,W$2)</f>
        <v>29.22</v>
      </c>
      <c r="X124">
        <f>_xll.BDP($A124,X$2)</f>
        <v>83.469114823289786</v>
      </c>
      <c r="Y124">
        <f>_xll.BDP($A124,Y$2)</f>
        <v>41.784559917943895</v>
      </c>
      <c r="Z124">
        <f>_xll.BDP($A124,Z$2)</f>
        <v>32.597999999999999</v>
      </c>
      <c r="AA124">
        <f>_xll.BDP($A124,AA$2)</f>
        <v>29.419999999999973</v>
      </c>
      <c r="AB124">
        <f>_xll.BDP($A124,AB$2)</f>
        <v>40.335999999999999</v>
      </c>
      <c r="AC124">
        <f>HLOOKUP(A124,'OperMarg BDH'!$B$1:$NK$4,4,FALSE)</f>
        <v>1.2613047677045799</v>
      </c>
      <c r="AD124">
        <f>HLOOKUP(A124,'FCFMarg BDH'!$B$1:$NK$4,4,FALSE)</f>
        <v>0.61520545328772069</v>
      </c>
    </row>
    <row r="125" spans="1:30" x14ac:dyDescent="0.25">
      <c r="A125" t="s">
        <v>296</v>
      </c>
      <c r="B125" t="s">
        <v>647</v>
      </c>
      <c r="H125" t="str">
        <f>_xll.BDP($A125,H$2)</f>
        <v>#N/A N/A</v>
      </c>
      <c r="I125" t="str">
        <f>_xll.BDP($A125,I$2)</f>
        <v>#N/A N/A</v>
      </c>
      <c r="J125" t="str">
        <f>_xll.BDP($A125,J$2)</f>
        <v>#N/A N/A</v>
      </c>
      <c r="K125" t="str">
        <f>_xll.BDP($A125,K$2)</f>
        <v>#N/A N/A</v>
      </c>
      <c r="L125" t="str">
        <f>_xll.BDP($A125,L$2)</f>
        <v>#N/A N/A</v>
      </c>
      <c r="M125" t="str">
        <f>_xll.BDP($A125,M$2)</f>
        <v>#N/A N/A</v>
      </c>
      <c r="O125">
        <f>_xll.BDP($A125,O$2)</f>
        <v>1057.5360000000001</v>
      </c>
      <c r="P125">
        <f>_xll.BDP($A125,P$2)</f>
        <v>-18.175000000000001</v>
      </c>
      <c r="Q125">
        <f>_xll.BDP($A125,Q$2)</f>
        <v>5.8670343137254894</v>
      </c>
      <c r="R125">
        <f>_xll.BDP($A125,R$2)</f>
        <v>-1.7186176167998064</v>
      </c>
      <c r="S125">
        <f>_xll.BDP($A125,S$2)</f>
        <v>-0.2638340494716061</v>
      </c>
      <c r="T125">
        <f>_xll.BDP($A125,T$2)</f>
        <v>0.84978937634850515</v>
      </c>
      <c r="U125">
        <f>_xll.BDP($A125,U$2)</f>
        <v>39.42556468172485</v>
      </c>
      <c r="V125">
        <f>_xll.BDP($A125,V$2)</f>
        <v>553.84500000000003</v>
      </c>
      <c r="W125">
        <f>_xll.BDP($A125,W$2)</f>
        <v>62.045999999999999</v>
      </c>
      <c r="X125">
        <f>_xll.BDP($A125,X$2)</f>
        <v>-4.2386338467544835</v>
      </c>
      <c r="Y125">
        <f>_xll.BDP($A125,Y$2)</f>
        <v>12.438137023896578</v>
      </c>
      <c r="Z125">
        <f>_xll.BDP($A125,Z$2)</f>
        <v>-8.2230000000000008</v>
      </c>
      <c r="AA125">
        <f>_xll.BDP($A125,AA$2)</f>
        <v>30.523000000000025</v>
      </c>
      <c r="AB125">
        <f>_xll.BDP($A125,AB$2)</f>
        <v>80.179000000000002</v>
      </c>
      <c r="AC125">
        <f>HLOOKUP(A125,'OperMarg BDH'!$B$1:$NK$4,4,FALSE)</f>
        <v>6.1165563948548458</v>
      </c>
      <c r="AD125">
        <f>HLOOKUP(A125,'FCFMarg BDH'!$B$1:$NK$4,4,FALSE)</f>
        <v>-0.14846600801648441</v>
      </c>
    </row>
    <row r="126" spans="1:30" x14ac:dyDescent="0.25">
      <c r="A126" t="s">
        <v>297</v>
      </c>
      <c r="B126" t="s">
        <v>648</v>
      </c>
      <c r="H126" t="str">
        <f>_xll.BDP($A126,H$2)</f>
        <v>#N/A N/A</v>
      </c>
      <c r="I126" t="str">
        <f>_xll.BDP($A126,I$2)</f>
        <v>#N/A N/A</v>
      </c>
      <c r="J126" t="str">
        <f>_xll.BDP($A126,J$2)</f>
        <v>#N/A N/A</v>
      </c>
      <c r="K126" t="str">
        <f>_xll.BDP($A126,K$2)</f>
        <v>#N/A N/A</v>
      </c>
      <c r="L126" t="str">
        <f>_xll.BDP($A126,L$2)</f>
        <v>#N/A N/A</v>
      </c>
      <c r="M126" t="str">
        <f>_xll.BDP($A126,M$2)</f>
        <v>#N/A N/A</v>
      </c>
      <c r="O126">
        <f>_xll.BDP($A126,O$2)</f>
        <v>25.093</v>
      </c>
      <c r="P126">
        <f>_xll.BDP($A126,P$2)</f>
        <v>8.3450000000000006</v>
      </c>
      <c r="Q126">
        <f>_xll.BDP($A126,Q$2)</f>
        <v>22.312995656159089</v>
      </c>
      <c r="R126">
        <f>_xll.BDP($A126,R$2)</f>
        <v>33.256286613796682</v>
      </c>
      <c r="S126">
        <f>_xll.BDP($A126,S$2)</f>
        <v>439.21052631578954</v>
      </c>
      <c r="T126">
        <f>_xll.BDP($A126,T$2)</f>
        <v>2.0929884885633127E-3</v>
      </c>
      <c r="U126">
        <f>_xll.BDP($A126,U$2)</f>
        <v>298.25</v>
      </c>
      <c r="V126">
        <f>_xll.BDP($A126,V$2)</f>
        <v>43.183999999999997</v>
      </c>
      <c r="W126">
        <f>_xll.BDP($A126,W$2)</f>
        <v>5.5989999999999993</v>
      </c>
      <c r="X126">
        <f>_xll.BDP($A126,X$2)</f>
        <v>-42.052848632961663</v>
      </c>
      <c r="Y126">
        <f>_xll.BDP($A126,Y$2)</f>
        <v>4.3997776954427567E-2</v>
      </c>
      <c r="Z126">
        <f>_xll.BDP($A126,Z$2)</f>
        <v>8.6150000000000002</v>
      </c>
      <c r="AA126">
        <f>_xll.BDP($A126,AA$2)</f>
        <v>-5.1589999999999989</v>
      </c>
      <c r="AB126">
        <f>_xll.BDP($A126,AB$2)</f>
        <v>13.785</v>
      </c>
      <c r="AC126">
        <f>HLOOKUP(A126,'OperMarg BDH'!$B$1:$NK$4,4,FALSE)</f>
        <v>0.9143982969022395</v>
      </c>
      <c r="AD126">
        <f>HLOOKUP(A126,'FCFMarg BDH'!$B$1:$NK$4,4,FALSE)</f>
        <v>0.43356994057803078</v>
      </c>
    </row>
    <row r="127" spans="1:30" x14ac:dyDescent="0.25">
      <c r="A127" t="s">
        <v>298</v>
      </c>
      <c r="B127" t="s">
        <v>649</v>
      </c>
      <c r="H127" t="str">
        <f>_xll.BDP($A127,H$2)</f>
        <v>#N/A N/A</v>
      </c>
      <c r="I127" t="str">
        <f>_xll.BDP($A127,I$2)</f>
        <v>#N/A N/A</v>
      </c>
      <c r="J127" t="str">
        <f>_xll.BDP($A127,J$2)</f>
        <v>#N/A N/A</v>
      </c>
      <c r="K127" t="str">
        <f>_xll.BDP($A127,K$2)</f>
        <v>#N/A N/A</v>
      </c>
      <c r="L127" t="str">
        <f>_xll.BDP($A127,L$2)</f>
        <v>#N/A N/A</v>
      </c>
      <c r="M127" t="str">
        <f>_xll.BDP($A127,M$2)</f>
        <v>#N/A N/A</v>
      </c>
      <c r="O127">
        <f>_xll.BDP($A127,O$2)</f>
        <v>54.514000000000003</v>
      </c>
      <c r="P127">
        <f>_xll.BDP($A127,P$2)</f>
        <v>7.6809999999999992</v>
      </c>
      <c r="Q127">
        <f>_xll.BDP($A127,Q$2)</f>
        <v>-0.22379572219980184</v>
      </c>
      <c r="R127">
        <f>_xll.BDP($A127,R$2)</f>
        <v>14.089958542759657</v>
      </c>
      <c r="S127">
        <f>_xll.BDP($A127,S$2)</f>
        <v>1.4999023628197614</v>
      </c>
      <c r="T127">
        <f>_xll.BDP($A127,T$2)</f>
        <v>10.445506692160611</v>
      </c>
      <c r="U127">
        <f>_xll.BDP($A127,U$2)</f>
        <v>2.9726224783861674</v>
      </c>
      <c r="V127">
        <f>_xll.BDP($A127,V$2)</f>
        <v>84.84899999999999</v>
      </c>
      <c r="W127">
        <f>_xll.BDP($A127,W$2)</f>
        <v>-0.122</v>
      </c>
      <c r="X127">
        <f>_xll.BDP($A127,X$2)</f>
        <v>-66.507190498972776</v>
      </c>
      <c r="Y127">
        <f>_xll.BDP($A127,Y$2)</f>
        <v>6.035427642046459</v>
      </c>
      <c r="Z127">
        <f>_xll.BDP($A127,Z$2)</f>
        <v>8.4269999999999996</v>
      </c>
      <c r="AA127">
        <f>_xll.BDP($A127,AA$2)</f>
        <v>-6.7049999999999947</v>
      </c>
      <c r="AB127">
        <f>_xll.BDP($A127,AB$2)</f>
        <v>28.753</v>
      </c>
      <c r="AC127">
        <f>HLOOKUP(A127,'OperMarg BDH'!$B$1:$NK$4,4,FALSE)</f>
        <v>0.1273066865833333</v>
      </c>
      <c r="AD127">
        <f>HLOOKUP(A127,'FCFMarg BDH'!$B$1:$NK$4,4,FALSE)</f>
        <v>0.36501884021542713</v>
      </c>
    </row>
    <row r="128" spans="1:30" x14ac:dyDescent="0.25">
      <c r="A128" t="s">
        <v>299</v>
      </c>
      <c r="B128" t="s">
        <v>650</v>
      </c>
      <c r="H128" t="str">
        <f>_xll.BDP($A128,H$2)</f>
        <v>NR</v>
      </c>
      <c r="I128" t="str">
        <f>_xll.BDP($A128,I$2)</f>
        <v>#N/A N/A</v>
      </c>
      <c r="J128" t="str">
        <f>_xll.BDP($A128,J$2)</f>
        <v>#N/A N/A</v>
      </c>
      <c r="K128" t="str">
        <f>_xll.BDP($A128,K$2)</f>
        <v>#N/A N/A</v>
      </c>
      <c r="L128" t="str">
        <f>_xll.BDP($A128,L$2)</f>
        <v>#N/A N/A</v>
      </c>
      <c r="M128" t="str">
        <f>_xll.BDP($A128,M$2)</f>
        <v>#N/A N/A</v>
      </c>
      <c r="O128">
        <f>_xll.BDP($A128,O$2)</f>
        <v>519.55399999999997</v>
      </c>
      <c r="P128">
        <f>_xll.BDP($A128,P$2)</f>
        <v>-49.216000000000001</v>
      </c>
      <c r="Q128">
        <f>_xll.BDP($A128,Q$2)</f>
        <v>-9.6682924200371865</v>
      </c>
      <c r="R128">
        <f>_xll.BDP($A128,R$2)</f>
        <v>-9.4727400809155551</v>
      </c>
      <c r="S128">
        <f>_xll.BDP($A128,S$2)</f>
        <v>-0.40486003142403526</v>
      </c>
      <c r="T128" t="str">
        <f>_xll.BDP($A128,T$2)</f>
        <v>#N/A N/A</v>
      </c>
      <c r="U128">
        <f>_xll.BDP($A128,U$2)</f>
        <v>-5.1956834532374092</v>
      </c>
      <c r="V128">
        <f>_xll.BDP($A128,V$2)</f>
        <v>526.43200000000002</v>
      </c>
      <c r="W128">
        <f>_xll.BDP($A128,W$2)</f>
        <v>-50.231999999999999</v>
      </c>
      <c r="X128">
        <f>_xll.BDP($A128,X$2)</f>
        <v>10.006253509622747</v>
      </c>
      <c r="Y128">
        <f>_xll.BDP($A128,Y$2)</f>
        <v>23.091871314813687</v>
      </c>
      <c r="Z128">
        <f>_xll.BDP($A128,Z$2)</f>
        <v>-26.843</v>
      </c>
      <c r="AA128">
        <f>_xll.BDP($A128,AA$2)</f>
        <v>22.911999999999978</v>
      </c>
      <c r="AB128">
        <f>_xll.BDP($A128,AB$2)</f>
        <v>73.19</v>
      </c>
      <c r="AC128">
        <f>HLOOKUP(A128,'OperMarg BDH'!$B$1:$NK$4,4,FALSE)</f>
        <v>-3.110445784595248E-2</v>
      </c>
      <c r="AD128">
        <f>HLOOKUP(A128,'FCFMarg BDH'!$B$1:$NK$4,4,FALSE)</f>
        <v>-4.081848647111707E-2</v>
      </c>
    </row>
    <row r="129" spans="1:30" x14ac:dyDescent="0.25">
      <c r="A129" t="s">
        <v>27</v>
      </c>
      <c r="B129" t="s">
        <v>651</v>
      </c>
      <c r="H129" t="str">
        <f>_xll.BDP($A129,H$2)</f>
        <v>#N/A N/A</v>
      </c>
      <c r="I129" t="str">
        <f>_xll.BDP($A129,I$2)</f>
        <v>#N/A N/A</v>
      </c>
      <c r="J129" t="str">
        <f>_xll.BDP($A129,J$2)</f>
        <v>#N/A N/A</v>
      </c>
      <c r="K129" t="str">
        <f>_xll.BDP($A129,K$2)</f>
        <v>#N/A N/A</v>
      </c>
      <c r="L129" t="str">
        <f>_xll.BDP($A129,L$2)</f>
        <v>#N/A N/A</v>
      </c>
      <c r="M129" t="str">
        <f>_xll.BDP($A129,M$2)</f>
        <v>#N/A N/A</v>
      </c>
      <c r="O129">
        <f>_xll.BDP($A129,O$2)</f>
        <v>1481.3140000000001</v>
      </c>
      <c r="P129">
        <f>_xll.BDP($A129,P$2)</f>
        <v>473.11</v>
      </c>
      <c r="Q129">
        <f>_xll.BDP($A129,Q$2)</f>
        <v>29.083502890001711</v>
      </c>
      <c r="R129">
        <f>_xll.BDP($A129,R$2)</f>
        <v>31.938535651455396</v>
      </c>
      <c r="S129" t="str">
        <f>_xll.BDP($A129,S$2)</f>
        <v>#N/A N/A</v>
      </c>
      <c r="T129">
        <f>_xll.BDP($A129,T$2)</f>
        <v>0</v>
      </c>
      <c r="U129" t="str">
        <f>_xll.BDP($A129,U$2)</f>
        <v>#N/A N/A</v>
      </c>
      <c r="V129">
        <f>_xll.BDP($A129,V$2)</f>
        <v>2230.5540000000001</v>
      </c>
      <c r="W129">
        <f>_xll.BDP($A129,W$2)</f>
        <v>430.81799999999998</v>
      </c>
      <c r="X129">
        <f>_xll.BDP($A129,X$2)</f>
        <v>-35.233558976598609</v>
      </c>
      <c r="Y129">
        <f>_xll.BDP($A129,Y$2)</f>
        <v>0</v>
      </c>
      <c r="Z129">
        <f>_xll.BDP($A129,Z$2)</f>
        <v>499.69299999999998</v>
      </c>
      <c r="AA129">
        <f>_xll.BDP($A129,AA$2)</f>
        <v>-55.023000000000025</v>
      </c>
      <c r="AB129">
        <f>_xll.BDP($A129,AB$2)</f>
        <v>189.69299999999998</v>
      </c>
      <c r="AC129">
        <f>HLOOKUP(A129,'OperMarg BDH'!$B$1:$NK$4,4,FALSE)</f>
        <v>14.313766103410504</v>
      </c>
      <c r="AD129">
        <f>HLOOKUP(A129,'FCFMarg BDH'!$B$1:$NK$4,4,FALSE)</f>
        <v>4.7044789529893158</v>
      </c>
    </row>
    <row r="130" spans="1:30" x14ac:dyDescent="0.25">
      <c r="A130" t="s">
        <v>70</v>
      </c>
      <c r="B130" t="s">
        <v>652</v>
      </c>
      <c r="H130" t="str">
        <f>_xll.BDP($A130,H$2)</f>
        <v>#N/A N/A</v>
      </c>
      <c r="I130" t="str">
        <f>_xll.BDP($A130,I$2)</f>
        <v>#N/A N/A</v>
      </c>
      <c r="J130" t="str">
        <f>_xll.BDP($A130,J$2)</f>
        <v>#N/A N/A</v>
      </c>
      <c r="K130" t="str">
        <f>_xll.BDP($A130,K$2)</f>
        <v>#N/A N/A</v>
      </c>
      <c r="L130" t="str">
        <f>_xll.BDP($A130,L$2)</f>
        <v>#N/A N/A</v>
      </c>
      <c r="M130" t="str">
        <f>_xll.BDP($A130,M$2)</f>
        <v>#N/A N/A</v>
      </c>
      <c r="O130">
        <f>_xll.BDP($A130,O$2)</f>
        <v>7872</v>
      </c>
      <c r="P130">
        <f>_xll.BDP($A130,P$2)</f>
        <v>2860</v>
      </c>
      <c r="Q130">
        <f>_xll.BDP($A130,Q$2)</f>
        <v>35.619918699186989</v>
      </c>
      <c r="R130">
        <f>_xll.BDP($A130,R$2)</f>
        <v>36.331300813008134</v>
      </c>
      <c r="S130">
        <f>_xll.BDP($A130,S$2)</f>
        <v>6.0084033613445378</v>
      </c>
      <c r="T130">
        <f>_xll.BDP($A130,T$2)</f>
        <v>6.0336849898204703E-2</v>
      </c>
      <c r="U130">
        <f>_xll.BDP($A130,U$2)</f>
        <v>68.125</v>
      </c>
      <c r="V130">
        <f>_xll.BDP($A130,V$2)</f>
        <v>17895</v>
      </c>
      <c r="W130">
        <f>_xll.BDP($A130,W$2)</f>
        <v>2804</v>
      </c>
      <c r="X130">
        <f>_xll.BDP($A130,X$2)</f>
        <v>-70.930833872010339</v>
      </c>
      <c r="Y130">
        <f>_xll.BDP($A130,Y$2)</f>
        <v>2.6599608829281922</v>
      </c>
      <c r="Z130">
        <f>_xll.BDP($A130,Z$2)</f>
        <v>4222</v>
      </c>
      <c r="AA130">
        <f>_xll.BDP($A130,AA$2)</f>
        <v>-194</v>
      </c>
      <c r="AB130">
        <f>_xll.BDP($A130,AB$2)</f>
        <v>3323</v>
      </c>
      <c r="AC130">
        <f>HLOOKUP(A130,'OperMarg BDH'!$B$1:$NK$4,4,FALSE)</f>
        <v>0.98762710155721412</v>
      </c>
      <c r="AD130">
        <f>HLOOKUP(A130,'FCFMarg BDH'!$B$1:$NK$4,4,FALSE)</f>
        <v>1.288920051637567</v>
      </c>
    </row>
    <row r="131" spans="1:30" x14ac:dyDescent="0.25">
      <c r="A131" t="s">
        <v>300</v>
      </c>
      <c r="B131" t="s">
        <v>653</v>
      </c>
      <c r="H131" t="str">
        <f>_xll.BDP($A131,H$2)</f>
        <v>BB+</v>
      </c>
      <c r="I131" t="str">
        <f>_xll.BDP($A131,I$2)</f>
        <v>#N/A N/A</v>
      </c>
      <c r="J131" t="str">
        <f>_xll.BDP($A131,J$2)</f>
        <v>#N/A N/A</v>
      </c>
      <c r="K131" t="str">
        <f>_xll.BDP($A131,K$2)</f>
        <v>#N/A N/A</v>
      </c>
      <c r="L131" t="str">
        <f>_xll.BDP($A131,L$2)</f>
        <v>#N/A N/A</v>
      </c>
      <c r="M131" t="str">
        <f>_xll.BDP($A131,M$2)</f>
        <v>BB+</v>
      </c>
      <c r="O131">
        <f>_xll.BDP($A131,O$2)</f>
        <v>1405.4</v>
      </c>
      <c r="P131">
        <f>_xll.BDP($A131,P$2)</f>
        <v>100.89999999999999</v>
      </c>
      <c r="Q131">
        <f>_xll.BDP($A131,Q$2)</f>
        <v>1.4515440444001706</v>
      </c>
      <c r="R131">
        <f>_xll.BDP($A131,R$2)</f>
        <v>7.1794506901949608</v>
      </c>
      <c r="S131">
        <f>_xll.BDP($A131,S$2)</f>
        <v>0.50424787606196897</v>
      </c>
      <c r="T131">
        <f>_xll.BDP($A131,T$2)</f>
        <v>1.1819255759007679</v>
      </c>
      <c r="U131">
        <f>_xll.BDP($A131,U$2)</f>
        <v>25.874999999999996</v>
      </c>
      <c r="V131">
        <f>_xll.BDP($A131,V$2)</f>
        <v>1796</v>
      </c>
      <c r="W131">
        <f>_xll.BDP($A131,W$2)</f>
        <v>20.399999999999999</v>
      </c>
      <c r="X131">
        <f>_xll.BDP($A131,X$2)</f>
        <v>-16.127849864379446</v>
      </c>
      <c r="Y131">
        <f>_xll.BDP($A131,Y$2)</f>
        <v>11.14142538975501</v>
      </c>
      <c r="Z131">
        <f>_xll.BDP($A131,Z$2)</f>
        <v>176.1</v>
      </c>
      <c r="AA131">
        <f>_xll.BDP($A131,AA$2)</f>
        <v>1.7999999999999829</v>
      </c>
      <c r="AB131">
        <f>_xll.BDP($A131,AB$2)</f>
        <v>417.79999999999995</v>
      </c>
      <c r="AC131">
        <f>HLOOKUP(A131,'OperMarg BDH'!$B$1:$NK$4,4,FALSE)</f>
        <v>0.8335215342562815</v>
      </c>
      <c r="AD131">
        <f>HLOOKUP(A131,'FCFMarg BDH'!$B$1:$NK$4,4,FALSE)</f>
        <v>0.49093438421605767</v>
      </c>
    </row>
    <row r="132" spans="1:30" x14ac:dyDescent="0.25">
      <c r="A132" t="s">
        <v>301</v>
      </c>
      <c r="B132" t="s">
        <v>654</v>
      </c>
      <c r="H132" t="str">
        <f>_xll.BDP($A132,H$2)</f>
        <v>#N/A N/A</v>
      </c>
      <c r="I132" t="str">
        <f>_xll.BDP($A132,I$2)</f>
        <v>#N/A N/A</v>
      </c>
      <c r="J132" t="str">
        <f>_xll.BDP($A132,J$2)</f>
        <v>#N/A N/A</v>
      </c>
      <c r="K132" t="str">
        <f>_xll.BDP($A132,K$2)</f>
        <v>#N/A N/A</v>
      </c>
      <c r="L132" t="str">
        <f>_xll.BDP($A132,L$2)</f>
        <v>#N/A N/A</v>
      </c>
      <c r="M132" t="str">
        <f>_xll.BDP($A132,M$2)</f>
        <v>#N/A N/A</v>
      </c>
      <c r="O132">
        <f>_xll.BDP($A132,O$2)</f>
        <v>58.636504000000002</v>
      </c>
      <c r="P132">
        <f>_xll.BDP($A132,P$2)</f>
        <v>-12.671092000000002</v>
      </c>
      <c r="Q132">
        <f>_xll.BDP($A132,Q$2)</f>
        <v>-16.407603359163431</v>
      </c>
      <c r="R132">
        <f>_xll.BDP($A132,R$2)</f>
        <v>-21.609562534628601</v>
      </c>
      <c r="S132" t="str">
        <f>_xll.BDP($A132,S$2)</f>
        <v>#N/A N/A</v>
      </c>
      <c r="T132" t="str">
        <f>_xll.BDP($A132,T$2)</f>
        <v>#N/A N/A</v>
      </c>
      <c r="U132" t="str">
        <f>_xll.BDP($A132,U$2)</f>
        <v>#N/A N/A</v>
      </c>
      <c r="V132">
        <f>_xll.BDP($A132,V$2)</f>
        <v>53.218404</v>
      </c>
      <c r="W132">
        <f>_xll.BDP($A132,W$2)</f>
        <v>-9.6208449999999992</v>
      </c>
      <c r="X132">
        <f>_xll.BDP($A132,X$2)</f>
        <v>-211.18899751202272</v>
      </c>
      <c r="Y132">
        <f>_xll.BDP($A132,Y$2)</f>
        <v>0</v>
      </c>
      <c r="Z132">
        <f>_xll.BDP($A132,Z$2)</f>
        <v>-11.134924999999999</v>
      </c>
      <c r="AA132">
        <f>_xll.BDP($A132,AA$2)</f>
        <v>5.5351700000000026</v>
      </c>
      <c r="AB132">
        <f>_xll.BDP($A132,AB$2)</f>
        <v>19.288339999999998</v>
      </c>
      <c r="AC132">
        <f>HLOOKUP(A132,'OperMarg BDH'!$B$1:$NK$4,4,FALSE)</f>
        <v>-1.3619319457823602</v>
      </c>
      <c r="AD132">
        <f>HLOOKUP(A132,'FCFMarg BDH'!$B$1:$NK$4,4,FALSE)</f>
        <v>-0.5576486348126064</v>
      </c>
    </row>
    <row r="133" spans="1:30" x14ac:dyDescent="0.25">
      <c r="A133" t="s">
        <v>302</v>
      </c>
      <c r="B133" t="s">
        <v>655</v>
      </c>
      <c r="H133" t="str">
        <f>_xll.BDP($A133,H$2)</f>
        <v>#N/A N/A</v>
      </c>
      <c r="I133" t="str">
        <f>_xll.BDP($A133,I$2)</f>
        <v>#N/A N/A</v>
      </c>
      <c r="J133" t="str">
        <f>_xll.BDP($A133,J$2)</f>
        <v>#N/A N/A</v>
      </c>
      <c r="K133" t="str">
        <f>_xll.BDP($A133,K$2)</f>
        <v>#N/A N/A</v>
      </c>
      <c r="L133" t="str">
        <f>_xll.BDP($A133,L$2)</f>
        <v>#N/A N/A</v>
      </c>
      <c r="M133" t="str">
        <f>_xll.BDP($A133,M$2)</f>
        <v>#N/A N/A</v>
      </c>
      <c r="O133">
        <f>_xll.BDP($A133,O$2)</f>
        <v>1156.8330000000001</v>
      </c>
      <c r="P133">
        <f>_xll.BDP($A133,P$2)</f>
        <v>-31.076000000000008</v>
      </c>
      <c r="Q133">
        <f>_xll.BDP($A133,Q$2)</f>
        <v>9.6310357674789717</v>
      </c>
      <c r="R133">
        <f>_xll.BDP($A133,R$2)</f>
        <v>-2.6862995782450887</v>
      </c>
      <c r="S133">
        <f>_xll.BDP($A133,S$2)</f>
        <v>-0.1231864525028938</v>
      </c>
      <c r="T133">
        <f>_xll.BDP($A133,T$2)</f>
        <v>1.4071332212835597</v>
      </c>
      <c r="U133">
        <f>_xll.BDP($A133,U$2)</f>
        <v>32.731927167838478</v>
      </c>
      <c r="V133">
        <f>_xll.BDP($A133,V$2)</f>
        <v>1497.5459999999998</v>
      </c>
      <c r="W133">
        <f>_xll.BDP($A133,W$2)</f>
        <v>111.41499999999999</v>
      </c>
      <c r="X133">
        <f>_xll.BDP($A133,X$2)</f>
        <v>-25.663371910489456</v>
      </c>
      <c r="Y133">
        <f>_xll.BDP($A133,Y$2)</f>
        <v>16.845425783248057</v>
      </c>
      <c r="Z133">
        <f>_xll.BDP($A133,Z$2)</f>
        <v>99.114999999999995</v>
      </c>
      <c r="AA133">
        <f>_xll.BDP($A133,AA$2)</f>
        <v>101.75</v>
      </c>
      <c r="AB133">
        <f>_xll.BDP($A133,AB$2)</f>
        <v>303.101</v>
      </c>
      <c r="AC133">
        <f>HLOOKUP(A133,'OperMarg BDH'!$B$1:$NK$4,4,FALSE)</f>
        <v>1.039871398845841</v>
      </c>
      <c r="AD133">
        <f>HLOOKUP(A133,'FCFMarg BDH'!$B$1:$NK$4,4,FALSE)</f>
        <v>7.364579860417439E-2</v>
      </c>
    </row>
    <row r="134" spans="1:30" x14ac:dyDescent="0.25">
      <c r="A134" t="s">
        <v>303</v>
      </c>
      <c r="B134" t="s">
        <v>656</v>
      </c>
      <c r="H134" t="str">
        <f>_xll.BDP($A134,H$2)</f>
        <v>#N/A N/A</v>
      </c>
      <c r="I134" t="str">
        <f>_xll.BDP($A134,I$2)</f>
        <v>#N/A N/A</v>
      </c>
      <c r="J134" t="str">
        <f>_xll.BDP($A134,J$2)</f>
        <v>#N/A N/A</v>
      </c>
      <c r="K134" t="str">
        <f>_xll.BDP($A134,K$2)</f>
        <v>#N/A N/A</v>
      </c>
      <c r="L134" t="str">
        <f>_xll.BDP($A134,L$2)</f>
        <v>#N/A N/A</v>
      </c>
      <c r="M134" t="str">
        <f>_xll.BDP($A134,M$2)</f>
        <v>#N/A N/A</v>
      </c>
      <c r="O134">
        <f>_xll.BDP($A134,O$2)</f>
        <v>161.55199999999999</v>
      </c>
      <c r="P134">
        <f>_xll.BDP($A134,P$2)</f>
        <v>-127.322</v>
      </c>
      <c r="Q134">
        <f>_xll.BDP($A134,Q$2)</f>
        <v>-106.60220857680498</v>
      </c>
      <c r="R134">
        <f>_xll.BDP($A134,R$2)</f>
        <v>-78.811775774982678</v>
      </c>
      <c r="S134" t="str">
        <f>_xll.BDP($A134,S$2)</f>
        <v>#N/A N/A</v>
      </c>
      <c r="T134" t="str">
        <f>_xll.BDP($A134,T$2)</f>
        <v>#N/A N/A</v>
      </c>
      <c r="U134">
        <f>_xll.BDP($A134,U$2)</f>
        <v>-288.49523809523805</v>
      </c>
      <c r="V134">
        <f>_xll.BDP($A134,V$2)</f>
        <v>1376.3129999999999</v>
      </c>
      <c r="W134">
        <f>_xll.BDP($A134,W$2)</f>
        <v>-172.21799999999999</v>
      </c>
      <c r="X134">
        <f>_xll.BDP($A134,X$2)</f>
        <v>-16.593613980318707</v>
      </c>
      <c r="Y134">
        <f>_xll.BDP($A134,Y$2)</f>
        <v>0</v>
      </c>
      <c r="Z134">
        <f>_xll.BDP($A134,Z$2)</f>
        <v>-69.762</v>
      </c>
      <c r="AA134">
        <f>_xll.BDP($A134,AA$2)</f>
        <v>-35.907999999999973</v>
      </c>
      <c r="AB134">
        <f>_xll.BDP($A134,AB$2)</f>
        <v>173.91799999999998</v>
      </c>
      <c r="AC134">
        <f>HLOOKUP(A134,'OperMarg BDH'!$B$1:$NK$4,4,FALSE)</f>
        <v>-1.8150899192739847</v>
      </c>
      <c r="AD134">
        <f>HLOOKUP(A134,'FCFMarg BDH'!$B$1:$NK$4,4,FALSE)</f>
        <v>-0.98647420269695296</v>
      </c>
    </row>
    <row r="135" spans="1:30" x14ac:dyDescent="0.25">
      <c r="A135" t="s">
        <v>304</v>
      </c>
      <c r="B135" t="s">
        <v>657</v>
      </c>
      <c r="H135" t="str">
        <f>_xll.BDP($A135,H$2)</f>
        <v>#N/A N/A</v>
      </c>
      <c r="I135" t="str">
        <f>_xll.BDP($A135,I$2)</f>
        <v>#N/A N/A</v>
      </c>
      <c r="J135" t="str">
        <f>_xll.BDP($A135,J$2)</f>
        <v>#N/A N/A</v>
      </c>
      <c r="K135" t="str">
        <f>_xll.BDP($A135,K$2)</f>
        <v>#N/A N/A</v>
      </c>
      <c r="L135" t="str">
        <f>_xll.BDP($A135,L$2)</f>
        <v>#N/A N/A</v>
      </c>
      <c r="M135" t="str">
        <f>_xll.BDP($A135,M$2)</f>
        <v>#N/A N/A</v>
      </c>
      <c r="O135">
        <f>_xll.BDP($A135,O$2)</f>
        <v>3308.989</v>
      </c>
      <c r="P135">
        <f>_xll.BDP($A135,P$2)</f>
        <v>573.54999999999995</v>
      </c>
      <c r="Q135">
        <f>_xll.BDP($A135,Q$2)</f>
        <v>11.137208373917229</v>
      </c>
      <c r="R135">
        <f>_xll.BDP($A135,R$2)</f>
        <v>17.3330887470463</v>
      </c>
      <c r="S135">
        <f>_xll.BDP($A135,S$2)</f>
        <v>2.5682531579819363</v>
      </c>
      <c r="T135">
        <f>_xll.BDP($A135,T$2)</f>
        <v>0.29903564636885072</v>
      </c>
      <c r="U135">
        <f>_xll.BDP($A135,U$2)</f>
        <v>320.01008492569002</v>
      </c>
      <c r="V135">
        <f>_xll.BDP($A135,V$2)</f>
        <v>6883.5019999999995</v>
      </c>
      <c r="W135">
        <f>_xll.BDP($A135,W$2)</f>
        <v>368.529</v>
      </c>
      <c r="X135">
        <f>_xll.BDP($A135,X$2)</f>
        <v>-34.217432058727312</v>
      </c>
      <c r="Y135">
        <f>_xll.BDP($A135,Y$2)</f>
        <v>3.2443224393629873</v>
      </c>
      <c r="Z135">
        <f>_xll.BDP($A135,Z$2)</f>
        <v>856.12599999999998</v>
      </c>
      <c r="AA135">
        <f>_xll.BDP($A135,AA$2)</f>
        <v>-288.35499999999979</v>
      </c>
      <c r="AB135">
        <f>_xll.BDP($A135,AB$2)</f>
        <v>1325.0719999999999</v>
      </c>
      <c r="AC135">
        <f>HLOOKUP(A135,'OperMarg BDH'!$B$1:$NK$4,4,FALSE)</f>
        <v>-9.9805198232120348E-2</v>
      </c>
      <c r="AD135">
        <f>HLOOKUP(A135,'FCFMarg BDH'!$B$1:$NK$4,4,FALSE)</f>
        <v>0.1577030665680203</v>
      </c>
    </row>
    <row r="136" spans="1:30" x14ac:dyDescent="0.25">
      <c r="A136" t="s">
        <v>68</v>
      </c>
      <c r="B136" t="s">
        <v>658</v>
      </c>
      <c r="H136" t="str">
        <f>_xll.BDP($A136,H$2)</f>
        <v>BBB</v>
      </c>
      <c r="I136" t="str">
        <f>_xll.BDP($A136,I$2)</f>
        <v>#N/A N/A</v>
      </c>
      <c r="J136" t="str">
        <f>_xll.BDP($A136,J$2)</f>
        <v>Baa2</v>
      </c>
      <c r="K136" t="str">
        <f>_xll.BDP($A136,K$2)</f>
        <v>#N/A N/A</v>
      </c>
      <c r="L136" t="str">
        <f>_xll.BDP($A136,L$2)</f>
        <v>Baa2</v>
      </c>
      <c r="M136" t="str">
        <f>_xll.BDP($A136,M$2)</f>
        <v>A-</v>
      </c>
      <c r="O136">
        <f>_xll.BDP($A136,O$2)</f>
        <v>4814</v>
      </c>
      <c r="P136">
        <f>_xll.BDP($A136,P$2)</f>
        <v>803</v>
      </c>
      <c r="Q136">
        <f>_xll.BDP($A136,Q$2)</f>
        <v>22.039883672621521</v>
      </c>
      <c r="R136">
        <f>_xll.BDP($A136,R$2)</f>
        <v>16.680515164104694</v>
      </c>
      <c r="S136">
        <f>_xll.BDP($A136,S$2)</f>
        <v>0.20867983367983367</v>
      </c>
      <c r="T136">
        <f>_xll.BDP($A136,T$2)</f>
        <v>2.4714193962748876</v>
      </c>
      <c r="U136">
        <f>_xll.BDP($A136,U$2)</f>
        <v>8.9268292682926838</v>
      </c>
      <c r="V136">
        <f>_xll.BDP($A136,V$2)</f>
        <v>9513</v>
      </c>
      <c r="W136">
        <f>_xll.BDP($A136,W$2)</f>
        <v>1061</v>
      </c>
      <c r="X136">
        <f>_xll.BDP($A136,X$2)</f>
        <v>96.178521617852169</v>
      </c>
      <c r="Y136">
        <f>_xll.BDP($A136,Y$2)</f>
        <v>40.449910648586147</v>
      </c>
      <c r="Z136">
        <f>_xll.BDP($A136,Z$2)</f>
        <v>1039</v>
      </c>
      <c r="AA136">
        <f>_xll.BDP($A136,AA$2)</f>
        <v>-50</v>
      </c>
      <c r="AB136">
        <f>_xll.BDP($A136,AB$2)</f>
        <v>400</v>
      </c>
      <c r="AC136">
        <f>HLOOKUP(A136,'OperMarg BDH'!$B$1:$NK$4,4,FALSE)</f>
        <v>13.042472708191907</v>
      </c>
      <c r="AD136">
        <f>HLOOKUP(A136,'FCFMarg BDH'!$B$1:$NK$4,4,FALSE)</f>
        <v>3.6727381982584637</v>
      </c>
    </row>
    <row r="137" spans="1:30" x14ac:dyDescent="0.25">
      <c r="A137" t="s">
        <v>305</v>
      </c>
      <c r="B137" t="s">
        <v>659</v>
      </c>
      <c r="H137" t="str">
        <f>_xll.BDP($A137,H$2)</f>
        <v>#N/A N/A</v>
      </c>
      <c r="I137" t="str">
        <f>_xll.BDP($A137,I$2)</f>
        <v>#N/A N/A</v>
      </c>
      <c r="J137" t="str">
        <f>_xll.BDP($A137,J$2)</f>
        <v>#N/A N/A</v>
      </c>
      <c r="K137" t="str">
        <f>_xll.BDP($A137,K$2)</f>
        <v>#N/A N/A</v>
      </c>
      <c r="L137" t="str">
        <f>_xll.BDP($A137,L$2)</f>
        <v>#N/A N/A</v>
      </c>
      <c r="M137" t="str">
        <f>_xll.BDP($A137,M$2)</f>
        <v>#N/A N/A</v>
      </c>
      <c r="O137">
        <f>_xll.BDP($A137,O$2)</f>
        <v>84.132000000000005</v>
      </c>
      <c r="P137">
        <f>_xll.BDP($A137,P$2)</f>
        <v>-21.512999999999998</v>
      </c>
      <c r="Q137">
        <f>_xll.BDP($A137,Q$2)</f>
        <v>-33.663766462226022</v>
      </c>
      <c r="R137">
        <f>_xll.BDP($A137,R$2)</f>
        <v>-25.570532021109681</v>
      </c>
      <c r="S137">
        <f>_xll.BDP($A137,S$2)</f>
        <v>-0.70925095608598177</v>
      </c>
      <c r="T137" t="str">
        <f>_xll.BDP($A137,T$2)</f>
        <v>#N/A N/A</v>
      </c>
      <c r="U137">
        <f>_xll.BDP($A137,U$2)</f>
        <v>-22.136111111111109</v>
      </c>
      <c r="V137">
        <f>_xll.BDP($A137,V$2)</f>
        <v>56.277999999999999</v>
      </c>
      <c r="W137">
        <f>_xll.BDP($A137,W$2)</f>
        <v>-28.321999999999999</v>
      </c>
      <c r="X137" t="str">
        <f>_xll.BDP($A137,X$2)</f>
        <v>#N/A N/A</v>
      </c>
      <c r="Y137">
        <f>_xll.BDP($A137,Y$2)</f>
        <v>53.896726962578633</v>
      </c>
      <c r="Z137">
        <f>_xll.BDP($A137,Z$2)</f>
        <v>-20.959</v>
      </c>
      <c r="AA137">
        <f>_xll.BDP($A137,AA$2)</f>
        <v>-3.7820000000000027</v>
      </c>
      <c r="AB137">
        <f>_xll.BDP($A137,AB$2)</f>
        <v>17.747999999999998</v>
      </c>
      <c r="AC137">
        <f>HLOOKUP(A137,'OperMarg BDH'!$B$1:$NK$4,4,FALSE)</f>
        <v>-6.0110961176752005</v>
      </c>
      <c r="AD137" t="e">
        <f>HLOOKUP(A137,'FCFMarg BDH'!$B$1:$NK$4,4,FALSE)</f>
        <v>#DIV/0!</v>
      </c>
    </row>
    <row r="138" spans="1:30" x14ac:dyDescent="0.25">
      <c r="A138" t="s">
        <v>306</v>
      </c>
      <c r="B138" t="s">
        <v>660</v>
      </c>
      <c r="H138" t="str">
        <f>_xll.BDP($A138,H$2)</f>
        <v>#N/A N/A</v>
      </c>
      <c r="I138" t="str">
        <f>_xll.BDP($A138,I$2)</f>
        <v>#N/A N/A</v>
      </c>
      <c r="J138" t="str">
        <f>_xll.BDP($A138,J$2)</f>
        <v>#N/A N/A</v>
      </c>
      <c r="K138" t="str">
        <f>_xll.BDP($A138,K$2)</f>
        <v>#N/A N/A</v>
      </c>
      <c r="L138" t="str">
        <f>_xll.BDP($A138,L$2)</f>
        <v>#N/A N/A</v>
      </c>
      <c r="M138" t="str">
        <f>_xll.BDP($A138,M$2)</f>
        <v>#N/A N/A</v>
      </c>
      <c r="O138">
        <f>_xll.BDP($A138,O$2)</f>
        <v>231.53299999999999</v>
      </c>
      <c r="P138">
        <f>_xll.BDP($A138,P$2)</f>
        <v>-14.331999999999999</v>
      </c>
      <c r="Q138">
        <f>_xll.BDP($A138,Q$2)</f>
        <v>-25.392060742961046</v>
      </c>
      <c r="R138">
        <f>_xll.BDP($A138,R$2)</f>
        <v>-6.1900463432858386</v>
      </c>
      <c r="S138">
        <f>_xll.BDP($A138,S$2)</f>
        <v>-53.081481481481475</v>
      </c>
      <c r="T138" t="str">
        <f>_xll.BDP($A138,T$2)</f>
        <v>#N/A N/A</v>
      </c>
      <c r="U138" t="str">
        <f>_xll.BDP($A138,U$2)</f>
        <v>#N/A N/A</v>
      </c>
      <c r="V138">
        <f>_xll.BDP($A138,V$2)</f>
        <v>340.70799999999997</v>
      </c>
      <c r="W138">
        <f>_xll.BDP($A138,W$2)</f>
        <v>-58.790999999999997</v>
      </c>
      <c r="X138">
        <f>_xll.BDP($A138,X$2)</f>
        <v>-51.284658229225464</v>
      </c>
      <c r="Y138">
        <f>_xll.BDP($A138,Y$2)</f>
        <v>7.9246745013325195E-2</v>
      </c>
      <c r="Z138">
        <f>_xll.BDP($A138,Z$2)</f>
        <v>-5.8019999999999996</v>
      </c>
      <c r="AA138">
        <f>_xll.BDP($A138,AA$2)</f>
        <v>-5.8499999999999943</v>
      </c>
      <c r="AB138">
        <f>_xll.BDP($A138,AB$2)</f>
        <v>59.195999999999998</v>
      </c>
      <c r="AC138">
        <f>HLOOKUP(A138,'OperMarg BDH'!$B$1:$NK$4,4,FALSE)</f>
        <v>-1.3691922997276029</v>
      </c>
      <c r="AD138">
        <f>HLOOKUP(A138,'FCFMarg BDH'!$B$1:$NK$4,4,FALSE)</f>
        <v>-0.82910343242033124</v>
      </c>
    </row>
    <row r="139" spans="1:30" x14ac:dyDescent="0.25">
      <c r="A139" t="s">
        <v>307</v>
      </c>
      <c r="B139" t="s">
        <v>661</v>
      </c>
      <c r="H139" t="str">
        <f>_xll.BDP($A139,H$2)</f>
        <v>#N/A N/A</v>
      </c>
      <c r="I139" t="str">
        <f>_xll.BDP($A139,I$2)</f>
        <v>#N/A N/A</v>
      </c>
      <c r="J139" t="str">
        <f>_xll.BDP($A139,J$2)</f>
        <v>#N/A N/A</v>
      </c>
      <c r="K139" t="str">
        <f>_xll.BDP($A139,K$2)</f>
        <v>#N/A N/A</v>
      </c>
      <c r="L139" t="str">
        <f>_xll.BDP($A139,L$2)</f>
        <v>#N/A N/A</v>
      </c>
      <c r="M139" t="str">
        <f>_xll.BDP($A139,M$2)</f>
        <v>#N/A N/A</v>
      </c>
      <c r="O139">
        <f>_xll.BDP($A139,O$2)</f>
        <v>615.29700000000003</v>
      </c>
      <c r="P139">
        <f>_xll.BDP($A139,P$2)</f>
        <v>133.50699999999998</v>
      </c>
      <c r="Q139">
        <f>_xll.BDP($A139,Q$2)</f>
        <v>11.716293107231142</v>
      </c>
      <c r="R139">
        <f>_xll.BDP($A139,R$2)</f>
        <v>21.697976749439697</v>
      </c>
      <c r="S139" t="str">
        <f>_xll.BDP($A139,S$2)</f>
        <v>#N/A N/A</v>
      </c>
      <c r="T139">
        <f>_xll.BDP($A139,T$2)</f>
        <v>0</v>
      </c>
      <c r="U139" t="str">
        <f>_xll.BDP($A139,U$2)</f>
        <v>#N/A N/A</v>
      </c>
      <c r="V139">
        <f>_xll.BDP($A139,V$2)</f>
        <v>1168.4639999999999</v>
      </c>
      <c r="W139">
        <f>_xll.BDP($A139,W$2)</f>
        <v>72.09</v>
      </c>
      <c r="X139">
        <f>_xll.BDP($A139,X$2)</f>
        <v>-83.885891832832556</v>
      </c>
      <c r="Y139">
        <f>_xll.BDP($A139,Y$2)</f>
        <v>0</v>
      </c>
      <c r="Z139">
        <f>_xll.BDP($A139,Z$2)</f>
        <v>147.38399999999999</v>
      </c>
      <c r="AA139">
        <f>_xll.BDP($A139,AA$2)</f>
        <v>-5.1610000000000014</v>
      </c>
      <c r="AB139">
        <f>_xll.BDP($A139,AB$2)</f>
        <v>115.87299999999999</v>
      </c>
      <c r="AC139">
        <f>HLOOKUP(A139,'OperMarg BDH'!$B$1:$NK$4,4,FALSE)</f>
        <v>2.5328716121551209</v>
      </c>
      <c r="AD139">
        <f>HLOOKUP(A139,'FCFMarg BDH'!$B$1:$NK$4,4,FALSE)</f>
        <v>3.3389377123551958</v>
      </c>
    </row>
    <row r="140" spans="1:30" x14ac:dyDescent="0.25">
      <c r="A140" t="s">
        <v>308</v>
      </c>
      <c r="B140" t="s">
        <v>662</v>
      </c>
      <c r="H140" t="str">
        <f>_xll.BDP($A140,H$2)</f>
        <v>#N/A N/A</v>
      </c>
      <c r="I140" t="str">
        <f>_xll.BDP($A140,I$2)</f>
        <v>#N/A N/A</v>
      </c>
      <c r="J140" t="str">
        <f>_xll.BDP($A140,J$2)</f>
        <v>#N/A N/A</v>
      </c>
      <c r="K140" t="str">
        <f>_xll.BDP($A140,K$2)</f>
        <v>#N/A N/A</v>
      </c>
      <c r="L140" t="str">
        <f>_xll.BDP($A140,L$2)</f>
        <v>#N/A N/A</v>
      </c>
      <c r="M140" t="str">
        <f>_xll.BDP($A140,M$2)</f>
        <v>#N/A N/A</v>
      </c>
      <c r="O140">
        <f>_xll.BDP($A140,O$2)</f>
        <v>105.613</v>
      </c>
      <c r="P140">
        <f>_xll.BDP($A140,P$2)</f>
        <v>-12.299999999999999</v>
      </c>
      <c r="Q140">
        <f>_xll.BDP($A140,Q$2)</f>
        <v>-21.552271027240966</v>
      </c>
      <c r="R140">
        <f>_xll.BDP($A140,R$2)</f>
        <v>-11.646293543408481</v>
      </c>
      <c r="S140" t="str">
        <f>_xll.BDP($A140,S$2)</f>
        <v>#N/A N/A</v>
      </c>
      <c r="T140" t="str">
        <f>_xll.BDP($A140,T$2)</f>
        <v>#N/A N/A</v>
      </c>
      <c r="U140" t="str">
        <f>_xll.BDP($A140,U$2)</f>
        <v>#N/A N/A</v>
      </c>
      <c r="V140">
        <f>_xll.BDP($A140,V$2)</f>
        <v>87.010999999999996</v>
      </c>
      <c r="W140">
        <f>_xll.BDP($A140,W$2)</f>
        <v>-22.762</v>
      </c>
      <c r="X140">
        <f>_xll.BDP($A140,X$2)</f>
        <v>-61.023192068012932</v>
      </c>
      <c r="Y140">
        <f>_xll.BDP($A140,Y$2)</f>
        <v>0</v>
      </c>
      <c r="Z140">
        <f>_xll.BDP($A140,Z$2)</f>
        <v>-9.5779999999999994</v>
      </c>
      <c r="AA140">
        <f>_xll.BDP($A140,AA$2)</f>
        <v>0.84099999999999753</v>
      </c>
      <c r="AB140">
        <f>_xll.BDP($A140,AB$2)</f>
        <v>28.495999999999999</v>
      </c>
      <c r="AC140">
        <f>HLOOKUP(A140,'OperMarg BDH'!$B$1:$NK$4,4,FALSE)</f>
        <v>-1.377915260274317</v>
      </c>
      <c r="AD140">
        <f>HLOOKUP(A140,'FCFMarg BDH'!$B$1:$NK$4,4,FALSE)</f>
        <v>-0.64919132018883952</v>
      </c>
    </row>
    <row r="141" spans="1:30" x14ac:dyDescent="0.25">
      <c r="A141" t="s">
        <v>15</v>
      </c>
      <c r="B141" t="s">
        <v>663</v>
      </c>
      <c r="H141" t="str">
        <f>_xll.BDP($A141,H$2)</f>
        <v>AA</v>
      </c>
      <c r="I141" t="str">
        <f>_xll.BDP($A141,I$2)</f>
        <v>#N/A N/A</v>
      </c>
      <c r="J141" t="str">
        <f>_xll.BDP($A141,J$2)</f>
        <v>Aa2</v>
      </c>
      <c r="K141" t="str">
        <f>_xll.BDP($A141,K$2)</f>
        <v>Aa2</v>
      </c>
      <c r="L141" t="str">
        <f>_xll.BDP($A141,L$2)</f>
        <v>Aa2</v>
      </c>
      <c r="M141" t="str">
        <f>_xll.BDP($A141,M$2)</f>
        <v>AA+</v>
      </c>
      <c r="O141">
        <f>_xll.BDP($A141,O$2)</f>
        <v>59825</v>
      </c>
      <c r="P141">
        <f>_xll.BDP($A141,P$2)</f>
        <v>11301</v>
      </c>
      <c r="Q141">
        <f>_xll.BDP($A141,Q$2)</f>
        <v>23.344755536982866</v>
      </c>
      <c r="R141">
        <f>_xll.BDP($A141,R$2)</f>
        <v>18.890096113664857</v>
      </c>
      <c r="S141" t="str">
        <f>_xll.BDP($A141,S$2)</f>
        <v>#N/A Field Not Applicable</v>
      </c>
      <c r="T141">
        <f>_xll.BDP($A141,T$2)</f>
        <v>0.25227524437809989</v>
      </c>
      <c r="U141">
        <f>_xll.BDP($A141,U$2)</f>
        <v>215.72289156626505</v>
      </c>
      <c r="V141">
        <f>_xll.BDP($A141,V$2)</f>
        <v>110920</v>
      </c>
      <c r="W141">
        <f>_xll.BDP($A141,W$2)</f>
        <v>13966</v>
      </c>
      <c r="X141">
        <f>_xll.BDP($A141,X$2)</f>
        <v>-63.507771249241195</v>
      </c>
      <c r="Y141">
        <f>_xll.BDP($A141,Y$2)</f>
        <v>4.7286332491886043</v>
      </c>
      <c r="Z141">
        <f>_xll.BDP($A141,Z$2)</f>
        <v>18659</v>
      </c>
      <c r="AA141">
        <f>_xll.BDP($A141,AA$2)</f>
        <v>692</v>
      </c>
      <c r="AB141">
        <f>_xll.BDP($A141,AB$2)</f>
        <v>18898</v>
      </c>
      <c r="AC141">
        <f>HLOOKUP(A141,'OperMarg BDH'!$B$1:$NK$4,4,FALSE)</f>
        <v>7.1889814307357298</v>
      </c>
      <c r="AD141">
        <f>HLOOKUP(A141,'FCFMarg BDH'!$B$1:$NK$4,4,FALSE)</f>
        <v>4.4945997041019821</v>
      </c>
    </row>
    <row r="142" spans="1:30" x14ac:dyDescent="0.25">
      <c r="A142" t="s">
        <v>30</v>
      </c>
      <c r="B142" t="s">
        <v>663</v>
      </c>
      <c r="H142" t="str">
        <f>_xll.BDP($A142,H$2)</f>
        <v>AA</v>
      </c>
      <c r="I142" t="str">
        <f>_xll.BDP($A142,I$2)</f>
        <v>#N/A N/A</v>
      </c>
      <c r="J142" t="str">
        <f>_xll.BDP($A142,J$2)</f>
        <v>Aa2</v>
      </c>
      <c r="K142" t="str">
        <f>_xll.BDP($A142,K$2)</f>
        <v>Aa2</v>
      </c>
      <c r="L142" t="str">
        <f>_xll.BDP($A142,L$2)</f>
        <v>Aa2</v>
      </c>
      <c r="M142" t="str">
        <f>_xll.BDP($A142,M$2)</f>
        <v>AA+</v>
      </c>
      <c r="O142">
        <f>_xll.BDP($A142,O$2)</f>
        <v>59825</v>
      </c>
      <c r="P142">
        <f>_xll.BDP($A142,P$2)</f>
        <v>11301</v>
      </c>
      <c r="Q142">
        <f>_xll.BDP($A142,Q$2)</f>
        <v>23.344755536982866</v>
      </c>
      <c r="R142">
        <f>_xll.BDP($A142,R$2)</f>
        <v>18.890096113664857</v>
      </c>
      <c r="S142">
        <f>_xll.BDP($A142,S$2)</f>
        <v>2.1546234509056243</v>
      </c>
      <c r="T142">
        <f>_xll.BDP($A142,T$2)</f>
        <v>0.25227524437809989</v>
      </c>
      <c r="U142">
        <f>_xll.BDP($A142,U$2)</f>
        <v>215.72289156626505</v>
      </c>
      <c r="V142">
        <f>_xll.BDP($A142,V$2)</f>
        <v>110920</v>
      </c>
      <c r="W142">
        <f>_xll.BDP($A142,W$2)</f>
        <v>13966</v>
      </c>
      <c r="X142">
        <f>_xll.BDP($A142,X$2)</f>
        <v>-63.507771249241195</v>
      </c>
      <c r="Y142">
        <f>_xll.BDP($A142,Y$2)</f>
        <v>4.7286332491886043</v>
      </c>
      <c r="Z142">
        <f>_xll.BDP($A142,Z$2)</f>
        <v>18659</v>
      </c>
      <c r="AA142">
        <f>_xll.BDP($A142,AA$2)</f>
        <v>692</v>
      </c>
      <c r="AB142">
        <f>_xll.BDP($A142,AB$2)</f>
        <v>18898</v>
      </c>
      <c r="AC142">
        <f>HLOOKUP(A142,'OperMarg BDH'!$B$1:$NK$4,4,FALSE)</f>
        <v>7.1889814307357298</v>
      </c>
      <c r="AD142">
        <f>HLOOKUP(A142,'FCFMarg BDH'!$B$1:$NK$4,4,FALSE)</f>
        <v>4.4945997041019821</v>
      </c>
    </row>
    <row r="143" spans="1:30" x14ac:dyDescent="0.25">
      <c r="A143" t="s">
        <v>309</v>
      </c>
      <c r="B143" t="s">
        <v>664</v>
      </c>
      <c r="H143" t="str">
        <f>_xll.BDP($A143,H$2)</f>
        <v>#N/A N/A</v>
      </c>
      <c r="I143" t="str">
        <f>_xll.BDP($A143,I$2)</f>
        <v>#N/A N/A</v>
      </c>
      <c r="J143" t="str">
        <f>_xll.BDP($A143,J$2)</f>
        <v>#N/A N/A</v>
      </c>
      <c r="K143" t="str">
        <f>_xll.BDP($A143,K$2)</f>
        <v>#N/A N/A</v>
      </c>
      <c r="L143" t="str">
        <f>_xll.BDP($A143,L$2)</f>
        <v>#N/A N/A</v>
      </c>
      <c r="M143" t="str">
        <f>_xll.BDP($A143,M$2)</f>
        <v>#N/A N/A</v>
      </c>
      <c r="O143">
        <f>_xll.BDP($A143,O$2)</f>
        <v>2573.6550000000002</v>
      </c>
      <c r="P143">
        <f>_xll.BDP($A143,P$2)</f>
        <v>154.92699999999999</v>
      </c>
      <c r="Q143">
        <f>_xll.BDP($A143,Q$2)</f>
        <v>2.9434403601104266</v>
      </c>
      <c r="R143">
        <f>_xll.BDP($A143,R$2)</f>
        <v>6.0197268087603035</v>
      </c>
      <c r="S143">
        <f>_xll.BDP($A143,S$2)</f>
        <v>16.657026126222984</v>
      </c>
      <c r="T143">
        <f>_xll.BDP($A143,T$2)</f>
        <v>0</v>
      </c>
      <c r="U143">
        <f>_xll.BDP($A143,U$2)</f>
        <v>567.70790378006882</v>
      </c>
      <c r="V143">
        <f>_xll.BDP($A143,V$2)</f>
        <v>2042.01</v>
      </c>
      <c r="W143">
        <f>_xll.BDP($A143,W$2)</f>
        <v>75.753999999999991</v>
      </c>
      <c r="X143">
        <f>_xll.BDP($A143,X$2)</f>
        <v>-172.99453969610025</v>
      </c>
      <c r="Y143">
        <f>_xll.BDP($A143,Y$2)</f>
        <v>0.45548258823414189</v>
      </c>
      <c r="Z143">
        <f>_xll.BDP($A143,Z$2)</f>
        <v>218.43199999999999</v>
      </c>
      <c r="AA143">
        <f>_xll.BDP($A143,AA$2)</f>
        <v>27.463000000000306</v>
      </c>
      <c r="AB143">
        <f>_xll.BDP($A143,AB$2)</f>
        <v>1240.472</v>
      </c>
      <c r="AC143">
        <f>HLOOKUP(A143,'OperMarg BDH'!$B$1:$NK$4,4,FALSE)</f>
        <v>0.51071153320280283</v>
      </c>
      <c r="AD143">
        <f>HLOOKUP(A143,'FCFMarg BDH'!$B$1:$NK$4,4,FALSE)</f>
        <v>0.60554402652621286</v>
      </c>
    </row>
    <row r="144" spans="1:30" x14ac:dyDescent="0.25">
      <c r="A144" t="s">
        <v>310</v>
      </c>
      <c r="B144" t="s">
        <v>665</v>
      </c>
      <c r="H144" t="str">
        <f>_xll.BDP($A144,H$2)</f>
        <v>#N/A N/A</v>
      </c>
      <c r="I144" t="str">
        <f>_xll.BDP($A144,I$2)</f>
        <v>#N/A N/A</v>
      </c>
      <c r="J144" t="str">
        <f>_xll.BDP($A144,J$2)</f>
        <v>#N/A N/A</v>
      </c>
      <c r="K144" t="str">
        <f>_xll.BDP($A144,K$2)</f>
        <v>#N/A N/A</v>
      </c>
      <c r="L144" t="str">
        <f>_xll.BDP($A144,L$2)</f>
        <v>#N/A N/A</v>
      </c>
      <c r="M144" t="str">
        <f>_xll.BDP($A144,M$2)</f>
        <v>#N/A N/A</v>
      </c>
      <c r="O144">
        <f>_xll.BDP($A144,O$2)</f>
        <v>58.579000000000001</v>
      </c>
      <c r="P144">
        <f>_xll.BDP($A144,P$2)</f>
        <v>7.6859999999999991</v>
      </c>
      <c r="Q144">
        <f>_xll.BDP($A144,Q$2)</f>
        <v>-9.9250584680516916</v>
      </c>
      <c r="R144">
        <f>_xll.BDP($A144,R$2)</f>
        <v>13.120742928353163</v>
      </c>
      <c r="S144" t="str">
        <f>_xll.BDP($A144,S$2)</f>
        <v>#N/A N/A</v>
      </c>
      <c r="T144" t="str">
        <f>_xll.BDP($A144,T$2)</f>
        <v>#N/A N/A</v>
      </c>
      <c r="U144" t="str">
        <f>_xll.BDP($A144,U$2)</f>
        <v>#N/A N/A</v>
      </c>
      <c r="V144">
        <f>_xll.BDP($A144,V$2)</f>
        <v>141.67699999999999</v>
      </c>
      <c r="W144">
        <f>_xll.BDP($A144,W$2)</f>
        <v>-5.8140000000000001</v>
      </c>
      <c r="X144">
        <f>_xll.BDP($A144,X$2)</f>
        <v>-63.041954228917739</v>
      </c>
      <c r="Y144">
        <f>_xll.BDP($A144,Y$2)</f>
        <v>0</v>
      </c>
      <c r="Z144">
        <f>_xll.BDP($A144,Z$2)</f>
        <v>8.4469999999999992</v>
      </c>
      <c r="AA144">
        <f>_xll.BDP($A144,AA$2)</f>
        <v>-9.6219999999999963</v>
      </c>
      <c r="AB144">
        <f>_xll.BDP($A144,AB$2)</f>
        <v>41.519999999999996</v>
      </c>
      <c r="AC144">
        <f>HLOOKUP(A144,'OperMarg BDH'!$B$1:$NK$4,4,FALSE)</f>
        <v>-0.16745818046044067</v>
      </c>
      <c r="AD144">
        <f>HLOOKUP(A144,'FCFMarg BDH'!$B$1:$NK$4,4,FALSE)</f>
        <v>0.92314842480750048</v>
      </c>
    </row>
    <row r="145" spans="1:30" x14ac:dyDescent="0.25">
      <c r="A145" t="s">
        <v>311</v>
      </c>
      <c r="B145" t="s">
        <v>666</v>
      </c>
      <c r="H145" t="str">
        <f>_xll.BDP($A145,H$2)</f>
        <v>#N/A N/A</v>
      </c>
      <c r="I145" t="str">
        <f>_xll.BDP($A145,I$2)</f>
        <v>#N/A N/A</v>
      </c>
      <c r="J145" t="str">
        <f>_xll.BDP($A145,J$2)</f>
        <v>#N/A N/A</v>
      </c>
      <c r="K145" t="str">
        <f>_xll.BDP($A145,K$2)</f>
        <v>#N/A N/A</v>
      </c>
      <c r="L145" t="str">
        <f>_xll.BDP($A145,L$2)</f>
        <v>#N/A N/A</v>
      </c>
      <c r="M145" t="str">
        <f>_xll.BDP($A145,M$2)</f>
        <v>#N/A N/A</v>
      </c>
      <c r="O145">
        <f>_xll.BDP($A145,O$2)</f>
        <v>110.524</v>
      </c>
      <c r="P145">
        <f>_xll.BDP($A145,P$2)</f>
        <v>-10.378</v>
      </c>
      <c r="Q145">
        <f>_xll.BDP($A145,Q$2)</f>
        <v>-19.2781658282364</v>
      </c>
      <c r="R145">
        <f>_xll.BDP($A145,R$2)</f>
        <v>-9.3898157866164809</v>
      </c>
      <c r="S145">
        <f>_xll.BDP($A145,S$2)</f>
        <v>-57.021978021978022</v>
      </c>
      <c r="T145" t="str">
        <f>_xll.BDP($A145,T$2)</f>
        <v>#N/A N/A</v>
      </c>
      <c r="U145">
        <f>_xll.BDP($A145,U$2)</f>
        <v>-400.85294117647049</v>
      </c>
      <c r="V145">
        <f>_xll.BDP($A145,V$2)</f>
        <v>89.230999999999995</v>
      </c>
      <c r="W145">
        <f>_xll.BDP($A145,W$2)</f>
        <v>-21.306999999999999</v>
      </c>
      <c r="X145">
        <f>_xll.BDP($A145,X$2)</f>
        <v>-82.100665557404312</v>
      </c>
      <c r="Y145">
        <f>_xll.BDP($A145,Y$2)</f>
        <v>0.20396498974571617</v>
      </c>
      <c r="Z145">
        <f>_xll.BDP($A145,Z$2)</f>
        <v>2.8529999999999998</v>
      </c>
      <c r="AA145">
        <f>_xll.BDP($A145,AA$2)</f>
        <v>-3.2259999999999991</v>
      </c>
      <c r="AB145">
        <f>_xll.BDP($A145,AB$2)</f>
        <v>19.919</v>
      </c>
      <c r="AC145">
        <f>HLOOKUP(A145,'OperMarg BDH'!$B$1:$NK$4,4,FALSE)</f>
        <v>-0.80187990763185679</v>
      </c>
      <c r="AD145">
        <f>HLOOKUP(A145,'FCFMarg BDH'!$B$1:$NK$4,4,FALSE)</f>
        <v>1.8086240427602904E-2</v>
      </c>
    </row>
    <row r="146" spans="1:30" x14ac:dyDescent="0.25">
      <c r="A146" t="s">
        <v>312</v>
      </c>
      <c r="B146" t="s">
        <v>667</v>
      </c>
      <c r="H146" t="str">
        <f>_xll.BDP($A146,H$2)</f>
        <v>#N/A N/A</v>
      </c>
      <c r="I146" t="str">
        <f>_xll.BDP($A146,I$2)</f>
        <v>#N/A N/A</v>
      </c>
      <c r="J146" t="str">
        <f>_xll.BDP($A146,J$2)</f>
        <v>#N/A N/A</v>
      </c>
      <c r="K146" t="str">
        <f>_xll.BDP($A146,K$2)</f>
        <v>#N/A N/A</v>
      </c>
      <c r="L146" t="str">
        <f>_xll.BDP($A146,L$2)</f>
        <v>#N/A N/A</v>
      </c>
      <c r="M146" t="str">
        <f>_xll.BDP($A146,M$2)</f>
        <v>#N/A N/A</v>
      </c>
      <c r="O146">
        <f>_xll.BDP($A146,O$2)</f>
        <v>461.94</v>
      </c>
      <c r="P146">
        <f>_xll.BDP($A146,P$2)</f>
        <v>39.177999999999997</v>
      </c>
      <c r="Q146">
        <f>_xll.BDP($A146,Q$2)</f>
        <v>-4.9841970818721046</v>
      </c>
      <c r="R146">
        <f>_xll.BDP($A146,R$2)</f>
        <v>8.4811880330778884</v>
      </c>
      <c r="S146" t="str">
        <f>_xll.BDP($A146,S$2)</f>
        <v>#N/A N/A</v>
      </c>
      <c r="T146">
        <f>_xll.BDP($A146,T$2)</f>
        <v>0</v>
      </c>
      <c r="U146" t="str">
        <f>_xll.BDP($A146,U$2)</f>
        <v>#N/A N/A</v>
      </c>
      <c r="V146">
        <f>_xll.BDP($A146,V$2)</f>
        <v>606.08399999999995</v>
      </c>
      <c r="W146">
        <f>_xll.BDP($A146,W$2)</f>
        <v>-23.023999999999997</v>
      </c>
      <c r="X146">
        <f>_xll.BDP($A146,X$2)</f>
        <v>-34.51896731057986</v>
      </c>
      <c r="Y146">
        <f>_xll.BDP($A146,Y$2)</f>
        <v>0</v>
      </c>
      <c r="Z146">
        <f>_xll.BDP($A146,Z$2)</f>
        <v>53.759</v>
      </c>
      <c r="AA146">
        <f>_xll.BDP($A146,AA$2)</f>
        <v>-19.73299999999999</v>
      </c>
      <c r="AB146">
        <f>_xll.BDP($A146,AB$2)</f>
        <v>90.328999999999994</v>
      </c>
      <c r="AC146">
        <f>HLOOKUP(A146,'OperMarg BDH'!$B$1:$NK$4,4,FALSE)</f>
        <v>-0.69748147305545194</v>
      </c>
      <c r="AD146">
        <f>HLOOKUP(A146,'FCFMarg BDH'!$B$1:$NK$4,4,FALSE)</f>
        <v>1.3057037810700516</v>
      </c>
    </row>
    <row r="147" spans="1:30" x14ac:dyDescent="0.25">
      <c r="A147" t="s">
        <v>313</v>
      </c>
      <c r="B147" t="s">
        <v>668</v>
      </c>
      <c r="H147" t="str">
        <f>_xll.BDP($A147,H$2)</f>
        <v>#N/A N/A</v>
      </c>
      <c r="I147" t="str">
        <f>_xll.BDP($A147,I$2)</f>
        <v>#N/A N/A</v>
      </c>
      <c r="J147" t="str">
        <f>_xll.BDP($A147,J$2)</f>
        <v>#N/A N/A</v>
      </c>
      <c r="K147" t="str">
        <f>_xll.BDP($A147,K$2)</f>
        <v>#N/A N/A</v>
      </c>
      <c r="L147" t="str">
        <f>_xll.BDP($A147,L$2)</f>
        <v>#N/A N/A</v>
      </c>
      <c r="M147" t="str">
        <f>_xll.BDP($A147,M$2)</f>
        <v>#N/A N/A</v>
      </c>
      <c r="O147">
        <f>_xll.BDP($A147,O$2)</f>
        <v>132.274</v>
      </c>
      <c r="P147">
        <f>_xll.BDP($A147,P$2)</f>
        <v>21.839000000000002</v>
      </c>
      <c r="Q147">
        <f>_xll.BDP($A147,Q$2)</f>
        <v>11.087590909778188</v>
      </c>
      <c r="R147">
        <f>_xll.BDP($A147,R$2)</f>
        <v>16.510425329240817</v>
      </c>
      <c r="S147" t="str">
        <f>_xll.BDP($A147,S$2)</f>
        <v>#N/A N/A</v>
      </c>
      <c r="T147">
        <f>_xll.BDP($A147,T$2)</f>
        <v>0</v>
      </c>
      <c r="U147">
        <f>_xll.BDP($A147,U$2)</f>
        <v>441.52941176470591</v>
      </c>
      <c r="V147">
        <f>_xll.BDP($A147,V$2)</f>
        <v>212.59399999999999</v>
      </c>
      <c r="W147">
        <f>_xll.BDP($A147,W$2)</f>
        <v>14.665999999999999</v>
      </c>
      <c r="X147">
        <f>_xll.BDP($A147,X$2)</f>
        <v>-72.404355129054494</v>
      </c>
      <c r="Y147">
        <f>_xll.BDP($A147,Y$2)</f>
        <v>0</v>
      </c>
      <c r="Z147">
        <f>_xll.BDP($A147,Z$2)</f>
        <v>26.282999999999998</v>
      </c>
      <c r="AA147">
        <f>_xll.BDP($A147,AA$2)</f>
        <v>-7.2260000000000026</v>
      </c>
      <c r="AB147">
        <f>_xll.BDP($A147,AB$2)</f>
        <v>59.536999999999999</v>
      </c>
      <c r="AC147">
        <f>HLOOKUP(A147,'OperMarg BDH'!$B$1:$NK$4,4,FALSE)</f>
        <v>5.4435391924591547</v>
      </c>
      <c r="AD147">
        <f>HLOOKUP(A147,'FCFMarg BDH'!$B$1:$NK$4,4,FALSE)</f>
        <v>2.4995498478383835</v>
      </c>
    </row>
    <row r="148" spans="1:30" x14ac:dyDescent="0.25">
      <c r="A148" t="s">
        <v>314</v>
      </c>
      <c r="B148" t="s">
        <v>669</v>
      </c>
      <c r="H148" t="str">
        <f>_xll.BDP($A148,H$2)</f>
        <v>#N/A N/A</v>
      </c>
      <c r="I148" t="str">
        <f>_xll.BDP($A148,I$2)</f>
        <v>#N/A N/A</v>
      </c>
      <c r="J148" t="str">
        <f>_xll.BDP($A148,J$2)</f>
        <v>#N/A N/A</v>
      </c>
      <c r="K148" t="str">
        <f>_xll.BDP($A148,K$2)</f>
        <v>#N/A N/A</v>
      </c>
      <c r="L148" t="str">
        <f>_xll.BDP($A148,L$2)</f>
        <v>#N/A N/A</v>
      </c>
      <c r="M148" t="str">
        <f>_xll.BDP($A148,M$2)</f>
        <v>#N/A N/A</v>
      </c>
      <c r="O148">
        <f>_xll.BDP($A148,O$2)</f>
        <v>480.99299999999999</v>
      </c>
      <c r="P148">
        <f>_xll.BDP($A148,P$2)</f>
        <v>40.302</v>
      </c>
      <c r="Q148">
        <f>_xll.BDP($A148,Q$2)</f>
        <v>3.2360138297230936</v>
      </c>
      <c r="R148">
        <f>_xll.BDP($A148,R$2)</f>
        <v>8.3789161172823707</v>
      </c>
      <c r="S148">
        <f>_xll.BDP($A148,S$2)</f>
        <v>1.1352676056338029</v>
      </c>
      <c r="T148">
        <f>_xll.BDP($A148,T$2)</f>
        <v>0.84148930661281141</v>
      </c>
      <c r="U148" t="str">
        <f>_xll.BDP($A148,U$2)</f>
        <v>#N/A N/A</v>
      </c>
      <c r="V148">
        <f>_xll.BDP($A148,V$2)</f>
        <v>553.22399999999993</v>
      </c>
      <c r="W148">
        <f>_xll.BDP($A148,W$2)</f>
        <v>15.565</v>
      </c>
      <c r="X148">
        <f>_xll.BDP($A148,X$2)</f>
        <v>-58.960031951846304</v>
      </c>
      <c r="Y148">
        <f>_xll.BDP($A148,Y$2)</f>
        <v>6.4169305742339446</v>
      </c>
      <c r="Z148">
        <f>_xll.BDP($A148,Z$2)</f>
        <v>44.033000000000001</v>
      </c>
      <c r="AA148">
        <f>_xll.BDP($A148,AA$2)</f>
        <v>-16.939999999999984</v>
      </c>
      <c r="AB148">
        <f>_xll.BDP($A148,AB$2)</f>
        <v>181.64599999999999</v>
      </c>
      <c r="AC148">
        <f>HLOOKUP(A148,'OperMarg BDH'!$B$1:$NK$4,4,FALSE)</f>
        <v>0.4389234453842113</v>
      </c>
      <c r="AD148">
        <f>HLOOKUP(A148,'FCFMarg BDH'!$B$1:$NK$4,4,FALSE)</f>
        <v>8.7220817762644481E-2</v>
      </c>
    </row>
    <row r="149" spans="1:30" x14ac:dyDescent="0.25">
      <c r="A149" t="s">
        <v>315</v>
      </c>
      <c r="B149" t="s">
        <v>670</v>
      </c>
      <c r="H149" t="str">
        <f>_xll.BDP($A149,H$2)</f>
        <v>#N/A N/A</v>
      </c>
      <c r="I149" t="str">
        <f>_xll.BDP($A149,I$2)</f>
        <v>#N/A N/A</v>
      </c>
      <c r="J149" t="str">
        <f>_xll.BDP($A149,J$2)</f>
        <v>#N/A N/A</v>
      </c>
      <c r="K149" t="str">
        <f>_xll.BDP($A149,K$2)</f>
        <v>#N/A N/A</v>
      </c>
      <c r="L149" t="str">
        <f>_xll.BDP($A149,L$2)</f>
        <v>#N/A N/A</v>
      </c>
      <c r="M149" t="str">
        <f>_xll.BDP($A149,M$2)</f>
        <v>#N/A N/A</v>
      </c>
      <c r="O149">
        <f>_xll.BDP($A149,O$2)</f>
        <v>346.48899999999998</v>
      </c>
      <c r="P149">
        <f>_xll.BDP($A149,P$2)</f>
        <v>84.745999999999995</v>
      </c>
      <c r="Q149">
        <f>_xll.BDP($A149,Q$2)</f>
        <v>9.7610602356784781</v>
      </c>
      <c r="R149">
        <f>_xll.BDP($A149,R$2)</f>
        <v>24.458496517926974</v>
      </c>
      <c r="S149" t="str">
        <f>_xll.BDP($A149,S$2)</f>
        <v>#N/A N/A</v>
      </c>
      <c r="T149">
        <f>_xll.BDP($A149,T$2)</f>
        <v>4.6559820644105798</v>
      </c>
      <c r="U149" t="str">
        <f>_xll.BDP($A149,U$2)</f>
        <v>#N/A N/A</v>
      </c>
      <c r="V149">
        <f>_xll.BDP($A149,V$2)</f>
        <v>1080.672</v>
      </c>
      <c r="W149">
        <f>_xll.BDP($A149,W$2)</f>
        <v>33.820999999999998</v>
      </c>
      <c r="X149">
        <f>_xll.BDP($A149,X$2)</f>
        <v>-46.934607926958691</v>
      </c>
      <c r="Y149">
        <f>_xll.BDP($A149,Y$2)</f>
        <v>0</v>
      </c>
      <c r="Z149">
        <f>_xll.BDP($A149,Z$2)</f>
        <v>104.36199999999999</v>
      </c>
      <c r="AA149">
        <f>_xll.BDP($A149,AA$2)</f>
        <v>-23.158999999999992</v>
      </c>
      <c r="AB149">
        <f>_xll.BDP($A149,AB$2)</f>
        <v>324.608</v>
      </c>
      <c r="AC149">
        <f>HLOOKUP(A149,'OperMarg BDH'!$B$1:$NK$4,4,FALSE)</f>
        <v>3.0191613838236742</v>
      </c>
      <c r="AD149">
        <f>HLOOKUP(A149,'FCFMarg BDH'!$B$1:$NK$4,4,FALSE)</f>
        <v>3.1231835822383829</v>
      </c>
    </row>
    <row r="150" spans="1:30" x14ac:dyDescent="0.25">
      <c r="A150" t="s">
        <v>316</v>
      </c>
      <c r="B150" t="s">
        <v>671</v>
      </c>
      <c r="H150" t="str">
        <f>_xll.BDP($A150,H$2)</f>
        <v>#N/A N/A</v>
      </c>
      <c r="I150" t="str">
        <f>_xll.BDP($A150,I$2)</f>
        <v>#N/A N/A</v>
      </c>
      <c r="J150" t="str">
        <f>_xll.BDP($A150,J$2)</f>
        <v>#N/A N/A</v>
      </c>
      <c r="K150" t="str">
        <f>_xll.BDP($A150,K$2)</f>
        <v>#N/A N/A</v>
      </c>
      <c r="L150" t="str">
        <f>_xll.BDP($A150,L$2)</f>
        <v>#N/A N/A</v>
      </c>
      <c r="M150" t="str">
        <f>_xll.BDP($A150,M$2)</f>
        <v>#N/A N/A</v>
      </c>
      <c r="O150">
        <f>_xll.BDP($A150,O$2)</f>
        <v>660.12800000000004</v>
      </c>
      <c r="P150">
        <f>_xll.BDP($A150,P$2)</f>
        <v>-4.4000000000000039E-2</v>
      </c>
      <c r="Q150">
        <f>_xll.BDP($A150,Q$2)</f>
        <v>-2.8330869164768044</v>
      </c>
      <c r="R150">
        <f>_xll.BDP($A150,R$2)</f>
        <v>-6.6653739880750459E-3</v>
      </c>
      <c r="S150">
        <f>_xll.BDP($A150,S$2)</f>
        <v>-9.2436974789916054E-2</v>
      </c>
      <c r="T150" t="str">
        <f>_xll.BDP($A150,T$2)</f>
        <v>#N/A N/A</v>
      </c>
      <c r="U150" t="str">
        <f>_xll.BDP($A150,U$2)</f>
        <v>#N/A N/A</v>
      </c>
      <c r="V150">
        <f>_xll.BDP($A150,V$2)</f>
        <v>158.82899999999998</v>
      </c>
      <c r="W150">
        <f>_xll.BDP($A150,W$2)</f>
        <v>-18.701999999999998</v>
      </c>
      <c r="X150">
        <f>_xll.BDP($A150,X$2)</f>
        <v>-49.609464273711104</v>
      </c>
      <c r="Y150">
        <f>_xll.BDP($A150,Y$2)</f>
        <v>0.29969338093169379</v>
      </c>
      <c r="Z150">
        <f>_xll.BDP($A150,Z$2)</f>
        <v>2.5129999999999999</v>
      </c>
      <c r="AA150">
        <f>_xll.BDP($A150,AA$2)</f>
        <v>-25.673999999999992</v>
      </c>
      <c r="AB150">
        <f>_xll.BDP($A150,AB$2)</f>
        <v>37.378</v>
      </c>
      <c r="AC150">
        <f>HLOOKUP(A150,'OperMarg BDH'!$B$1:$NK$4,4,FALSE)</f>
        <v>-0.38449097150611372</v>
      </c>
      <c r="AD150">
        <f>HLOOKUP(A150,'FCFMarg BDH'!$B$1:$NK$4,4,FALSE)</f>
        <v>-8.9209750039585603E-2</v>
      </c>
    </row>
    <row r="151" spans="1:30" x14ac:dyDescent="0.25">
      <c r="A151" t="s">
        <v>317</v>
      </c>
      <c r="B151" t="s">
        <v>672</v>
      </c>
      <c r="H151" t="str">
        <f>_xll.BDP($A151,H$2)</f>
        <v>#N/A N/A</v>
      </c>
      <c r="I151" t="str">
        <f>_xll.BDP($A151,I$2)</f>
        <v>#N/A N/A</v>
      </c>
      <c r="J151" t="str">
        <f>_xll.BDP($A151,J$2)</f>
        <v>#N/A N/A</v>
      </c>
      <c r="K151" t="str">
        <f>_xll.BDP($A151,K$2)</f>
        <v>#N/A N/A</v>
      </c>
      <c r="L151" t="str">
        <f>_xll.BDP($A151,L$2)</f>
        <v>#N/A N/A</v>
      </c>
      <c r="M151" t="str">
        <f>_xll.BDP($A151,M$2)</f>
        <v>#N/A N/A</v>
      </c>
      <c r="O151">
        <f>_xll.BDP($A151,O$2)</f>
        <v>75.61</v>
      </c>
      <c r="P151">
        <f>_xll.BDP($A151,P$2)</f>
        <v>-4.5019999999999998</v>
      </c>
      <c r="Q151">
        <f>_xll.BDP($A151,Q$2)</f>
        <v>-7.6643301150641454</v>
      </c>
      <c r="R151">
        <f>_xll.BDP($A151,R$2)</f>
        <v>-5.9542388572940084</v>
      </c>
      <c r="S151" t="str">
        <f>_xll.BDP($A151,S$2)</f>
        <v>#N/A N/A</v>
      </c>
      <c r="T151" t="str">
        <f>_xll.BDP($A151,T$2)</f>
        <v>#N/A N/A</v>
      </c>
      <c r="U151" t="str">
        <f>_xll.BDP($A151,U$2)</f>
        <v>#N/A N/A</v>
      </c>
      <c r="V151">
        <f>_xll.BDP($A151,V$2)</f>
        <v>58.759</v>
      </c>
      <c r="W151">
        <f>_xll.BDP($A151,W$2)</f>
        <v>-5.7949999999999999</v>
      </c>
      <c r="X151">
        <f>_xll.BDP($A151,X$2)</f>
        <v>-20.590850307145168</v>
      </c>
      <c r="Y151">
        <f>_xll.BDP($A151,Y$2)</f>
        <v>0</v>
      </c>
      <c r="Z151">
        <f>_xll.BDP($A151,Z$2)</f>
        <v>-2.4279999999999999</v>
      </c>
      <c r="AA151">
        <f>_xll.BDP($A151,AA$2)</f>
        <v>9.5929999999999964</v>
      </c>
      <c r="AB151">
        <f>_xll.BDP($A151,AB$2)</f>
        <v>5.0949999999999998</v>
      </c>
      <c r="AC151">
        <f>HLOOKUP(A151,'OperMarg BDH'!$B$1:$NK$4,4,FALSE)</f>
        <v>-1.2540295321262573</v>
      </c>
      <c r="AD151">
        <f>HLOOKUP(A151,'FCFMarg BDH'!$B$1:$NK$4,4,FALSE)</f>
        <v>-0.92174387499740051</v>
      </c>
    </row>
    <row r="152" spans="1:30" x14ac:dyDescent="0.25">
      <c r="A152" t="s">
        <v>318</v>
      </c>
      <c r="B152" t="s">
        <v>673</v>
      </c>
      <c r="H152" t="str">
        <f>_xll.BDP($A152,H$2)</f>
        <v>BB-</v>
      </c>
      <c r="I152" t="str">
        <f>_xll.BDP($A152,I$2)</f>
        <v>#N/A N/A</v>
      </c>
      <c r="J152" t="str">
        <f>_xll.BDP($A152,J$2)</f>
        <v>B1</v>
      </c>
      <c r="K152" t="str">
        <f>_xll.BDP($A152,K$2)</f>
        <v>#N/A N/A</v>
      </c>
      <c r="L152" t="str">
        <f>_xll.BDP($A152,L$2)</f>
        <v>Ba3</v>
      </c>
      <c r="M152" t="str">
        <f>_xll.BDP($A152,M$2)</f>
        <v>BB-</v>
      </c>
      <c r="O152">
        <f>_xll.BDP($A152,O$2)</f>
        <v>1150.925</v>
      </c>
      <c r="P152">
        <f>_xll.BDP($A152,P$2)</f>
        <v>114.19799999999999</v>
      </c>
      <c r="Q152">
        <f>_xll.BDP($A152,Q$2)</f>
        <v>19.74437952082021</v>
      </c>
      <c r="R152">
        <f>_xll.BDP($A152,R$2)</f>
        <v>9.9222799052935677</v>
      </c>
      <c r="S152">
        <f>_xll.BDP($A152,S$2)</f>
        <v>9.6614213197969534E-2</v>
      </c>
      <c r="T152">
        <f>_xll.BDP($A152,T$2)</f>
        <v>2.2694772030829231</v>
      </c>
      <c r="U152">
        <f>_xll.BDP($A152,U$2)</f>
        <v>2.9965174299775064</v>
      </c>
      <c r="V152">
        <f>_xll.BDP($A152,V$2)</f>
        <v>1898.722</v>
      </c>
      <c r="W152">
        <f>_xll.BDP($A152,W$2)</f>
        <v>227.24299999999999</v>
      </c>
      <c r="X152">
        <f>_xll.BDP($A152,X$2)</f>
        <v>163.43324351412187</v>
      </c>
      <c r="Y152">
        <f>_xll.BDP($A152,Y$2)</f>
        <v>62.25239924538716</v>
      </c>
      <c r="Z152">
        <f>_xll.BDP($A152,Z$2)</f>
        <v>153.46299999999999</v>
      </c>
      <c r="AA152">
        <f>_xll.BDP($A152,AA$2)</f>
        <v>351.29600000000005</v>
      </c>
      <c r="AB152">
        <f>_xll.BDP($A152,AB$2)</f>
        <v>204.83599999999998</v>
      </c>
      <c r="AC152">
        <f>HLOOKUP(A152,'OperMarg BDH'!$B$1:$NK$4,4,FALSE)</f>
        <v>12.274130301915887</v>
      </c>
      <c r="AD152">
        <f>HLOOKUP(A152,'FCFMarg BDH'!$B$1:$NK$4,4,FALSE)</f>
        <v>0.8025532542838606</v>
      </c>
    </row>
    <row r="153" spans="1:30" x14ac:dyDescent="0.25">
      <c r="A153" t="s">
        <v>319</v>
      </c>
      <c r="B153" t="s">
        <v>674</v>
      </c>
      <c r="H153" t="str">
        <f>_xll.BDP($A153,H$2)</f>
        <v>#N/A N/A</v>
      </c>
      <c r="I153" t="str">
        <f>_xll.BDP($A153,I$2)</f>
        <v>#N/A N/A</v>
      </c>
      <c r="J153" t="str">
        <f>_xll.BDP($A153,J$2)</f>
        <v>#N/A N/A</v>
      </c>
      <c r="K153" t="str">
        <f>_xll.BDP($A153,K$2)</f>
        <v>#N/A N/A</v>
      </c>
      <c r="L153" t="str">
        <f>_xll.BDP($A153,L$2)</f>
        <v>#N/A N/A</v>
      </c>
      <c r="M153" t="str">
        <f>_xll.BDP($A153,M$2)</f>
        <v>#N/A N/A</v>
      </c>
      <c r="O153">
        <f>_xll.BDP($A153,O$2)</f>
        <v>47.47</v>
      </c>
      <c r="P153">
        <f>_xll.BDP($A153,P$2)</f>
        <v>20.917999999999999</v>
      </c>
      <c r="Q153">
        <f>_xll.BDP($A153,Q$2)</f>
        <v>7.592163471666316</v>
      </c>
      <c r="R153">
        <f>_xll.BDP($A153,R$2)</f>
        <v>44.065725721508322</v>
      </c>
      <c r="S153" t="str">
        <f>_xll.BDP($A153,S$2)</f>
        <v>#N/A N/A</v>
      </c>
      <c r="T153">
        <f>_xll.BDP($A153,T$2)</f>
        <v>0</v>
      </c>
      <c r="U153" t="str">
        <f>_xll.BDP($A153,U$2)</f>
        <v>#N/A N/A</v>
      </c>
      <c r="V153">
        <f>_xll.BDP($A153,V$2)</f>
        <v>110.57499999999999</v>
      </c>
      <c r="W153">
        <f>_xll.BDP($A153,W$2)</f>
        <v>3.6039999999999996</v>
      </c>
      <c r="X153">
        <f>_xll.BDP($A153,X$2)</f>
        <v>-88.150636536053852</v>
      </c>
      <c r="Y153">
        <f>_xll.BDP($A153,Y$2)</f>
        <v>0</v>
      </c>
      <c r="Z153">
        <f>_xll.BDP($A153,Z$2)</f>
        <v>21.151999999999997</v>
      </c>
      <c r="AA153">
        <f>_xll.BDP($A153,AA$2)</f>
        <v>-1.6949999999999994</v>
      </c>
      <c r="AB153">
        <f>_xll.BDP($A153,AB$2)</f>
        <v>14.135999999999999</v>
      </c>
      <c r="AC153">
        <f>HLOOKUP(A153,'OperMarg BDH'!$B$1:$NK$4,4,FALSE)</f>
        <v>-0.16061779700076023</v>
      </c>
      <c r="AD153">
        <f>HLOOKUP(A153,'FCFMarg BDH'!$B$1:$NK$4,4,FALSE)</f>
        <v>7.2102859174525108E-2</v>
      </c>
    </row>
    <row r="154" spans="1:30" x14ac:dyDescent="0.25">
      <c r="A154" t="s">
        <v>320</v>
      </c>
      <c r="B154" t="s">
        <v>675</v>
      </c>
      <c r="H154" t="str">
        <f>_xll.BDP($A154,H$2)</f>
        <v>#N/A N/A</v>
      </c>
      <c r="I154" t="str">
        <f>_xll.BDP($A154,I$2)</f>
        <v>#N/A N/A</v>
      </c>
      <c r="J154" t="str">
        <f>_xll.BDP($A154,J$2)</f>
        <v>#N/A N/A</v>
      </c>
      <c r="K154" t="str">
        <f>_xll.BDP($A154,K$2)</f>
        <v>#N/A N/A</v>
      </c>
      <c r="L154" t="str">
        <f>_xll.BDP($A154,L$2)</f>
        <v>#N/A N/A</v>
      </c>
      <c r="M154" t="str">
        <f>_xll.BDP($A154,M$2)</f>
        <v>#N/A N/A</v>
      </c>
      <c r="O154">
        <f>_xll.BDP($A154,O$2)</f>
        <v>130.03700000000001</v>
      </c>
      <c r="P154">
        <f>_xll.BDP($A154,P$2)</f>
        <v>-0.58000000000000096</v>
      </c>
      <c r="Q154">
        <f>_xll.BDP($A154,Q$2)</f>
        <v>-6.4473957412121168</v>
      </c>
      <c r="R154">
        <f>_xll.BDP($A154,R$2)</f>
        <v>-0.44602690003614431</v>
      </c>
      <c r="S154">
        <f>_xll.BDP($A154,S$2)</f>
        <v>-7.2130332048252824E-2</v>
      </c>
      <c r="T154">
        <f>_xll.BDP($A154,T$2)</f>
        <v>15.302325581395321</v>
      </c>
      <c r="U154">
        <f>_xll.BDP($A154,U$2)</f>
        <v>9.6971608832807572</v>
      </c>
      <c r="V154">
        <f>_xll.BDP($A154,V$2)</f>
        <v>107.91799999999999</v>
      </c>
      <c r="W154">
        <f>_xll.BDP($A154,W$2)</f>
        <v>-8.3840000000000003</v>
      </c>
      <c r="X154">
        <f>_xll.BDP($A154,X$2)</f>
        <v>-55.015457915657329</v>
      </c>
      <c r="Y154">
        <f>_xll.BDP($A154,Y$2)</f>
        <v>7.4510276320910327</v>
      </c>
      <c r="Z154">
        <f>_xll.BDP($A154,Z$2)</f>
        <v>7.5659999999999998</v>
      </c>
      <c r="AA154">
        <f>_xll.BDP($A154,AA$2)</f>
        <v>-2.6440000000000019</v>
      </c>
      <c r="AB154">
        <f>_xll.BDP($A154,AB$2)</f>
        <v>49.147999999999996</v>
      </c>
      <c r="AC154">
        <f>HLOOKUP(A154,'OperMarg BDH'!$B$1:$NK$4,4,FALSE)</f>
        <v>-1.6600177344637588</v>
      </c>
      <c r="AD154">
        <f>HLOOKUP(A154,'FCFMarg BDH'!$B$1:$NK$4,4,FALSE)</f>
        <v>-0.36461786625439035</v>
      </c>
    </row>
    <row r="155" spans="1:30" x14ac:dyDescent="0.25">
      <c r="A155" t="s">
        <v>321</v>
      </c>
      <c r="B155" t="s">
        <v>676</v>
      </c>
      <c r="H155" t="str">
        <f>_xll.BDP($A155,H$2)</f>
        <v>#N/A N/A</v>
      </c>
      <c r="I155" t="str">
        <f>_xll.BDP($A155,I$2)</f>
        <v>#N/A N/A</v>
      </c>
      <c r="J155" t="str">
        <f>_xll.BDP($A155,J$2)</f>
        <v>#N/A N/A</v>
      </c>
      <c r="K155" t="str">
        <f>_xll.BDP($A155,K$2)</f>
        <v>#N/A N/A</v>
      </c>
      <c r="L155" t="str">
        <f>_xll.BDP($A155,L$2)</f>
        <v>#N/A N/A</v>
      </c>
      <c r="M155" t="str">
        <f>_xll.BDP($A155,M$2)</f>
        <v>#N/A N/A</v>
      </c>
      <c r="O155">
        <f>_xll.BDP($A155,O$2)</f>
        <v>948.17100000000005</v>
      </c>
      <c r="P155">
        <f>_xll.BDP($A155,P$2)</f>
        <v>174.642</v>
      </c>
      <c r="Q155">
        <f>_xll.BDP($A155,Q$2)</f>
        <v>14.6453540553339</v>
      </c>
      <c r="R155">
        <f>_xll.BDP($A155,R$2)</f>
        <v>18.418829514929268</v>
      </c>
      <c r="S155" t="str">
        <f>_xll.BDP($A155,S$2)</f>
        <v>#N/A N/A</v>
      </c>
      <c r="T155">
        <f>_xll.BDP($A155,T$2)</f>
        <v>0</v>
      </c>
      <c r="U155">
        <f>_xll.BDP($A155,U$2)</f>
        <v>398.00216450216448</v>
      </c>
      <c r="V155">
        <f>_xll.BDP($A155,V$2)</f>
        <v>1723.021</v>
      </c>
      <c r="W155">
        <f>_xll.BDP($A155,W$2)</f>
        <v>138.863</v>
      </c>
      <c r="X155">
        <f>_xll.BDP($A155,X$2)</f>
        <v>-54.819664171555736</v>
      </c>
      <c r="Y155">
        <f>_xll.BDP($A155,Y$2)</f>
        <v>0</v>
      </c>
      <c r="Z155">
        <f>_xll.BDP($A155,Z$2)</f>
        <v>201.14999999999998</v>
      </c>
      <c r="AA155">
        <f>_xll.BDP($A155,AA$2)</f>
        <v>-25.977000000000089</v>
      </c>
      <c r="AB155">
        <f>_xll.BDP($A155,AB$2)</f>
        <v>297.81799999999998</v>
      </c>
      <c r="AC155">
        <f>HLOOKUP(A155,'OperMarg BDH'!$B$1:$NK$4,4,FALSE)</f>
        <v>3.5474844343429708</v>
      </c>
      <c r="AD155">
        <f>HLOOKUP(A155,'FCFMarg BDH'!$B$1:$NK$4,4,FALSE)</f>
        <v>0.96738496018179665</v>
      </c>
    </row>
    <row r="156" spans="1:30" x14ac:dyDescent="0.25">
      <c r="A156" t="s">
        <v>322</v>
      </c>
      <c r="B156" t="s">
        <v>677</v>
      </c>
      <c r="H156" t="str">
        <f>_xll.BDP($A156,H$2)</f>
        <v>#N/A N/A</v>
      </c>
      <c r="I156" t="str">
        <f>_xll.BDP($A156,I$2)</f>
        <v>#N/A N/A</v>
      </c>
      <c r="J156" t="str">
        <f>_xll.BDP($A156,J$2)</f>
        <v>#N/A N/A</v>
      </c>
      <c r="K156" t="str">
        <f>_xll.BDP($A156,K$2)</f>
        <v>#N/A N/A</v>
      </c>
      <c r="L156" t="str">
        <f>_xll.BDP($A156,L$2)</f>
        <v>#N/A N/A</v>
      </c>
      <c r="M156" t="str">
        <f>_xll.BDP($A156,M$2)</f>
        <v>#N/A N/A</v>
      </c>
      <c r="O156">
        <f>_xll.BDP($A156,O$2)</f>
        <v>64.248999999999995</v>
      </c>
      <c r="P156">
        <f>_xll.BDP($A156,P$2)</f>
        <v>-3.1589999999999998</v>
      </c>
      <c r="Q156">
        <f>_xll.BDP($A156,Q$2)</f>
        <v>-11.97995299537736</v>
      </c>
      <c r="R156">
        <f>_xll.BDP($A156,R$2)</f>
        <v>-4.9168080437049611</v>
      </c>
      <c r="S156">
        <f>_xll.BDP($A156,S$2)</f>
        <v>-0.77086383601756947</v>
      </c>
      <c r="T156" t="str">
        <f>_xll.BDP($A156,T$2)</f>
        <v>#N/A N/A</v>
      </c>
      <c r="U156" t="str">
        <f>_xll.BDP($A156,U$2)</f>
        <v>#N/A N/A</v>
      </c>
      <c r="V156">
        <f>_xll.BDP($A156,V$2)</f>
        <v>49.997</v>
      </c>
      <c r="W156">
        <f>_xll.BDP($A156,W$2)</f>
        <v>-7.6970000000000001</v>
      </c>
      <c r="X156">
        <f>_xll.BDP($A156,X$2)</f>
        <v>-56.860477920933818</v>
      </c>
      <c r="Y156">
        <f>_xll.BDP($A156,Y$2)</f>
        <v>8.1964917895073715</v>
      </c>
      <c r="Z156">
        <f>_xll.BDP($A156,Z$2)</f>
        <v>0.621</v>
      </c>
      <c r="AA156">
        <f>_xll.BDP($A156,AA$2)</f>
        <v>-0.64299999999999891</v>
      </c>
      <c r="AB156">
        <f>_xll.BDP($A156,AB$2)</f>
        <v>24.751999999999999</v>
      </c>
      <c r="AC156">
        <f>HLOOKUP(A156,'OperMarg BDH'!$B$1:$NK$4,4,FALSE)</f>
        <v>-5.4155894709446255E-2</v>
      </c>
      <c r="AD156">
        <f>HLOOKUP(A156,'FCFMarg BDH'!$B$1:$NK$4,4,FALSE)</f>
        <v>6.2358697151558548E-2</v>
      </c>
    </row>
    <row r="157" spans="1:30" x14ac:dyDescent="0.25">
      <c r="A157" t="s">
        <v>323</v>
      </c>
      <c r="B157" t="s">
        <v>678</v>
      </c>
      <c r="H157" t="str">
        <f>_xll.BDP($A157,H$2)</f>
        <v>#N/A N/A</v>
      </c>
      <c r="I157" t="str">
        <f>_xll.BDP($A157,I$2)</f>
        <v>#N/A N/A</v>
      </c>
      <c r="J157" t="str">
        <f>_xll.BDP($A157,J$2)</f>
        <v>#N/A N/A</v>
      </c>
      <c r="K157" t="str">
        <f>_xll.BDP($A157,K$2)</f>
        <v>#N/A N/A</v>
      </c>
      <c r="L157" t="str">
        <f>_xll.BDP($A157,L$2)</f>
        <v>#N/A N/A</v>
      </c>
      <c r="M157" t="str">
        <f>_xll.BDP($A157,M$2)</f>
        <v>#N/A N/A</v>
      </c>
      <c r="O157">
        <f>_xll.BDP($A157,O$2)</f>
        <v>31.567307</v>
      </c>
      <c r="P157">
        <f>_xll.BDP($A157,P$2)</f>
        <v>-2.7576179999999999</v>
      </c>
      <c r="Q157">
        <f>_xll.BDP($A157,Q$2)</f>
        <v>6.1058898689077283</v>
      </c>
      <c r="R157">
        <f>_xll.BDP($A157,R$2)</f>
        <v>-8.7356770724851494</v>
      </c>
      <c r="S157" t="str">
        <f>_xll.BDP($A157,S$2)</f>
        <v>#N/A N/A</v>
      </c>
      <c r="T157">
        <f>_xll.BDP($A157,T$2)</f>
        <v>0</v>
      </c>
      <c r="U157" t="str">
        <f>_xll.BDP($A157,U$2)</f>
        <v>#N/A N/A</v>
      </c>
      <c r="V157">
        <f>_xll.BDP($A157,V$2)</f>
        <v>42.630510999999998</v>
      </c>
      <c r="W157">
        <f>_xll.BDP($A157,W$2)</f>
        <v>1.927465</v>
      </c>
      <c r="X157">
        <f>_xll.BDP($A157,X$2)</f>
        <v>-45.524516737355277</v>
      </c>
      <c r="Y157">
        <f>_xll.BDP($A157,Y$2)</f>
        <v>0</v>
      </c>
      <c r="Z157">
        <f>_xll.BDP($A157,Z$2)</f>
        <v>-2.152317</v>
      </c>
      <c r="AA157">
        <f>_xll.BDP($A157,AA$2)</f>
        <v>5.4486699999999999</v>
      </c>
      <c r="AB157">
        <f>_xll.BDP($A157,AB$2)</f>
        <v>16.386206999999999</v>
      </c>
      <c r="AC157">
        <f>HLOOKUP(A157,'OperMarg BDH'!$B$1:$NK$4,4,FALSE)</f>
        <v>0.65451070889284479</v>
      </c>
      <c r="AD157">
        <f>HLOOKUP(A157,'FCFMarg BDH'!$B$1:$NK$4,4,FALSE)</f>
        <v>-0.2300801397891476</v>
      </c>
    </row>
    <row r="158" spans="1:30" x14ac:dyDescent="0.25">
      <c r="A158" t="s">
        <v>324</v>
      </c>
      <c r="B158" t="s">
        <v>679</v>
      </c>
      <c r="H158" t="str">
        <f>_xll.BDP($A158,H$2)</f>
        <v>NR</v>
      </c>
      <c r="I158" t="str">
        <f>_xll.BDP($A158,I$2)</f>
        <v>#N/A N/A</v>
      </c>
      <c r="J158" t="str">
        <f>_xll.BDP($A158,J$2)</f>
        <v>#N/A N/A</v>
      </c>
      <c r="K158" t="str">
        <f>_xll.BDP($A158,K$2)</f>
        <v>WR</v>
      </c>
      <c r="L158" t="str">
        <f>_xll.BDP($A158,L$2)</f>
        <v>#N/A N/A</v>
      </c>
      <c r="M158" t="str">
        <f>_xll.BDP($A158,M$2)</f>
        <v>#N/A N/A</v>
      </c>
      <c r="O158">
        <f>_xll.BDP($A158,O$2)</f>
        <v>484.779</v>
      </c>
      <c r="P158">
        <f>_xll.BDP($A158,P$2)</f>
        <v>58.181000000000004</v>
      </c>
      <c r="Q158">
        <f>_xll.BDP($A158,Q$2)</f>
        <v>6.3853838553237656</v>
      </c>
      <c r="R158">
        <f>_xll.BDP($A158,R$2)</f>
        <v>12.001551222309548</v>
      </c>
      <c r="S158" t="str">
        <f>_xll.BDP($A158,S$2)</f>
        <v>#N/A N/A</v>
      </c>
      <c r="T158">
        <f>_xll.BDP($A158,T$2)</f>
        <v>0</v>
      </c>
      <c r="U158">
        <f>_xll.BDP($A158,U$2)</f>
        <v>3648.5714285714284</v>
      </c>
      <c r="V158">
        <f>_xll.BDP($A158,V$2)</f>
        <v>830.95999999999992</v>
      </c>
      <c r="W158">
        <f>_xll.BDP($A158,W$2)</f>
        <v>30.954999999999998</v>
      </c>
      <c r="X158">
        <f>_xll.BDP($A158,X$2)</f>
        <v>-61.839872999434483</v>
      </c>
      <c r="Y158">
        <f>_xll.BDP($A158,Y$2)</f>
        <v>0</v>
      </c>
      <c r="Z158">
        <f>_xll.BDP($A158,Z$2)</f>
        <v>75.628999999999991</v>
      </c>
      <c r="AA158">
        <f>_xll.BDP($A158,AA$2)</f>
        <v>-13.912000000000006</v>
      </c>
      <c r="AB158">
        <f>_xll.BDP($A158,AB$2)</f>
        <v>91.210999999999999</v>
      </c>
      <c r="AC158">
        <f>HLOOKUP(A158,'OperMarg BDH'!$B$1:$NK$4,4,FALSE)</f>
        <v>0.30673919742417177</v>
      </c>
      <c r="AD158">
        <f>HLOOKUP(A158,'FCFMarg BDH'!$B$1:$NK$4,4,FALSE)</f>
        <v>0.83726561185471104</v>
      </c>
    </row>
    <row r="159" spans="1:30" x14ac:dyDescent="0.25">
      <c r="A159" t="s">
        <v>325</v>
      </c>
      <c r="B159" t="s">
        <v>680</v>
      </c>
      <c r="H159" t="str">
        <f>_xll.BDP($A159,H$2)</f>
        <v>#N/A N/A</v>
      </c>
      <c r="I159" t="str">
        <f>_xll.BDP($A159,I$2)</f>
        <v>#N/A N/A</v>
      </c>
      <c r="J159" t="str">
        <f>_xll.BDP($A159,J$2)</f>
        <v>#N/A N/A</v>
      </c>
      <c r="K159" t="str">
        <f>_xll.BDP($A159,K$2)</f>
        <v>#N/A N/A</v>
      </c>
      <c r="L159" t="str">
        <f>_xll.BDP($A159,L$2)</f>
        <v>#N/A N/A</v>
      </c>
      <c r="M159" t="str">
        <f>_xll.BDP($A159,M$2)</f>
        <v>#N/A N/A</v>
      </c>
      <c r="O159">
        <f>_xll.BDP($A159,O$2)</f>
        <v>307.57</v>
      </c>
      <c r="P159">
        <f>_xll.BDP($A159,P$2)</f>
        <v>10.437000000000001</v>
      </c>
      <c r="Q159">
        <f>_xll.BDP($A159,Q$2)</f>
        <v>5.4160028611373026</v>
      </c>
      <c r="R159">
        <f>_xll.BDP($A159,R$2)</f>
        <v>3.3933738661117796</v>
      </c>
      <c r="S159">
        <f>_xll.BDP($A159,S$2)</f>
        <v>2.2070205117360966</v>
      </c>
      <c r="T159">
        <f>_xll.BDP($A159,T$2)</f>
        <v>0.15741567630693137</v>
      </c>
      <c r="U159">
        <f>_xll.BDP($A159,U$2)</f>
        <v>237.46534653465346</v>
      </c>
      <c r="V159">
        <f>_xll.BDP($A159,V$2)</f>
        <v>361.86899999999997</v>
      </c>
      <c r="W159">
        <f>_xll.BDP($A159,W$2)</f>
        <v>16.658000000000001</v>
      </c>
      <c r="X159">
        <f>_xll.BDP($A159,X$2)</f>
        <v>-48.387735615517911</v>
      </c>
      <c r="Y159">
        <f>_xll.BDP($A159,Y$2)</f>
        <v>1.3068265035137023</v>
      </c>
      <c r="Z159">
        <f>_xll.BDP($A159,Z$2)</f>
        <v>33.628</v>
      </c>
      <c r="AA159">
        <f>_xll.BDP($A159,AA$2)</f>
        <v>-4.7930000000000348</v>
      </c>
      <c r="AB159">
        <f>_xll.BDP($A159,AB$2)</f>
        <v>119.997</v>
      </c>
      <c r="AC159">
        <f>HLOOKUP(A159,'OperMarg BDH'!$B$1:$NK$4,4,FALSE)</f>
        <v>0.82763834403193359</v>
      </c>
      <c r="AD159">
        <f>HLOOKUP(A159,'FCFMarg BDH'!$B$1:$NK$4,4,FALSE)</f>
        <v>0.56893641102721859</v>
      </c>
    </row>
    <row r="160" spans="1:30" x14ac:dyDescent="0.25">
      <c r="A160" t="s">
        <v>18</v>
      </c>
      <c r="B160" t="s">
        <v>681</v>
      </c>
      <c r="H160" t="str">
        <f>_xll.BDP($A160,H$2)</f>
        <v>A+</v>
      </c>
      <c r="I160" t="str">
        <f>_xll.BDP($A160,I$2)</f>
        <v>A+</v>
      </c>
      <c r="J160" t="str">
        <f>_xll.BDP($A160,J$2)</f>
        <v>A1</v>
      </c>
      <c r="K160" t="str">
        <f>_xll.BDP($A160,K$2)</f>
        <v>#N/A N/A</v>
      </c>
      <c r="L160" t="str">
        <f>_xll.BDP($A160,L$2)</f>
        <v>A1</v>
      </c>
      <c r="M160" t="str">
        <f>_xll.BDP($A160,M$2)</f>
        <v>AA-</v>
      </c>
      <c r="O160">
        <f>_xll.BDP($A160,O$2)</f>
        <v>52708</v>
      </c>
      <c r="P160">
        <f>_xll.BDP($A160,P$2)</f>
        <v>10065</v>
      </c>
      <c r="Q160">
        <f>_xll.BDP($A160,Q$2)</f>
        <v>23.774379600819611</v>
      </c>
      <c r="R160">
        <f>_xll.BDP($A160,R$2)</f>
        <v>19.095772937694466</v>
      </c>
      <c r="S160">
        <f>_xll.BDP($A160,S$2)</f>
        <v>0.74854975457385098</v>
      </c>
      <c r="T160">
        <f>_xll.BDP($A160,T$2)</f>
        <v>0.59920977337753756</v>
      </c>
      <c r="U160">
        <f>_xll.BDP($A160,U$2)</f>
        <v>41.965306122448979</v>
      </c>
      <c r="V160">
        <f>_xll.BDP($A160,V$2)</f>
        <v>92358</v>
      </c>
      <c r="W160">
        <f>_xll.BDP($A160,W$2)</f>
        <v>12531</v>
      </c>
      <c r="X160">
        <f>_xll.BDP($A160,X$2)</f>
        <v>-22.078412524031858</v>
      </c>
      <c r="Y160">
        <f>_xll.BDP($A160,Y$2)</f>
        <v>14.558565581757943</v>
      </c>
      <c r="Z160">
        <f>_xll.BDP($A160,Z$2)</f>
        <v>20776</v>
      </c>
      <c r="AA160">
        <f>_xll.BDP($A160,AA$2)</f>
        <v>-1900</v>
      </c>
      <c r="AB160">
        <f>_xll.BDP($A160,AB$2)</f>
        <v>5674</v>
      </c>
      <c r="AC160">
        <f>HLOOKUP(A160,'OperMarg BDH'!$B$1:$NK$4,4,FALSE)</f>
        <v>5.875818162370539</v>
      </c>
      <c r="AD160">
        <f>HLOOKUP(A160,'FCFMarg BDH'!$B$1:$NK$4,4,FALSE)</f>
        <v>2.0095824872935579</v>
      </c>
    </row>
    <row r="161" spans="1:30" x14ac:dyDescent="0.25">
      <c r="A161" t="s">
        <v>326</v>
      </c>
      <c r="B161" t="s">
        <v>682</v>
      </c>
      <c r="H161" t="str">
        <f>_xll.BDP($A161,H$2)</f>
        <v>#N/A N/A</v>
      </c>
      <c r="I161" t="str">
        <f>_xll.BDP($A161,I$2)</f>
        <v>#N/A N/A</v>
      </c>
      <c r="J161" t="str">
        <f>_xll.BDP($A161,J$2)</f>
        <v>#N/A N/A</v>
      </c>
      <c r="K161" t="str">
        <f>_xll.BDP($A161,K$2)</f>
        <v>#N/A N/A</v>
      </c>
      <c r="L161" t="str">
        <f>_xll.BDP($A161,L$2)</f>
        <v>#N/A N/A</v>
      </c>
      <c r="M161" t="str">
        <f>_xll.BDP($A161,M$2)</f>
        <v>#N/A N/A</v>
      </c>
      <c r="O161">
        <f>_xll.BDP($A161,O$2)</f>
        <v>318.23399999999998</v>
      </c>
      <c r="P161">
        <f>_xll.BDP($A161,P$2)</f>
        <v>6.6170000000000009</v>
      </c>
      <c r="Q161">
        <f>_xll.BDP($A161,Q$2)</f>
        <v>4.5240294877354401</v>
      </c>
      <c r="R161">
        <f>_xll.BDP($A161,R$2)</f>
        <v>2.0792875682673762</v>
      </c>
      <c r="S161" t="str">
        <f>_xll.BDP($A161,S$2)</f>
        <v>#N/A N/A</v>
      </c>
      <c r="T161">
        <f>_xll.BDP($A161,T$2)</f>
        <v>0</v>
      </c>
      <c r="U161" t="str">
        <f>_xll.BDP($A161,U$2)</f>
        <v>#N/A N/A</v>
      </c>
      <c r="V161">
        <f>_xll.BDP($A161,V$2)</f>
        <v>353.22199999999998</v>
      </c>
      <c r="W161">
        <f>_xll.BDP($A161,W$2)</f>
        <v>14.396999999999998</v>
      </c>
      <c r="X161">
        <f>_xll.BDP($A161,X$2)</f>
        <v>-51.777349423041386</v>
      </c>
      <c r="Y161">
        <f>_xll.BDP($A161,Y$2)</f>
        <v>0</v>
      </c>
      <c r="Z161">
        <f>_xll.BDP($A161,Z$2)</f>
        <v>27.375</v>
      </c>
      <c r="AA161">
        <f>_xll.BDP($A161,AA$2)</f>
        <v>19.031999999999996</v>
      </c>
      <c r="AB161">
        <f>_xll.BDP($A161,AB$2)</f>
        <v>65.881</v>
      </c>
      <c r="AC161">
        <f>HLOOKUP(A161,'OperMarg BDH'!$B$1:$NK$4,4,FALSE)</f>
        <v>0.21163634939813528</v>
      </c>
      <c r="AD161">
        <f>HLOOKUP(A161,'FCFMarg BDH'!$B$1:$NK$4,4,FALSE)</f>
        <v>-0.39155920576755515</v>
      </c>
    </row>
    <row r="162" spans="1:30" x14ac:dyDescent="0.25">
      <c r="A162" t="s">
        <v>327</v>
      </c>
      <c r="B162" t="s">
        <v>683</v>
      </c>
      <c r="H162" t="str">
        <f>_xll.BDP($A162,H$2)</f>
        <v>#N/A N/A</v>
      </c>
      <c r="I162" t="str">
        <f>_xll.BDP($A162,I$2)</f>
        <v>#N/A N/A</v>
      </c>
      <c r="J162" t="str">
        <f>_xll.BDP($A162,J$2)</f>
        <v>#N/A N/A</v>
      </c>
      <c r="K162" t="str">
        <f>_xll.BDP($A162,K$2)</f>
        <v>#N/A N/A</v>
      </c>
      <c r="L162" t="str">
        <f>_xll.BDP($A162,L$2)</f>
        <v>#N/A N/A</v>
      </c>
      <c r="M162" t="str">
        <f>_xll.BDP($A162,M$2)</f>
        <v>#N/A N/A</v>
      </c>
      <c r="O162">
        <f>_xll.BDP($A162,O$2)</f>
        <v>67.406000000000006</v>
      </c>
      <c r="P162">
        <f>_xll.BDP($A162,P$2)</f>
        <v>-5.7550000000000008</v>
      </c>
      <c r="Q162">
        <f>_xll.BDP($A162,Q$2)</f>
        <v>-11.911402545767439</v>
      </c>
      <c r="R162">
        <f>_xll.BDP($A162,R$2)</f>
        <v>-8.5378156247218353</v>
      </c>
      <c r="S162">
        <f>_xll.BDP($A162,S$2)</f>
        <v>-0.23020000000000004</v>
      </c>
      <c r="T162" t="str">
        <f>_xll.BDP($A162,T$2)</f>
        <v>#N/A N/A</v>
      </c>
      <c r="U162" t="str">
        <f>_xll.BDP($A162,U$2)</f>
        <v>#N/A N/A</v>
      </c>
      <c r="V162">
        <f>_xll.BDP($A162,V$2)</f>
        <v>124.482</v>
      </c>
      <c r="W162">
        <f>_xll.BDP($A162,W$2)</f>
        <v>-8.0289999999999999</v>
      </c>
      <c r="X162">
        <f>_xll.BDP($A162,X$2)</f>
        <v>-55.488379767123931</v>
      </c>
      <c r="Y162">
        <f>_xll.BDP($A162,Y$2)</f>
        <v>20.083224883918959</v>
      </c>
      <c r="Z162">
        <f>_xll.BDP($A162,Z$2)</f>
        <v>7.7789999999999999</v>
      </c>
      <c r="AA162">
        <f>_xll.BDP($A162,AA$2)</f>
        <v>-3.1249999999999982</v>
      </c>
      <c r="AB162">
        <f>_xll.BDP($A162,AB$2)</f>
        <v>72.082999999999998</v>
      </c>
      <c r="AC162">
        <f>HLOOKUP(A162,'OperMarg BDH'!$B$1:$NK$4,4,FALSE)</f>
        <v>-0.60147041728377448</v>
      </c>
      <c r="AD162">
        <f>HLOOKUP(A162,'FCFMarg BDH'!$B$1:$NK$4,4,FALSE)</f>
        <v>-0.59889665937660874</v>
      </c>
    </row>
    <row r="163" spans="1:30" x14ac:dyDescent="0.25">
      <c r="A163" t="s">
        <v>328</v>
      </c>
      <c r="B163" t="s">
        <v>684</v>
      </c>
      <c r="H163" t="str">
        <f>_xll.BDP($A163,H$2)</f>
        <v>B</v>
      </c>
      <c r="I163" t="str">
        <f>_xll.BDP($A163,I$2)</f>
        <v>#N/A N/A</v>
      </c>
      <c r="J163" t="str">
        <f>_xll.BDP($A163,J$2)</f>
        <v>#N/A N/A</v>
      </c>
      <c r="K163" t="str">
        <f>_xll.BDP($A163,K$2)</f>
        <v>#N/A N/A</v>
      </c>
      <c r="L163" t="str">
        <f>_xll.BDP($A163,L$2)</f>
        <v>B3</v>
      </c>
      <c r="M163" t="str">
        <f>_xll.BDP($A163,M$2)</f>
        <v>#N/A N/A</v>
      </c>
      <c r="O163">
        <f>_xll.BDP($A163,O$2)</f>
        <v>283.34199999999998</v>
      </c>
      <c r="P163">
        <f>_xll.BDP($A163,P$2)</f>
        <v>-29.915999999999997</v>
      </c>
      <c r="Q163">
        <f>_xll.BDP($A163,Q$2)</f>
        <v>-2.6423897621955095</v>
      </c>
      <c r="R163">
        <f>_xll.BDP($A163,R$2)</f>
        <v>-10.558265276591538</v>
      </c>
      <c r="S163">
        <f>_xll.BDP($A163,S$2)</f>
        <v>-8.6488424266253444E-2</v>
      </c>
      <c r="T163">
        <f>_xll.BDP($A163,T$2)</f>
        <v>6.9546584215573093</v>
      </c>
      <c r="U163">
        <f>_xll.BDP($A163,U$2)</f>
        <v>4.0244138903578355</v>
      </c>
      <c r="V163">
        <f>_xll.BDP($A163,V$2)</f>
        <v>614.24099999999999</v>
      </c>
      <c r="W163">
        <f>_xll.BDP($A163,W$2)</f>
        <v>-7.4870000000000001</v>
      </c>
      <c r="X163">
        <f>_xll.BDP($A163,X$2)</f>
        <v>170.61522419186645</v>
      </c>
      <c r="Y163">
        <f>_xll.BDP($A163,Y$2)</f>
        <v>56.312750207166239</v>
      </c>
      <c r="Z163">
        <f>_xll.BDP($A163,Z$2)</f>
        <v>33.683</v>
      </c>
      <c r="AA163">
        <f>_xll.BDP($A163,AA$2)</f>
        <v>-1.2609999999999957</v>
      </c>
      <c r="AB163">
        <f>_xll.BDP($A163,AB$2)</f>
        <v>35.018000000000001</v>
      </c>
      <c r="AC163">
        <f>HLOOKUP(A163,'OperMarg BDH'!$B$1:$NK$4,4,FALSE)</f>
        <v>-0.44821906762384195</v>
      </c>
      <c r="AD163">
        <f>HLOOKUP(A163,'FCFMarg BDH'!$B$1:$NK$4,4,FALSE)</f>
        <v>-0.99032033156168053</v>
      </c>
    </row>
    <row r="164" spans="1:30" x14ac:dyDescent="0.25">
      <c r="A164" t="s">
        <v>329</v>
      </c>
      <c r="B164" t="s">
        <v>685</v>
      </c>
      <c r="H164" t="str">
        <f>_xll.BDP($A164,H$2)</f>
        <v>#N/A N/A</v>
      </c>
      <c r="I164" t="str">
        <f>_xll.BDP($A164,I$2)</f>
        <v>#N/A N/A</v>
      </c>
      <c r="J164" t="str">
        <f>_xll.BDP($A164,J$2)</f>
        <v>#N/A N/A</v>
      </c>
      <c r="K164" t="str">
        <f>_xll.BDP($A164,K$2)</f>
        <v>#N/A N/A</v>
      </c>
      <c r="L164" t="str">
        <f>_xll.BDP($A164,L$2)</f>
        <v>#N/A N/A</v>
      </c>
      <c r="M164" t="str">
        <f>_xll.BDP($A164,M$2)</f>
        <v>#N/A N/A</v>
      </c>
      <c r="O164">
        <f>_xll.BDP($A164,O$2)</f>
        <v>15.587999999999999</v>
      </c>
      <c r="P164">
        <f>_xll.BDP($A164,P$2)</f>
        <v>-2.2050000000000001</v>
      </c>
      <c r="Q164">
        <f>_xll.BDP($A164,Q$2)</f>
        <v>-14.45984090325892</v>
      </c>
      <c r="R164">
        <f>_xll.BDP($A164,R$2)</f>
        <v>-14.145496535796767</v>
      </c>
      <c r="S164">
        <f>_xll.BDP($A164,S$2)</f>
        <v>-0.63</v>
      </c>
      <c r="T164" t="str">
        <f>_xll.BDP($A164,T$2)</f>
        <v>#N/A N/A</v>
      </c>
      <c r="U164">
        <f>_xll.BDP($A164,U$2)</f>
        <v>-406.59999999999997</v>
      </c>
      <c r="V164">
        <f>_xll.BDP($A164,V$2)</f>
        <v>14.408999999999999</v>
      </c>
      <c r="W164">
        <f>_xll.BDP($A164,W$2)</f>
        <v>-2.254</v>
      </c>
      <c r="X164">
        <f>_xll.BDP($A164,X$2)</f>
        <v>-44.132725719168342</v>
      </c>
      <c r="Y164">
        <f>_xll.BDP($A164,Y$2)</f>
        <v>24.290374071760702</v>
      </c>
      <c r="Z164">
        <f>_xll.BDP($A164,Z$2)</f>
        <v>-2.085</v>
      </c>
      <c r="AA164">
        <f>_xll.BDP($A164,AA$2)</f>
        <v>0.3530000000000002</v>
      </c>
      <c r="AB164">
        <f>_xll.BDP($A164,AB$2)</f>
        <v>1.478</v>
      </c>
      <c r="AC164">
        <f>HLOOKUP(A164,'OperMarg BDH'!$B$1:$NK$4,4,FALSE)</f>
        <v>-0.79012056422349641</v>
      </c>
      <c r="AD164">
        <f>HLOOKUP(A164,'FCFMarg BDH'!$B$1:$NK$4,4,FALSE)</f>
        <v>-1.0942696326416346</v>
      </c>
    </row>
    <row r="165" spans="1:30" x14ac:dyDescent="0.25">
      <c r="A165" t="s">
        <v>330</v>
      </c>
      <c r="B165" t="s">
        <v>686</v>
      </c>
      <c r="H165" t="str">
        <f>_xll.BDP($A165,H$2)</f>
        <v>#N/A N/A</v>
      </c>
      <c r="I165" t="str">
        <f>_xll.BDP($A165,I$2)</f>
        <v>#N/A N/A</v>
      </c>
      <c r="J165" t="str">
        <f>_xll.BDP($A165,J$2)</f>
        <v>#N/A N/A</v>
      </c>
      <c r="K165" t="str">
        <f>_xll.BDP($A165,K$2)</f>
        <v>#N/A N/A</v>
      </c>
      <c r="L165" t="str">
        <f>_xll.BDP($A165,L$2)</f>
        <v>#N/A N/A</v>
      </c>
      <c r="M165" t="str">
        <f>_xll.BDP($A165,M$2)</f>
        <v>#N/A N/A</v>
      </c>
      <c r="O165">
        <f>_xll.BDP($A165,O$2)</f>
        <v>310.27300000000002</v>
      </c>
      <c r="P165">
        <f>_xll.BDP($A165,P$2)</f>
        <v>18.196999999999999</v>
      </c>
      <c r="Q165">
        <f>_xll.BDP($A165,Q$2)</f>
        <v>2.5764407473418567</v>
      </c>
      <c r="R165">
        <f>_xll.BDP($A165,R$2)</f>
        <v>5.8648351612934402</v>
      </c>
      <c r="S165">
        <f>_xll.BDP($A165,S$2)</f>
        <v>7.4977338277709098</v>
      </c>
      <c r="T165">
        <f>_xll.BDP($A165,T$2)</f>
        <v>0.38845925044616303</v>
      </c>
      <c r="U165">
        <f>_xll.BDP($A165,U$2)</f>
        <v>81.724696356275302</v>
      </c>
      <c r="V165">
        <f>_xll.BDP($A165,V$2)</f>
        <v>131.089</v>
      </c>
      <c r="W165">
        <f>_xll.BDP($A165,W$2)</f>
        <v>7.9939999999999998</v>
      </c>
      <c r="X165">
        <f>_xll.BDP($A165,X$2)</f>
        <v>-18.974380021136227</v>
      </c>
      <c r="Y165">
        <f>_xll.BDP($A165,Y$2)</f>
        <v>1.8514139248907231</v>
      </c>
      <c r="Z165">
        <f>_xll.BDP($A165,Z$2)</f>
        <v>23.087</v>
      </c>
      <c r="AA165">
        <f>_xll.BDP($A165,AA$2)</f>
        <v>-0.68999999999999773</v>
      </c>
      <c r="AB165">
        <f>_xll.BDP($A165,AB$2)</f>
        <v>20.919999999999998</v>
      </c>
      <c r="AC165">
        <f>HLOOKUP(A165,'OperMarg BDH'!$B$1:$NK$4,4,FALSE)</f>
        <v>0.77533383224313968</v>
      </c>
      <c r="AD165">
        <f>HLOOKUP(A165,'FCFMarg BDH'!$B$1:$NK$4,4,FALSE)</f>
        <v>1.135328201424882</v>
      </c>
    </row>
    <row r="166" spans="1:30" x14ac:dyDescent="0.25">
      <c r="A166" t="s">
        <v>331</v>
      </c>
      <c r="B166" t="s">
        <v>687</v>
      </c>
      <c r="H166" t="str">
        <f>_xll.BDP($A166,H$2)</f>
        <v>NR</v>
      </c>
      <c r="I166" t="str">
        <f>_xll.BDP($A166,I$2)</f>
        <v>#N/A N/A</v>
      </c>
      <c r="J166" t="str">
        <f>_xll.BDP($A166,J$2)</f>
        <v>#N/A N/A</v>
      </c>
      <c r="K166" t="str">
        <f>_xll.BDP($A166,K$2)</f>
        <v>#N/A N/A</v>
      </c>
      <c r="L166" t="str">
        <f>_xll.BDP($A166,L$2)</f>
        <v>Ba3</v>
      </c>
      <c r="M166" t="str">
        <f>_xll.BDP($A166,M$2)</f>
        <v>#N/A N/A</v>
      </c>
      <c r="O166">
        <f>_xll.BDP($A166,O$2)</f>
        <v>575.19500000000005</v>
      </c>
      <c r="P166">
        <f>_xll.BDP($A166,P$2)</f>
        <v>88.132999999999996</v>
      </c>
      <c r="Q166">
        <f>_xll.BDP($A166,Q$2)</f>
        <v>2.3400759742348245</v>
      </c>
      <c r="R166">
        <f>_xll.BDP($A166,R$2)</f>
        <v>15.322282008710086</v>
      </c>
      <c r="S166" t="str">
        <f>_xll.BDP($A166,S$2)</f>
        <v>#N/A N/A</v>
      </c>
      <c r="T166">
        <f>_xll.BDP($A166,T$2)</f>
        <v>0</v>
      </c>
      <c r="U166">
        <f>_xll.BDP($A166,U$2)</f>
        <v>27.254423720707795</v>
      </c>
      <c r="V166">
        <f>_xll.BDP($A166,V$2)</f>
        <v>1191.396</v>
      </c>
      <c r="W166">
        <f>_xll.BDP($A166,W$2)</f>
        <v>13.459999999999999</v>
      </c>
      <c r="X166">
        <f>_xll.BDP($A166,X$2)</f>
        <v>-20.336875471130778</v>
      </c>
      <c r="Y166">
        <f>_xll.BDP($A166,Y$2)</f>
        <v>0</v>
      </c>
      <c r="Z166">
        <f>_xll.BDP($A166,Z$2)</f>
        <v>106.714</v>
      </c>
      <c r="AA166">
        <f>_xll.BDP($A166,AA$2)</f>
        <v>-48.594000000000008</v>
      </c>
      <c r="AB166">
        <f>_xll.BDP($A166,AB$2)</f>
        <v>194.78699999999998</v>
      </c>
      <c r="AC166">
        <f>HLOOKUP(A166,'OperMarg BDH'!$B$1:$NK$4,4,FALSE)</f>
        <v>0.46347703326875123</v>
      </c>
      <c r="AD166">
        <f>HLOOKUP(A166,'FCFMarg BDH'!$B$1:$NK$4,4,FALSE)</f>
        <v>0.91937253294954435</v>
      </c>
    </row>
    <row r="167" spans="1:30" x14ac:dyDescent="0.25">
      <c r="A167" t="s">
        <v>332</v>
      </c>
      <c r="B167" t="s">
        <v>688</v>
      </c>
      <c r="H167" t="str">
        <f>_xll.BDP($A167,H$2)</f>
        <v>#N/A N/A</v>
      </c>
      <c r="I167" t="str">
        <f>_xll.BDP($A167,I$2)</f>
        <v>#N/A N/A</v>
      </c>
      <c r="J167" t="str">
        <f>_xll.BDP($A167,J$2)</f>
        <v>#N/A N/A</v>
      </c>
      <c r="K167" t="str">
        <f>_xll.BDP($A167,K$2)</f>
        <v>#N/A N/A</v>
      </c>
      <c r="L167" t="str">
        <f>_xll.BDP($A167,L$2)</f>
        <v>#N/A N/A</v>
      </c>
      <c r="M167" t="str">
        <f>_xll.BDP($A167,M$2)</f>
        <v>#N/A N/A</v>
      </c>
      <c r="O167">
        <f>_xll.BDP($A167,O$2)</f>
        <v>69.632000000000005</v>
      </c>
      <c r="P167">
        <f>_xll.BDP($A167,P$2)</f>
        <v>-10.738</v>
      </c>
      <c r="Q167">
        <f>_xll.BDP($A167,Q$2)</f>
        <v>-25.595990349264703</v>
      </c>
      <c r="R167">
        <f>_xll.BDP($A167,R$2)</f>
        <v>-15.421070772058822</v>
      </c>
      <c r="S167" t="str">
        <f>_xll.BDP($A167,S$2)</f>
        <v>#N/A N/A</v>
      </c>
      <c r="T167" t="str">
        <f>_xll.BDP($A167,T$2)</f>
        <v>#N/A N/A</v>
      </c>
      <c r="U167" t="str">
        <f>_xll.BDP($A167,U$2)</f>
        <v>#N/A N/A</v>
      </c>
      <c r="V167">
        <f>_xll.BDP($A167,V$2)</f>
        <v>148.27599999999998</v>
      </c>
      <c r="W167">
        <f>_xll.BDP($A167,W$2)</f>
        <v>-17.823</v>
      </c>
      <c r="X167">
        <f>_xll.BDP($A167,X$2)</f>
        <v>-53.326747497511015</v>
      </c>
      <c r="Y167">
        <f>_xll.BDP($A167,Y$2)</f>
        <v>0</v>
      </c>
      <c r="Z167">
        <f>_xll.BDP($A167,Z$2)</f>
        <v>-8.9659999999999993</v>
      </c>
      <c r="AA167">
        <f>_xll.BDP($A167,AA$2)</f>
        <v>-5.4529999999999959</v>
      </c>
      <c r="AB167">
        <f>_xll.BDP($A167,AB$2)</f>
        <v>20.120999999999999</v>
      </c>
      <c r="AC167">
        <f>HLOOKUP(A167,'OperMarg BDH'!$B$1:$NK$4,4,FALSE)</f>
        <v>-1.1607556988305769</v>
      </c>
      <c r="AD167">
        <f>HLOOKUP(A167,'FCFMarg BDH'!$B$1:$NK$4,4,FALSE)</f>
        <v>-1.1823383645210723</v>
      </c>
    </row>
    <row r="168" spans="1:30" x14ac:dyDescent="0.25">
      <c r="A168" t="s">
        <v>90</v>
      </c>
      <c r="B168" t="s">
        <v>689</v>
      </c>
      <c r="H168" t="str">
        <f>_xll.BDP($A168,H$2)</f>
        <v>BBB+</v>
      </c>
      <c r="I168" t="str">
        <f>_xll.BDP($A168,I$2)</f>
        <v>#N/A N/A</v>
      </c>
      <c r="J168" t="str">
        <f>_xll.BDP($A168,J$2)</f>
        <v>Baa1</v>
      </c>
      <c r="K168" t="str">
        <f>_xll.BDP($A168,K$2)</f>
        <v>#N/A N/A</v>
      </c>
      <c r="L168" t="str">
        <f>_xll.BDP($A168,L$2)</f>
        <v>Baa1</v>
      </c>
      <c r="M168" t="str">
        <f>_xll.BDP($A168,M$2)</f>
        <v>A</v>
      </c>
      <c r="O168">
        <f>_xll.BDP($A168,O$2)</f>
        <v>4506</v>
      </c>
      <c r="P168">
        <f>_xll.BDP($A168,P$2)</f>
        <v>1342</v>
      </c>
      <c r="Q168">
        <f>_xll.BDP($A168,Q$2)</f>
        <v>29.161118508655125</v>
      </c>
      <c r="R168">
        <f>_xll.BDP($A168,R$2)</f>
        <v>29.782512205947626</v>
      </c>
      <c r="S168">
        <f>_xll.BDP($A168,S$2)</f>
        <v>2.6893787575150299</v>
      </c>
      <c r="T168">
        <f>_xll.BDP($A168,T$2)</f>
        <v>0.3337792642140468</v>
      </c>
      <c r="U168">
        <f>_xll.BDP($A168,U$2)</f>
        <v>48.741935483870968</v>
      </c>
      <c r="V168">
        <f>_xll.BDP($A168,V$2)</f>
        <v>5201</v>
      </c>
      <c r="W168">
        <f>_xll.BDP($A168,W$2)</f>
        <v>1314</v>
      </c>
      <c r="X168">
        <f>_xll.BDP($A168,X$2)</f>
        <v>-45.971410006497727</v>
      </c>
      <c r="Y168">
        <f>_xll.BDP($A168,Y$2)</f>
        <v>9.5943087867717747</v>
      </c>
      <c r="Z168">
        <f>_xll.BDP($A168,Z$2)</f>
        <v>1446</v>
      </c>
      <c r="AA168">
        <f>_xll.BDP($A168,AA$2)</f>
        <v>-169</v>
      </c>
      <c r="AB168">
        <f>_xll.BDP($A168,AB$2)</f>
        <v>849</v>
      </c>
      <c r="AC168">
        <f>HLOOKUP(A168,'OperMarg BDH'!$B$1:$NK$4,4,FALSE)</f>
        <v>0.36457458404235576</v>
      </c>
      <c r="AD168">
        <f>HLOOKUP(A168,'FCFMarg BDH'!$B$1:$NK$4,4,FALSE)</f>
        <v>0.12475252651495215</v>
      </c>
    </row>
    <row r="169" spans="1:30" x14ac:dyDescent="0.25">
      <c r="A169" t="s">
        <v>333</v>
      </c>
      <c r="B169" t="s">
        <v>690</v>
      </c>
      <c r="H169" t="str">
        <f>_xll.BDP($A169,H$2)</f>
        <v>#N/A N/A</v>
      </c>
      <c r="I169" t="str">
        <f>_xll.BDP($A169,I$2)</f>
        <v>#N/A N/A</v>
      </c>
      <c r="J169" t="str">
        <f>_xll.BDP($A169,J$2)</f>
        <v>#N/A N/A</v>
      </c>
      <c r="K169" t="str">
        <f>_xll.BDP($A169,K$2)</f>
        <v>#N/A N/A</v>
      </c>
      <c r="L169" t="str">
        <f>_xll.BDP($A169,L$2)</f>
        <v>#N/A N/A</v>
      </c>
      <c r="M169" t="str">
        <f>_xll.BDP($A169,M$2)</f>
        <v>#N/A N/A</v>
      </c>
      <c r="O169">
        <f>_xll.BDP($A169,O$2)</f>
        <v>111.11499999999999</v>
      </c>
      <c r="P169">
        <f>_xll.BDP($A169,P$2)</f>
        <v>-4.75</v>
      </c>
      <c r="Q169">
        <f>_xll.BDP($A169,Q$2)</f>
        <v>-9.491967781127661</v>
      </c>
      <c r="R169">
        <f>_xll.BDP($A169,R$2)</f>
        <v>-4.2748503802366917</v>
      </c>
      <c r="S169" t="str">
        <f>_xll.BDP($A169,S$2)</f>
        <v>#N/A N/A</v>
      </c>
      <c r="T169" t="str">
        <f>_xll.BDP($A169,T$2)</f>
        <v>#N/A N/A</v>
      </c>
      <c r="U169" t="str">
        <f>_xll.BDP($A169,U$2)</f>
        <v>#N/A N/A</v>
      </c>
      <c r="V169">
        <f>_xll.BDP($A169,V$2)</f>
        <v>54.915999999999997</v>
      </c>
      <c r="W169">
        <f>_xll.BDP($A169,W$2)</f>
        <v>-10.546999999999999</v>
      </c>
      <c r="X169">
        <f>_xll.BDP($A169,X$2)</f>
        <v>-82.131865125504362</v>
      </c>
      <c r="Y169">
        <f>_xll.BDP($A169,Y$2)</f>
        <v>0</v>
      </c>
      <c r="Z169">
        <f>_xll.BDP($A169,Z$2)</f>
        <v>-2.4319999999999999</v>
      </c>
      <c r="AA169">
        <f>_xll.BDP($A169,AA$2)</f>
        <v>-4.4239999999999995</v>
      </c>
      <c r="AB169">
        <f>_xll.BDP($A169,AB$2)</f>
        <v>24.016999999999999</v>
      </c>
      <c r="AC169">
        <f>HLOOKUP(A169,'OperMarg BDH'!$B$1:$NK$4,4,FALSE)</f>
        <v>-1.062374390104657</v>
      </c>
      <c r="AD169">
        <f>HLOOKUP(A169,'FCFMarg BDH'!$B$1:$NK$4,4,FALSE)</f>
        <v>-0.66205286906314698</v>
      </c>
    </row>
    <row r="170" spans="1:30" x14ac:dyDescent="0.25">
      <c r="A170" t="s">
        <v>334</v>
      </c>
      <c r="B170" t="s">
        <v>691</v>
      </c>
      <c r="H170" t="str">
        <f>_xll.BDP($A170,H$2)</f>
        <v>#N/A N/A</v>
      </c>
      <c r="I170" t="str">
        <f>_xll.BDP($A170,I$2)</f>
        <v>#N/A N/A</v>
      </c>
      <c r="J170" t="str">
        <f>_xll.BDP($A170,J$2)</f>
        <v>#N/A N/A</v>
      </c>
      <c r="K170" t="str">
        <f>_xll.BDP($A170,K$2)</f>
        <v>#N/A N/A</v>
      </c>
      <c r="L170" t="str">
        <f>_xll.BDP($A170,L$2)</f>
        <v>#N/A N/A</v>
      </c>
      <c r="M170" t="str">
        <f>_xll.BDP($A170,M$2)</f>
        <v>#N/A N/A</v>
      </c>
      <c r="O170">
        <f>_xll.BDP($A170,O$2)</f>
        <v>648.03399999999999</v>
      </c>
      <c r="P170">
        <f>_xll.BDP($A170,P$2)</f>
        <v>48.448000000000008</v>
      </c>
      <c r="Q170">
        <f>_xll.BDP($A170,Q$2)</f>
        <v>33.662894230858257</v>
      </c>
      <c r="R170">
        <f>_xll.BDP($A170,R$2)</f>
        <v>7.4761509426974531</v>
      </c>
      <c r="S170">
        <f>_xll.BDP($A170,S$2)</f>
        <v>3.0352086204736253</v>
      </c>
      <c r="T170">
        <f>_xll.BDP($A170,T$2)</f>
        <v>5.4602496495561044E-2</v>
      </c>
      <c r="U170" t="str">
        <f>_xll.BDP($A170,U$2)</f>
        <v>#N/A N/A</v>
      </c>
      <c r="V170">
        <f>_xll.BDP($A170,V$2)</f>
        <v>1061.2159999999999</v>
      </c>
      <c r="W170">
        <f>_xll.BDP($A170,W$2)</f>
        <v>218.14699999999999</v>
      </c>
      <c r="X170">
        <f>_xll.BDP($A170,X$2)</f>
        <v>-46.640997705742329</v>
      </c>
      <c r="Y170">
        <f>_xll.BDP($A170,Y$2)</f>
        <v>1.5041235714501102</v>
      </c>
      <c r="Z170">
        <f>_xll.BDP($A170,Z$2)</f>
        <v>119.36699999999999</v>
      </c>
      <c r="AA170">
        <f>_xll.BDP($A170,AA$2)</f>
        <v>82.718999999999994</v>
      </c>
      <c r="AB170">
        <f>_xll.BDP($A170,AB$2)</f>
        <v>448.77599999999995</v>
      </c>
      <c r="AC170">
        <f>HLOOKUP(A170,'OperMarg BDH'!$B$1:$NK$4,4,FALSE)</f>
        <v>11.998483226370226</v>
      </c>
      <c r="AD170">
        <f>HLOOKUP(A170,'FCFMarg BDH'!$B$1:$NK$4,4,FALSE)</f>
        <v>0.9479078643232649</v>
      </c>
    </row>
    <row r="171" spans="1:30" x14ac:dyDescent="0.25">
      <c r="A171" t="s">
        <v>335</v>
      </c>
      <c r="B171" t="s">
        <v>692</v>
      </c>
      <c r="H171" t="str">
        <f>_xll.BDP($A171,H$2)</f>
        <v>#N/A N/A</v>
      </c>
      <c r="I171" t="str">
        <f>_xll.BDP($A171,I$2)</f>
        <v>#N/A N/A</v>
      </c>
      <c r="J171" t="str">
        <f>_xll.BDP($A171,J$2)</f>
        <v>#N/A N/A</v>
      </c>
      <c r="K171" t="str">
        <f>_xll.BDP($A171,K$2)</f>
        <v>#N/A N/A</v>
      </c>
      <c r="L171" t="str">
        <f>_xll.BDP($A171,L$2)</f>
        <v>#N/A N/A</v>
      </c>
      <c r="M171" t="str">
        <f>_xll.BDP($A171,M$2)</f>
        <v>#N/A N/A</v>
      </c>
      <c r="O171">
        <f>_xll.BDP($A171,O$2)</f>
        <v>336.33</v>
      </c>
      <c r="P171">
        <f>_xll.BDP($A171,P$2)</f>
        <v>11.706</v>
      </c>
      <c r="Q171">
        <f>_xll.BDP($A171,Q$2)</f>
        <v>5.0016352986650015</v>
      </c>
      <c r="R171">
        <f>_xll.BDP($A171,R$2)</f>
        <v>3.4805102131834804</v>
      </c>
      <c r="S171">
        <f>_xll.BDP($A171,S$2)</f>
        <v>0.48673596673596675</v>
      </c>
      <c r="T171">
        <f>_xll.BDP($A171,T$2)</f>
        <v>0.55897023711023375</v>
      </c>
      <c r="U171">
        <f>_xll.BDP($A171,U$2)</f>
        <v>24.126662444585182</v>
      </c>
      <c r="V171">
        <f>_xll.BDP($A171,V$2)</f>
        <v>383.18199999999996</v>
      </c>
      <c r="W171">
        <f>_xll.BDP($A171,W$2)</f>
        <v>16.821999999999999</v>
      </c>
      <c r="X171">
        <f>_xll.BDP($A171,X$2)</f>
        <v>-27.486771704750364</v>
      </c>
      <c r="Y171">
        <f>_xll.BDP($A171,Y$2)</f>
        <v>6.2763908534325719</v>
      </c>
      <c r="Z171">
        <f>_xll.BDP($A171,Z$2)</f>
        <v>19.329000000000001</v>
      </c>
      <c r="AA171">
        <f>_xll.BDP($A171,AA$2)</f>
        <v>-15.85899999999998</v>
      </c>
      <c r="AB171">
        <f>_xll.BDP($A171,AB$2)</f>
        <v>98.438000000000002</v>
      </c>
      <c r="AC171">
        <f>HLOOKUP(A171,'OperMarg BDH'!$B$1:$NK$4,4,FALSE)</f>
        <v>1.6767411362558415</v>
      </c>
      <c r="AD171">
        <f>HLOOKUP(A171,'FCFMarg BDH'!$B$1:$NK$4,4,FALSE)</f>
        <v>1.4460906710697685</v>
      </c>
    </row>
    <row r="172" spans="1:30" x14ac:dyDescent="0.25">
      <c r="A172" t="s">
        <v>336</v>
      </c>
      <c r="B172" t="s">
        <v>693</v>
      </c>
      <c r="H172" t="str">
        <f>_xll.BDP($A172,H$2)</f>
        <v>NR</v>
      </c>
      <c r="I172" t="str">
        <f>_xll.BDP($A172,I$2)</f>
        <v>#N/A N/A</v>
      </c>
      <c r="J172" t="str">
        <f>_xll.BDP($A172,J$2)</f>
        <v>Ba3</v>
      </c>
      <c r="K172" t="str">
        <f>_xll.BDP($A172,K$2)</f>
        <v>#N/A N/A</v>
      </c>
      <c r="L172" t="str">
        <f>_xll.BDP($A172,L$2)</f>
        <v>B1</v>
      </c>
      <c r="M172" t="str">
        <f>_xll.BDP($A172,M$2)</f>
        <v>#N/A N/A</v>
      </c>
      <c r="O172">
        <f>_xll.BDP($A172,O$2)</f>
        <v>520.80100000000004</v>
      </c>
      <c r="P172">
        <f>_xll.BDP($A172,P$2)</f>
        <v>174.697</v>
      </c>
      <c r="Q172">
        <f>_xll.BDP($A172,Q$2)</f>
        <v>33.683307059702258</v>
      </c>
      <c r="R172">
        <f>_xll.BDP($A172,R$2)</f>
        <v>33.543906405709663</v>
      </c>
      <c r="S172">
        <f>_xll.BDP($A172,S$2)</f>
        <v>0.71110432694264669</v>
      </c>
      <c r="T172">
        <f>_xll.BDP($A172,T$2)</f>
        <v>2.6059340387352266</v>
      </c>
      <c r="U172" t="str">
        <f>_xll.BDP($A172,U$2)</f>
        <v>#N/A N/A</v>
      </c>
      <c r="V172">
        <f>_xll.BDP($A172,V$2)</f>
        <v>1153.789</v>
      </c>
      <c r="W172">
        <f>_xll.BDP($A172,W$2)</f>
        <v>175.423</v>
      </c>
      <c r="X172">
        <f>_xll.BDP($A172,X$2)</f>
        <v>-7.4913153402093355</v>
      </c>
      <c r="Y172">
        <f>_xll.BDP($A172,Y$2)</f>
        <v>21.292454686255457</v>
      </c>
      <c r="Z172">
        <f>_xll.BDP($A172,Z$2)</f>
        <v>193.32399999999998</v>
      </c>
      <c r="AA172">
        <f>_xll.BDP($A172,AA$2)</f>
        <v>0.70499999999999829</v>
      </c>
      <c r="AB172">
        <f>_xll.BDP($A172,AB$2)</f>
        <v>207.80099999999999</v>
      </c>
      <c r="AC172">
        <f>HLOOKUP(A172,'OperMarg BDH'!$B$1:$NK$4,4,FALSE)</f>
        <v>6.0021191663069828</v>
      </c>
      <c r="AD172">
        <f>HLOOKUP(A172,'FCFMarg BDH'!$B$1:$NK$4,4,FALSE)</f>
        <v>3.8082526167015471</v>
      </c>
    </row>
    <row r="173" spans="1:30" x14ac:dyDescent="0.25">
      <c r="A173" t="s">
        <v>337</v>
      </c>
      <c r="B173" t="s">
        <v>694</v>
      </c>
      <c r="H173" t="str">
        <f>_xll.BDP($A173,H$2)</f>
        <v>#N/A N/A</v>
      </c>
      <c r="I173" t="str">
        <f>_xll.BDP($A173,I$2)</f>
        <v>#N/A N/A</v>
      </c>
      <c r="J173" t="str">
        <f>_xll.BDP($A173,J$2)</f>
        <v>#N/A N/A</v>
      </c>
      <c r="K173" t="str">
        <f>_xll.BDP($A173,K$2)</f>
        <v>#N/A N/A</v>
      </c>
      <c r="L173" t="str">
        <f>_xll.BDP($A173,L$2)</f>
        <v>#N/A N/A</v>
      </c>
      <c r="M173" t="str">
        <f>_xll.BDP($A173,M$2)</f>
        <v>#N/A N/A</v>
      </c>
      <c r="O173">
        <f>_xll.BDP($A173,O$2)</f>
        <v>1210.0530000000001</v>
      </c>
      <c r="P173">
        <f>_xll.BDP($A173,P$2)</f>
        <v>229.99199999999999</v>
      </c>
      <c r="Q173">
        <f>_xll.BDP($A173,Q$2)</f>
        <v>25.783911944352848</v>
      </c>
      <c r="R173">
        <f>_xll.BDP($A173,R$2)</f>
        <v>19.006770777808903</v>
      </c>
      <c r="S173">
        <f>_xll.BDP($A173,S$2)</f>
        <v>25.174255691768828</v>
      </c>
      <c r="T173">
        <f>_xll.BDP($A173,T$2)</f>
        <v>2.1764299497343782E-2</v>
      </c>
      <c r="U173">
        <f>_xll.BDP($A173,U$2)</f>
        <v>379.88235294117652</v>
      </c>
      <c r="V173">
        <f>_xll.BDP($A173,V$2)</f>
        <v>1624.2919999999999</v>
      </c>
      <c r="W173">
        <f>_xll.BDP($A173,W$2)</f>
        <v>311.99899999999997</v>
      </c>
      <c r="X173">
        <f>_xll.BDP($A173,X$2)</f>
        <v>-5.8989886925053048</v>
      </c>
      <c r="Y173">
        <f>_xll.BDP($A173,Y$2)</f>
        <v>0.56246044430434916</v>
      </c>
      <c r="Z173">
        <f>_xll.BDP($A173,Z$2)</f>
        <v>341.65899999999999</v>
      </c>
      <c r="AA173">
        <f>_xll.BDP($A173,AA$2)</f>
        <v>-25.055999999999983</v>
      </c>
      <c r="AB173">
        <f>_xll.BDP($A173,AB$2)</f>
        <v>70.376999999999995</v>
      </c>
      <c r="AC173">
        <f>HLOOKUP(A173,'OperMarg BDH'!$B$1:$NK$4,4,FALSE)</f>
        <v>13.610673679070562</v>
      </c>
      <c r="AD173">
        <f>HLOOKUP(A173,'FCFMarg BDH'!$B$1:$NK$4,4,FALSE)</f>
        <v>1.2148963916708182</v>
      </c>
    </row>
    <row r="174" spans="1:30" x14ac:dyDescent="0.25">
      <c r="A174" t="s">
        <v>338</v>
      </c>
      <c r="B174" t="s">
        <v>695</v>
      </c>
      <c r="H174" t="str">
        <f>_xll.BDP($A174,H$2)</f>
        <v>#N/A N/A</v>
      </c>
      <c r="I174" t="str">
        <f>_xll.BDP($A174,I$2)</f>
        <v>#N/A N/A</v>
      </c>
      <c r="J174" t="str">
        <f>_xll.BDP($A174,J$2)</f>
        <v>#N/A N/A</v>
      </c>
      <c r="K174" t="str">
        <f>_xll.BDP($A174,K$2)</f>
        <v>#N/A N/A</v>
      </c>
      <c r="L174" t="str">
        <f>_xll.BDP($A174,L$2)</f>
        <v>#N/A N/A</v>
      </c>
      <c r="M174" t="str">
        <f>_xll.BDP($A174,M$2)</f>
        <v>BB-</v>
      </c>
      <c r="O174">
        <f>_xll.BDP($A174,O$2)</f>
        <v>1743.2</v>
      </c>
      <c r="P174">
        <f>_xll.BDP($A174,P$2)</f>
        <v>76.8</v>
      </c>
      <c r="Q174">
        <f>_xll.BDP($A174,Q$2)</f>
        <v>1.2677833868747133</v>
      </c>
      <c r="R174">
        <f>_xll.BDP($A174,R$2)</f>
        <v>4.4056906837999081</v>
      </c>
      <c r="S174">
        <f>_xll.BDP($A174,S$2)</f>
        <v>0.14320343091553236</v>
      </c>
      <c r="T174">
        <f>_xll.BDP($A174,T$2)</f>
        <v>3.5801068090787718</v>
      </c>
      <c r="U174">
        <f>_xll.BDP($A174,U$2)</f>
        <v>5.1717171717171713</v>
      </c>
      <c r="V174">
        <f>_xll.BDP($A174,V$2)</f>
        <v>2351.9</v>
      </c>
      <c r="W174">
        <f>_xll.BDP($A174,W$2)</f>
        <v>22.099999999999998</v>
      </c>
      <c r="X174">
        <f>_xll.BDP($A174,X$2)</f>
        <v>-26.361875894586252</v>
      </c>
      <c r="Y174">
        <f>_xll.BDP($A174,Y$2)</f>
        <v>22.802840256813635</v>
      </c>
      <c r="Z174">
        <f>_xll.BDP($A174,Z$2)</f>
        <v>176.6</v>
      </c>
      <c r="AA174">
        <f>_xll.BDP($A174,AA$2)</f>
        <v>-44.699999999999989</v>
      </c>
      <c r="AB174">
        <f>_xll.BDP($A174,AB$2)</f>
        <v>297.2</v>
      </c>
      <c r="AC174">
        <f>HLOOKUP(A174,'OperMarg BDH'!$B$1:$NK$4,4,FALSE)</f>
        <v>-4.7993298002931409E-2</v>
      </c>
      <c r="AD174">
        <f>HLOOKUP(A174,'FCFMarg BDH'!$B$1:$NK$4,4,FALSE)</f>
        <v>1.5463968416744291</v>
      </c>
    </row>
    <row r="175" spans="1:30" x14ac:dyDescent="0.25">
      <c r="A175" t="s">
        <v>339</v>
      </c>
      <c r="B175" t="s">
        <v>696</v>
      </c>
      <c r="H175" t="str">
        <f>_xll.BDP($A175,H$2)</f>
        <v>#N/A N/A</v>
      </c>
      <c r="I175" t="str">
        <f>_xll.BDP($A175,I$2)</f>
        <v>#N/A N/A</v>
      </c>
      <c r="J175" t="str">
        <f>_xll.BDP($A175,J$2)</f>
        <v>#N/A N/A</v>
      </c>
      <c r="K175" t="str">
        <f>_xll.BDP($A175,K$2)</f>
        <v>#N/A N/A</v>
      </c>
      <c r="L175" t="str">
        <f>_xll.BDP($A175,L$2)</f>
        <v>#N/A N/A</v>
      </c>
      <c r="M175" t="str">
        <f>_xll.BDP($A175,M$2)</f>
        <v>#N/A N/A</v>
      </c>
      <c r="O175">
        <f>_xll.BDP($A175,O$2)</f>
        <v>145.76300000000001</v>
      </c>
      <c r="P175">
        <f>_xll.BDP($A175,P$2)</f>
        <v>-16.911999999999999</v>
      </c>
      <c r="Q175">
        <f>_xll.BDP($A175,Q$2)</f>
        <v>-52.116792327270979</v>
      </c>
      <c r="R175">
        <f>_xll.BDP($A175,R$2)</f>
        <v>-11.602395669682977</v>
      </c>
      <c r="S175">
        <f>_xll.BDP($A175,S$2)</f>
        <v>-2.0133333333333332</v>
      </c>
      <c r="T175" t="str">
        <f>_xll.BDP($A175,T$2)</f>
        <v>#N/A N/A</v>
      </c>
      <c r="U175">
        <f>_xll.BDP($A175,U$2)</f>
        <v>-191.69745222929936</v>
      </c>
      <c r="V175">
        <f>_xll.BDP($A175,V$2)</f>
        <v>275.935</v>
      </c>
      <c r="W175">
        <f>_xll.BDP($A175,W$2)</f>
        <v>-75.966999999999999</v>
      </c>
      <c r="X175">
        <f>_xll.BDP($A175,X$2)</f>
        <v>-138.48224120373251</v>
      </c>
      <c r="Y175">
        <f>_xll.BDP($A175,Y$2)</f>
        <v>3.0441951908964069</v>
      </c>
      <c r="Z175">
        <f>_xll.BDP($A175,Z$2)</f>
        <v>-2.9779999999999998</v>
      </c>
      <c r="AA175">
        <f>_xll.BDP($A175,AA$2)</f>
        <v>-16.865999999999993</v>
      </c>
      <c r="AB175">
        <f>_xll.BDP($A175,AB$2)</f>
        <v>38.414999999999999</v>
      </c>
      <c r="AC175">
        <f>HLOOKUP(A175,'OperMarg BDH'!$B$1:$NK$4,4,FALSE)</f>
        <v>-5.6253800481181138</v>
      </c>
      <c r="AD175">
        <f>HLOOKUP(A175,'FCFMarg BDH'!$B$1:$NK$4,4,FALSE)</f>
        <v>-0.86676712396301636</v>
      </c>
    </row>
    <row r="176" spans="1:30" x14ac:dyDescent="0.25">
      <c r="A176" t="s">
        <v>340</v>
      </c>
      <c r="B176" t="s">
        <v>697</v>
      </c>
      <c r="H176" t="str">
        <f>_xll.BDP($A176,H$2)</f>
        <v>#N/A N/A</v>
      </c>
      <c r="I176" t="str">
        <f>_xll.BDP($A176,I$2)</f>
        <v>#N/A N/A</v>
      </c>
      <c r="J176" t="str">
        <f>_xll.BDP($A176,J$2)</f>
        <v>#N/A N/A</v>
      </c>
      <c r="K176" t="str">
        <f>_xll.BDP($A176,K$2)</f>
        <v>#N/A N/A</v>
      </c>
      <c r="L176" t="str">
        <f>_xll.BDP($A176,L$2)</f>
        <v>#N/A N/A</v>
      </c>
      <c r="M176" t="str">
        <f>_xll.BDP($A176,M$2)</f>
        <v>#N/A N/A</v>
      </c>
      <c r="O176">
        <f>_xll.BDP($A176,O$2)</f>
        <v>5413.1</v>
      </c>
      <c r="P176">
        <f>_xll.BDP($A176,P$2)</f>
        <v>95.3</v>
      </c>
      <c r="Q176">
        <f>_xll.BDP($A176,Q$2)</f>
        <v>0.98464835306940557</v>
      </c>
      <c r="R176">
        <f>_xll.BDP($A176,R$2)</f>
        <v>1.7605438658070234</v>
      </c>
      <c r="S176">
        <f>_xll.BDP($A176,S$2)</f>
        <v>3.3674911660777385</v>
      </c>
      <c r="T176">
        <f>_xll.BDP($A176,T$2)</f>
        <v>1.4274322169059011</v>
      </c>
      <c r="U176">
        <f>_xll.BDP($A176,U$2)</f>
        <v>26.321428571428569</v>
      </c>
      <c r="V176">
        <f>_xll.BDP($A176,V$2)</f>
        <v>1798.6</v>
      </c>
      <c r="W176">
        <f>_xll.BDP($A176,W$2)</f>
        <v>53.3</v>
      </c>
      <c r="X176">
        <f>_xll.BDP($A176,X$2)</f>
        <v>-11.840505713591053</v>
      </c>
      <c r="Y176">
        <f>_xll.BDP($A176,Y$2)</f>
        <v>1.573446013566107</v>
      </c>
      <c r="Z176">
        <f>_xll.BDP($A176,Z$2)</f>
        <v>115.3</v>
      </c>
      <c r="AA176">
        <f>_xll.BDP($A176,AA$2)</f>
        <v>-81</v>
      </c>
      <c r="AB176">
        <f>_xll.BDP($A176,AB$2)</f>
        <v>125.69999999999999</v>
      </c>
      <c r="AC176">
        <f>HLOOKUP(A176,'OperMarg BDH'!$B$1:$NK$4,4,FALSE)</f>
        <v>2.1028299748661405</v>
      </c>
      <c r="AD176">
        <f>HLOOKUP(A176,'FCFMarg BDH'!$B$1:$NK$4,4,FALSE)</f>
        <v>6.3356934220135414E-2</v>
      </c>
    </row>
    <row r="177" spans="1:30" x14ac:dyDescent="0.25">
      <c r="A177" t="s">
        <v>341</v>
      </c>
      <c r="B177" t="s">
        <v>697</v>
      </c>
      <c r="H177" t="str">
        <f>_xll.BDP($A177,H$2)</f>
        <v>#N/A N/A</v>
      </c>
      <c r="I177" t="str">
        <f>_xll.BDP($A177,I$2)</f>
        <v>#N/A N/A</v>
      </c>
      <c r="J177" t="str">
        <f>_xll.BDP($A177,J$2)</f>
        <v>#N/A N/A</v>
      </c>
      <c r="K177" t="str">
        <f>_xll.BDP($A177,K$2)</f>
        <v>#N/A N/A</v>
      </c>
      <c r="L177" t="str">
        <f>_xll.BDP($A177,L$2)</f>
        <v>#N/A N/A</v>
      </c>
      <c r="M177" t="str">
        <f>_xll.BDP($A177,M$2)</f>
        <v>#N/A N/A</v>
      </c>
      <c r="O177">
        <f>_xll.BDP($A177,O$2)</f>
        <v>5413.1</v>
      </c>
      <c r="P177">
        <f>_xll.BDP($A177,P$2)</f>
        <v>95.3</v>
      </c>
      <c r="Q177">
        <f>_xll.BDP($A177,Q$2)</f>
        <v>0.98464835306940557</v>
      </c>
      <c r="R177">
        <f>_xll.BDP($A177,R$2)</f>
        <v>1.7605438658070234</v>
      </c>
      <c r="S177">
        <f>_xll.BDP($A177,S$2)</f>
        <v>3.3674911660777385</v>
      </c>
      <c r="T177">
        <f>_xll.BDP($A177,T$2)</f>
        <v>1.4274322169059011</v>
      </c>
      <c r="U177">
        <f>_xll.BDP($A177,U$2)</f>
        <v>26.321428571428569</v>
      </c>
      <c r="V177">
        <f>_xll.BDP($A177,V$2)</f>
        <v>1798.6</v>
      </c>
      <c r="W177">
        <f>_xll.BDP($A177,W$2)</f>
        <v>53.3</v>
      </c>
      <c r="X177">
        <f>_xll.BDP($A177,X$2)</f>
        <v>-11.840505713591053</v>
      </c>
      <c r="Y177">
        <f>_xll.BDP($A177,Y$2)</f>
        <v>1.573446013566107</v>
      </c>
      <c r="Z177">
        <f>_xll.BDP($A177,Z$2)</f>
        <v>115.3</v>
      </c>
      <c r="AA177">
        <f>_xll.BDP($A177,AA$2)</f>
        <v>-81</v>
      </c>
      <c r="AB177">
        <f>_xll.BDP($A177,AB$2)</f>
        <v>125.69999999999999</v>
      </c>
      <c r="AC177">
        <f>HLOOKUP(A177,'OperMarg BDH'!$B$1:$NK$4,4,FALSE)</f>
        <v>2.1028299748661405</v>
      </c>
      <c r="AD177">
        <f>HLOOKUP(A177,'FCFMarg BDH'!$B$1:$NK$4,4,FALSE)</f>
        <v>6.3356934220135414E-2</v>
      </c>
    </row>
    <row r="178" spans="1:30" x14ac:dyDescent="0.25">
      <c r="A178" t="s">
        <v>342</v>
      </c>
      <c r="B178" t="s">
        <v>698</v>
      </c>
      <c r="H178" t="str">
        <f>_xll.BDP($A178,H$2)</f>
        <v>#N/A N/A</v>
      </c>
      <c r="I178" t="str">
        <f>_xll.BDP($A178,I$2)</f>
        <v>#N/A N/A</v>
      </c>
      <c r="J178" t="str">
        <f>_xll.BDP($A178,J$2)</f>
        <v>#N/A N/A</v>
      </c>
      <c r="K178" t="str">
        <f>_xll.BDP($A178,K$2)</f>
        <v>#N/A N/A</v>
      </c>
      <c r="L178" t="str">
        <f>_xll.BDP($A178,L$2)</f>
        <v>#N/A N/A</v>
      </c>
      <c r="M178" t="str">
        <f>_xll.BDP($A178,M$2)</f>
        <v>#N/A N/A</v>
      </c>
      <c r="O178">
        <f>_xll.BDP($A178,O$2)</f>
        <v>136.78299999999999</v>
      </c>
      <c r="P178">
        <f>_xll.BDP($A178,P$2)</f>
        <v>6.3010000000000002</v>
      </c>
      <c r="Q178">
        <f>_xll.BDP($A178,Q$2)</f>
        <v>4.2936622241067974</v>
      </c>
      <c r="R178">
        <f>_xll.BDP($A178,R$2)</f>
        <v>4.6065666054992214</v>
      </c>
      <c r="S178">
        <f>_xll.BDP($A178,S$2)</f>
        <v>0.97192657720191267</v>
      </c>
      <c r="T178" t="str">
        <f>_xll.BDP($A178,T$2)</f>
        <v>#N/A N/A</v>
      </c>
      <c r="U178">
        <f>_xll.BDP($A178,U$2)</f>
        <v>38.776173285198553</v>
      </c>
      <c r="V178">
        <f>_xll.BDP($A178,V$2)</f>
        <v>114.624</v>
      </c>
      <c r="W178">
        <f>_xll.BDP($A178,W$2)</f>
        <v>5.8729999999999993</v>
      </c>
      <c r="X178">
        <f>_xll.BDP($A178,X$2)</f>
        <v>-15.204102564102563</v>
      </c>
      <c r="Y178">
        <f>_xll.BDP($A178,Y$2)</f>
        <v>5.6558835845896152</v>
      </c>
      <c r="Z178">
        <f>_xll.BDP($A178,Z$2)</f>
        <v>8.7690000000000001</v>
      </c>
      <c r="AA178">
        <f>_xll.BDP($A178,AA$2)</f>
        <v>4.8629999999999995</v>
      </c>
      <c r="AB178">
        <f>_xll.BDP($A178,AB$2)</f>
        <v>17.600999999999999</v>
      </c>
      <c r="AC178">
        <f>HLOOKUP(A178,'OperMarg BDH'!$B$1:$NK$4,4,FALSE)</f>
        <v>-0.2309157340071257</v>
      </c>
      <c r="AD178">
        <f>HLOOKUP(A178,'FCFMarg BDH'!$B$1:$NK$4,4,FALSE)</f>
        <v>-0.16068048893356207</v>
      </c>
    </row>
    <row r="179" spans="1:30" x14ac:dyDescent="0.25">
      <c r="A179" t="s">
        <v>343</v>
      </c>
      <c r="B179" t="s">
        <v>699</v>
      </c>
      <c r="H179" t="str">
        <f>_xll.BDP($A179,H$2)</f>
        <v>#N/A N/A</v>
      </c>
      <c r="I179" t="str">
        <f>_xll.BDP($A179,I$2)</f>
        <v>#N/A N/A</v>
      </c>
      <c r="J179" t="str">
        <f>_xll.BDP($A179,J$2)</f>
        <v>#N/A N/A</v>
      </c>
      <c r="K179" t="str">
        <f>_xll.BDP($A179,K$2)</f>
        <v>#N/A N/A</v>
      </c>
      <c r="L179" t="str">
        <f>_xll.BDP($A179,L$2)</f>
        <v>#N/A N/A</v>
      </c>
      <c r="M179" t="str">
        <f>_xll.BDP($A179,M$2)</f>
        <v>#N/A N/A</v>
      </c>
      <c r="O179">
        <f>_xll.BDP($A179,O$2)</f>
        <v>305.39400000000001</v>
      </c>
      <c r="P179">
        <f>_xll.BDP($A179,P$2)</f>
        <v>-6.3049999999999997</v>
      </c>
      <c r="Q179">
        <f>_xll.BDP($A179,Q$2)</f>
        <v>3.0465562519237444</v>
      </c>
      <c r="R179">
        <f>_xll.BDP($A179,R$2)</f>
        <v>-2.0645461272978514</v>
      </c>
      <c r="S179">
        <f>_xll.BDP($A179,S$2)</f>
        <v>-0.80287788106456126</v>
      </c>
      <c r="T179">
        <f>_xll.BDP($A179,T$2)</f>
        <v>0.59795933906951948</v>
      </c>
      <c r="U179" t="str">
        <f>_xll.BDP($A179,U$2)</f>
        <v>#N/A N/A</v>
      </c>
      <c r="V179">
        <f>_xll.BDP($A179,V$2)</f>
        <v>156.66</v>
      </c>
      <c r="W179">
        <f>_xll.BDP($A179,W$2)</f>
        <v>9.3040000000000003</v>
      </c>
      <c r="X179">
        <f>_xll.BDP($A179,X$2)</f>
        <v>1.9779053499927635</v>
      </c>
      <c r="Y179">
        <f>_xll.BDP($A179,Y$2)</f>
        <v>5.0127665007021571</v>
      </c>
      <c r="Z179">
        <f>_xll.BDP($A179,Z$2)</f>
        <v>1.458</v>
      </c>
      <c r="AA179">
        <f>_xll.BDP($A179,AA$2)</f>
        <v>9.5149999999999793</v>
      </c>
      <c r="AB179">
        <f>_xll.BDP($A179,AB$2)</f>
        <v>5.8029999999999999</v>
      </c>
      <c r="AC179">
        <f>HLOOKUP(A179,'OperMarg BDH'!$B$1:$NK$4,4,FALSE)</f>
        <v>3.3164599223648001</v>
      </c>
      <c r="AD179">
        <f>HLOOKUP(A179,'FCFMarg BDH'!$B$1:$NK$4,4,FALSE)</f>
        <v>0.11142212913188464</v>
      </c>
    </row>
    <row r="180" spans="1:30" x14ac:dyDescent="0.25">
      <c r="A180" t="s">
        <v>344</v>
      </c>
      <c r="B180" t="s">
        <v>700</v>
      </c>
      <c r="H180" t="str">
        <f>_xll.BDP($A180,H$2)</f>
        <v>#N/A N/A</v>
      </c>
      <c r="I180" t="str">
        <f>_xll.BDP($A180,I$2)</f>
        <v>#N/A N/A</v>
      </c>
      <c r="J180" t="str">
        <f>_xll.BDP($A180,J$2)</f>
        <v>#N/A N/A</v>
      </c>
      <c r="K180" t="str">
        <f>_xll.BDP($A180,K$2)</f>
        <v>#N/A N/A</v>
      </c>
      <c r="L180" t="str">
        <f>_xll.BDP($A180,L$2)</f>
        <v>#N/A N/A</v>
      </c>
      <c r="M180" t="str">
        <f>_xll.BDP($A180,M$2)</f>
        <v>#N/A N/A</v>
      </c>
      <c r="O180">
        <f>_xll.BDP($A180,O$2)</f>
        <v>1151.8869999999999</v>
      </c>
      <c r="P180">
        <f>_xll.BDP($A180,P$2)</f>
        <v>-7.68</v>
      </c>
      <c r="Q180">
        <f>_xll.BDP($A180,Q$2)</f>
        <v>1.851136439598676</v>
      </c>
      <c r="R180">
        <f>_xll.BDP($A180,R$2)</f>
        <v>-0.66673206660028284</v>
      </c>
      <c r="S180">
        <f>_xll.BDP($A180,S$2)</f>
        <v>-0.11998875105458863</v>
      </c>
      <c r="T180">
        <f>_xll.BDP($A180,T$2)</f>
        <v>1.9334207015983713</v>
      </c>
      <c r="U180">
        <f>_xll.BDP($A180,U$2)</f>
        <v>24.008448540706606</v>
      </c>
      <c r="V180">
        <f>_xll.BDP($A180,V$2)</f>
        <v>347.76799999999997</v>
      </c>
      <c r="W180">
        <f>_xll.BDP($A180,W$2)</f>
        <v>21.323</v>
      </c>
      <c r="X180">
        <f>_xll.BDP($A180,X$2)</f>
        <v>40.15124051566783</v>
      </c>
      <c r="Y180">
        <f>_xll.BDP($A180,Y$2)</f>
        <v>18.40479860136643</v>
      </c>
      <c r="Z180">
        <f>_xll.BDP($A180,Z$2)</f>
        <v>0.46499999999999997</v>
      </c>
      <c r="AA180">
        <f>_xll.BDP($A180,AA$2)</f>
        <v>40.733999999999995</v>
      </c>
      <c r="AB180">
        <f>_xll.BDP($A180,AB$2)</f>
        <v>0.875</v>
      </c>
      <c r="AC180">
        <f>HLOOKUP(A180,'OperMarg BDH'!$B$1:$NK$4,4,FALSE)</f>
        <v>4.1770245618114744E-2</v>
      </c>
      <c r="AD180">
        <f>HLOOKUP(A180,'FCFMarg BDH'!$B$1:$NK$4,4,FALSE)</f>
        <v>0.55226746308001173</v>
      </c>
    </row>
    <row r="181" spans="1:30" x14ac:dyDescent="0.25">
      <c r="A181" t="s">
        <v>345</v>
      </c>
      <c r="B181" t="s">
        <v>701</v>
      </c>
      <c r="H181" t="str">
        <f>_xll.BDP($A181,H$2)</f>
        <v>#N/A N/A</v>
      </c>
      <c r="I181" t="str">
        <f>_xll.BDP($A181,I$2)</f>
        <v>#N/A N/A</v>
      </c>
      <c r="J181" t="str">
        <f>_xll.BDP($A181,J$2)</f>
        <v>#N/A N/A</v>
      </c>
      <c r="K181" t="str">
        <f>_xll.BDP($A181,K$2)</f>
        <v>#N/A N/A</v>
      </c>
      <c r="L181" t="str">
        <f>_xll.BDP($A181,L$2)</f>
        <v>#N/A N/A</v>
      </c>
      <c r="M181" t="str">
        <f>_xll.BDP($A181,M$2)</f>
        <v>#N/A N/A</v>
      </c>
      <c r="O181">
        <f>_xll.BDP($A181,O$2)</f>
        <v>1285.347</v>
      </c>
      <c r="P181">
        <f>_xll.BDP($A181,P$2)</f>
        <v>36.973999999999997</v>
      </c>
      <c r="Q181">
        <f>_xll.BDP($A181,Q$2)</f>
        <v>3.188633108413526</v>
      </c>
      <c r="R181">
        <f>_xll.BDP($A181,R$2)</f>
        <v>2.8765772978036277</v>
      </c>
      <c r="S181">
        <f>_xll.BDP($A181,S$2)</f>
        <v>126.19112627986345</v>
      </c>
      <c r="T181">
        <f>_xll.BDP($A181,T$2)</f>
        <v>4.0431638792294538E-3</v>
      </c>
      <c r="U181">
        <f>_xll.BDP($A181,U$2)</f>
        <v>2602.5</v>
      </c>
      <c r="V181">
        <f>_xll.BDP($A181,V$2)</f>
        <v>722.14599999999996</v>
      </c>
      <c r="W181">
        <f>_xll.BDP($A181,W$2)</f>
        <v>40.984999999999999</v>
      </c>
      <c r="X181">
        <f>_xll.BDP($A181,X$2)</f>
        <v>-30.876740809860188</v>
      </c>
      <c r="Y181">
        <f>_xll.BDP($A181,Y$2)</f>
        <v>4.0573512835354632E-2</v>
      </c>
      <c r="Z181">
        <f>_xll.BDP($A181,Z$2)</f>
        <v>69.870999999999995</v>
      </c>
      <c r="AA181">
        <f>_xll.BDP($A181,AA$2)</f>
        <v>-1.27800000000002</v>
      </c>
      <c r="AB181">
        <f>_xll.BDP($A181,AB$2)</f>
        <v>136.624</v>
      </c>
      <c r="AC181">
        <f>HLOOKUP(A181,'OperMarg BDH'!$B$1:$NK$4,4,FALSE)</f>
        <v>1.9436186616373043</v>
      </c>
      <c r="AD181">
        <f>HLOOKUP(A181,'FCFMarg BDH'!$B$1:$NK$4,4,FALSE)</f>
        <v>0.7228016873594445</v>
      </c>
    </row>
    <row r="182" spans="1:30" x14ac:dyDescent="0.25">
      <c r="A182" t="s">
        <v>346</v>
      </c>
      <c r="B182" t="s">
        <v>701</v>
      </c>
      <c r="H182" t="str">
        <f>_xll.BDP($A182,H$2)</f>
        <v>#N/A N/A</v>
      </c>
      <c r="I182" t="str">
        <f>_xll.BDP($A182,I$2)</f>
        <v>#N/A N/A</v>
      </c>
      <c r="J182" t="str">
        <f>_xll.BDP($A182,J$2)</f>
        <v>#N/A N/A</v>
      </c>
      <c r="K182" t="str">
        <f>_xll.BDP($A182,K$2)</f>
        <v>#N/A N/A</v>
      </c>
      <c r="L182" t="str">
        <f>_xll.BDP($A182,L$2)</f>
        <v>#N/A N/A</v>
      </c>
      <c r="M182" t="str">
        <f>_xll.BDP($A182,M$2)</f>
        <v>#N/A N/A</v>
      </c>
      <c r="O182">
        <f>_xll.BDP($A182,O$2)</f>
        <v>1285.347</v>
      </c>
      <c r="P182">
        <f>_xll.BDP($A182,P$2)</f>
        <v>36.973999999999997</v>
      </c>
      <c r="Q182">
        <f>_xll.BDP($A182,Q$2)</f>
        <v>3.188633108413526</v>
      </c>
      <c r="R182">
        <f>_xll.BDP($A182,R$2)</f>
        <v>2.8765772978036277</v>
      </c>
      <c r="S182" t="str">
        <f>_xll.BDP($A182,S$2)</f>
        <v>#N/A Field Not Applicable</v>
      </c>
      <c r="T182">
        <f>_xll.BDP($A182,T$2)</f>
        <v>4.0431638792294538E-3</v>
      </c>
      <c r="U182">
        <f>_xll.BDP($A182,U$2)</f>
        <v>2602.5</v>
      </c>
      <c r="V182">
        <f>_xll.BDP($A182,V$2)</f>
        <v>722.14599999999996</v>
      </c>
      <c r="W182">
        <f>_xll.BDP($A182,W$2)</f>
        <v>40.984999999999999</v>
      </c>
      <c r="X182">
        <f>_xll.BDP($A182,X$2)</f>
        <v>-30.876740809860188</v>
      </c>
      <c r="Y182">
        <f>_xll.BDP($A182,Y$2)</f>
        <v>4.0573512835354632E-2</v>
      </c>
      <c r="Z182">
        <f>_xll.BDP($A182,Z$2)</f>
        <v>69.870999999999995</v>
      </c>
      <c r="AA182">
        <f>_xll.BDP($A182,AA$2)</f>
        <v>-1.27800000000002</v>
      </c>
      <c r="AB182">
        <f>_xll.BDP($A182,AB$2)</f>
        <v>136.624</v>
      </c>
      <c r="AC182">
        <f>HLOOKUP(A182,'OperMarg BDH'!$B$1:$NK$4,4,FALSE)</f>
        <v>1.9436186616373043</v>
      </c>
      <c r="AD182">
        <f>HLOOKUP(A182,'FCFMarg BDH'!$B$1:$NK$4,4,FALSE)</f>
        <v>0.7228016873594445</v>
      </c>
    </row>
    <row r="183" spans="1:30" x14ac:dyDescent="0.25">
      <c r="A183" t="s">
        <v>347</v>
      </c>
      <c r="B183" t="s">
        <v>702</v>
      </c>
      <c r="H183" t="str">
        <f>_xll.BDP($A183,H$2)</f>
        <v>#N/A N/A</v>
      </c>
      <c r="I183" t="str">
        <f>_xll.BDP($A183,I$2)</f>
        <v>#N/A N/A</v>
      </c>
      <c r="J183" t="str">
        <f>_xll.BDP($A183,J$2)</f>
        <v>#N/A N/A</v>
      </c>
      <c r="K183" t="str">
        <f>_xll.BDP($A183,K$2)</f>
        <v>#N/A N/A</v>
      </c>
      <c r="L183" t="str">
        <f>_xll.BDP($A183,L$2)</f>
        <v>#N/A N/A</v>
      </c>
      <c r="M183" t="str">
        <f>_xll.BDP($A183,M$2)</f>
        <v>#N/A N/A</v>
      </c>
      <c r="O183">
        <f>_xll.BDP($A183,O$2)</f>
        <v>266.31799999999998</v>
      </c>
      <c r="P183">
        <f>_xll.BDP($A183,P$2)</f>
        <v>27.259</v>
      </c>
      <c r="Q183">
        <f>_xll.BDP($A183,Q$2)</f>
        <v>11.193385351346887</v>
      </c>
      <c r="R183">
        <f>_xll.BDP($A183,R$2)</f>
        <v>10.235507926614048</v>
      </c>
      <c r="S183" t="str">
        <f>_xll.BDP($A183,S$2)</f>
        <v>#N/A N/A</v>
      </c>
      <c r="T183">
        <f>_xll.BDP($A183,T$2)</f>
        <v>0</v>
      </c>
      <c r="U183">
        <f>_xll.BDP($A183,U$2)</f>
        <v>40.190207156308851</v>
      </c>
      <c r="V183">
        <f>_xll.BDP($A183,V$2)</f>
        <v>379.14299999999997</v>
      </c>
      <c r="W183">
        <f>_xll.BDP($A183,W$2)</f>
        <v>29.81</v>
      </c>
      <c r="X183">
        <f>_xll.BDP($A183,X$2)</f>
        <v>-39.393658250642062</v>
      </c>
      <c r="Y183">
        <f>_xll.BDP($A183,Y$2)</f>
        <v>0</v>
      </c>
      <c r="Z183">
        <f>_xll.BDP($A183,Z$2)</f>
        <v>30.308999999999997</v>
      </c>
      <c r="AA183">
        <f>_xll.BDP($A183,AA$2)</f>
        <v>-5.4410000000000025</v>
      </c>
      <c r="AB183">
        <f>_xll.BDP($A183,AB$2)</f>
        <v>93.412999999999997</v>
      </c>
      <c r="AC183">
        <f>HLOOKUP(A183,'OperMarg BDH'!$B$1:$NK$4,4,FALSE)</f>
        <v>1.1856345919805791</v>
      </c>
      <c r="AD183">
        <f>HLOOKUP(A183,'FCFMarg BDH'!$B$1:$NK$4,4,FALSE)</f>
        <v>0.99464540090204778</v>
      </c>
    </row>
    <row r="184" spans="1:30" x14ac:dyDescent="0.25">
      <c r="A184" t="s">
        <v>348</v>
      </c>
      <c r="B184" t="s">
        <v>703</v>
      </c>
      <c r="H184" t="str">
        <f>_xll.BDP($A184,H$2)</f>
        <v>#N/A N/A</v>
      </c>
      <c r="I184" t="str">
        <f>_xll.BDP($A184,I$2)</f>
        <v>#N/A N/A</v>
      </c>
      <c r="J184" t="str">
        <f>_xll.BDP($A184,J$2)</f>
        <v>#N/A N/A</v>
      </c>
      <c r="K184" t="str">
        <f>_xll.BDP($A184,K$2)</f>
        <v>#N/A N/A</v>
      </c>
      <c r="L184" t="str">
        <f>_xll.BDP($A184,L$2)</f>
        <v>#N/A N/A</v>
      </c>
      <c r="M184" t="str">
        <f>_xll.BDP($A184,M$2)</f>
        <v>#N/A N/A</v>
      </c>
      <c r="O184">
        <f>_xll.BDP($A184,O$2)</f>
        <v>22.897708999999999</v>
      </c>
      <c r="P184">
        <f>_xll.BDP($A184,P$2)</f>
        <v>-19.641947999999999</v>
      </c>
      <c r="Q184">
        <f>_xll.BDP($A184,Q$2)</f>
        <v>-156.90517771887139</v>
      </c>
      <c r="R184">
        <f>_xll.BDP($A184,R$2)</f>
        <v>-85.781280563920177</v>
      </c>
      <c r="S184" t="str">
        <f>_xll.BDP($A184,S$2)</f>
        <v>#N/A N/A</v>
      </c>
      <c r="T184" t="str">
        <f>_xll.BDP($A184,T$2)</f>
        <v>#N/A N/A</v>
      </c>
      <c r="U184" t="str">
        <f>_xll.BDP($A184,U$2)</f>
        <v>#N/A N/A</v>
      </c>
      <c r="V184">
        <f>_xll.BDP($A184,V$2)</f>
        <v>146.13172299999999</v>
      </c>
      <c r="W184">
        <f>_xll.BDP($A184,W$2)</f>
        <v>-35.927690999999996</v>
      </c>
      <c r="X184">
        <f>_xll.BDP($A184,X$2)</f>
        <v>-83.774176541866368</v>
      </c>
      <c r="Y184">
        <f>_xll.BDP($A184,Y$2)</f>
        <v>0</v>
      </c>
      <c r="Z184">
        <f>_xll.BDP($A184,Z$2)</f>
        <v>-18.900404999999999</v>
      </c>
      <c r="AA184">
        <f>_xll.BDP($A184,AA$2)</f>
        <v>-18.665584999999993</v>
      </c>
      <c r="AB184">
        <f>_xll.BDP($A184,AB$2)</f>
        <v>16.756665999999999</v>
      </c>
      <c r="AC184">
        <f>HLOOKUP(A184,'OperMarg BDH'!$B$1:$NK$4,4,FALSE)</f>
        <v>-1.5136648881061561</v>
      </c>
      <c r="AD184">
        <f>HLOOKUP(A184,'FCFMarg BDH'!$B$1:$NK$4,4,FALSE)</f>
        <v>-0.87365036695243081</v>
      </c>
    </row>
    <row r="185" spans="1:30" x14ac:dyDescent="0.25">
      <c r="A185" t="s">
        <v>349</v>
      </c>
      <c r="B185" t="s">
        <v>704</v>
      </c>
      <c r="H185" t="str">
        <f>_xll.BDP($A185,H$2)</f>
        <v>#N/A N/A</v>
      </c>
      <c r="I185" t="str">
        <f>_xll.BDP($A185,I$2)</f>
        <v>#N/A N/A</v>
      </c>
      <c r="J185" t="str">
        <f>_xll.BDP($A185,J$2)</f>
        <v>#N/A N/A</v>
      </c>
      <c r="K185" t="str">
        <f>_xll.BDP($A185,K$2)</f>
        <v>#N/A N/A</v>
      </c>
      <c r="L185" t="str">
        <f>_xll.BDP($A185,L$2)</f>
        <v>#N/A N/A</v>
      </c>
      <c r="M185" t="str">
        <f>_xll.BDP($A185,M$2)</f>
        <v>#N/A N/A</v>
      </c>
      <c r="O185">
        <f>_xll.BDP($A185,O$2)</f>
        <v>162.28800000000001</v>
      </c>
      <c r="P185">
        <f>_xll.BDP($A185,P$2)</f>
        <v>11.535</v>
      </c>
      <c r="Q185">
        <f>_xll.BDP($A185,Q$2)</f>
        <v>3.8012668835650194</v>
      </c>
      <c r="R185">
        <f>_xll.BDP($A185,R$2)</f>
        <v>7.107734398107068</v>
      </c>
      <c r="S185">
        <f>_xll.BDP($A185,S$2)</f>
        <v>0.30065683156961892</v>
      </c>
      <c r="T185">
        <f>_xll.BDP($A185,T$2)</f>
        <v>5.3276860087533526</v>
      </c>
      <c r="U185">
        <f>_xll.BDP($A185,U$2)</f>
        <v>19.094191522762952</v>
      </c>
      <c r="V185">
        <f>_xll.BDP($A185,V$2)</f>
        <v>183.84899999999999</v>
      </c>
      <c r="W185">
        <f>_xll.BDP($A185,W$2)</f>
        <v>6.1689999999999996</v>
      </c>
      <c r="X185">
        <f>_xll.BDP($A185,X$2)</f>
        <v>-14.920964736792397</v>
      </c>
      <c r="Y185">
        <f>_xll.BDP($A185,Y$2)</f>
        <v>20.868212500475934</v>
      </c>
      <c r="Z185">
        <f>_xll.BDP($A185,Z$2)</f>
        <v>16.254999999999999</v>
      </c>
      <c r="AA185">
        <f>_xll.BDP($A185,AA$2)</f>
        <v>-2.6339999999999897</v>
      </c>
      <c r="AB185">
        <f>_xll.BDP($A185,AB$2)</f>
        <v>9.3579999999999988</v>
      </c>
      <c r="AC185">
        <f>HLOOKUP(A185,'OperMarg BDH'!$B$1:$NK$4,4,FALSE)</f>
        <v>0.50568086400401047</v>
      </c>
      <c r="AD185">
        <f>HLOOKUP(A185,'FCFMarg BDH'!$B$1:$NK$4,4,FALSE)</f>
        <v>0.17633128879806836</v>
      </c>
    </row>
    <row r="186" spans="1:30" x14ac:dyDescent="0.25">
      <c r="A186" t="s">
        <v>350</v>
      </c>
      <c r="B186" t="s">
        <v>705</v>
      </c>
      <c r="H186" t="str">
        <f>_xll.BDP($A186,H$2)</f>
        <v>BBB</v>
      </c>
      <c r="I186" t="str">
        <f>_xll.BDP($A186,I$2)</f>
        <v>#N/A N/A</v>
      </c>
      <c r="J186" t="str">
        <f>_xll.BDP($A186,J$2)</f>
        <v>Baa1</v>
      </c>
      <c r="K186" t="str">
        <f>_xll.BDP($A186,K$2)</f>
        <v>#N/A N/A</v>
      </c>
      <c r="L186" t="str">
        <f>_xll.BDP($A186,L$2)</f>
        <v>Baa1</v>
      </c>
      <c r="M186" t="str">
        <f>_xll.BDP($A186,M$2)</f>
        <v>BBB+</v>
      </c>
      <c r="O186">
        <f>_xll.BDP($A186,O$2)</f>
        <v>4607.3090000000002</v>
      </c>
      <c r="P186">
        <f>_xll.BDP($A186,P$2)</f>
        <v>571.54600000000005</v>
      </c>
      <c r="Q186">
        <f>_xll.BDP($A186,Q$2)</f>
        <v>14.708564153174878</v>
      </c>
      <c r="R186">
        <f>_xll.BDP($A186,R$2)</f>
        <v>12.405202255807025</v>
      </c>
      <c r="S186">
        <f>_xll.BDP($A186,S$2)</f>
        <v>0.37630973559702346</v>
      </c>
      <c r="T186">
        <f>_xll.BDP($A186,T$2)</f>
        <v>1.5659160572540296</v>
      </c>
      <c r="U186">
        <f>_xll.BDP($A186,U$2)</f>
        <v>15.722022304350645</v>
      </c>
      <c r="V186">
        <f>_xll.BDP($A186,V$2)</f>
        <v>7993.3059999999996</v>
      </c>
      <c r="W186">
        <f>_xll.BDP($A186,W$2)</f>
        <v>677.66899999999998</v>
      </c>
      <c r="X186">
        <f>_xll.BDP($A186,X$2)</f>
        <v>-30.753628173253656</v>
      </c>
      <c r="Y186">
        <f>_xll.BDP($A186,Y$2)</f>
        <v>19.001124190666545</v>
      </c>
      <c r="Z186">
        <f>_xll.BDP($A186,Z$2)</f>
        <v>717.04899999999998</v>
      </c>
      <c r="AA186">
        <f>_xll.BDP($A186,AA$2)</f>
        <v>247.49300000000005</v>
      </c>
      <c r="AB186">
        <f>_xll.BDP($A186,AB$2)</f>
        <v>1452.6769999999999</v>
      </c>
      <c r="AC186">
        <f>HLOOKUP(A186,'OperMarg BDH'!$B$1:$NK$4,4,FALSE)</f>
        <v>1.4998597428614808</v>
      </c>
      <c r="AD186">
        <f>HLOOKUP(A186,'FCFMarg BDH'!$B$1:$NK$4,4,FALSE)</f>
        <v>1.2265395286620968</v>
      </c>
    </row>
    <row r="187" spans="1:30" x14ac:dyDescent="0.25">
      <c r="A187" t="s">
        <v>351</v>
      </c>
      <c r="B187" t="s">
        <v>706</v>
      </c>
      <c r="H187" t="str">
        <f>_xll.BDP($A187,H$2)</f>
        <v>#N/A N/A</v>
      </c>
      <c r="I187" t="str">
        <f>_xll.BDP($A187,I$2)</f>
        <v>#N/A N/A</v>
      </c>
      <c r="J187" t="str">
        <f>_xll.BDP($A187,J$2)</f>
        <v>#N/A N/A</v>
      </c>
      <c r="K187" t="str">
        <f>_xll.BDP($A187,K$2)</f>
        <v>#N/A N/A</v>
      </c>
      <c r="L187" t="str">
        <f>_xll.BDP($A187,L$2)</f>
        <v>#N/A N/A</v>
      </c>
      <c r="M187" t="str">
        <f>_xll.BDP($A187,M$2)</f>
        <v>#N/A N/A</v>
      </c>
      <c r="O187">
        <f>_xll.BDP($A187,O$2)</f>
        <v>44.545999999999999</v>
      </c>
      <c r="P187">
        <f>_xll.BDP($A187,P$2)</f>
        <v>0.96199999999999997</v>
      </c>
      <c r="Q187">
        <f>_xll.BDP($A187,Q$2)</f>
        <v>-1.8318143043146409</v>
      </c>
      <c r="R187">
        <f>_xll.BDP($A187,R$2)</f>
        <v>2.1595653930768193</v>
      </c>
      <c r="S187">
        <f>_xll.BDP($A187,S$2)</f>
        <v>17.814814814814813</v>
      </c>
      <c r="T187">
        <f>_xll.BDP($A187,T$2)</f>
        <v>0.68354430379746833</v>
      </c>
      <c r="U187" t="str">
        <f>_xll.BDP($A187,U$2)</f>
        <v>#N/A N/A</v>
      </c>
      <c r="V187">
        <f>_xll.BDP($A187,V$2)</f>
        <v>30.681999999999999</v>
      </c>
      <c r="W187">
        <f>_xll.BDP($A187,W$2)</f>
        <v>-0.81599999999999995</v>
      </c>
      <c r="X187">
        <f>_xll.BDP($A187,X$2)</f>
        <v>-30.794406426658739</v>
      </c>
      <c r="Y187">
        <f>_xll.BDP($A187,Y$2)</f>
        <v>0.17599895704321752</v>
      </c>
      <c r="Z187">
        <f>_xll.BDP($A187,Z$2)</f>
        <v>1.5569999999999999</v>
      </c>
      <c r="AA187">
        <f>_xll.BDP($A187,AA$2)</f>
        <v>-0.85899999999999999</v>
      </c>
      <c r="AB187">
        <f>_xll.BDP($A187,AB$2)</f>
        <v>6.2639999999999993</v>
      </c>
      <c r="AC187">
        <f>HLOOKUP(A187,'OperMarg BDH'!$B$1:$NK$4,4,FALSE)</f>
        <v>-1.054418079309297</v>
      </c>
      <c r="AD187">
        <f>HLOOKUP(A187,'FCFMarg BDH'!$B$1:$NK$4,4,FALSE)</f>
        <v>-0.65258098806297715</v>
      </c>
    </row>
    <row r="188" spans="1:30" x14ac:dyDescent="0.25">
      <c r="A188" t="s">
        <v>352</v>
      </c>
      <c r="B188" t="s">
        <v>707</v>
      </c>
      <c r="H188" t="str">
        <f>_xll.BDP($A188,H$2)</f>
        <v>NR</v>
      </c>
      <c r="I188" t="str">
        <f>_xll.BDP($A188,I$2)</f>
        <v>#N/A N/A</v>
      </c>
      <c r="J188" t="str">
        <f>_xll.BDP($A188,J$2)</f>
        <v>#N/A N/A</v>
      </c>
      <c r="K188" t="str">
        <f>_xll.BDP($A188,K$2)</f>
        <v>#N/A N/A</v>
      </c>
      <c r="L188" t="str">
        <f>_xll.BDP($A188,L$2)</f>
        <v>#N/A N/A</v>
      </c>
      <c r="M188" t="str">
        <f>_xll.BDP($A188,M$2)</f>
        <v>#N/A N/A</v>
      </c>
      <c r="O188">
        <f>_xll.BDP($A188,O$2)</f>
        <v>332.52499999999998</v>
      </c>
      <c r="P188">
        <f>_xll.BDP($A188,P$2)</f>
        <v>44.003999999999998</v>
      </c>
      <c r="Q188">
        <f>_xll.BDP($A188,Q$2)</f>
        <v>8.0553341853995946</v>
      </c>
      <c r="R188">
        <f>_xll.BDP($A188,R$2)</f>
        <v>13.2332907300203</v>
      </c>
      <c r="S188" t="str">
        <f>_xll.BDP($A188,S$2)</f>
        <v>#N/A N/A</v>
      </c>
      <c r="T188">
        <f>_xll.BDP($A188,T$2)</f>
        <v>0</v>
      </c>
      <c r="U188" t="str">
        <f>_xll.BDP($A188,U$2)</f>
        <v>#N/A N/A</v>
      </c>
      <c r="V188">
        <f>_xll.BDP($A188,V$2)</f>
        <v>447.87599999999998</v>
      </c>
      <c r="W188">
        <f>_xll.BDP($A188,W$2)</f>
        <v>26.785999999999998</v>
      </c>
      <c r="X188">
        <f>_xll.BDP($A188,X$2)</f>
        <v>-57.315909562331456</v>
      </c>
      <c r="Y188">
        <f>_xll.BDP($A188,Y$2)</f>
        <v>0</v>
      </c>
      <c r="Z188">
        <f>_xll.BDP($A188,Z$2)</f>
        <v>56.503999999999998</v>
      </c>
      <c r="AA188">
        <f>_xll.BDP($A188,AA$2)</f>
        <v>0.80299999999999727</v>
      </c>
      <c r="AB188">
        <f>_xll.BDP($A188,AB$2)</f>
        <v>114.30999999999999</v>
      </c>
      <c r="AC188">
        <f>HLOOKUP(A188,'OperMarg BDH'!$B$1:$NK$4,4,FALSE)</f>
        <v>0.72909845356724889</v>
      </c>
      <c r="AD188">
        <f>HLOOKUP(A188,'FCFMarg BDH'!$B$1:$NK$4,4,FALSE)</f>
        <v>0.48936546969460443</v>
      </c>
    </row>
    <row r="189" spans="1:30" x14ac:dyDescent="0.25">
      <c r="A189" t="s">
        <v>353</v>
      </c>
      <c r="B189" t="s">
        <v>708</v>
      </c>
      <c r="H189" t="str">
        <f>_xll.BDP($A189,H$2)</f>
        <v>#N/A N/A</v>
      </c>
      <c r="I189" t="str">
        <f>_xll.BDP($A189,I$2)</f>
        <v>#N/A N/A</v>
      </c>
      <c r="J189" t="str">
        <f>_xll.BDP($A189,J$2)</f>
        <v>#N/A N/A</v>
      </c>
      <c r="K189" t="str">
        <f>_xll.BDP($A189,K$2)</f>
        <v>#N/A N/A</v>
      </c>
      <c r="L189" t="str">
        <f>_xll.BDP($A189,L$2)</f>
        <v>#N/A N/A</v>
      </c>
      <c r="M189" t="str">
        <f>_xll.BDP($A189,M$2)</f>
        <v>#N/A N/A</v>
      </c>
      <c r="O189">
        <f>_xll.BDP($A189,O$2)</f>
        <v>11.834116</v>
      </c>
      <c r="P189">
        <f>_xll.BDP($A189,P$2)</f>
        <v>-2.0710899999999999</v>
      </c>
      <c r="Q189">
        <f>_xll.BDP($A189,Q$2)</f>
        <v>-3.1761138728063845</v>
      </c>
      <c r="R189">
        <f>_xll.BDP($A189,R$2)</f>
        <v>-17.501011482395473</v>
      </c>
      <c r="S189">
        <f>_xll.BDP($A189,S$2)</f>
        <v>-11.67396610131277</v>
      </c>
      <c r="T189">
        <f>_xll.BDP($A189,T$2)</f>
        <v>0.61079953314948521</v>
      </c>
      <c r="U189">
        <f>_xll.BDP($A189,U$2)</f>
        <v>7.918459147787682</v>
      </c>
      <c r="V189">
        <f>_xll.BDP($A189,V$2)</f>
        <v>10.69276</v>
      </c>
      <c r="W189">
        <f>_xll.BDP($A189,W$2)</f>
        <v>-0.375865</v>
      </c>
      <c r="X189">
        <f>_xll.BDP($A189,X$2)</f>
        <v>-13.976318350105551</v>
      </c>
      <c r="Y189">
        <f>_xll.BDP($A189,Y$2)</f>
        <v>1.6591693818995286</v>
      </c>
      <c r="Z189">
        <f>_xll.BDP($A189,Z$2)</f>
        <v>-8.8776999999999995E-2</v>
      </c>
      <c r="AA189">
        <f>_xll.BDP($A189,AA$2)</f>
        <v>0.98765400000000048</v>
      </c>
      <c r="AB189">
        <f>_xll.BDP($A189,AB$2)</f>
        <v>1.1970799999999999</v>
      </c>
      <c r="AC189">
        <f>HLOOKUP(A189,'OperMarg BDH'!$B$1:$NK$4,4,FALSE)</f>
        <v>-0.47690464744712718</v>
      </c>
      <c r="AD189">
        <f>HLOOKUP(A189,'FCFMarg BDH'!$B$1:$NK$4,4,FALSE)</f>
        <v>-0.59873246506311395</v>
      </c>
    </row>
    <row r="190" spans="1:30" x14ac:dyDescent="0.25">
      <c r="A190" t="s">
        <v>354</v>
      </c>
      <c r="B190" t="s">
        <v>709</v>
      </c>
      <c r="H190" t="str">
        <f>_xll.BDP($A190,H$2)</f>
        <v>NR</v>
      </c>
      <c r="I190" t="str">
        <f>_xll.BDP($A190,I$2)</f>
        <v>#N/A N/A</v>
      </c>
      <c r="J190" t="str">
        <f>_xll.BDP($A190,J$2)</f>
        <v>WR</v>
      </c>
      <c r="K190" t="str">
        <f>_xll.BDP($A190,K$2)</f>
        <v>WR</v>
      </c>
      <c r="L190" t="str">
        <f>_xll.BDP($A190,L$2)</f>
        <v>#N/A N/A</v>
      </c>
      <c r="M190" t="str">
        <f>_xll.BDP($A190,M$2)</f>
        <v>#N/A N/A</v>
      </c>
      <c r="O190">
        <f>_xll.BDP($A190,O$2)</f>
        <v>2852.6709999999998</v>
      </c>
      <c r="P190">
        <f>_xll.BDP($A190,P$2)</f>
        <v>262.87900000000002</v>
      </c>
      <c r="Q190">
        <f>_xll.BDP($A190,Q$2)</f>
        <v>14.266804689359553</v>
      </c>
      <c r="R190">
        <f>_xll.BDP($A190,R$2)</f>
        <v>9.2151881517356902</v>
      </c>
      <c r="S190">
        <f>_xll.BDP($A190,S$2)</f>
        <v>13.772672499607063</v>
      </c>
      <c r="T190">
        <f>_xll.BDP($A190,T$2)</f>
        <v>1.6911098812638359E-2</v>
      </c>
      <c r="U190">
        <f>_xll.BDP($A190,U$2)</f>
        <v>166.15502793296091</v>
      </c>
      <c r="V190">
        <f>_xll.BDP($A190,V$2)</f>
        <v>2151.8669999999997</v>
      </c>
      <c r="W190">
        <f>_xll.BDP($A190,W$2)</f>
        <v>406.98499999999996</v>
      </c>
      <c r="X190">
        <f>_xll.BDP($A190,X$2)</f>
        <v>-18.340641593845383</v>
      </c>
      <c r="Y190">
        <f>_xll.BDP($A190,Y$2)</f>
        <v>0.88699719824691758</v>
      </c>
      <c r="Z190">
        <f>_xll.BDP($A190,Z$2)</f>
        <v>338.89400000000001</v>
      </c>
      <c r="AA190">
        <f>_xll.BDP($A190,AA$2)</f>
        <v>-35.431999999999903</v>
      </c>
      <c r="AB190">
        <f>_xll.BDP($A190,AB$2)</f>
        <v>299.82499999999999</v>
      </c>
      <c r="AC190">
        <f>HLOOKUP(A190,'OperMarg BDH'!$B$1:$NK$4,4,FALSE)</f>
        <v>7.8866096901598501</v>
      </c>
      <c r="AD190">
        <f>HLOOKUP(A190,'FCFMarg BDH'!$B$1:$NK$4,4,FALSE)</f>
        <v>1.4370784053527277</v>
      </c>
    </row>
    <row r="191" spans="1:30" x14ac:dyDescent="0.25">
      <c r="A191" t="s">
        <v>72</v>
      </c>
      <c r="B191" t="s">
        <v>710</v>
      </c>
      <c r="H191" t="str">
        <f>_xll.BDP($A191,H$2)</f>
        <v>#N/A N/A</v>
      </c>
      <c r="I191" t="str">
        <f>_xll.BDP($A191,I$2)</f>
        <v>#N/A N/A</v>
      </c>
      <c r="J191" t="str">
        <f>_xll.BDP($A191,J$2)</f>
        <v>#N/A N/A</v>
      </c>
      <c r="K191" t="str">
        <f>_xll.BDP($A191,K$2)</f>
        <v>#N/A N/A</v>
      </c>
      <c r="L191" t="str">
        <f>_xll.BDP($A191,L$2)</f>
        <v>#N/A N/A</v>
      </c>
      <c r="M191" t="str">
        <f>_xll.BDP($A191,M$2)</f>
        <v>#N/A N/A</v>
      </c>
      <c r="O191">
        <f>_xll.BDP($A191,O$2)</f>
        <v>1388.386</v>
      </c>
      <c r="P191">
        <f>_xll.BDP($A191,P$2)</f>
        <v>558.75800000000004</v>
      </c>
      <c r="Q191">
        <f>_xll.BDP($A191,Q$2)</f>
        <v>46.077243648380204</v>
      </c>
      <c r="R191">
        <f>_xll.BDP($A191,R$2)</f>
        <v>40.24514796317451</v>
      </c>
      <c r="S191" t="str">
        <f>_xll.BDP($A191,S$2)</f>
        <v>#N/A N/A</v>
      </c>
      <c r="T191">
        <f>_xll.BDP($A191,T$2)</f>
        <v>0</v>
      </c>
      <c r="U191">
        <f>_xll.BDP($A191,U$2)</f>
        <v>16.784517100660707</v>
      </c>
      <c r="V191">
        <f>_xll.BDP($A191,V$2)</f>
        <v>1655.578</v>
      </c>
      <c r="W191">
        <f>_xll.BDP($A191,W$2)</f>
        <v>639.73</v>
      </c>
      <c r="X191">
        <f>_xll.BDP($A191,X$2)</f>
        <v>-76.071096743277025</v>
      </c>
      <c r="Y191">
        <f>_xll.BDP($A191,Y$2)</f>
        <v>0</v>
      </c>
      <c r="Z191">
        <f>_xll.BDP($A191,Z$2)</f>
        <v>596.42700000000002</v>
      </c>
      <c r="AA191">
        <f>_xll.BDP($A191,AA$2)</f>
        <v>66.912999999999982</v>
      </c>
      <c r="AB191">
        <f>_xll.BDP($A191,AB$2)</f>
        <v>157.32299999999998</v>
      </c>
      <c r="AC191">
        <f>HLOOKUP(A191,'OperMarg BDH'!$B$1:$NK$4,4,FALSE)</f>
        <v>37.683815140744272</v>
      </c>
      <c r="AD191">
        <f>HLOOKUP(A191,'FCFMarg BDH'!$B$1:$NK$4,4,FALSE)</f>
        <v>5.3890626817767409</v>
      </c>
    </row>
    <row r="192" spans="1:30" x14ac:dyDescent="0.25">
      <c r="A192" t="s">
        <v>355</v>
      </c>
      <c r="B192" t="s">
        <v>711</v>
      </c>
      <c r="H192" t="str">
        <f>_xll.BDP($A192,H$2)</f>
        <v>#N/A N/A</v>
      </c>
      <c r="I192" t="str">
        <f>_xll.BDP($A192,I$2)</f>
        <v>#N/A N/A</v>
      </c>
      <c r="J192" t="str">
        <f>_xll.BDP($A192,J$2)</f>
        <v>#N/A N/A</v>
      </c>
      <c r="K192" t="str">
        <f>_xll.BDP($A192,K$2)</f>
        <v>#N/A N/A</v>
      </c>
      <c r="L192" t="str">
        <f>_xll.BDP($A192,L$2)</f>
        <v>#N/A N/A</v>
      </c>
      <c r="M192" t="str">
        <f>_xll.BDP($A192,M$2)</f>
        <v>#N/A N/A</v>
      </c>
      <c r="O192">
        <f>_xll.BDP($A192,O$2)</f>
        <v>2.327782</v>
      </c>
      <c r="P192" t="str">
        <f>_xll.BDP($A192,P$2)</f>
        <v>#N/A N/A</v>
      </c>
      <c r="Q192">
        <f>_xll.BDP($A192,Q$2)</f>
        <v>-1436.4101964874717</v>
      </c>
      <c r="R192" t="str">
        <f>_xll.BDP($A192,R$2)</f>
        <v>#N/A N/A</v>
      </c>
      <c r="S192" t="str">
        <f>_xll.BDP($A192,S$2)</f>
        <v>#N/A N/A</v>
      </c>
      <c r="T192" t="str">
        <f>_xll.BDP($A192,T$2)</f>
        <v>#N/A N/A</v>
      </c>
      <c r="U192" t="str">
        <f>_xll.BDP($A192,U$2)</f>
        <v>#N/A N/A</v>
      </c>
      <c r="V192">
        <f>_xll.BDP($A192,V$2)</f>
        <v>41.948630999999999</v>
      </c>
      <c r="W192">
        <f>_xll.BDP($A192,W$2)</f>
        <v>-33.436498</v>
      </c>
      <c r="X192">
        <f>_xll.BDP($A192,X$2)</f>
        <v>-3.7940049806971654</v>
      </c>
      <c r="Y192">
        <f>_xll.BDP($A192,Y$2)</f>
        <v>0</v>
      </c>
      <c r="Z192" t="str">
        <f>_xll.BDP($A192,Z$2)</f>
        <v>#N/A N/A</v>
      </c>
      <c r="AA192" t="str">
        <f>_xll.BDP($A192,AA$2)</f>
        <v>#N/A N/A</v>
      </c>
      <c r="AB192">
        <f>_xll.BDP($A192,AB$2)</f>
        <v>1.3800779999999999</v>
      </c>
      <c r="AC192">
        <f>HLOOKUP(A192,'OperMarg BDH'!$B$1:$NK$4,4,FALSE)</f>
        <v>-1.4670370964181358</v>
      </c>
      <c r="AD192">
        <f>HLOOKUP(A192,'FCFMarg BDH'!$B$1:$NK$4,4,FALSE)</f>
        <v>-2.7985384357936534</v>
      </c>
    </row>
    <row r="193" spans="1:30" x14ac:dyDescent="0.25">
      <c r="A193" t="s">
        <v>356</v>
      </c>
      <c r="B193" t="s">
        <v>712</v>
      </c>
      <c r="H193" t="str">
        <f>_xll.BDP($A193,H$2)</f>
        <v>#N/A N/A</v>
      </c>
      <c r="I193" t="str">
        <f>_xll.BDP($A193,I$2)</f>
        <v>#N/A N/A</v>
      </c>
      <c r="J193" t="str">
        <f>_xll.BDP($A193,J$2)</f>
        <v>#N/A N/A</v>
      </c>
      <c r="K193" t="str">
        <f>_xll.BDP($A193,K$2)</f>
        <v>#N/A N/A</v>
      </c>
      <c r="L193" t="str">
        <f>_xll.BDP($A193,L$2)</f>
        <v>#N/A N/A</v>
      </c>
      <c r="M193" t="str">
        <f>_xll.BDP($A193,M$2)</f>
        <v>#N/A N/A</v>
      </c>
      <c r="O193">
        <f>_xll.BDP($A193,O$2)</f>
        <v>2.3518680000000001</v>
      </c>
      <c r="P193">
        <f>_xll.BDP($A193,P$2)</f>
        <v>-1.8550040000000001</v>
      </c>
      <c r="Q193">
        <f>_xll.BDP($A193,Q$2)</f>
        <v>-116.42209511758313</v>
      </c>
      <c r="R193">
        <f>_xll.BDP($A193,R$2)</f>
        <v>-78.873644269151171</v>
      </c>
      <c r="S193" t="str">
        <f>_xll.BDP($A193,S$2)</f>
        <v>#N/A N/A</v>
      </c>
      <c r="T193" t="str">
        <f>_xll.BDP($A193,T$2)</f>
        <v>#N/A N/A</v>
      </c>
      <c r="U193">
        <f>_xll.BDP($A193,U$2)</f>
        <v>-0.75173463878037006</v>
      </c>
      <c r="V193">
        <f>_xll.BDP($A193,V$2)</f>
        <v>3.9932499999999997</v>
      </c>
      <c r="W193">
        <f>_xll.BDP($A193,W$2)</f>
        <v>-2.7380939999999998</v>
      </c>
      <c r="X193">
        <f>_xll.BDP($A193,X$2)</f>
        <v>-24.022780467629271</v>
      </c>
      <c r="Y193">
        <f>_xll.BDP($A193,Y$2)</f>
        <v>0</v>
      </c>
      <c r="Z193">
        <f>_xll.BDP($A193,Z$2)</f>
        <v>-1.8050089999999999</v>
      </c>
      <c r="AA193">
        <f>_xll.BDP($A193,AA$2)</f>
        <v>0.35351500000000002</v>
      </c>
      <c r="AB193">
        <f>_xll.BDP($A193,AB$2)</f>
        <v>0.76145799999999997</v>
      </c>
      <c r="AC193">
        <f>HLOOKUP(A193,'OperMarg BDH'!$B$1:$NK$4,4,FALSE)</f>
        <v>-1.3669158097889376</v>
      </c>
      <c r="AD193">
        <f>HLOOKUP(A193,'FCFMarg BDH'!$B$1:$NK$4,4,FALSE)</f>
        <v>-1.0069087442086748</v>
      </c>
    </row>
    <row r="194" spans="1:30" x14ac:dyDescent="0.25">
      <c r="A194" t="s">
        <v>357</v>
      </c>
      <c r="B194" t="s">
        <v>713</v>
      </c>
      <c r="H194" t="str">
        <f>_xll.BDP($A194,H$2)</f>
        <v>#N/A N/A</v>
      </c>
      <c r="I194" t="str">
        <f>_xll.BDP($A194,I$2)</f>
        <v>#N/A N/A</v>
      </c>
      <c r="J194" t="str">
        <f>_xll.BDP($A194,J$2)</f>
        <v>#N/A N/A</v>
      </c>
      <c r="K194" t="str">
        <f>_xll.BDP($A194,K$2)</f>
        <v>#N/A N/A</v>
      </c>
      <c r="L194" t="str">
        <f>_xll.BDP($A194,L$2)</f>
        <v>#N/A N/A</v>
      </c>
      <c r="M194" t="str">
        <f>_xll.BDP($A194,M$2)</f>
        <v>#N/A N/A</v>
      </c>
      <c r="O194">
        <f>_xll.BDP($A194,O$2)</f>
        <v>177.80500000000001</v>
      </c>
      <c r="P194">
        <f>_xll.BDP($A194,P$2)</f>
        <v>8.9139999999999979</v>
      </c>
      <c r="Q194">
        <f>_xll.BDP($A194,Q$2)</f>
        <v>-2.5162397007958157</v>
      </c>
      <c r="R194">
        <f>_xll.BDP($A194,R$2)</f>
        <v>5.0133573296588949</v>
      </c>
      <c r="S194" t="str">
        <f>_xll.BDP($A194,S$2)</f>
        <v>#N/A N/A</v>
      </c>
      <c r="T194">
        <f>_xll.BDP($A194,T$2)</f>
        <v>0</v>
      </c>
      <c r="U194" t="str">
        <f>_xll.BDP($A194,U$2)</f>
        <v>#N/A N/A</v>
      </c>
      <c r="V194">
        <f>_xll.BDP($A194,V$2)</f>
        <v>205.09</v>
      </c>
      <c r="W194">
        <f>_xll.BDP($A194,W$2)</f>
        <v>-4.4740000000000002</v>
      </c>
      <c r="X194">
        <f>_xll.BDP($A194,X$2)</f>
        <v>-57.783254638390979</v>
      </c>
      <c r="Y194">
        <f>_xll.BDP($A194,Y$2)</f>
        <v>0</v>
      </c>
      <c r="Z194">
        <f>_xll.BDP($A194,Z$2)</f>
        <v>16.957999999999998</v>
      </c>
      <c r="AA194">
        <f>_xll.BDP($A194,AA$2)</f>
        <v>-0.28299999999998704</v>
      </c>
      <c r="AB194">
        <f>_xll.BDP($A194,AB$2)</f>
        <v>91.905999999999992</v>
      </c>
      <c r="AC194">
        <f>HLOOKUP(A194,'OperMarg BDH'!$B$1:$NK$4,4,FALSE)</f>
        <v>0.4710650159271858</v>
      </c>
      <c r="AD194">
        <f>HLOOKUP(A194,'FCFMarg BDH'!$B$1:$NK$4,4,FALSE)</f>
        <v>0.5010197010528078</v>
      </c>
    </row>
    <row r="195" spans="1:30" x14ac:dyDescent="0.25">
      <c r="A195" t="s">
        <v>358</v>
      </c>
      <c r="B195" t="s">
        <v>714</v>
      </c>
      <c r="H195" t="str">
        <f>_xll.BDP($A195,H$2)</f>
        <v>#N/A N/A</v>
      </c>
      <c r="I195" t="str">
        <f>_xll.BDP($A195,I$2)</f>
        <v>#N/A N/A</v>
      </c>
      <c r="J195" t="str">
        <f>_xll.BDP($A195,J$2)</f>
        <v>#N/A N/A</v>
      </c>
      <c r="K195" t="str">
        <f>_xll.BDP($A195,K$2)</f>
        <v>#N/A N/A</v>
      </c>
      <c r="L195" t="str">
        <f>_xll.BDP($A195,L$2)</f>
        <v>#N/A N/A</v>
      </c>
      <c r="M195" t="str">
        <f>_xll.BDP($A195,M$2)</f>
        <v>#N/A N/A</v>
      </c>
      <c r="O195">
        <f>_xll.BDP($A195,O$2)</f>
        <v>2099.8829999999998</v>
      </c>
      <c r="P195">
        <f>_xll.BDP($A195,P$2)</f>
        <v>70.044999999999987</v>
      </c>
      <c r="Q195">
        <f>_xll.BDP($A195,Q$2)</f>
        <v>0.37897349518997014</v>
      </c>
      <c r="R195">
        <f>_xll.BDP($A195,R$2)</f>
        <v>3.3356620345038266</v>
      </c>
      <c r="S195" t="str">
        <f>_xll.BDP($A195,S$2)</f>
        <v>#N/A N/A</v>
      </c>
      <c r="T195">
        <f>_xll.BDP($A195,T$2)</f>
        <v>0</v>
      </c>
      <c r="U195">
        <f>_xll.BDP($A195,U$2)</f>
        <v>57.683486238532112</v>
      </c>
      <c r="V195">
        <f>_xll.BDP($A195,V$2)</f>
        <v>1374.1109999999999</v>
      </c>
      <c r="W195">
        <f>_xll.BDP($A195,W$2)</f>
        <v>7.9579999999999993</v>
      </c>
      <c r="X195">
        <f>_xll.BDP($A195,X$2)</f>
        <v>-45.498457143480209</v>
      </c>
      <c r="Y195">
        <f>_xll.BDP($A195,Y$2)</f>
        <v>0</v>
      </c>
      <c r="Z195">
        <f>_xll.BDP($A195,Z$2)</f>
        <v>116.99</v>
      </c>
      <c r="AA195">
        <f>_xll.BDP($A195,AA$2)</f>
        <v>-40.874000000000024</v>
      </c>
      <c r="AB195">
        <f>_xll.BDP($A195,AB$2)</f>
        <v>333.82400000000001</v>
      </c>
      <c r="AC195">
        <f>HLOOKUP(A195,'OperMarg BDH'!$B$1:$NK$4,4,FALSE)</f>
        <v>0.73036014327642773</v>
      </c>
      <c r="AD195">
        <f>HLOOKUP(A195,'FCFMarg BDH'!$B$1:$NK$4,4,FALSE)</f>
        <v>0.57336345249280773</v>
      </c>
    </row>
    <row r="196" spans="1:30" x14ac:dyDescent="0.25">
      <c r="A196" t="s">
        <v>359</v>
      </c>
      <c r="B196" t="s">
        <v>715</v>
      </c>
      <c r="H196" t="str">
        <f>_xll.BDP($A196,H$2)</f>
        <v>#N/A N/A</v>
      </c>
      <c r="I196" t="str">
        <f>_xll.BDP($A196,I$2)</f>
        <v>#N/A N/A</v>
      </c>
      <c r="J196" t="str">
        <f>_xll.BDP($A196,J$2)</f>
        <v>#N/A N/A</v>
      </c>
      <c r="K196" t="str">
        <f>_xll.BDP($A196,K$2)</f>
        <v>#N/A N/A</v>
      </c>
      <c r="L196" t="str">
        <f>_xll.BDP($A196,L$2)</f>
        <v>#N/A N/A</v>
      </c>
      <c r="M196" t="str">
        <f>_xll.BDP($A196,M$2)</f>
        <v>#N/A N/A</v>
      </c>
      <c r="O196">
        <f>_xll.BDP($A196,O$2)</f>
        <v>166.25800000000001</v>
      </c>
      <c r="P196">
        <f>_xll.BDP($A196,P$2)</f>
        <v>19.082000000000001</v>
      </c>
      <c r="Q196">
        <f>_xll.BDP($A196,Q$2)</f>
        <v>-1.1584404960964283</v>
      </c>
      <c r="R196">
        <f>_xll.BDP($A196,R$2)</f>
        <v>11.477342443671883</v>
      </c>
      <c r="S196" t="str">
        <f>_xll.BDP($A196,S$2)</f>
        <v>#N/A N/A</v>
      </c>
      <c r="T196">
        <f>_xll.BDP($A196,T$2)</f>
        <v>0</v>
      </c>
      <c r="U196" t="str">
        <f>_xll.BDP($A196,U$2)</f>
        <v>#N/A N/A</v>
      </c>
      <c r="V196">
        <f>_xll.BDP($A196,V$2)</f>
        <v>279.613</v>
      </c>
      <c r="W196">
        <f>_xll.BDP($A196,W$2)</f>
        <v>-1.9259999999999999</v>
      </c>
      <c r="X196">
        <f>_xll.BDP($A196,X$2)</f>
        <v>-113.27664202606687</v>
      </c>
      <c r="Y196">
        <f>_xll.BDP($A196,Y$2)</f>
        <v>0</v>
      </c>
      <c r="Z196">
        <f>_xll.BDP($A196,Z$2)</f>
        <v>30.02</v>
      </c>
      <c r="AA196">
        <f>_xll.BDP($A196,AA$2)</f>
        <v>-16.215457000000001</v>
      </c>
      <c r="AB196">
        <f>_xll.BDP($A196,AB$2)</f>
        <v>89.256999999999991</v>
      </c>
      <c r="AC196">
        <f>HLOOKUP(A196,'OperMarg BDH'!$B$1:$NK$4,4,FALSE)</f>
        <v>0.38662624484512348</v>
      </c>
      <c r="AD196">
        <f>HLOOKUP(A196,'FCFMarg BDH'!$B$1:$NK$4,4,FALSE)</f>
        <v>1.6699539394182725</v>
      </c>
    </row>
    <row r="197" spans="1:30" x14ac:dyDescent="0.25">
      <c r="A197" t="s">
        <v>360</v>
      </c>
      <c r="B197" t="s">
        <v>716</v>
      </c>
      <c r="H197" t="str">
        <f>_xll.BDP($A197,H$2)</f>
        <v>#N/A N/A</v>
      </c>
      <c r="I197" t="str">
        <f>_xll.BDP($A197,I$2)</f>
        <v>#N/A N/A</v>
      </c>
      <c r="J197" t="str">
        <f>_xll.BDP($A197,J$2)</f>
        <v>#N/A N/A</v>
      </c>
      <c r="K197" t="str">
        <f>_xll.BDP($A197,K$2)</f>
        <v>#N/A N/A</v>
      </c>
      <c r="L197" t="str">
        <f>_xll.BDP($A197,L$2)</f>
        <v>#N/A N/A</v>
      </c>
      <c r="M197" t="str">
        <f>_xll.BDP($A197,M$2)</f>
        <v>#N/A N/A</v>
      </c>
      <c r="O197">
        <f>_xll.BDP($A197,O$2)</f>
        <v>6.6790000000000003</v>
      </c>
      <c r="P197">
        <f>_xll.BDP($A197,P$2)</f>
        <v>-9.5280000000000005</v>
      </c>
      <c r="Q197">
        <f>_xll.BDP($A197,Q$2)</f>
        <v>-82.138044617457695</v>
      </c>
      <c r="R197">
        <f>_xll.BDP($A197,R$2)</f>
        <v>-142.65608624045515</v>
      </c>
      <c r="S197">
        <f>_xll.BDP($A197,S$2)</f>
        <v>-51.225806451612904</v>
      </c>
      <c r="T197" t="str">
        <f>_xll.BDP($A197,T$2)</f>
        <v>#N/A N/A</v>
      </c>
      <c r="U197">
        <f>_xll.BDP($A197,U$2)</f>
        <v>-554</v>
      </c>
      <c r="V197">
        <f>_xll.BDP($A197,V$2)</f>
        <v>11.645999999999999</v>
      </c>
      <c r="W197">
        <f>_xll.BDP($A197,W$2)</f>
        <v>-5.4859999999999998</v>
      </c>
      <c r="X197">
        <f>_xll.BDP($A197,X$2)</f>
        <v>-61.509433962264112</v>
      </c>
      <c r="Y197">
        <f>_xll.BDP($A197,Y$2)</f>
        <v>1.5971148892323543</v>
      </c>
      <c r="Z197">
        <f>_xll.BDP($A197,Z$2)</f>
        <v>-5.5750000000000002</v>
      </c>
      <c r="AA197">
        <f>_xll.BDP($A197,AA$2)</f>
        <v>0.84299999999999953</v>
      </c>
      <c r="AB197">
        <f>_xll.BDP($A197,AB$2)</f>
        <v>2.7889999999999997</v>
      </c>
      <c r="AC197">
        <f>HLOOKUP(A197,'OperMarg BDH'!$B$1:$NK$4,4,FALSE)</f>
        <v>-1.5164517864351559</v>
      </c>
      <c r="AD197">
        <f>HLOOKUP(A197,'FCFMarg BDH'!$B$1:$NK$4,4,FALSE)</f>
        <v>-1.141401458924896</v>
      </c>
    </row>
    <row r="198" spans="1:30" x14ac:dyDescent="0.25">
      <c r="A198" t="s">
        <v>361</v>
      </c>
      <c r="B198" t="s">
        <v>717</v>
      </c>
      <c r="H198" t="str">
        <f>_xll.BDP($A198,H$2)</f>
        <v>#N/A N/A</v>
      </c>
      <c r="I198" t="str">
        <f>_xll.BDP($A198,I$2)</f>
        <v>#N/A N/A</v>
      </c>
      <c r="J198" t="str">
        <f>_xll.BDP($A198,J$2)</f>
        <v>#N/A N/A</v>
      </c>
      <c r="K198" t="str">
        <f>_xll.BDP($A198,K$2)</f>
        <v>#N/A N/A</v>
      </c>
      <c r="L198" t="str">
        <f>_xll.BDP($A198,L$2)</f>
        <v>#N/A N/A</v>
      </c>
      <c r="M198" t="str">
        <f>_xll.BDP($A198,M$2)</f>
        <v>#N/A N/A</v>
      </c>
      <c r="O198">
        <f>_xll.BDP($A198,O$2)</f>
        <v>0</v>
      </c>
      <c r="P198">
        <f>_xll.BDP($A198,P$2)</f>
        <v>-70.568999999999988</v>
      </c>
      <c r="Q198" t="str">
        <f>_xll.BDP($A198,Q$2)</f>
        <v>#N/A N/A</v>
      </c>
      <c r="R198" t="str">
        <f>_xll.BDP($A198,R$2)</f>
        <v>#N/A N/A</v>
      </c>
      <c r="S198" t="str">
        <f>_xll.BDP($A198,S$2)</f>
        <v>#N/A N/A</v>
      </c>
      <c r="T198" t="str">
        <f>_xll.BDP($A198,T$2)</f>
        <v>#N/A N/A</v>
      </c>
      <c r="U198">
        <f>_xll.BDP($A198,U$2)</f>
        <v>-942.35294117647049</v>
      </c>
      <c r="V198">
        <f>_xll.BDP($A198,V$2)</f>
        <v>327.74</v>
      </c>
      <c r="W198">
        <f>_xll.BDP($A198,W$2)</f>
        <v>-16.038</v>
      </c>
      <c r="X198">
        <f>_xll.BDP($A198,X$2)</f>
        <v>-2.8502717522004719</v>
      </c>
      <c r="Y198">
        <f>_xll.BDP($A198,Y$2)</f>
        <v>0</v>
      </c>
      <c r="Z198">
        <f>_xll.BDP($A198,Z$2)</f>
        <v>-70.504999999999995</v>
      </c>
      <c r="AA198">
        <f>_xll.BDP($A198,AA$2)</f>
        <v>104.988</v>
      </c>
      <c r="AB198">
        <f>_xll.BDP($A198,AB$2)</f>
        <v>5.9260000000000002</v>
      </c>
      <c r="AC198">
        <f>HLOOKUP(A198,'OperMarg BDH'!$B$1:$NK$4,4,FALSE)</f>
        <v>0.87783615019726469</v>
      </c>
      <c r="AD198">
        <f>HLOOKUP(A198,'FCFMarg BDH'!$B$1:$NK$4,4,FALSE)</f>
        <v>0.29835741692433393</v>
      </c>
    </row>
    <row r="199" spans="1:30" x14ac:dyDescent="0.25">
      <c r="A199" t="s">
        <v>362</v>
      </c>
      <c r="B199" t="s">
        <v>718</v>
      </c>
      <c r="H199" t="str">
        <f>_xll.BDP($A199,H$2)</f>
        <v>B+</v>
      </c>
      <c r="I199" t="str">
        <f>_xll.BDP($A199,I$2)</f>
        <v>#N/A N/A</v>
      </c>
      <c r="J199" t="str">
        <f>_xll.BDP($A199,J$2)</f>
        <v>#N/A N/A</v>
      </c>
      <c r="K199" t="str">
        <f>_xll.BDP($A199,K$2)</f>
        <v>#N/A N/A</v>
      </c>
      <c r="L199" t="str">
        <f>_xll.BDP($A199,L$2)</f>
        <v>Ba3</v>
      </c>
      <c r="M199" t="str">
        <f>_xll.BDP($A199,M$2)</f>
        <v>#N/A N/A</v>
      </c>
      <c r="O199">
        <f>_xll.BDP($A199,O$2)</f>
        <v>318.71800000000002</v>
      </c>
      <c r="P199">
        <f>_xll.BDP($A199,P$2)</f>
        <v>25.032000000000004</v>
      </c>
      <c r="Q199">
        <f>_xll.BDP($A199,Q$2)</f>
        <v>12.927729215168268</v>
      </c>
      <c r="R199">
        <f>_xll.BDP($A199,R$2)</f>
        <v>7.8539649470691959</v>
      </c>
      <c r="S199" t="str">
        <f>_xll.BDP($A199,S$2)</f>
        <v>#N/A N/A</v>
      </c>
      <c r="T199">
        <f>_xll.BDP($A199,T$2)</f>
        <v>20.562598586200853</v>
      </c>
      <c r="U199" t="str">
        <f>_xll.BDP($A199,U$2)</f>
        <v>#N/A N/A</v>
      </c>
      <c r="V199">
        <f>_xll.BDP($A199,V$2)</f>
        <v>304.23099999999999</v>
      </c>
      <c r="W199">
        <f>_xll.BDP($A199,W$2)</f>
        <v>41.202999999999996</v>
      </c>
      <c r="X199">
        <f>_xll.BDP($A199,X$2)</f>
        <v>-46.63632064317806</v>
      </c>
      <c r="Y199">
        <f>_xll.BDP($A199,Y$2)</f>
        <v>0</v>
      </c>
      <c r="Z199">
        <f>_xll.BDP($A199,Z$2)</f>
        <v>36.800999999999995</v>
      </c>
      <c r="AA199">
        <f>_xll.BDP($A199,AA$2)</f>
        <v>11.122</v>
      </c>
      <c r="AB199">
        <f>_xll.BDP($A199,AB$2)</f>
        <v>110.446</v>
      </c>
      <c r="AC199">
        <f>HLOOKUP(A199,'OperMarg BDH'!$B$1:$NK$4,4,FALSE)</f>
        <v>0.79433320164570109</v>
      </c>
      <c r="AD199">
        <f>HLOOKUP(A199,'FCFMarg BDH'!$B$1:$NK$4,4,FALSE)</f>
        <v>0.71401801555983069</v>
      </c>
    </row>
    <row r="200" spans="1:30" x14ac:dyDescent="0.25">
      <c r="A200" t="s">
        <v>363</v>
      </c>
      <c r="B200" t="s">
        <v>719</v>
      </c>
      <c r="H200" t="str">
        <f>_xll.BDP($A200,H$2)</f>
        <v>#N/A N/A</v>
      </c>
      <c r="I200" t="str">
        <f>_xll.BDP($A200,I$2)</f>
        <v>#N/A N/A</v>
      </c>
      <c r="J200" t="str">
        <f>_xll.BDP($A200,J$2)</f>
        <v>#N/A N/A</v>
      </c>
      <c r="K200" t="str">
        <f>_xll.BDP($A200,K$2)</f>
        <v>#N/A N/A</v>
      </c>
      <c r="L200" t="str">
        <f>_xll.BDP($A200,L$2)</f>
        <v>#N/A N/A</v>
      </c>
      <c r="M200" t="str">
        <f>_xll.BDP($A200,M$2)</f>
        <v>#N/A N/A</v>
      </c>
      <c r="O200">
        <f>_xll.BDP($A200,O$2)</f>
        <v>0.98898600000000003</v>
      </c>
      <c r="P200">
        <f>_xll.BDP($A200,P$2)</f>
        <v>-3.639713</v>
      </c>
      <c r="Q200">
        <f>_xll.BDP($A200,Q$2)</f>
        <v>-575.91391586938539</v>
      </c>
      <c r="R200">
        <f>_xll.BDP($A200,R$2)</f>
        <v>-368.02472431358984</v>
      </c>
      <c r="S200" t="str">
        <f>_xll.BDP($A200,S$2)</f>
        <v>#N/A N/A</v>
      </c>
      <c r="T200" t="str">
        <f>_xll.BDP($A200,T$2)</f>
        <v>#N/A N/A</v>
      </c>
      <c r="U200">
        <f>_xll.BDP($A200,U$2)</f>
        <v>-5707.3395399780948</v>
      </c>
      <c r="V200">
        <f>_xll.BDP($A200,V$2)</f>
        <v>8.386946</v>
      </c>
      <c r="W200">
        <f>_xll.BDP($A200,W$2)</f>
        <v>-5.6957079999999998</v>
      </c>
      <c r="X200">
        <f>_xll.BDP($A200,X$2)</f>
        <v>-2.8359192248350364</v>
      </c>
      <c r="Y200">
        <f>_xll.BDP($A200,Y$2)</f>
        <v>0</v>
      </c>
      <c r="Z200">
        <f>_xll.BDP($A200,Z$2)</f>
        <v>-3.6243089999999998</v>
      </c>
      <c r="AA200">
        <f>_xll.BDP($A200,AA$2)</f>
        <v>0.75562700000000027</v>
      </c>
      <c r="AB200">
        <f>_xll.BDP($A200,AB$2)</f>
        <v>0.21652299999999999</v>
      </c>
      <c r="AC200">
        <f>HLOOKUP(A200,'OperMarg BDH'!$B$1:$NK$4,4,FALSE)</f>
        <v>-2.8248768270044171</v>
      </c>
      <c r="AD200">
        <f>HLOOKUP(A200,'FCFMarg BDH'!$B$1:$NK$4,4,FALSE)</f>
        <v>-1.6337419560021336</v>
      </c>
    </row>
    <row r="201" spans="1:30" x14ac:dyDescent="0.25">
      <c r="A201" t="s">
        <v>364</v>
      </c>
      <c r="B201" t="s">
        <v>720</v>
      </c>
      <c r="H201" t="str">
        <f>_xll.BDP($A201,H$2)</f>
        <v>#N/A N/A</v>
      </c>
      <c r="I201" t="str">
        <f>_xll.BDP($A201,I$2)</f>
        <v>#N/A N/A</v>
      </c>
      <c r="J201" t="str">
        <f>_xll.BDP($A201,J$2)</f>
        <v>#N/A N/A</v>
      </c>
      <c r="K201" t="str">
        <f>_xll.BDP($A201,K$2)</f>
        <v>#N/A N/A</v>
      </c>
      <c r="L201" t="str">
        <f>_xll.BDP($A201,L$2)</f>
        <v>#N/A N/A</v>
      </c>
      <c r="M201" t="str">
        <f>_xll.BDP($A201,M$2)</f>
        <v>#N/A N/A</v>
      </c>
      <c r="O201">
        <f>_xll.BDP($A201,O$2)</f>
        <v>47.267000000000003</v>
      </c>
      <c r="P201">
        <f>_xll.BDP($A201,P$2)</f>
        <v>-4.8609999999999998</v>
      </c>
      <c r="Q201">
        <f>_xll.BDP($A201,Q$2)</f>
        <v>-22.817187466943111</v>
      </c>
      <c r="R201">
        <f>_xll.BDP($A201,R$2)</f>
        <v>-10.284130577358409</v>
      </c>
      <c r="S201" t="str">
        <f>_xll.BDP($A201,S$2)</f>
        <v>#N/A N/A</v>
      </c>
      <c r="T201" t="str">
        <f>_xll.BDP($A201,T$2)</f>
        <v>#N/A N/A</v>
      </c>
      <c r="U201">
        <f>_xll.BDP($A201,U$2)</f>
        <v>-25.437652811735944</v>
      </c>
      <c r="V201">
        <f>_xll.BDP($A201,V$2)</f>
        <v>37.649000000000001</v>
      </c>
      <c r="W201">
        <f>_xll.BDP($A201,W$2)</f>
        <v>-10.785</v>
      </c>
      <c r="X201">
        <f>_xll.BDP($A201,X$2)</f>
        <v>-66.748117488655069</v>
      </c>
      <c r="Y201">
        <f>_xll.BDP($A201,Y$2)</f>
        <v>0</v>
      </c>
      <c r="Z201">
        <f>_xll.BDP($A201,Z$2)</f>
        <v>-4.5869999999999997</v>
      </c>
      <c r="AA201">
        <f>_xll.BDP($A201,AA$2)</f>
        <v>-7.4259999999999984</v>
      </c>
      <c r="AB201">
        <f>_xll.BDP($A201,AB$2)</f>
        <v>13.385</v>
      </c>
      <c r="AC201">
        <f>HLOOKUP(A201,'OperMarg BDH'!$B$1:$NK$4,4,FALSE)</f>
        <v>-0.81829124543470089</v>
      </c>
      <c r="AD201">
        <f>HLOOKUP(A201,'FCFMarg BDH'!$B$1:$NK$4,4,FALSE)</f>
        <v>-0.45025907400179432</v>
      </c>
    </row>
    <row r="202" spans="1:30" x14ac:dyDescent="0.25">
      <c r="A202" t="s">
        <v>365</v>
      </c>
      <c r="B202" t="s">
        <v>721</v>
      </c>
      <c r="H202" t="str">
        <f>_xll.BDP($A202,H$2)</f>
        <v>#N/A N/A</v>
      </c>
      <c r="I202" t="str">
        <f>_xll.BDP($A202,I$2)</f>
        <v>#N/A N/A</v>
      </c>
      <c r="J202" t="str">
        <f>_xll.BDP($A202,J$2)</f>
        <v>#N/A N/A</v>
      </c>
      <c r="K202" t="str">
        <f>_xll.BDP($A202,K$2)</f>
        <v>#N/A N/A</v>
      </c>
      <c r="L202" t="str">
        <f>_xll.BDP($A202,L$2)</f>
        <v>#N/A N/A</v>
      </c>
      <c r="M202" t="str">
        <f>_xll.BDP($A202,M$2)</f>
        <v>#N/A N/A</v>
      </c>
      <c r="O202">
        <f>_xll.BDP($A202,O$2)</f>
        <v>414.51799999999997</v>
      </c>
      <c r="P202">
        <f>_xll.BDP($A202,P$2)</f>
        <v>84.647000000000006</v>
      </c>
      <c r="Q202">
        <f>_xll.BDP($A202,Q$2)</f>
        <v>24.434885819192413</v>
      </c>
      <c r="R202">
        <f>_xll.BDP($A202,R$2)</f>
        <v>20.420584872068286</v>
      </c>
      <c r="S202" t="str">
        <f>_xll.BDP($A202,S$2)</f>
        <v>#N/A N/A</v>
      </c>
      <c r="T202">
        <f>_xll.BDP($A202,T$2)</f>
        <v>0</v>
      </c>
      <c r="U202" t="str">
        <f>_xll.BDP($A202,U$2)</f>
        <v>#N/A N/A</v>
      </c>
      <c r="V202">
        <f>_xll.BDP($A202,V$2)</f>
        <v>297.82799999999997</v>
      </c>
      <c r="W202">
        <f>_xll.BDP($A202,W$2)</f>
        <v>101.28699999999999</v>
      </c>
      <c r="X202">
        <f>_xll.BDP($A202,X$2)</f>
        <v>-73.219301047437568</v>
      </c>
      <c r="Y202">
        <f>_xll.BDP($A202,Y$2)</f>
        <v>0</v>
      </c>
      <c r="Z202">
        <f>_xll.BDP($A202,Z$2)</f>
        <v>89.387</v>
      </c>
      <c r="AA202">
        <f>_xll.BDP($A202,AA$2)</f>
        <v>-5.7249999999999801</v>
      </c>
      <c r="AB202">
        <f>_xll.BDP($A202,AB$2)</f>
        <v>124.375</v>
      </c>
      <c r="AC202">
        <f>HLOOKUP(A202,'OperMarg BDH'!$B$1:$NK$4,4,FALSE)</f>
        <v>7.5949067456285322</v>
      </c>
      <c r="AD202">
        <f>HLOOKUP(A202,'FCFMarg BDH'!$B$1:$NK$4,4,FALSE)</f>
        <v>2.3941208074040374</v>
      </c>
    </row>
    <row r="203" spans="1:30" x14ac:dyDescent="0.25">
      <c r="A203" t="s">
        <v>366</v>
      </c>
      <c r="B203" t="s">
        <v>722</v>
      </c>
      <c r="H203" t="str">
        <f>_xll.BDP($A203,H$2)</f>
        <v>#N/A N/A</v>
      </c>
      <c r="I203" t="str">
        <f>_xll.BDP($A203,I$2)</f>
        <v>#N/A N/A</v>
      </c>
      <c r="J203" t="str">
        <f>_xll.BDP($A203,J$2)</f>
        <v>#N/A N/A</v>
      </c>
      <c r="K203" t="str">
        <f>_xll.BDP($A203,K$2)</f>
        <v>#N/A N/A</v>
      </c>
      <c r="L203" t="str">
        <f>_xll.BDP($A203,L$2)</f>
        <v>#N/A N/A</v>
      </c>
      <c r="M203" t="str">
        <f>_xll.BDP($A203,M$2)</f>
        <v>#N/A N/A</v>
      </c>
      <c r="O203">
        <f>_xll.BDP($A203,O$2)</f>
        <v>245.072</v>
      </c>
      <c r="P203">
        <f>_xll.BDP($A203,P$2)</f>
        <v>0.86099999999999999</v>
      </c>
      <c r="Q203">
        <f>_xll.BDP($A203,Q$2)</f>
        <v>7.1562642815172692</v>
      </c>
      <c r="R203">
        <f>_xll.BDP($A203,R$2)</f>
        <v>0.351325324802507</v>
      </c>
      <c r="S203">
        <f>_xll.BDP($A203,S$2)</f>
        <v>1.5876528184986447E-2</v>
      </c>
      <c r="T203">
        <f>_xll.BDP($A203,T$2)</f>
        <v>2.6166899930020993</v>
      </c>
      <c r="U203">
        <f>_xll.BDP($A203,U$2)</f>
        <v>7.2922606924643585</v>
      </c>
      <c r="V203">
        <f>_xll.BDP($A203,V$2)</f>
        <v>182.73</v>
      </c>
      <c r="W203">
        <f>_xll.BDP($A203,W$2)</f>
        <v>17.538</v>
      </c>
      <c r="X203">
        <f>_xll.BDP($A203,X$2)</f>
        <v>56.641291430857386</v>
      </c>
      <c r="Y203">
        <f>_xll.BDP($A203,Y$2)</f>
        <v>29.678213758003615</v>
      </c>
      <c r="Z203">
        <f>_xll.BDP($A203,Z$2)</f>
        <v>2.0760000000000001</v>
      </c>
      <c r="AA203">
        <f>_xll.BDP($A203,AA$2)</f>
        <v>11.688999999999993</v>
      </c>
      <c r="AB203">
        <f>_xll.BDP($A203,AB$2)</f>
        <v>6.0909999999999993</v>
      </c>
      <c r="AC203">
        <f>HLOOKUP(A203,'OperMarg BDH'!$B$1:$NK$4,4,FALSE)</f>
        <v>3.8886361173378248</v>
      </c>
      <c r="AD203">
        <f>HLOOKUP(A203,'FCFMarg BDH'!$B$1:$NK$4,4,FALSE)</f>
        <v>-0.61492796007608019</v>
      </c>
    </row>
    <row r="204" spans="1:30" x14ac:dyDescent="0.25">
      <c r="A204" t="s">
        <v>367</v>
      </c>
      <c r="B204" t="s">
        <v>723</v>
      </c>
      <c r="H204" t="str">
        <f>_xll.BDP($A204,H$2)</f>
        <v>#N/A N/A</v>
      </c>
      <c r="I204" t="str">
        <f>_xll.BDP($A204,I$2)</f>
        <v>#N/A N/A</v>
      </c>
      <c r="J204" t="str">
        <f>_xll.BDP($A204,J$2)</f>
        <v>#N/A N/A</v>
      </c>
      <c r="K204" t="str">
        <f>_xll.BDP($A204,K$2)</f>
        <v>#N/A N/A</v>
      </c>
      <c r="L204" t="str">
        <f>_xll.BDP($A204,L$2)</f>
        <v>#N/A N/A</v>
      </c>
      <c r="M204" t="str">
        <f>_xll.BDP($A204,M$2)</f>
        <v>#N/A N/A</v>
      </c>
      <c r="O204">
        <f>_xll.BDP($A204,O$2)</f>
        <v>95.918000000000006</v>
      </c>
      <c r="P204">
        <f>_xll.BDP($A204,P$2)</f>
        <v>-23.77</v>
      </c>
      <c r="Q204">
        <f>_xll.BDP($A204,Q$2)</f>
        <v>-48.797931566546424</v>
      </c>
      <c r="R204">
        <f>_xll.BDP($A204,R$2)</f>
        <v>-24.781584269897202</v>
      </c>
      <c r="S204">
        <f>_xll.BDP($A204,S$2)</f>
        <v>-3.1445958460113772</v>
      </c>
      <c r="T204" t="str">
        <f>_xll.BDP($A204,T$2)</f>
        <v>#N/A N/A</v>
      </c>
      <c r="U204" t="str">
        <f>_xll.BDP($A204,U$2)</f>
        <v>#N/A N/A</v>
      </c>
      <c r="V204">
        <f>_xll.BDP($A204,V$2)</f>
        <v>205.839</v>
      </c>
      <c r="W204">
        <f>_xll.BDP($A204,W$2)</f>
        <v>-46.805999999999997</v>
      </c>
      <c r="X204">
        <f>_xll.BDP($A204,X$2)</f>
        <v>-94.003519098114324</v>
      </c>
      <c r="Y204">
        <f>_xll.BDP($A204,Y$2)</f>
        <v>3.6722875645528785</v>
      </c>
      <c r="Z204">
        <f>_xll.BDP($A204,Z$2)</f>
        <v>-12.369</v>
      </c>
      <c r="AA204">
        <f>_xll.BDP($A204,AA$2)</f>
        <v>-22.454999999999998</v>
      </c>
      <c r="AB204">
        <f>_xll.BDP($A204,AB$2)</f>
        <v>128.29900000000001</v>
      </c>
      <c r="AC204">
        <f>HLOOKUP(A204,'OperMarg BDH'!$B$1:$NK$4,4,FALSE)</f>
        <v>-4.186129310082757</v>
      </c>
      <c r="AD204">
        <f>HLOOKUP(A204,'FCFMarg BDH'!$B$1:$NK$4,4,FALSE)</f>
        <v>-1.246267882632536</v>
      </c>
    </row>
    <row r="205" spans="1:30" x14ac:dyDescent="0.25">
      <c r="A205" t="s">
        <v>368</v>
      </c>
      <c r="B205" t="s">
        <v>724</v>
      </c>
      <c r="H205" t="str">
        <f>_xll.BDP($A205,H$2)</f>
        <v>#N/A N/A</v>
      </c>
      <c r="I205" t="str">
        <f>_xll.BDP($A205,I$2)</f>
        <v>#N/A N/A</v>
      </c>
      <c r="J205" t="str">
        <f>_xll.BDP($A205,J$2)</f>
        <v>#N/A N/A</v>
      </c>
      <c r="K205" t="str">
        <f>_xll.BDP($A205,K$2)</f>
        <v>#N/A N/A</v>
      </c>
      <c r="L205" t="str">
        <f>_xll.BDP($A205,L$2)</f>
        <v>#N/A N/A</v>
      </c>
      <c r="M205" t="str">
        <f>_xll.BDP($A205,M$2)</f>
        <v>#N/A N/A</v>
      </c>
      <c r="O205">
        <f>_xll.BDP($A205,O$2)</f>
        <v>119.434</v>
      </c>
      <c r="P205">
        <f>_xll.BDP($A205,P$2)</f>
        <v>-14.007</v>
      </c>
      <c r="Q205">
        <f>_xll.BDP($A205,Q$2)</f>
        <v>-9.2209923472378055</v>
      </c>
      <c r="R205">
        <f>_xll.BDP($A205,R$2)</f>
        <v>-11.727816199742117</v>
      </c>
      <c r="S205">
        <f>_xll.BDP($A205,S$2)</f>
        <v>-1.0004999999999999</v>
      </c>
      <c r="T205">
        <f>_xll.BDP($A205,T$2)</f>
        <v>0</v>
      </c>
      <c r="U205" t="str">
        <f>_xll.BDP($A205,U$2)</f>
        <v>#N/A N/A</v>
      </c>
      <c r="V205">
        <f>_xll.BDP($A205,V$2)</f>
        <v>95.923000000000002</v>
      </c>
      <c r="W205">
        <f>_xll.BDP($A205,W$2)</f>
        <v>-11.013</v>
      </c>
      <c r="X205">
        <f>_xll.BDP($A205,X$2)</f>
        <v>-1.6925825060763109</v>
      </c>
      <c r="Y205">
        <f>_xll.BDP($A205,Y$2)</f>
        <v>14.595039771483375</v>
      </c>
      <c r="Z205">
        <f>_xll.BDP($A205,Z$2)</f>
        <v>-12.836</v>
      </c>
      <c r="AA205">
        <f>_xll.BDP($A205,AA$2)</f>
        <v>-0.73900000000001853</v>
      </c>
      <c r="AB205">
        <f>_xll.BDP($A205,AB$2)</f>
        <v>14.577999999999999</v>
      </c>
      <c r="AC205">
        <f>HLOOKUP(A205,'OperMarg BDH'!$B$1:$NK$4,4,FALSE)</f>
        <v>-0.66249948232917255</v>
      </c>
      <c r="AD205">
        <f>HLOOKUP(A205,'FCFMarg BDH'!$B$1:$NK$4,4,FALSE)</f>
        <v>-0.84755946971629115</v>
      </c>
    </row>
    <row r="206" spans="1:30" x14ac:dyDescent="0.25">
      <c r="A206" t="s">
        <v>6</v>
      </c>
      <c r="B206" t="s">
        <v>725</v>
      </c>
      <c r="H206" t="str">
        <f>_xll.BDP($A206,H$2)</f>
        <v>BBB+</v>
      </c>
      <c r="I206" t="str">
        <f>_xll.BDP($A206,I$2)</f>
        <v>#N/A N/A</v>
      </c>
      <c r="J206" t="str">
        <f>_xll.BDP($A206,J$2)</f>
        <v>Baa1</v>
      </c>
      <c r="K206" t="str">
        <f>_xll.BDP($A206,K$2)</f>
        <v>#N/A N/A</v>
      </c>
      <c r="L206" t="str">
        <f>_xll.BDP($A206,L$2)</f>
        <v>Baa1</v>
      </c>
      <c r="M206" t="str">
        <f>_xll.BDP($A206,M$2)</f>
        <v>BBB+</v>
      </c>
      <c r="O206">
        <f>_xll.BDP($A206,O$2)</f>
        <v>2453.663</v>
      </c>
      <c r="P206">
        <f>_xll.BDP($A206,P$2)</f>
        <v>643.58399999999995</v>
      </c>
      <c r="Q206">
        <f>_xll.BDP($A206,Q$2)</f>
        <v>17.210635690394323</v>
      </c>
      <c r="R206">
        <f>_xll.BDP($A206,R$2)</f>
        <v>26.229518886660475</v>
      </c>
      <c r="S206">
        <f>_xll.BDP($A206,S$2)</f>
        <v>0.64268552563516201</v>
      </c>
      <c r="T206">
        <f>_xll.BDP($A206,T$2)</f>
        <v>1.5016074759628359</v>
      </c>
      <c r="U206">
        <f>_xll.BDP($A206,U$2)</f>
        <v>24.699407407407406</v>
      </c>
      <c r="V206">
        <f>_xll.BDP($A206,V$2)</f>
        <v>4405.6179999999995</v>
      </c>
      <c r="W206">
        <f>_xll.BDP($A206,W$2)</f>
        <v>422.291</v>
      </c>
      <c r="X206">
        <f>_xll.BDP($A206,X$2)</f>
        <v>-15.269160063887115</v>
      </c>
      <c r="Y206">
        <f>_xll.BDP($A206,Y$2)</f>
        <v>22.730023347462257</v>
      </c>
      <c r="Z206">
        <f>_xll.BDP($A206,Z$2)</f>
        <v>776.10699999999997</v>
      </c>
      <c r="AA206">
        <f>_xll.BDP($A206,AA$2)</f>
        <v>-20.968000000000131</v>
      </c>
      <c r="AB206">
        <f>_xll.BDP($A206,AB$2)</f>
        <v>1322.472</v>
      </c>
      <c r="AC206">
        <f>HLOOKUP(A206,'OperMarg BDH'!$B$1:$NK$4,4,FALSE)</f>
        <v>4.6706252924345968</v>
      </c>
      <c r="AD206">
        <f>HLOOKUP(A206,'FCFMarg BDH'!$B$1:$NK$4,4,FALSE)</f>
        <v>2.8461342008696584</v>
      </c>
    </row>
    <row r="207" spans="1:30" x14ac:dyDescent="0.25">
      <c r="A207" t="s">
        <v>369</v>
      </c>
      <c r="B207" t="s">
        <v>726</v>
      </c>
      <c r="H207" t="str">
        <f>_xll.BDP($A207,H$2)</f>
        <v>#N/A N/A</v>
      </c>
      <c r="I207" t="str">
        <f>_xll.BDP($A207,I$2)</f>
        <v>#N/A N/A</v>
      </c>
      <c r="J207" t="str">
        <f>_xll.BDP($A207,J$2)</f>
        <v>#N/A N/A</v>
      </c>
      <c r="K207" t="str">
        <f>_xll.BDP($A207,K$2)</f>
        <v>#N/A N/A</v>
      </c>
      <c r="L207" t="str">
        <f>_xll.BDP($A207,L$2)</f>
        <v>#N/A N/A</v>
      </c>
      <c r="M207" t="str">
        <f>_xll.BDP($A207,M$2)</f>
        <v>#N/A N/A</v>
      </c>
      <c r="O207">
        <f>_xll.BDP($A207,O$2)</f>
        <v>379.32</v>
      </c>
      <c r="P207">
        <f>_xll.BDP($A207,P$2)</f>
        <v>-10.941000000000003</v>
      </c>
      <c r="Q207">
        <f>_xll.BDP($A207,Q$2)</f>
        <v>21.106453653906993</v>
      </c>
      <c r="R207">
        <f>_xll.BDP($A207,R$2)</f>
        <v>-2.8843720341664039</v>
      </c>
      <c r="S207">
        <f>_xll.BDP($A207,S$2)</f>
        <v>-3.7727195925559398E-2</v>
      </c>
      <c r="T207">
        <f>_xll.BDP($A207,T$2)</f>
        <v>1.9565231245738031</v>
      </c>
      <c r="U207" t="str">
        <f>_xll.BDP($A207,U$2)</f>
        <v>#N/A N/A</v>
      </c>
      <c r="V207">
        <f>_xll.BDP($A207,V$2)</f>
        <v>1019.5569999999999</v>
      </c>
      <c r="W207">
        <f>_xll.BDP($A207,W$2)</f>
        <v>80.060999999999993</v>
      </c>
      <c r="X207">
        <f>_xll.BDP($A207,X$2)</f>
        <v>71.90808667680723</v>
      </c>
      <c r="Y207">
        <f>_xll.BDP($A207,Y$2)</f>
        <v>28.444020295088947</v>
      </c>
      <c r="Z207">
        <f>_xll.BDP($A207,Z$2)</f>
        <v>133.643</v>
      </c>
      <c r="AA207">
        <f>_xll.BDP($A207,AA$2)</f>
        <v>-12.782999999999987</v>
      </c>
      <c r="AB207">
        <f>_xll.BDP($A207,AB$2)</f>
        <v>1.63</v>
      </c>
      <c r="AC207">
        <f>HLOOKUP(A207,'OperMarg BDH'!$B$1:$NK$4,4,FALSE)</f>
        <v>7.6733614512347907</v>
      </c>
      <c r="AD207">
        <f>HLOOKUP(A207,'FCFMarg BDH'!$B$1:$NK$4,4,FALSE)</f>
        <v>-0.60862366518391198</v>
      </c>
    </row>
    <row r="208" spans="1:30" x14ac:dyDescent="0.25">
      <c r="A208" t="s">
        <v>370</v>
      </c>
      <c r="B208" t="s">
        <v>727</v>
      </c>
      <c r="H208" t="str">
        <f>_xll.BDP($A208,H$2)</f>
        <v>BB-</v>
      </c>
      <c r="I208" t="str">
        <f>_xll.BDP($A208,I$2)</f>
        <v>#N/A N/A</v>
      </c>
      <c r="J208" t="str">
        <f>_xll.BDP($A208,J$2)</f>
        <v>B3</v>
      </c>
      <c r="K208" t="str">
        <f>_xll.BDP($A208,K$2)</f>
        <v>#N/A N/A</v>
      </c>
      <c r="L208" t="str">
        <f>_xll.BDP($A208,L$2)</f>
        <v>B1</v>
      </c>
      <c r="M208" t="str">
        <f>_xll.BDP($A208,M$2)</f>
        <v>#N/A N/A</v>
      </c>
      <c r="O208">
        <f>_xll.BDP($A208,O$2)</f>
        <v>680.41600000000005</v>
      </c>
      <c r="P208">
        <f>_xll.BDP($A208,P$2)</f>
        <v>135.25899999999999</v>
      </c>
      <c r="Q208">
        <f>_xll.BDP($A208,Q$2)</f>
        <v>13.336400084654093</v>
      </c>
      <c r="R208">
        <f>_xll.BDP($A208,R$2)</f>
        <v>19.878868221793724</v>
      </c>
      <c r="S208">
        <f>_xll.BDP($A208,S$2)</f>
        <v>0.17485805444090513</v>
      </c>
      <c r="T208">
        <f>_xll.BDP($A208,T$2)</f>
        <v>4.0021075504630073</v>
      </c>
      <c r="U208">
        <f>_xll.BDP($A208,U$2)</f>
        <v>4.1875626239154071</v>
      </c>
      <c r="V208">
        <f>_xll.BDP($A208,V$2)</f>
        <v>1613.749</v>
      </c>
      <c r="W208">
        <f>_xll.BDP($A208,W$2)</f>
        <v>90.742999999999995</v>
      </c>
      <c r="X208">
        <f>_xll.BDP($A208,X$2)</f>
        <v>157.36286441712656</v>
      </c>
      <c r="Y208">
        <f>_xll.BDP($A208,Y$2)</f>
        <v>47.934096318572458</v>
      </c>
      <c r="Z208">
        <f>_xll.BDP($A208,Z$2)</f>
        <v>152.90199999999999</v>
      </c>
      <c r="AA208">
        <f>_xll.BDP($A208,AA$2)</f>
        <v>-4.9860000000000184</v>
      </c>
      <c r="AB208">
        <f>_xll.BDP($A208,AB$2)</f>
        <v>2.79</v>
      </c>
      <c r="AC208">
        <f>HLOOKUP(A208,'OperMarg BDH'!$B$1:$NK$4,4,FALSE)</f>
        <v>6.0121737946215044</v>
      </c>
      <c r="AD208">
        <f>HLOOKUP(A208,'FCFMarg BDH'!$B$1:$NK$4,4,FALSE)</f>
        <v>2.8320109990754712</v>
      </c>
    </row>
    <row r="209" spans="1:30" x14ac:dyDescent="0.25">
      <c r="A209" t="s">
        <v>371</v>
      </c>
      <c r="B209" t="s">
        <v>728</v>
      </c>
      <c r="H209" t="str">
        <f>_xll.BDP($A209,H$2)</f>
        <v>#N/A N/A</v>
      </c>
      <c r="I209" t="str">
        <f>_xll.BDP($A209,I$2)</f>
        <v>#N/A N/A</v>
      </c>
      <c r="J209" t="str">
        <f>_xll.BDP($A209,J$2)</f>
        <v>#N/A N/A</v>
      </c>
      <c r="K209" t="str">
        <f>_xll.BDP($A209,K$2)</f>
        <v>#N/A N/A</v>
      </c>
      <c r="L209" t="str">
        <f>_xll.BDP($A209,L$2)</f>
        <v>#N/A N/A</v>
      </c>
      <c r="M209" t="str">
        <f>_xll.BDP($A209,M$2)</f>
        <v>#N/A N/A</v>
      </c>
      <c r="O209">
        <f>_xll.BDP($A209,O$2)</f>
        <v>10.472751000000001</v>
      </c>
      <c r="P209">
        <f>_xll.BDP($A209,P$2)</f>
        <v>0.64246300000000001</v>
      </c>
      <c r="Q209">
        <f>_xll.BDP($A209,Q$2)</f>
        <v>-1.2175979358241209</v>
      </c>
      <c r="R209">
        <f>_xll.BDP($A209,R$2)</f>
        <v>6.1346154415396672</v>
      </c>
      <c r="S209">
        <f>_xll.BDP($A209,S$2)</f>
        <v>0.18022413599640935</v>
      </c>
      <c r="T209" t="str">
        <f>_xll.BDP($A209,T$2)</f>
        <v>#N/A N/A</v>
      </c>
      <c r="U209">
        <f>_xll.BDP($A209,U$2)</f>
        <v>5.1292599881298218</v>
      </c>
      <c r="V209">
        <f>_xll.BDP($A209,V$2)</f>
        <v>5.7726139999999999</v>
      </c>
      <c r="W209">
        <f>_xll.BDP($A209,W$2)</f>
        <v>-0.12751599999999999</v>
      </c>
      <c r="X209">
        <f>_xll.BDP($A209,X$2)</f>
        <v>2588.1296572909014</v>
      </c>
      <c r="Y209">
        <f>_xll.BDP($A209,Y$2)</f>
        <v>61.753652677972241</v>
      </c>
      <c r="Z209">
        <f>_xll.BDP($A209,Z$2)</f>
        <v>0.9289679999999999</v>
      </c>
      <c r="AA209">
        <f>_xll.BDP($A209,AA$2)</f>
        <v>-0.68078699999999959</v>
      </c>
      <c r="AB209">
        <f>_xll.BDP($A209,AB$2)</f>
        <v>0.497944</v>
      </c>
      <c r="AC209">
        <f>HLOOKUP(A209,'OperMarg BDH'!$B$1:$NK$4,4,FALSE)</f>
        <v>-0.15641661309084151</v>
      </c>
      <c r="AD209">
        <f>HLOOKUP(A209,'FCFMarg BDH'!$B$1:$NK$4,4,FALSE)</f>
        <v>0.35690757681950375</v>
      </c>
    </row>
    <row r="210" spans="1:30" x14ac:dyDescent="0.25">
      <c r="A210" t="s">
        <v>372</v>
      </c>
      <c r="B210" t="s">
        <v>729</v>
      </c>
      <c r="H210" t="str">
        <f>_xll.BDP($A210,H$2)</f>
        <v>#N/A N/A</v>
      </c>
      <c r="I210" t="str">
        <f>_xll.BDP($A210,I$2)</f>
        <v>#N/A N/A</v>
      </c>
      <c r="J210" t="str">
        <f>_xll.BDP($A210,J$2)</f>
        <v>#N/A N/A</v>
      </c>
      <c r="K210" t="str">
        <f>_xll.BDP($A210,K$2)</f>
        <v>#N/A N/A</v>
      </c>
      <c r="L210" t="str">
        <f>_xll.BDP($A210,L$2)</f>
        <v>#N/A N/A</v>
      </c>
      <c r="M210" t="str">
        <f>_xll.BDP($A210,M$2)</f>
        <v>#N/A N/A</v>
      </c>
      <c r="O210">
        <f>_xll.BDP($A210,O$2)</f>
        <v>276.84899999999999</v>
      </c>
      <c r="P210">
        <f>_xll.BDP($A210,P$2)</f>
        <v>39.091999999999999</v>
      </c>
      <c r="Q210">
        <f>_xll.BDP($A210,Q$2)</f>
        <v>8.6285303540919429</v>
      </c>
      <c r="R210">
        <f>_xll.BDP($A210,R$2)</f>
        <v>14.120332744564726</v>
      </c>
      <c r="S210">
        <f>_xll.BDP($A210,S$2)</f>
        <v>0.17018349622341697</v>
      </c>
      <c r="T210">
        <f>_xll.BDP($A210,T$2)</f>
        <v>9.7483630335681735</v>
      </c>
      <c r="U210">
        <f>_xll.BDP($A210,U$2)</f>
        <v>5.2023628691983124</v>
      </c>
      <c r="V210">
        <f>_xll.BDP($A210,V$2)</f>
        <v>573.35299999999995</v>
      </c>
      <c r="W210">
        <f>_xll.BDP($A210,W$2)</f>
        <v>23.887999999999998</v>
      </c>
      <c r="X210">
        <f>_xll.BDP($A210,X$2)</f>
        <v>-91.500489342951909</v>
      </c>
      <c r="Y210">
        <f>_xll.BDP($A210,Y$2)</f>
        <v>40.063451311844538</v>
      </c>
      <c r="Z210">
        <f>_xll.BDP($A210,Z$2)</f>
        <v>69.596999999999994</v>
      </c>
      <c r="AA210">
        <f>_xll.BDP($A210,AA$2)</f>
        <v>-22.85199999999999</v>
      </c>
      <c r="AB210">
        <f>_xll.BDP($A210,AB$2)</f>
        <v>22.327999999999999</v>
      </c>
      <c r="AC210">
        <f>HLOOKUP(A210,'OperMarg BDH'!$B$1:$NK$4,4,FALSE)</f>
        <v>1.5450973538979955</v>
      </c>
      <c r="AD210">
        <f>HLOOKUP(A210,'FCFMarg BDH'!$B$1:$NK$4,4,FALSE)</f>
        <v>0.60155063512549967</v>
      </c>
    </row>
    <row r="211" spans="1:30" x14ac:dyDescent="0.25">
      <c r="A211" t="s">
        <v>373</v>
      </c>
      <c r="B211" t="s">
        <v>730</v>
      </c>
      <c r="H211" t="str">
        <f>_xll.BDP($A211,H$2)</f>
        <v>#N/A N/A</v>
      </c>
      <c r="I211" t="str">
        <f>_xll.BDP($A211,I$2)</f>
        <v>#N/A N/A</v>
      </c>
      <c r="J211" t="str">
        <f>_xll.BDP($A211,J$2)</f>
        <v>#N/A N/A</v>
      </c>
      <c r="K211" t="str">
        <f>_xll.BDP($A211,K$2)</f>
        <v>#N/A N/A</v>
      </c>
      <c r="L211" t="str">
        <f>_xll.BDP($A211,L$2)</f>
        <v>#N/A N/A</v>
      </c>
      <c r="M211" t="str">
        <f>_xll.BDP($A211,M$2)</f>
        <v>#N/A N/A</v>
      </c>
      <c r="O211">
        <f>_xll.BDP($A211,O$2)</f>
        <v>390.85899999999998</v>
      </c>
      <c r="P211">
        <f>_xll.BDP($A211,P$2)</f>
        <v>21.091000000000001</v>
      </c>
      <c r="Q211">
        <f>_xll.BDP($A211,Q$2)</f>
        <v>-5.2031551019677176</v>
      </c>
      <c r="R211">
        <f>_xll.BDP($A211,R$2)</f>
        <v>5.3960635420957432</v>
      </c>
      <c r="S211">
        <f>_xll.BDP($A211,S$2)</f>
        <v>7.41335676625659</v>
      </c>
      <c r="T211">
        <f>_xll.BDP($A211,T$2)</f>
        <v>0.32182612371424546</v>
      </c>
      <c r="U211" t="str">
        <f>_xll.BDP($A211,U$2)</f>
        <v>#N/A N/A</v>
      </c>
      <c r="V211">
        <f>_xll.BDP($A211,V$2)</f>
        <v>806.78</v>
      </c>
      <c r="W211">
        <f>_xll.BDP($A211,W$2)</f>
        <v>-20.337</v>
      </c>
      <c r="X211">
        <f>_xll.BDP($A211,X$2)</f>
        <v>-48.627135950028524</v>
      </c>
      <c r="Y211">
        <f>_xll.BDP($A211,Y$2)</f>
        <v>0.35263640645529143</v>
      </c>
      <c r="Z211">
        <f>_xll.BDP($A211,Z$2)</f>
        <v>52.001999999999995</v>
      </c>
      <c r="AA211">
        <f>_xll.BDP($A211,AA$2)</f>
        <v>12.358000000000004</v>
      </c>
      <c r="AB211">
        <f>_xll.BDP($A211,AB$2)</f>
        <v>63.163999999999994</v>
      </c>
      <c r="AC211">
        <f>HLOOKUP(A211,'OperMarg BDH'!$B$1:$NK$4,4,FALSE)</f>
        <v>0.37009331093214182</v>
      </c>
      <c r="AD211">
        <f>HLOOKUP(A211,'FCFMarg BDH'!$B$1:$NK$4,4,FALSE)</f>
        <v>0.76729228243694314</v>
      </c>
    </row>
    <row r="212" spans="1:30" x14ac:dyDescent="0.25">
      <c r="A212" t="s">
        <v>374</v>
      </c>
      <c r="B212" t="s">
        <v>731</v>
      </c>
      <c r="H212" t="str">
        <f>_xll.BDP($A212,H$2)</f>
        <v>#N/A N/A</v>
      </c>
      <c r="I212" t="str">
        <f>_xll.BDP($A212,I$2)</f>
        <v>#N/A N/A</v>
      </c>
      <c r="J212" t="str">
        <f>_xll.BDP($A212,J$2)</f>
        <v>#N/A N/A</v>
      </c>
      <c r="K212" t="str">
        <f>_xll.BDP($A212,K$2)</f>
        <v>#N/A N/A</v>
      </c>
      <c r="L212" t="str">
        <f>_xll.BDP($A212,L$2)</f>
        <v>#N/A N/A</v>
      </c>
      <c r="M212" t="str">
        <f>_xll.BDP($A212,M$2)</f>
        <v>#N/A N/A</v>
      </c>
      <c r="O212">
        <f>_xll.BDP($A212,O$2)</f>
        <v>1156.373</v>
      </c>
      <c r="P212">
        <f>_xll.BDP($A212,P$2)</f>
        <v>118.94200000000001</v>
      </c>
      <c r="Q212">
        <f>_xll.BDP($A212,Q$2)</f>
        <v>15.82880264412953</v>
      </c>
      <c r="R212">
        <f>_xll.BDP($A212,R$2)</f>
        <v>10.285781490920318</v>
      </c>
      <c r="S212">
        <f>_xll.BDP($A212,S$2)</f>
        <v>0.50862301208889427</v>
      </c>
      <c r="T212">
        <f>_xll.BDP($A212,T$2)</f>
        <v>1.0183906221057926</v>
      </c>
      <c r="U212">
        <f>_xll.BDP($A212,U$2)</f>
        <v>12.106415792720542</v>
      </c>
      <c r="V212">
        <f>_xll.BDP($A212,V$2)</f>
        <v>1904.1089999999999</v>
      </c>
      <c r="W212">
        <f>_xll.BDP($A212,W$2)</f>
        <v>183.04</v>
      </c>
      <c r="X212">
        <f>_xll.BDP($A212,X$2)</f>
        <v>-5.2850122379500553</v>
      </c>
      <c r="Y212">
        <f>_xll.BDP($A212,Y$2)</f>
        <v>12.281387252515481</v>
      </c>
      <c r="Z212">
        <f>_xll.BDP($A212,Z$2)</f>
        <v>149.703</v>
      </c>
      <c r="AA212">
        <f>_xll.BDP($A212,AA$2)</f>
        <v>56.092000000000041</v>
      </c>
      <c r="AB212">
        <f>_xll.BDP($A212,AB$2)</f>
        <v>293.322</v>
      </c>
      <c r="AC212">
        <f>HLOOKUP(A212,'OperMarg BDH'!$B$1:$NK$4,4,FALSE)</f>
        <v>1.539629732844507</v>
      </c>
      <c r="AD212">
        <f>HLOOKUP(A212,'FCFMarg BDH'!$B$1:$NK$4,4,FALSE)</f>
        <v>0.83667666073716673</v>
      </c>
    </row>
    <row r="213" spans="1:30" x14ac:dyDescent="0.25">
      <c r="A213" t="s">
        <v>375</v>
      </c>
      <c r="B213" t="s">
        <v>732</v>
      </c>
      <c r="H213" t="str">
        <f>_xll.BDP($A213,H$2)</f>
        <v>NR</v>
      </c>
      <c r="I213" t="str">
        <f>_xll.BDP($A213,I$2)</f>
        <v>#N/A N/A</v>
      </c>
      <c r="J213" t="str">
        <f>_xll.BDP($A213,J$2)</f>
        <v>#N/A N/A</v>
      </c>
      <c r="K213" t="str">
        <f>_xll.BDP($A213,K$2)</f>
        <v>#N/A N/A</v>
      </c>
      <c r="L213" t="str">
        <f>_xll.BDP($A213,L$2)</f>
        <v>#N/A N/A</v>
      </c>
      <c r="M213" t="str">
        <f>_xll.BDP($A213,M$2)</f>
        <v>#N/A N/A</v>
      </c>
      <c r="O213">
        <f>_xll.BDP($A213,O$2)</f>
        <v>231.667</v>
      </c>
      <c r="P213">
        <f>_xll.BDP($A213,P$2)</f>
        <v>19.041999999999998</v>
      </c>
      <c r="Q213">
        <f>_xll.BDP($A213,Q$2)</f>
        <v>4.2332313190916269</v>
      </c>
      <c r="R213">
        <f>_xll.BDP($A213,R$2)</f>
        <v>8.2195565186237136</v>
      </c>
      <c r="S213">
        <f>_xll.BDP($A213,S$2)</f>
        <v>8.0539013331528714E-2</v>
      </c>
      <c r="T213">
        <f>_xll.BDP($A213,T$2)</f>
        <v>7.6032064787990521</v>
      </c>
      <c r="U213">
        <f>_xll.BDP($A213,U$2)</f>
        <v>1.2557209815274331</v>
      </c>
      <c r="V213">
        <f>_xll.BDP($A213,V$2)</f>
        <v>382.411</v>
      </c>
      <c r="W213">
        <f>_xll.BDP($A213,W$2)</f>
        <v>9.8070000000000004</v>
      </c>
      <c r="X213">
        <f>_xll.BDP($A213,X$2)</f>
        <v>478.79584622182944</v>
      </c>
      <c r="Y213">
        <f>_xll.BDP($A213,Y$2)</f>
        <v>61.826673395901274</v>
      </c>
      <c r="Z213">
        <f>_xll.BDP($A213,Z$2)</f>
        <v>21.280999999999999</v>
      </c>
      <c r="AA213">
        <f>_xll.BDP($A213,AA$2)</f>
        <v>-12.550999999999988</v>
      </c>
      <c r="AB213">
        <f>_xll.BDP($A213,AB$2)</f>
        <v>19.728999999999999</v>
      </c>
      <c r="AC213">
        <f>HLOOKUP(A213,'OperMarg BDH'!$B$1:$NK$4,4,FALSE)</f>
        <v>0.83891256583951823</v>
      </c>
      <c r="AD213">
        <f>HLOOKUP(A213,'FCFMarg BDH'!$B$1:$NK$4,4,FALSE)</f>
        <v>0.32598308444570884</v>
      </c>
    </row>
    <row r="214" spans="1:30" x14ac:dyDescent="0.25">
      <c r="A214" t="s">
        <v>376</v>
      </c>
      <c r="B214" t="s">
        <v>733</v>
      </c>
      <c r="H214" t="str">
        <f>_xll.BDP($A214,H$2)</f>
        <v>#N/A N/A</v>
      </c>
      <c r="I214" t="str">
        <f>_xll.BDP($A214,I$2)</f>
        <v>#N/A N/A</v>
      </c>
      <c r="J214" t="str">
        <f>_xll.BDP($A214,J$2)</f>
        <v>#N/A N/A</v>
      </c>
      <c r="K214" t="str">
        <f>_xll.BDP($A214,K$2)</f>
        <v>#N/A N/A</v>
      </c>
      <c r="L214" t="str">
        <f>_xll.BDP($A214,L$2)</f>
        <v>#N/A N/A</v>
      </c>
      <c r="M214" t="str">
        <f>_xll.BDP($A214,M$2)</f>
        <v>#N/A N/A</v>
      </c>
      <c r="O214">
        <f>_xll.BDP($A214,O$2)</f>
        <v>105.747</v>
      </c>
      <c r="P214">
        <f>_xll.BDP($A214,P$2)</f>
        <v>-1.748</v>
      </c>
      <c r="Q214">
        <f>_xll.BDP($A214,Q$2)</f>
        <v>-9.3723699017466213</v>
      </c>
      <c r="R214">
        <f>_xll.BDP($A214,R$2)</f>
        <v>-1.6530019764154067</v>
      </c>
      <c r="S214">
        <f>_xll.BDP($A214,S$2)</f>
        <v>-0.26830391404451265</v>
      </c>
      <c r="T214" t="str">
        <f>_xll.BDP($A214,T$2)</f>
        <v>#N/A N/A</v>
      </c>
      <c r="U214" t="str">
        <f>_xll.BDP($A214,U$2)</f>
        <v>#N/A N/A</v>
      </c>
      <c r="V214">
        <f>_xll.BDP($A214,V$2)</f>
        <v>62.436999999999998</v>
      </c>
      <c r="W214">
        <f>_xll.BDP($A214,W$2)</f>
        <v>-9.9109999999999996</v>
      </c>
      <c r="X214">
        <f>_xll.BDP($A214,X$2)</f>
        <v>-150.24915410642882</v>
      </c>
      <c r="Y214">
        <f>_xll.BDP($A214,Y$2)</f>
        <v>10.434517994138092</v>
      </c>
      <c r="Z214">
        <f>_xll.BDP($A214,Z$2)</f>
        <v>-0.34499999999999997</v>
      </c>
      <c r="AA214">
        <f>_xll.BDP($A214,AA$2)</f>
        <v>-3.6009999999999991</v>
      </c>
      <c r="AB214">
        <f>_xll.BDP($A214,AB$2)</f>
        <v>30.937999999999999</v>
      </c>
      <c r="AC214">
        <f>HLOOKUP(A214,'OperMarg BDH'!$B$1:$NK$4,4,FALSE)</f>
        <v>-1.2431876438328553</v>
      </c>
      <c r="AD214">
        <f>HLOOKUP(A214,'FCFMarg BDH'!$B$1:$NK$4,4,FALSE)</f>
        <v>-0.83413394004387609</v>
      </c>
    </row>
    <row r="215" spans="1:30" x14ac:dyDescent="0.25">
      <c r="A215" t="s">
        <v>377</v>
      </c>
      <c r="B215" t="s">
        <v>734</v>
      </c>
      <c r="H215" t="str">
        <f>_xll.BDP($A215,H$2)</f>
        <v>#N/A N/A</v>
      </c>
      <c r="I215" t="str">
        <f>_xll.BDP($A215,I$2)</f>
        <v>#N/A N/A</v>
      </c>
      <c r="J215" t="str">
        <f>_xll.BDP($A215,J$2)</f>
        <v>#N/A N/A</v>
      </c>
      <c r="K215" t="str">
        <f>_xll.BDP($A215,K$2)</f>
        <v>#N/A N/A</v>
      </c>
      <c r="L215" t="str">
        <f>_xll.BDP($A215,L$2)</f>
        <v>#N/A N/A</v>
      </c>
      <c r="M215" t="str">
        <f>_xll.BDP($A215,M$2)</f>
        <v>#N/A N/A</v>
      </c>
      <c r="O215">
        <f>_xll.BDP($A215,O$2)</f>
        <v>237.08</v>
      </c>
      <c r="P215">
        <f>_xll.BDP($A215,P$2)</f>
        <v>19.527000000000001</v>
      </c>
      <c r="Q215">
        <f>_xll.BDP($A215,Q$2)</f>
        <v>8.0200776109330167</v>
      </c>
      <c r="R215">
        <f>_xll.BDP($A215,R$2)</f>
        <v>8.2364602665766817</v>
      </c>
      <c r="S215" t="str">
        <f>_xll.BDP($A215,S$2)</f>
        <v>#N/A N/A</v>
      </c>
      <c r="T215">
        <f>_xll.BDP($A215,T$2)</f>
        <v>0</v>
      </c>
      <c r="U215" t="str">
        <f>_xll.BDP($A215,U$2)</f>
        <v>#N/A N/A</v>
      </c>
      <c r="V215">
        <f>_xll.BDP($A215,V$2)</f>
        <v>276.12399999999997</v>
      </c>
      <c r="W215">
        <f>_xll.BDP($A215,W$2)</f>
        <v>19.013999999999999</v>
      </c>
      <c r="X215">
        <f>_xll.BDP($A215,X$2)</f>
        <v>-40.644024718657811</v>
      </c>
      <c r="Y215">
        <f>_xll.BDP($A215,Y$2)</f>
        <v>0</v>
      </c>
      <c r="Z215">
        <f>_xll.BDP($A215,Z$2)</f>
        <v>26.852</v>
      </c>
      <c r="AA215">
        <f>_xll.BDP($A215,AA$2)</f>
        <v>9.2760000000000176</v>
      </c>
      <c r="AB215">
        <f>_xll.BDP($A215,AB$2)</f>
        <v>23.786999999999999</v>
      </c>
      <c r="AC215">
        <f>HLOOKUP(A215,'OperMarg BDH'!$B$1:$NK$4,4,FALSE)</f>
        <v>2.454441231969926</v>
      </c>
      <c r="AD215">
        <f>HLOOKUP(A215,'FCFMarg BDH'!$B$1:$NK$4,4,FALSE)</f>
        <v>1.4176761469542547</v>
      </c>
    </row>
    <row r="216" spans="1:30" x14ac:dyDescent="0.25">
      <c r="A216" t="s">
        <v>378</v>
      </c>
      <c r="B216" t="s">
        <v>735</v>
      </c>
      <c r="H216" t="str">
        <f>_xll.BDP($A216,H$2)</f>
        <v>#N/A N/A</v>
      </c>
      <c r="I216" t="str">
        <f>_xll.BDP($A216,I$2)</f>
        <v>#N/A N/A</v>
      </c>
      <c r="J216" t="str">
        <f>_xll.BDP($A216,J$2)</f>
        <v>#N/A N/A</v>
      </c>
      <c r="K216" t="str">
        <f>_xll.BDP($A216,K$2)</f>
        <v>#N/A N/A</v>
      </c>
      <c r="L216" t="str">
        <f>_xll.BDP($A216,L$2)</f>
        <v>#N/A N/A</v>
      </c>
      <c r="M216" t="str">
        <f>_xll.BDP($A216,M$2)</f>
        <v>#N/A N/A</v>
      </c>
      <c r="O216">
        <f>_xll.BDP($A216,O$2)</f>
        <v>1931.2170000000001</v>
      </c>
      <c r="P216">
        <f>_xll.BDP($A216,P$2)</f>
        <v>563.49199999999996</v>
      </c>
      <c r="Q216">
        <f>_xll.BDP($A216,Q$2)</f>
        <v>23.760354222233957</v>
      </c>
      <c r="R216">
        <f>_xll.BDP($A216,R$2)</f>
        <v>29.178077864890373</v>
      </c>
      <c r="S216">
        <f>_xll.BDP($A216,S$2)</f>
        <v>0.5520329010402073</v>
      </c>
      <c r="T216">
        <f>_xll.BDP($A216,T$2)</f>
        <v>2.0013695672108454</v>
      </c>
      <c r="U216">
        <f>_xll.BDP($A216,U$2)</f>
        <v>13.301646276377369</v>
      </c>
      <c r="V216">
        <f>_xll.BDP($A216,V$2)</f>
        <v>4067.6299999999997</v>
      </c>
      <c r="W216">
        <f>_xll.BDP($A216,W$2)</f>
        <v>458.86399999999998</v>
      </c>
      <c r="X216">
        <f>_xll.BDP($A216,X$2)</f>
        <v>-15.173632297663131</v>
      </c>
      <c r="Y216">
        <f>_xll.BDP($A216,Y$2)</f>
        <v>25.094662002197843</v>
      </c>
      <c r="Z216">
        <f>_xll.BDP($A216,Z$2)</f>
        <v>676.56399999999996</v>
      </c>
      <c r="AA216">
        <f>_xll.BDP($A216,AA$2)</f>
        <v>-10.12700000000001</v>
      </c>
      <c r="AB216">
        <f>_xll.BDP($A216,AB$2)</f>
        <v>466.60299999999995</v>
      </c>
      <c r="AC216">
        <f>HLOOKUP(A216,'OperMarg BDH'!$B$1:$NK$4,4,FALSE)</f>
        <v>2.2538421612513591</v>
      </c>
      <c r="AD216">
        <f>HLOOKUP(A216,'FCFMarg BDH'!$B$1:$NK$4,4,FALSE)</f>
        <v>3.6006199674221091</v>
      </c>
    </row>
    <row r="217" spans="1:30" x14ac:dyDescent="0.25">
      <c r="A217" t="s">
        <v>99</v>
      </c>
      <c r="B217" t="s">
        <v>736</v>
      </c>
      <c r="H217" t="str">
        <f>_xll.BDP($A217,H$2)</f>
        <v>BB</v>
      </c>
      <c r="I217" t="str">
        <f>_xll.BDP($A217,I$2)</f>
        <v>#N/A N/A</v>
      </c>
      <c r="J217" t="str">
        <f>_xll.BDP($A217,J$2)</f>
        <v>Ba3</v>
      </c>
      <c r="K217" t="str">
        <f>_xll.BDP($A217,K$2)</f>
        <v>WR</v>
      </c>
      <c r="L217" t="str">
        <f>_xll.BDP($A217,L$2)</f>
        <v>Ba2</v>
      </c>
      <c r="M217" t="str">
        <f>_xll.BDP($A217,M$2)</f>
        <v>BB+</v>
      </c>
      <c r="O217">
        <f>_xll.BDP($A217,O$2)</f>
        <v>9073</v>
      </c>
      <c r="P217">
        <f>_xll.BDP($A217,P$2)</f>
        <v>567</v>
      </c>
      <c r="Q217">
        <f>_xll.BDP($A217,Q$2)</f>
        <v>2.6011242147029647</v>
      </c>
      <c r="R217">
        <f>_xll.BDP($A217,R$2)</f>
        <v>6.2493111429516146</v>
      </c>
      <c r="S217">
        <f>_xll.BDP($A217,S$2)</f>
        <v>9.3920821600132515E-2</v>
      </c>
      <c r="T217">
        <f>_xll.BDP($A217,T$2)</f>
        <v>1.2334337349397591</v>
      </c>
      <c r="U217">
        <f>_xll.BDP($A217,U$2)</f>
        <v>8.8311688311688314</v>
      </c>
      <c r="V217">
        <f>_xll.BDP($A217,V$2)</f>
        <v>19118</v>
      </c>
      <c r="W217">
        <f>_xll.BDP($A217,W$2)</f>
        <v>236</v>
      </c>
      <c r="X217">
        <f>_xll.BDP($A217,X$2)</f>
        <v>24.355386767939237</v>
      </c>
      <c r="Y217">
        <f>_xll.BDP($A217,Y$2)</f>
        <v>31.577570875614601</v>
      </c>
      <c r="Z217">
        <f>_xll.BDP($A217,Z$2)</f>
        <v>1811</v>
      </c>
      <c r="AA217">
        <f>_xll.BDP($A217,AA$2)</f>
        <v>2090</v>
      </c>
      <c r="AB217">
        <f>_xll.BDP($A217,AB$2)</f>
        <v>2880</v>
      </c>
      <c r="AC217">
        <f>HLOOKUP(A217,'OperMarg BDH'!$B$1:$NK$4,4,FALSE)</f>
        <v>0.19797996909990406</v>
      </c>
      <c r="AD217">
        <f>HLOOKUP(A217,'FCFMarg BDH'!$B$1:$NK$4,4,FALSE)</f>
        <v>0.38236733649377819</v>
      </c>
    </row>
    <row r="218" spans="1:30" x14ac:dyDescent="0.25">
      <c r="A218" t="s">
        <v>379</v>
      </c>
      <c r="B218" t="s">
        <v>737</v>
      </c>
      <c r="H218" t="str">
        <f>_xll.BDP($A218,H$2)</f>
        <v>BB</v>
      </c>
      <c r="I218" t="str">
        <f>_xll.BDP($A218,I$2)</f>
        <v>#N/A N/A</v>
      </c>
      <c r="J218" t="str">
        <f>_xll.BDP($A218,J$2)</f>
        <v>#N/A N/A</v>
      </c>
      <c r="K218" t="str">
        <f>_xll.BDP($A218,K$2)</f>
        <v>#N/A N/A</v>
      </c>
      <c r="L218" t="str">
        <f>_xll.BDP($A218,L$2)</f>
        <v>Ba2</v>
      </c>
      <c r="M218" t="str">
        <f>_xll.BDP($A218,M$2)</f>
        <v>#N/A N/A</v>
      </c>
      <c r="O218">
        <f>_xll.BDP($A218,O$2)</f>
        <v>975.94399999999996</v>
      </c>
      <c r="P218">
        <f>_xll.BDP($A218,P$2)</f>
        <v>127.68</v>
      </c>
      <c r="Q218">
        <f>_xll.BDP($A218,Q$2)</f>
        <v>9.1631282122744757</v>
      </c>
      <c r="R218">
        <f>_xll.BDP($A218,R$2)</f>
        <v>13.082717860860871</v>
      </c>
      <c r="S218">
        <f>_xll.BDP($A218,S$2)</f>
        <v>0.18870629479151119</v>
      </c>
      <c r="T218">
        <f>_xll.BDP($A218,T$2)</f>
        <v>3.9163574787523183</v>
      </c>
      <c r="U218">
        <f>_xll.BDP($A218,U$2)</f>
        <v>6.6709480323237633</v>
      </c>
      <c r="V218">
        <f>_xll.BDP($A218,V$2)</f>
        <v>1912.655</v>
      </c>
      <c r="W218">
        <f>_xll.BDP($A218,W$2)</f>
        <v>89.426999999999992</v>
      </c>
      <c r="X218">
        <f>_xll.BDP($A218,X$2)</f>
        <v>40.712246792331435</v>
      </c>
      <c r="Y218">
        <f>_xll.BDP($A218,Y$2)</f>
        <v>35.375276774954187</v>
      </c>
      <c r="Z218">
        <f>_xll.BDP($A218,Z$2)</f>
        <v>165.00700000000001</v>
      </c>
      <c r="AA218">
        <f>_xll.BDP($A218,AA$2)</f>
        <v>32.140999999999963</v>
      </c>
      <c r="AB218">
        <f>_xll.BDP($A218,AB$2)</f>
        <v>256.43299999999999</v>
      </c>
      <c r="AC218">
        <f>HLOOKUP(A218,'OperMarg BDH'!$B$1:$NK$4,4,FALSE)</f>
        <v>1.7314125955683253</v>
      </c>
      <c r="AD218">
        <f>HLOOKUP(A218,'FCFMarg BDH'!$B$1:$NK$4,4,FALSE)</f>
        <v>2.3022189424002728</v>
      </c>
    </row>
    <row r="219" spans="1:30" x14ac:dyDescent="0.25">
      <c r="A219" t="s">
        <v>20</v>
      </c>
      <c r="B219" t="s">
        <v>738</v>
      </c>
      <c r="H219" t="str">
        <f>_xll.BDP($A219,H$2)</f>
        <v>AAA</v>
      </c>
      <c r="I219" t="str">
        <f>_xll.BDP($A219,I$2)</f>
        <v>AA+</v>
      </c>
      <c r="J219" t="str">
        <f>_xll.BDP($A219,J$2)</f>
        <v>Aaa</v>
      </c>
      <c r="K219" t="str">
        <f>_xll.BDP($A219,K$2)</f>
        <v>Aaa</v>
      </c>
      <c r="L219" t="str">
        <f>_xll.BDP($A219,L$2)</f>
        <v>Aaa</v>
      </c>
      <c r="M219" t="str">
        <f>_xll.BDP($A219,M$2)</f>
        <v>AA</v>
      </c>
      <c r="O219">
        <f>_xll.BDP($A219,O$2)</f>
        <v>86833</v>
      </c>
      <c r="P219">
        <f>_xll.BDP($A219,P$2)</f>
        <v>26746</v>
      </c>
      <c r="Q219">
        <f>_xll.BDP($A219,Q$2)</f>
        <v>32.114518673776097</v>
      </c>
      <c r="R219">
        <f>_xll.BDP($A219,R$2)</f>
        <v>30.80165374915067</v>
      </c>
      <c r="S219">
        <f>_xll.BDP($A219,S$2)</f>
        <v>1.1810995804813424</v>
      </c>
      <c r="T219">
        <f>_xll.BDP($A219,T$2)</f>
        <v>0.69312138390509026</v>
      </c>
      <c r="U219">
        <f>_xll.BDP($A219,U$2)</f>
        <v>55.440536013400333</v>
      </c>
      <c r="V219">
        <f>_xll.BDP($A219,V$2)</f>
        <v>172384</v>
      </c>
      <c r="W219">
        <f>_xll.BDP($A219,W$2)</f>
        <v>27886</v>
      </c>
      <c r="X219">
        <f>_xll.BDP($A219,X$2)</f>
        <v>-70.239686358371202</v>
      </c>
      <c r="Y219">
        <f>_xll.BDP($A219,Y$2)</f>
        <v>13.136369964729905</v>
      </c>
      <c r="Z219">
        <f>_xll.BDP($A219,Z$2)</f>
        <v>32231</v>
      </c>
      <c r="AA219">
        <f>_xll.BDP($A219,AA$2)</f>
        <v>-5114</v>
      </c>
      <c r="AB219">
        <f>_xll.BDP($A219,AB$2)</f>
        <v>8669</v>
      </c>
      <c r="AC219">
        <f>HLOOKUP(A219,'OperMarg BDH'!$B$1:$NK$4,4,FALSE)</f>
        <v>10.973752335481334</v>
      </c>
      <c r="AD219">
        <f>HLOOKUP(A219,'FCFMarg BDH'!$B$1:$NK$4,4,FALSE)</f>
        <v>2.6520147624262806</v>
      </c>
    </row>
    <row r="220" spans="1:30" x14ac:dyDescent="0.25">
      <c r="A220" t="s">
        <v>380</v>
      </c>
      <c r="B220" t="s">
        <v>739</v>
      </c>
      <c r="H220" t="str">
        <f>_xll.BDP($A220,H$2)</f>
        <v>#N/A N/A</v>
      </c>
      <c r="I220" t="str">
        <f>_xll.BDP($A220,I$2)</f>
        <v>#N/A N/A</v>
      </c>
      <c r="J220" t="str">
        <f>_xll.BDP($A220,J$2)</f>
        <v>#N/A N/A</v>
      </c>
      <c r="K220" t="str">
        <f>_xll.BDP($A220,K$2)</f>
        <v>#N/A N/A</v>
      </c>
      <c r="L220" t="str">
        <f>_xll.BDP($A220,L$2)</f>
        <v>#N/A N/A</v>
      </c>
      <c r="M220" t="str">
        <f>_xll.BDP($A220,M$2)</f>
        <v>#N/A N/A</v>
      </c>
      <c r="O220">
        <f>_xll.BDP($A220,O$2)</f>
        <v>575.88800000000003</v>
      </c>
      <c r="P220">
        <f>_xll.BDP($A220,P$2)</f>
        <v>18.891000000000002</v>
      </c>
      <c r="Q220">
        <f>_xll.BDP($A220,Q$2)</f>
        <v>3.3756563776289834</v>
      </c>
      <c r="R220">
        <f>_xll.BDP($A220,R$2)</f>
        <v>3.2803253410385356</v>
      </c>
      <c r="S220" t="str">
        <f>_xll.BDP($A220,S$2)</f>
        <v>#N/A N/A</v>
      </c>
      <c r="T220">
        <f>_xll.BDP($A220,T$2)</f>
        <v>0</v>
      </c>
      <c r="U220" t="str">
        <f>_xll.BDP($A220,U$2)</f>
        <v>#N/A N/A</v>
      </c>
      <c r="V220">
        <f>_xll.BDP($A220,V$2)</f>
        <v>585.51400000000001</v>
      </c>
      <c r="W220">
        <f>_xll.BDP($A220,W$2)</f>
        <v>19.439999999999998</v>
      </c>
      <c r="X220">
        <f>_xll.BDP($A220,X$2)</f>
        <v>-115.15921965932601</v>
      </c>
      <c r="Y220">
        <f>_xll.BDP($A220,Y$2)</f>
        <v>0</v>
      </c>
      <c r="Z220">
        <f>_xll.BDP($A220,Z$2)</f>
        <v>29.933999999999997</v>
      </c>
      <c r="AA220">
        <f>_xll.BDP($A220,AA$2)</f>
        <v>-30.748999999999995</v>
      </c>
      <c r="AB220">
        <f>_xll.BDP($A220,AB$2)</f>
        <v>220.17099999999999</v>
      </c>
      <c r="AC220">
        <f>HLOOKUP(A220,'OperMarg BDH'!$B$1:$NK$4,4,FALSE)</f>
        <v>0.32085854703377775</v>
      </c>
      <c r="AD220">
        <f>HLOOKUP(A220,'FCFMarg BDH'!$B$1:$NK$4,4,FALSE)</f>
        <v>0.30129426599636799</v>
      </c>
    </row>
    <row r="221" spans="1:30" x14ac:dyDescent="0.25">
      <c r="A221" t="s">
        <v>381</v>
      </c>
      <c r="B221" t="s">
        <v>740</v>
      </c>
      <c r="H221" t="str">
        <f>_xll.BDP($A221,H$2)</f>
        <v>#N/A N/A</v>
      </c>
      <c r="I221" t="str">
        <f>_xll.BDP($A221,I$2)</f>
        <v>#N/A N/A</v>
      </c>
      <c r="J221" t="str">
        <f>_xll.BDP($A221,J$2)</f>
        <v>#N/A N/A</v>
      </c>
      <c r="K221" t="str">
        <f>_xll.BDP($A221,K$2)</f>
        <v>#N/A N/A</v>
      </c>
      <c r="L221" t="str">
        <f>_xll.BDP($A221,L$2)</f>
        <v>#N/A N/A</v>
      </c>
      <c r="M221" t="str">
        <f>_xll.BDP($A221,M$2)</f>
        <v>#N/A N/A</v>
      </c>
      <c r="O221">
        <f>_xll.BDP($A221,O$2)</f>
        <v>92.108000000000004</v>
      </c>
      <c r="P221">
        <f>_xll.BDP($A221,P$2)</f>
        <v>-22.843</v>
      </c>
      <c r="Q221">
        <f>_xll.BDP($A221,Q$2)</f>
        <v>6.302384157727885</v>
      </c>
      <c r="R221">
        <f>_xll.BDP($A221,R$2)</f>
        <v>-24.800234507317494</v>
      </c>
      <c r="S221">
        <f>_xll.BDP($A221,S$2)</f>
        <v>-1.0289639639639641</v>
      </c>
      <c r="T221">
        <f>_xll.BDP($A221,T$2)</f>
        <v>0.72919204222492895</v>
      </c>
      <c r="U221">
        <f>_xll.BDP($A221,U$2)</f>
        <v>117.3312101910828</v>
      </c>
      <c r="V221">
        <f>_xll.BDP($A221,V$2)</f>
        <v>205.41899999999998</v>
      </c>
      <c r="W221">
        <f>_xll.BDP($A221,W$2)</f>
        <v>5.8049999999999997</v>
      </c>
      <c r="X221">
        <f>_xll.BDP($A221,X$2)</f>
        <v>4.1291185581526317</v>
      </c>
      <c r="Y221">
        <f>_xll.BDP($A221,Y$2)</f>
        <v>10.807179472200721</v>
      </c>
      <c r="Z221">
        <f>_xll.BDP($A221,Z$2)</f>
        <v>21.215</v>
      </c>
      <c r="AA221">
        <f>_xll.BDP($A221,AA$2)</f>
        <v>1.2419999999999973</v>
      </c>
      <c r="AB221">
        <f>_xll.BDP($A221,AB$2)</f>
        <v>15.161999999999999</v>
      </c>
      <c r="AC221">
        <f>HLOOKUP(A221,'OperMarg BDH'!$B$1:$NK$4,4,FALSE)</f>
        <v>0.50594520761608597</v>
      </c>
      <c r="AD221">
        <f>HLOOKUP(A221,'FCFMarg BDH'!$B$1:$NK$4,4,FALSE)</f>
        <v>-0.26190050521382036</v>
      </c>
    </row>
    <row r="222" spans="1:30" x14ac:dyDescent="0.25">
      <c r="A222" t="s">
        <v>382</v>
      </c>
      <c r="B222" t="s">
        <v>741</v>
      </c>
      <c r="H222" t="str">
        <f>_xll.BDP($A222,H$2)</f>
        <v>#N/A N/A</v>
      </c>
      <c r="I222" t="str">
        <f>_xll.BDP($A222,I$2)</f>
        <v>#N/A N/A</v>
      </c>
      <c r="J222" t="str">
        <f>_xll.BDP($A222,J$2)</f>
        <v>#N/A N/A</v>
      </c>
      <c r="K222" t="str">
        <f>_xll.BDP($A222,K$2)</f>
        <v>#N/A N/A</v>
      </c>
      <c r="L222" t="str">
        <f>_xll.BDP($A222,L$2)</f>
        <v>#N/A N/A</v>
      </c>
      <c r="M222" t="str">
        <f>_xll.BDP($A222,M$2)</f>
        <v>#N/A N/A</v>
      </c>
      <c r="O222">
        <f>_xll.BDP($A222,O$2)</f>
        <v>14.803184999999999</v>
      </c>
      <c r="P222">
        <f>_xll.BDP($A222,P$2)</f>
        <v>-2.1125530000000001</v>
      </c>
      <c r="Q222">
        <f>_xll.BDP($A222,Q$2)</f>
        <v>-49.310590930262649</v>
      </c>
      <c r="R222">
        <f>_xll.BDP($A222,R$2)</f>
        <v>-14.270935612842777</v>
      </c>
      <c r="S222" t="str">
        <f>_xll.BDP($A222,S$2)</f>
        <v>#N/A N/A</v>
      </c>
      <c r="T222" t="str">
        <f>_xll.BDP($A222,T$2)</f>
        <v>#N/A N/A</v>
      </c>
      <c r="U222" t="str">
        <f>_xll.BDP($A222,U$2)</f>
        <v>#N/A N/A</v>
      </c>
      <c r="V222">
        <f>_xll.BDP($A222,V$2)</f>
        <v>32.853374000000002</v>
      </c>
      <c r="W222">
        <f>_xll.BDP($A222,W$2)</f>
        <v>-7.2995380000000001</v>
      </c>
      <c r="X222">
        <f>_xll.BDP($A222,X$2)</f>
        <v>-112.81285342283741</v>
      </c>
      <c r="Y222">
        <f>_xll.BDP($A222,Y$2)</f>
        <v>0</v>
      </c>
      <c r="Z222">
        <f>_xll.BDP($A222,Z$2)</f>
        <v>-0.61506099999999997</v>
      </c>
      <c r="AA222">
        <f>_xll.BDP($A222,AA$2)</f>
        <v>-2.1419510000000006</v>
      </c>
      <c r="AB222">
        <f>_xll.BDP($A222,AB$2)</f>
        <v>23.294456</v>
      </c>
      <c r="AC222">
        <f>HLOOKUP(A222,'OperMarg BDH'!$B$1:$NK$4,4,FALSE)</f>
        <v>-0.88772094555129422</v>
      </c>
      <c r="AD222">
        <f>HLOOKUP(A222,'FCFMarg BDH'!$B$1:$NK$4,4,FALSE)</f>
        <v>-0.60993343422239632</v>
      </c>
    </row>
    <row r="223" spans="1:30" x14ac:dyDescent="0.25">
      <c r="A223" t="s">
        <v>383</v>
      </c>
      <c r="B223" t="s">
        <v>742</v>
      </c>
      <c r="H223" t="str">
        <f>_xll.BDP($A223,H$2)</f>
        <v>#N/A N/A</v>
      </c>
      <c r="I223" t="str">
        <f>_xll.BDP($A223,I$2)</f>
        <v>#N/A N/A</v>
      </c>
      <c r="J223" t="str">
        <f>_xll.BDP($A223,J$2)</f>
        <v>#N/A N/A</v>
      </c>
      <c r="K223" t="str">
        <f>_xll.BDP($A223,K$2)</f>
        <v>#N/A N/A</v>
      </c>
      <c r="L223" t="str">
        <f>_xll.BDP($A223,L$2)</f>
        <v>#N/A N/A</v>
      </c>
      <c r="M223" t="str">
        <f>_xll.BDP($A223,M$2)</f>
        <v>#N/A N/A</v>
      </c>
      <c r="O223">
        <f>_xll.BDP($A223,O$2)</f>
        <v>105.574</v>
      </c>
      <c r="P223">
        <f>_xll.BDP($A223,P$2)</f>
        <v>-27.794</v>
      </c>
      <c r="Q223">
        <f>_xll.BDP($A223,Q$2)</f>
        <v>-26.449694053460131</v>
      </c>
      <c r="R223">
        <f>_xll.BDP($A223,R$2)</f>
        <v>-26.326557675185182</v>
      </c>
      <c r="S223">
        <f>_xll.BDP($A223,S$2)</f>
        <v>-6.4637209302325589</v>
      </c>
      <c r="T223" t="str">
        <f>_xll.BDP($A223,T$2)</f>
        <v>#N/A N/A</v>
      </c>
      <c r="U223" t="str">
        <f>_xll.BDP($A223,U$2)</f>
        <v>#N/A N/A</v>
      </c>
      <c r="V223">
        <f>_xll.BDP($A223,V$2)</f>
        <v>111.259</v>
      </c>
      <c r="W223">
        <f>_xll.BDP($A223,W$2)</f>
        <v>-27.923999999999999</v>
      </c>
      <c r="X223">
        <f>_xll.BDP($A223,X$2)</f>
        <v>-137.35376928262679</v>
      </c>
      <c r="Y223">
        <f>_xll.BDP($A223,Y$2)</f>
        <v>3.8648558768279417</v>
      </c>
      <c r="Z223">
        <f>_xll.BDP($A223,Z$2)</f>
        <v>-25.549999999999997</v>
      </c>
      <c r="AA223">
        <f>_xll.BDP($A223,AA$2)</f>
        <v>5.3410000000000046</v>
      </c>
      <c r="AB223">
        <f>_xll.BDP($A223,AB$2)</f>
        <v>73.572999999999993</v>
      </c>
      <c r="AC223">
        <f>HLOOKUP(A223,'OperMarg BDH'!$B$1:$NK$4,4,FALSE)</f>
        <v>-1.5062945792266409</v>
      </c>
      <c r="AD223">
        <f>HLOOKUP(A223,'FCFMarg BDH'!$B$1:$NK$4,4,FALSE)</f>
        <v>-11.459464512314124</v>
      </c>
    </row>
    <row r="224" spans="1:30" x14ac:dyDescent="0.25">
      <c r="A224" t="s">
        <v>384</v>
      </c>
      <c r="B224" t="s">
        <v>743</v>
      </c>
      <c r="H224" t="str">
        <f>_xll.BDP($A224,H$2)</f>
        <v>#N/A N/A</v>
      </c>
      <c r="I224" t="str">
        <f>_xll.BDP($A224,I$2)</f>
        <v>#N/A N/A</v>
      </c>
      <c r="J224" t="str">
        <f>_xll.BDP($A224,J$2)</f>
        <v>#N/A N/A</v>
      </c>
      <c r="K224" t="str">
        <f>_xll.BDP($A224,K$2)</f>
        <v>#N/A N/A</v>
      </c>
      <c r="L224" t="str">
        <f>_xll.BDP($A224,L$2)</f>
        <v>#N/A N/A</v>
      </c>
      <c r="M224" t="str">
        <f>_xll.BDP($A224,M$2)</f>
        <v>#N/A N/A</v>
      </c>
      <c r="O224">
        <f>_xll.BDP($A224,O$2)</f>
        <v>238.09100000000001</v>
      </c>
      <c r="P224">
        <f>_xll.BDP($A224,P$2)</f>
        <v>44.921999999999997</v>
      </c>
      <c r="Q224">
        <f>_xll.BDP($A224,Q$2)</f>
        <v>10.044478791722492</v>
      </c>
      <c r="R224">
        <f>_xll.BDP($A224,R$2)</f>
        <v>18.867575842850002</v>
      </c>
      <c r="S224" t="str">
        <f>_xll.BDP($A224,S$2)</f>
        <v>#N/A N/A</v>
      </c>
      <c r="T224">
        <f>_xll.BDP($A224,T$2)</f>
        <v>0</v>
      </c>
      <c r="U224" t="str">
        <f>_xll.BDP($A224,U$2)</f>
        <v>#N/A N/A</v>
      </c>
      <c r="V224">
        <f>_xll.BDP($A224,V$2)</f>
        <v>368.90799999999996</v>
      </c>
      <c r="W224">
        <f>_xll.BDP($A224,W$2)</f>
        <v>23.914999999999999</v>
      </c>
      <c r="X224">
        <f>_xll.BDP($A224,X$2)</f>
        <v>-69.987538613291946</v>
      </c>
      <c r="Y224">
        <f>_xll.BDP($A224,Y$2)</f>
        <v>0</v>
      </c>
      <c r="Z224">
        <f>_xll.BDP($A224,Z$2)</f>
        <v>60.686</v>
      </c>
      <c r="AA224">
        <f>_xll.BDP($A224,AA$2)</f>
        <v>-2.9580000000000055</v>
      </c>
      <c r="AB224">
        <f>_xll.BDP($A224,AB$2)</f>
        <v>101.21299999999999</v>
      </c>
      <c r="AC224">
        <f>HLOOKUP(A224,'OperMarg BDH'!$B$1:$NK$4,4,FALSE)</f>
        <v>2.3022376609930464</v>
      </c>
      <c r="AD224">
        <f>HLOOKUP(A224,'FCFMarg BDH'!$B$1:$NK$4,4,FALSE)</f>
        <v>0.70905273914676969</v>
      </c>
    </row>
    <row r="225" spans="1:30" x14ac:dyDescent="0.25">
      <c r="A225" t="s">
        <v>385</v>
      </c>
      <c r="B225" t="s">
        <v>744</v>
      </c>
      <c r="H225" t="str">
        <f>_xll.BDP($A225,H$2)</f>
        <v>#N/A N/A</v>
      </c>
      <c r="I225" t="str">
        <f>_xll.BDP($A225,I$2)</f>
        <v>#N/A N/A</v>
      </c>
      <c r="J225" t="str">
        <f>_xll.BDP($A225,J$2)</f>
        <v>#N/A N/A</v>
      </c>
      <c r="K225" t="str">
        <f>_xll.BDP($A225,K$2)</f>
        <v>#N/A N/A</v>
      </c>
      <c r="L225" t="str">
        <f>_xll.BDP($A225,L$2)</f>
        <v>#N/A N/A</v>
      </c>
      <c r="M225" t="str">
        <f>_xll.BDP($A225,M$2)</f>
        <v>#N/A N/A</v>
      </c>
      <c r="O225">
        <f>_xll.BDP($A225,O$2)</f>
        <v>166.624</v>
      </c>
      <c r="P225">
        <f>_xll.BDP($A225,P$2)</f>
        <v>49.211999999999996</v>
      </c>
      <c r="Q225">
        <f>_xll.BDP($A225,Q$2)</f>
        <v>30.421187824082967</v>
      </c>
      <c r="R225">
        <f>_xll.BDP($A225,R$2)</f>
        <v>29.53476089879009</v>
      </c>
      <c r="S225" t="str">
        <f>_xll.BDP($A225,S$2)</f>
        <v>#N/A N/A</v>
      </c>
      <c r="T225">
        <f>_xll.BDP($A225,T$2)</f>
        <v>0</v>
      </c>
      <c r="U225">
        <f>_xll.BDP($A225,U$2)</f>
        <v>48.477992277992279</v>
      </c>
      <c r="V225">
        <f>_xll.BDP($A225,V$2)</f>
        <v>356.35899999999998</v>
      </c>
      <c r="W225">
        <f>_xll.BDP($A225,W$2)</f>
        <v>50.689</v>
      </c>
      <c r="X225">
        <f>_xll.BDP($A225,X$2)</f>
        <v>-27.332810457516338</v>
      </c>
      <c r="Y225">
        <f>_xll.BDP($A225,Y$2)</f>
        <v>0</v>
      </c>
      <c r="Z225">
        <f>_xll.BDP($A225,Z$2)</f>
        <v>51.335999999999999</v>
      </c>
      <c r="AA225">
        <f>_xll.BDP($A225,AA$2)</f>
        <v>5.6800000000000015</v>
      </c>
      <c r="AB225">
        <f>_xll.BDP($A225,AB$2)</f>
        <v>78.411000000000001</v>
      </c>
      <c r="AC225">
        <f>HLOOKUP(A225,'OperMarg BDH'!$B$1:$NK$4,4,FALSE)</f>
        <v>22.265401016356666</v>
      </c>
      <c r="AD225">
        <f>HLOOKUP(A225,'FCFMarg BDH'!$B$1:$NK$4,4,FALSE)</f>
        <v>4.2269915031954497</v>
      </c>
    </row>
    <row r="226" spans="1:30" x14ac:dyDescent="0.25">
      <c r="A226" t="s">
        <v>386</v>
      </c>
      <c r="B226" t="s">
        <v>745</v>
      </c>
      <c r="H226" t="str">
        <f>_xll.BDP($A226,H$2)</f>
        <v>#N/A N/A</v>
      </c>
      <c r="I226" t="str">
        <f>_xll.BDP($A226,I$2)</f>
        <v>#N/A N/A</v>
      </c>
      <c r="J226" t="str">
        <f>_xll.BDP($A226,J$2)</f>
        <v>#N/A N/A</v>
      </c>
      <c r="K226" t="str">
        <f>_xll.BDP($A226,K$2)</f>
        <v>#N/A N/A</v>
      </c>
      <c r="L226" t="str">
        <f>_xll.BDP($A226,L$2)</f>
        <v>#N/A N/A</v>
      </c>
      <c r="M226" t="str">
        <f>_xll.BDP($A226,M$2)</f>
        <v>#N/A N/A</v>
      </c>
      <c r="O226">
        <f>_xll.BDP($A226,O$2)</f>
        <v>4.3979999999999997</v>
      </c>
      <c r="P226">
        <f>_xll.BDP($A226,P$2)</f>
        <v>-22.798999999999999</v>
      </c>
      <c r="Q226">
        <f>_xll.BDP($A226,Q$2)</f>
        <v>-566.89404274670312</v>
      </c>
      <c r="R226">
        <f>_xll.BDP($A226,R$2)</f>
        <v>-518.39472487494311</v>
      </c>
      <c r="S226" t="str">
        <f>_xll.BDP($A226,S$2)</f>
        <v>#N/A N/A</v>
      </c>
      <c r="T226" t="str">
        <f>_xll.BDP($A226,T$2)</f>
        <v>#N/A N/A</v>
      </c>
      <c r="U226" t="str">
        <f>_xll.BDP($A226,U$2)</f>
        <v>#N/A N/A</v>
      </c>
      <c r="V226">
        <f>_xll.BDP($A226,V$2)</f>
        <v>77.98899999999999</v>
      </c>
      <c r="W226">
        <f>_xll.BDP($A226,W$2)</f>
        <v>-24.931999999999999</v>
      </c>
      <c r="X226">
        <f>_xll.BDP($A226,X$2)</f>
        <v>-48.471187249728175</v>
      </c>
      <c r="Y226">
        <f>_xll.BDP($A226,Y$2)</f>
        <v>0</v>
      </c>
      <c r="Z226">
        <f>_xll.BDP($A226,Z$2)</f>
        <v>-22.645</v>
      </c>
      <c r="AA226">
        <f>_xll.BDP($A226,AA$2)</f>
        <v>2.6359999999999992</v>
      </c>
      <c r="AB226">
        <f>_xll.BDP($A226,AB$2)</f>
        <v>4.3639999999999999</v>
      </c>
      <c r="AC226">
        <f>HLOOKUP(A226,'OperMarg BDH'!$B$1:$NK$4,4,FALSE)</f>
        <v>-1.2274691437366529</v>
      </c>
      <c r="AD226">
        <f>HLOOKUP(A226,'FCFMarg BDH'!$B$1:$NK$4,4,FALSE)</f>
        <v>-2.4525089981736303</v>
      </c>
    </row>
    <row r="227" spans="1:30" x14ac:dyDescent="0.25">
      <c r="A227" t="s">
        <v>387</v>
      </c>
      <c r="B227" t="s">
        <v>746</v>
      </c>
      <c r="H227" t="str">
        <f>_xll.BDP($A227,H$2)</f>
        <v>NR</v>
      </c>
      <c r="I227" t="str">
        <f>_xll.BDP($A227,I$2)</f>
        <v>#N/A N/A</v>
      </c>
      <c r="J227" t="str">
        <f>_xll.BDP($A227,J$2)</f>
        <v>#N/A N/A</v>
      </c>
      <c r="K227" t="str">
        <f>_xll.BDP($A227,K$2)</f>
        <v>WR</v>
      </c>
      <c r="L227" t="str">
        <f>_xll.BDP($A227,L$2)</f>
        <v>#N/A N/A</v>
      </c>
      <c r="M227" t="str">
        <f>_xll.BDP($A227,M$2)</f>
        <v>#N/A N/A</v>
      </c>
      <c r="O227">
        <f>_xll.BDP($A227,O$2)</f>
        <v>166.20099999999999</v>
      </c>
      <c r="P227">
        <f>_xll.BDP($A227,P$2)</f>
        <v>-7.65</v>
      </c>
      <c r="Q227">
        <f>_xll.BDP($A227,Q$2)</f>
        <v>-2.6359648858911804</v>
      </c>
      <c r="R227">
        <f>_xll.BDP($A227,R$2)</f>
        <v>-4.6028603919350664</v>
      </c>
      <c r="S227">
        <f>_xll.BDP($A227,S$2)</f>
        <v>-1.7708333333333333</v>
      </c>
      <c r="T227" t="str">
        <f>_xll.BDP($A227,T$2)</f>
        <v>#N/A N/A</v>
      </c>
      <c r="U227">
        <f>_xll.BDP($A227,U$2)</f>
        <v>-4.8441064638783269</v>
      </c>
      <c r="V227">
        <f>_xll.BDP($A227,V$2)</f>
        <v>127.94699999999999</v>
      </c>
      <c r="W227">
        <f>_xll.BDP($A227,W$2)</f>
        <v>-4.3810000000000002</v>
      </c>
      <c r="X227">
        <f>_xll.BDP($A227,X$2)</f>
        <v>-36.870982912682258</v>
      </c>
      <c r="Y227">
        <f>_xll.BDP($A227,Y$2)</f>
        <v>3.3763980398133602</v>
      </c>
      <c r="Z227">
        <f>_xll.BDP($A227,Z$2)</f>
        <v>-3.988</v>
      </c>
      <c r="AA227">
        <f>_xll.BDP($A227,AA$2)</f>
        <v>1.2000000000000242</v>
      </c>
      <c r="AB227">
        <f>_xll.BDP($A227,AB$2)</f>
        <v>27.590999999999998</v>
      </c>
      <c r="AC227">
        <f>HLOOKUP(A227,'OperMarg BDH'!$B$1:$NK$4,4,FALSE)</f>
        <v>-0.85219194912490737</v>
      </c>
      <c r="AD227">
        <f>HLOOKUP(A227,'FCFMarg BDH'!$B$1:$NK$4,4,FALSE)</f>
        <v>-0.43123535130141433</v>
      </c>
    </row>
    <row r="228" spans="1:30" x14ac:dyDescent="0.25">
      <c r="A228" t="s">
        <v>388</v>
      </c>
      <c r="B228" t="s">
        <v>747</v>
      </c>
      <c r="H228" t="str">
        <f>_xll.BDP($A228,H$2)</f>
        <v>#N/A N/A</v>
      </c>
      <c r="I228" t="str">
        <f>_xll.BDP($A228,I$2)</f>
        <v>#N/A N/A</v>
      </c>
      <c r="J228" t="str">
        <f>_xll.BDP($A228,J$2)</f>
        <v>#N/A N/A</v>
      </c>
      <c r="K228" t="str">
        <f>_xll.BDP($A228,K$2)</f>
        <v>#N/A N/A</v>
      </c>
      <c r="L228" t="str">
        <f>_xll.BDP($A228,L$2)</f>
        <v>#N/A N/A</v>
      </c>
      <c r="M228" t="str">
        <f>_xll.BDP($A228,M$2)</f>
        <v>#N/A N/A</v>
      </c>
      <c r="O228">
        <f>_xll.BDP($A228,O$2)</f>
        <v>787.64400000000001</v>
      </c>
      <c r="P228">
        <f>_xll.BDP($A228,P$2)</f>
        <v>26.037000000000006</v>
      </c>
      <c r="Q228">
        <f>_xll.BDP($A228,Q$2)</f>
        <v>-8.3620264992814004</v>
      </c>
      <c r="R228">
        <f>_xll.BDP($A228,R$2)</f>
        <v>3.3056812468577181</v>
      </c>
      <c r="S228" t="str">
        <f>_xll.BDP($A228,S$2)</f>
        <v>#N/A N/A</v>
      </c>
      <c r="T228" t="str">
        <f>_xll.BDP($A228,T$2)</f>
        <v>#N/A N/A</v>
      </c>
      <c r="U228">
        <f>_xll.BDP($A228,U$2)</f>
        <v>-15.829568788501019</v>
      </c>
      <c r="V228">
        <f>_xll.BDP($A228,V$2)</f>
        <v>610.21399999999994</v>
      </c>
      <c r="W228">
        <f>_xll.BDP($A228,W$2)</f>
        <v>-65.863</v>
      </c>
      <c r="X228">
        <f>_xll.BDP($A228,X$2)</f>
        <v>-26.810916109752647</v>
      </c>
      <c r="Y228">
        <f>_xll.BDP($A228,Y$2)</f>
        <v>0</v>
      </c>
      <c r="Z228">
        <f>_xll.BDP($A228,Z$2)</f>
        <v>73.36999999999999</v>
      </c>
      <c r="AA228">
        <f>_xll.BDP($A228,AA$2)</f>
        <v>-36.141999999999967</v>
      </c>
      <c r="AB228">
        <f>_xll.BDP($A228,AB$2)</f>
        <v>105.14999999999999</v>
      </c>
      <c r="AC228">
        <f>HLOOKUP(A228,'OperMarg BDH'!$B$1:$NK$4,4,FALSE)</f>
        <v>-0.53047237550280901</v>
      </c>
      <c r="AD228">
        <f>HLOOKUP(A228,'FCFMarg BDH'!$B$1:$NK$4,4,FALSE)</f>
        <v>-7.0734920268279017E-2</v>
      </c>
    </row>
    <row r="229" spans="1:30" x14ac:dyDescent="0.25">
      <c r="A229" t="s">
        <v>389</v>
      </c>
      <c r="B229" t="s">
        <v>748</v>
      </c>
      <c r="H229" t="str">
        <f>_xll.BDP($A229,H$2)</f>
        <v>#N/A N/A</v>
      </c>
      <c r="I229" t="str">
        <f>_xll.BDP($A229,I$2)</f>
        <v>#N/A N/A</v>
      </c>
      <c r="J229" t="str">
        <f>_xll.BDP($A229,J$2)</f>
        <v>#N/A N/A</v>
      </c>
      <c r="K229" t="str">
        <f>_xll.BDP($A229,K$2)</f>
        <v>#N/A N/A</v>
      </c>
      <c r="L229" t="str">
        <f>_xll.BDP($A229,L$2)</f>
        <v>#N/A N/A</v>
      </c>
      <c r="M229" t="str">
        <f>_xll.BDP($A229,M$2)</f>
        <v>#N/A N/A</v>
      </c>
      <c r="O229">
        <f>_xll.BDP($A229,O$2)</f>
        <v>1172.558</v>
      </c>
      <c r="P229">
        <f>_xll.BDP($A229,P$2)</f>
        <v>106.80000000000001</v>
      </c>
      <c r="Q229">
        <f>_xll.BDP($A229,Q$2)</f>
        <v>8.4104155188911776</v>
      </c>
      <c r="R229">
        <f>_xll.BDP($A229,R$2)</f>
        <v>9.1082914448581658</v>
      </c>
      <c r="S229" t="str">
        <f>_xll.BDP($A229,S$2)</f>
        <v>#N/A N/A</v>
      </c>
      <c r="T229">
        <f>_xll.BDP($A229,T$2)</f>
        <v>0</v>
      </c>
      <c r="U229" t="str">
        <f>_xll.BDP($A229,U$2)</f>
        <v>#N/A N/A</v>
      </c>
      <c r="V229">
        <f>_xll.BDP($A229,V$2)</f>
        <v>1343.5509999999999</v>
      </c>
      <c r="W229">
        <f>_xll.BDP($A229,W$2)</f>
        <v>98.61699999999999</v>
      </c>
      <c r="X229">
        <f>_xll.BDP($A229,X$2)</f>
        <v>-38.453538516876421</v>
      </c>
      <c r="Y229">
        <f>_xll.BDP($A229,Y$2)</f>
        <v>0</v>
      </c>
      <c r="Z229">
        <f>_xll.BDP($A229,Z$2)</f>
        <v>169.47899999999998</v>
      </c>
      <c r="AA229">
        <f>_xll.BDP($A229,AA$2)</f>
        <v>22.245999999999981</v>
      </c>
      <c r="AB229">
        <f>_xll.BDP($A229,AB$2)</f>
        <v>230.26299999999998</v>
      </c>
      <c r="AC229">
        <f>HLOOKUP(A229,'OperMarg BDH'!$B$1:$NK$4,4,FALSE)</f>
        <v>3.4776105132708066</v>
      </c>
      <c r="AD229">
        <f>HLOOKUP(A229,'FCFMarg BDH'!$B$1:$NK$4,4,FALSE)</f>
        <v>1.1729444890496334</v>
      </c>
    </row>
    <row r="230" spans="1:30" x14ac:dyDescent="0.25">
      <c r="A230" t="s">
        <v>390</v>
      </c>
      <c r="B230" t="s">
        <v>749</v>
      </c>
      <c r="H230" t="str">
        <f>_xll.BDP($A230,H$2)</f>
        <v>#N/A N/A</v>
      </c>
      <c r="I230" t="str">
        <f>_xll.BDP($A230,I$2)</f>
        <v>#N/A N/A</v>
      </c>
      <c r="J230" t="str">
        <f>_xll.BDP($A230,J$2)</f>
        <v>#N/A N/A</v>
      </c>
      <c r="K230" t="str">
        <f>_xll.BDP($A230,K$2)</f>
        <v>#N/A N/A</v>
      </c>
      <c r="L230" t="str">
        <f>_xll.BDP($A230,L$2)</f>
        <v>#N/A N/A</v>
      </c>
      <c r="M230" t="str">
        <f>_xll.BDP($A230,M$2)</f>
        <v>#N/A N/A</v>
      </c>
      <c r="O230">
        <f>_xll.BDP($A230,O$2)</f>
        <v>332.32499999999999</v>
      </c>
      <c r="P230">
        <f>_xll.BDP($A230,P$2)</f>
        <v>16</v>
      </c>
      <c r="Q230">
        <f>_xll.BDP($A230,Q$2)</f>
        <v>3.9858572180847069</v>
      </c>
      <c r="R230">
        <f>_xll.BDP($A230,R$2)</f>
        <v>4.8145640562702177</v>
      </c>
      <c r="S230">
        <f>_xll.BDP($A230,S$2)</f>
        <v>16</v>
      </c>
      <c r="T230">
        <f>_xll.BDP($A230,T$2)</f>
        <v>0</v>
      </c>
      <c r="U230">
        <f>_xll.BDP($A230,U$2)</f>
        <v>24.928571428571427</v>
      </c>
      <c r="V230">
        <f>_xll.BDP($A230,V$2)</f>
        <v>127.39399999999999</v>
      </c>
      <c r="W230">
        <f>_xll.BDP($A230,W$2)</f>
        <v>13.245999999999999</v>
      </c>
      <c r="X230">
        <f>_xll.BDP($A230,X$2)</f>
        <v>1.161269817986236</v>
      </c>
      <c r="Y230">
        <f>_xll.BDP($A230,Y$2)</f>
        <v>0.7849663249446599</v>
      </c>
      <c r="Z230">
        <f>_xll.BDP($A230,Z$2)</f>
        <v>17.259999999999998</v>
      </c>
      <c r="AA230">
        <f>_xll.BDP($A230,AA$2)</f>
        <v>1.304000000000002</v>
      </c>
      <c r="AB230">
        <f>_xll.BDP($A230,AB$2)</f>
        <v>4.9999999999999996E-2</v>
      </c>
      <c r="AC230">
        <f>HLOOKUP(A230,'OperMarg BDH'!$B$1:$NK$4,4,FALSE)</f>
        <v>4.7417581518548939</v>
      </c>
      <c r="AD230">
        <f>HLOOKUP(A230,'FCFMarg BDH'!$B$1:$NK$4,4,FALSE)</f>
        <v>0.80869086976511662</v>
      </c>
    </row>
    <row r="231" spans="1:30" x14ac:dyDescent="0.25">
      <c r="A231" t="s">
        <v>391</v>
      </c>
      <c r="B231" t="s">
        <v>750</v>
      </c>
      <c r="H231" t="str">
        <f>_xll.BDP($A231,H$2)</f>
        <v>#N/A N/A</v>
      </c>
      <c r="I231" t="str">
        <f>_xll.BDP($A231,I$2)</f>
        <v>#N/A N/A</v>
      </c>
      <c r="J231" t="str">
        <f>_xll.BDP($A231,J$2)</f>
        <v>#N/A N/A</v>
      </c>
      <c r="K231" t="str">
        <f>_xll.BDP($A231,K$2)</f>
        <v>#N/A N/A</v>
      </c>
      <c r="L231" t="str">
        <f>_xll.BDP($A231,L$2)</f>
        <v>#N/A N/A</v>
      </c>
      <c r="M231" t="str">
        <f>_xll.BDP($A231,M$2)</f>
        <v>#N/A N/A</v>
      </c>
      <c r="O231">
        <f>_xll.BDP($A231,O$2)</f>
        <v>18.749469999999999</v>
      </c>
      <c r="P231">
        <f>_xll.BDP($A231,P$2)</f>
        <v>-11.189978999999999</v>
      </c>
      <c r="Q231">
        <f>_xll.BDP($A231,Q$2)</f>
        <v>-174.26678194103621</v>
      </c>
      <c r="R231">
        <f>_xll.BDP($A231,R$2)</f>
        <v>-59.681574999186651</v>
      </c>
      <c r="S231">
        <f>_xll.BDP($A231,S$2)</f>
        <v>-0.37867393081265738</v>
      </c>
      <c r="T231" t="str">
        <f>_xll.BDP($A231,T$2)</f>
        <v>#N/A N/A</v>
      </c>
      <c r="U231" t="str">
        <f>_xll.BDP($A231,U$2)</f>
        <v>#N/A N/A</v>
      </c>
      <c r="V231">
        <f>_xll.BDP($A231,V$2)</f>
        <v>22.508724999999998</v>
      </c>
      <c r="W231">
        <f>_xll.BDP($A231,W$2)</f>
        <v>-32.674098000000001</v>
      </c>
      <c r="X231" t="str">
        <f>_xll.BDP($A231,X$2)</f>
        <v>#N/A N/A</v>
      </c>
      <c r="Y231">
        <f>_xll.BDP($A231,Y$2)</f>
        <v>131.28435306753272</v>
      </c>
      <c r="Z231">
        <f>_xll.BDP($A231,Z$2)</f>
        <v>-10.809953999999999</v>
      </c>
      <c r="AA231" t="str">
        <f>_xll.BDP($A231,AA$2)</f>
        <v>#N/A N/A</v>
      </c>
      <c r="AB231">
        <f>_xll.BDP($A231,AB$2)</f>
        <v>0.12631899999999999</v>
      </c>
      <c r="AC231">
        <f>HLOOKUP(A231,'OperMarg BDH'!$B$1:$NK$4,4,FALSE)</f>
        <v>-0.98765267603475526</v>
      </c>
      <c r="AD231">
        <f>HLOOKUP(A231,'FCFMarg BDH'!$B$1:$NK$4,4,FALSE)</f>
        <v>-0.40093185349776261</v>
      </c>
    </row>
    <row r="232" spans="1:30" x14ac:dyDescent="0.25">
      <c r="A232" t="s">
        <v>107</v>
      </c>
      <c r="B232" t="s">
        <v>751</v>
      </c>
      <c r="H232" t="str">
        <f>_xll.BDP($A232,H$2)</f>
        <v>BBB+</v>
      </c>
      <c r="I232" t="str">
        <f>_xll.BDP($A232,I$2)</f>
        <v>#N/A N/A</v>
      </c>
      <c r="J232" t="str">
        <f>_xll.BDP($A232,J$2)</f>
        <v>Baa1</v>
      </c>
      <c r="K232" t="str">
        <f>_xll.BDP($A232,K$2)</f>
        <v>WR</v>
      </c>
      <c r="L232" t="str">
        <f>_xll.BDP($A232,L$2)</f>
        <v>Baa1</v>
      </c>
      <c r="M232" t="str">
        <f>_xll.BDP($A232,M$2)</f>
        <v>A</v>
      </c>
      <c r="O232">
        <f>_xll.BDP($A232,O$2)</f>
        <v>6325.1</v>
      </c>
      <c r="P232">
        <f>_xll.BDP($A232,P$2)</f>
        <v>1128.1999999999998</v>
      </c>
      <c r="Q232">
        <f>_xll.BDP($A232,Q$2)</f>
        <v>11.609302619721426</v>
      </c>
      <c r="R232">
        <f>_xll.BDP($A232,R$2)</f>
        <v>17.836872144313919</v>
      </c>
      <c r="S232">
        <f>_xll.BDP($A232,S$2)</f>
        <v>1.1332998493219486</v>
      </c>
      <c r="T232">
        <f>_xll.BDP($A232,T$2)</f>
        <v>1.330454140694568</v>
      </c>
      <c r="U232">
        <f>_xll.BDP($A232,U$2)</f>
        <v>29.595567867036014</v>
      </c>
      <c r="V232">
        <f>_xll.BDP($A232,V$2)</f>
        <v>9219.1999999999989</v>
      </c>
      <c r="W232">
        <f>_xll.BDP($A232,W$2)</f>
        <v>734.3</v>
      </c>
      <c r="X232">
        <f>_xll.BDP($A232,X$2)</f>
        <v>-105.84444737884591</v>
      </c>
      <c r="Y232">
        <f>_xll.BDP($A232,Y$2)</f>
        <v>10.798116973273169</v>
      </c>
      <c r="Z232">
        <f>_xll.BDP($A232,Z$2)</f>
        <v>1349.6</v>
      </c>
      <c r="AA232">
        <f>_xll.BDP($A232,AA$2)</f>
        <v>-119.40000000000009</v>
      </c>
      <c r="AB232">
        <f>_xll.BDP($A232,AB$2)</f>
        <v>2291</v>
      </c>
      <c r="AC232">
        <f>HLOOKUP(A232,'OperMarg BDH'!$B$1:$NK$4,4,FALSE)</f>
        <v>3.9747614733634569</v>
      </c>
      <c r="AD232">
        <f>HLOOKUP(A232,'FCFMarg BDH'!$B$1:$NK$4,4,FALSE)</f>
        <v>3.512589437727236</v>
      </c>
    </row>
    <row r="233" spans="1:30" x14ac:dyDescent="0.25">
      <c r="A233" t="s">
        <v>392</v>
      </c>
      <c r="B233" t="s">
        <v>752</v>
      </c>
      <c r="H233" t="str">
        <f>_xll.BDP($A233,H$2)</f>
        <v>#N/A N/A</v>
      </c>
      <c r="I233" t="str">
        <f>_xll.BDP($A233,I$2)</f>
        <v>#N/A N/A</v>
      </c>
      <c r="J233" t="str">
        <f>_xll.BDP($A233,J$2)</f>
        <v>#N/A N/A</v>
      </c>
      <c r="K233" t="str">
        <f>_xll.BDP($A233,K$2)</f>
        <v>#N/A N/A</v>
      </c>
      <c r="L233" t="str">
        <f>_xll.BDP($A233,L$2)</f>
        <v>#N/A N/A</v>
      </c>
      <c r="M233" t="str">
        <f>_xll.BDP($A233,M$2)</f>
        <v>#N/A N/A</v>
      </c>
      <c r="O233">
        <f>_xll.BDP($A233,O$2)</f>
        <v>23.047999999999998</v>
      </c>
      <c r="P233">
        <f>_xll.BDP($A233,P$2)</f>
        <v>-4.1399999999999997</v>
      </c>
      <c r="Q233">
        <f>_xll.BDP($A233,Q$2)</f>
        <v>-42.715203054494971</v>
      </c>
      <c r="R233">
        <f>_xll.BDP($A233,R$2)</f>
        <v>-17.962513016313782</v>
      </c>
      <c r="S233">
        <f>_xll.BDP($A233,S$2)</f>
        <v>-0.81192390664836234</v>
      </c>
      <c r="T233" t="str">
        <f>_xll.BDP($A233,T$2)</f>
        <v>#N/A N/A</v>
      </c>
      <c r="U233">
        <f>_xll.BDP($A233,U$2)</f>
        <v>-8.9508021390374317</v>
      </c>
      <c r="V233">
        <f>_xll.BDP($A233,V$2)</f>
        <v>17.675000000000001</v>
      </c>
      <c r="W233">
        <f>_xll.BDP($A233,W$2)</f>
        <v>-9.8449999999999989</v>
      </c>
      <c r="X233">
        <f>_xll.BDP($A233,X$2)</f>
        <v>-22.84329103094251</v>
      </c>
      <c r="Y233">
        <f>_xll.BDP($A233,Y$2)</f>
        <v>28.848656294200847</v>
      </c>
      <c r="Z233">
        <f>_xll.BDP($A233,Z$2)</f>
        <v>-4.0209999999999999</v>
      </c>
      <c r="AA233">
        <f>_xll.BDP($A233,AA$2)</f>
        <v>-2.4930000000000021</v>
      </c>
      <c r="AB233">
        <f>_xll.BDP($A233,AB$2)</f>
        <v>6.7009999999999996</v>
      </c>
      <c r="AC233">
        <f>HLOOKUP(A233,'OperMarg BDH'!$B$1:$NK$4,4,FALSE)</f>
        <v>-1.4422338079136392</v>
      </c>
      <c r="AD233">
        <f>HLOOKUP(A233,'FCFMarg BDH'!$B$1:$NK$4,4,FALSE)</f>
        <v>-0.86377921941608415</v>
      </c>
    </row>
    <row r="234" spans="1:30" x14ac:dyDescent="0.25">
      <c r="A234" t="s">
        <v>393</v>
      </c>
      <c r="B234" t="s">
        <v>753</v>
      </c>
      <c r="H234" t="str">
        <f>_xll.BDP($A234,H$2)</f>
        <v>#N/A N/A</v>
      </c>
      <c r="I234" t="str">
        <f>_xll.BDP($A234,I$2)</f>
        <v>#N/A N/A</v>
      </c>
      <c r="J234" t="str">
        <f>_xll.BDP($A234,J$2)</f>
        <v>#N/A N/A</v>
      </c>
      <c r="K234" t="str">
        <f>_xll.BDP($A234,K$2)</f>
        <v>#N/A N/A</v>
      </c>
      <c r="L234" t="str">
        <f>_xll.BDP($A234,L$2)</f>
        <v>#N/A N/A</v>
      </c>
      <c r="M234" t="str">
        <f>_xll.BDP($A234,M$2)</f>
        <v>#N/A N/A</v>
      </c>
      <c r="O234">
        <f>_xll.BDP($A234,O$2)</f>
        <v>396.64699999999999</v>
      </c>
      <c r="P234">
        <f>_xll.BDP($A234,P$2)</f>
        <v>97.88</v>
      </c>
      <c r="Q234">
        <f>_xll.BDP($A234,Q$2)</f>
        <v>19.668370112467759</v>
      </c>
      <c r="R234">
        <f>_xll.BDP($A234,R$2)</f>
        <v>24.676853726361223</v>
      </c>
      <c r="S234" t="str">
        <f>_xll.BDP($A234,S$2)</f>
        <v>#N/A N/A</v>
      </c>
      <c r="T234">
        <f>_xll.BDP($A234,T$2)</f>
        <v>0</v>
      </c>
      <c r="U234">
        <f>_xll.BDP($A234,U$2)</f>
        <v>125.35677083333333</v>
      </c>
      <c r="V234">
        <f>_xll.BDP($A234,V$2)</f>
        <v>607.76299999999992</v>
      </c>
      <c r="W234">
        <f>_xll.BDP($A234,W$2)</f>
        <v>78.013999999999996</v>
      </c>
      <c r="X234">
        <f>_xll.BDP($A234,X$2)</f>
        <v>-53.473815930648314</v>
      </c>
      <c r="Y234">
        <f>_xll.BDP($A234,Y$2)</f>
        <v>0</v>
      </c>
      <c r="Z234">
        <f>_xll.BDP($A234,Z$2)</f>
        <v>110.946</v>
      </c>
      <c r="AA234">
        <f>_xll.BDP($A234,AA$2)</f>
        <v>-16.385000000000019</v>
      </c>
      <c r="AB234">
        <f>_xll.BDP($A234,AB$2)</f>
        <v>102.07599999999999</v>
      </c>
      <c r="AC234">
        <f>HLOOKUP(A234,'OperMarg BDH'!$B$1:$NK$4,4,FALSE)</f>
        <v>4.1401913980341023</v>
      </c>
      <c r="AD234">
        <f>HLOOKUP(A234,'FCFMarg BDH'!$B$1:$NK$4,4,FALSE)</f>
        <v>2.0325111438657464</v>
      </c>
    </row>
    <row r="235" spans="1:30" x14ac:dyDescent="0.25">
      <c r="A235" t="s">
        <v>394</v>
      </c>
      <c r="B235" t="s">
        <v>754</v>
      </c>
      <c r="H235" t="str">
        <f>_xll.BDP($A235,H$2)</f>
        <v>#N/A N/A</v>
      </c>
      <c r="I235" t="str">
        <f>_xll.BDP($A235,I$2)</f>
        <v>#N/A N/A</v>
      </c>
      <c r="J235" t="str">
        <f>_xll.BDP($A235,J$2)</f>
        <v>#N/A N/A</v>
      </c>
      <c r="K235" t="str">
        <f>_xll.BDP($A235,K$2)</f>
        <v>#N/A N/A</v>
      </c>
      <c r="L235" t="str">
        <f>_xll.BDP($A235,L$2)</f>
        <v>#N/A N/A</v>
      </c>
      <c r="M235" t="str">
        <f>_xll.BDP($A235,M$2)</f>
        <v>#N/A N/A</v>
      </c>
      <c r="O235">
        <f>_xll.BDP($A235,O$2)</f>
        <v>36.384802999999998</v>
      </c>
      <c r="P235">
        <f>_xll.BDP($A235,P$2)</f>
        <v>5.3987660000000002</v>
      </c>
      <c r="Q235">
        <f>_xll.BDP($A235,Q$2)</f>
        <v>-35.976099691951063</v>
      </c>
      <c r="R235">
        <f>_xll.BDP($A235,R$2)</f>
        <v>14.837969577573363</v>
      </c>
      <c r="S235">
        <f>_xll.BDP($A235,S$2)</f>
        <v>0.73720016746461792</v>
      </c>
      <c r="T235" t="str">
        <f>_xll.BDP($A235,T$2)</f>
        <v>#N/A N/A</v>
      </c>
      <c r="U235">
        <f>_xll.BDP($A235,U$2)</f>
        <v>-17.049233994453942</v>
      </c>
      <c r="V235">
        <f>_xll.BDP($A235,V$2)</f>
        <v>94.903273999999996</v>
      </c>
      <c r="W235">
        <f>_xll.BDP($A235,W$2)</f>
        <v>-13.089832999999999</v>
      </c>
      <c r="X235">
        <f>_xll.BDP($A235,X$2)</f>
        <v>-5.2558138489581445</v>
      </c>
      <c r="Y235">
        <f>_xll.BDP($A235,Y$2)</f>
        <v>7.7166336748298061</v>
      </c>
      <c r="Z235">
        <f>_xll.BDP($A235,Z$2)</f>
        <v>18.634902</v>
      </c>
      <c r="AA235">
        <f>_xll.BDP($A235,AA$2)</f>
        <v>-21.060863000000001</v>
      </c>
      <c r="AB235">
        <f>_xll.BDP($A235,AB$2)</f>
        <v>11.462695</v>
      </c>
      <c r="AC235">
        <f>HLOOKUP(A235,'OperMarg BDH'!$B$1:$NK$4,4,FALSE)</f>
        <v>1.4708569037172761E-2</v>
      </c>
      <c r="AD235">
        <f>HLOOKUP(A235,'FCFMarg BDH'!$B$1:$NK$4,4,FALSE)</f>
        <v>0.4249082307327553</v>
      </c>
    </row>
    <row r="236" spans="1:30" x14ac:dyDescent="0.25">
      <c r="A236" t="s">
        <v>395</v>
      </c>
      <c r="B236" t="s">
        <v>755</v>
      </c>
      <c r="H236" t="str">
        <f>_xll.BDP($A236,H$2)</f>
        <v>BB-</v>
      </c>
      <c r="I236" t="str">
        <f>_xll.BDP($A236,I$2)</f>
        <v>#N/A N/A</v>
      </c>
      <c r="J236" t="str">
        <f>_xll.BDP($A236,J$2)</f>
        <v>B1</v>
      </c>
      <c r="K236" t="str">
        <f>_xll.BDP($A236,K$2)</f>
        <v>#N/A N/A</v>
      </c>
      <c r="L236" t="str">
        <f>_xll.BDP($A236,L$2)</f>
        <v>Ba3</v>
      </c>
      <c r="M236" t="str">
        <f>_xll.BDP($A236,M$2)</f>
        <v>#N/A N/A</v>
      </c>
      <c r="O236">
        <f>_xll.BDP($A236,O$2)</f>
        <v>1855.279</v>
      </c>
      <c r="P236">
        <f>_xll.BDP($A236,P$2)</f>
        <v>339.42199999999997</v>
      </c>
      <c r="Q236">
        <f>_xll.BDP($A236,Q$2)</f>
        <v>2.6131918703332491</v>
      </c>
      <c r="R236">
        <f>_xll.BDP($A236,R$2)</f>
        <v>18.294930304283074</v>
      </c>
      <c r="S236">
        <f>_xll.BDP($A236,S$2)</f>
        <v>0.14418144104979713</v>
      </c>
      <c r="T236">
        <f>_xll.BDP($A236,T$2)</f>
        <v>12.432004646392768</v>
      </c>
      <c r="U236">
        <f>_xll.BDP($A236,U$2)</f>
        <v>1.8664919755819607</v>
      </c>
      <c r="V236">
        <f>_xll.BDP($A236,V$2)</f>
        <v>5958.6030000000001</v>
      </c>
      <c r="W236">
        <f>_xll.BDP($A236,W$2)</f>
        <v>48.481999999999999</v>
      </c>
      <c r="X236">
        <f>_xll.BDP($A236,X$2)</f>
        <v>57.137111478559241</v>
      </c>
      <c r="Y236">
        <f>_xll.BDP($A236,Y$2)</f>
        <v>39.508102822087658</v>
      </c>
      <c r="Z236">
        <f>_xll.BDP($A236,Z$2)</f>
        <v>395.01</v>
      </c>
      <c r="AA236">
        <f>_xll.BDP($A236,AA$2)</f>
        <v>16.611000000000217</v>
      </c>
      <c r="AB236">
        <f>_xll.BDP($A236,AB$2)</f>
        <v>808.11799999999994</v>
      </c>
      <c r="AC236">
        <f>HLOOKUP(A236,'OperMarg BDH'!$B$1:$NK$4,4,FALSE)</f>
        <v>0.68352957531579472</v>
      </c>
      <c r="AD236">
        <f>HLOOKUP(A236,'FCFMarg BDH'!$B$1:$NK$4,4,FALSE)</f>
        <v>3.9314019209009028</v>
      </c>
    </row>
    <row r="237" spans="1:30" x14ac:dyDescent="0.25">
      <c r="A237" t="s">
        <v>396</v>
      </c>
      <c r="B237" t="s">
        <v>756</v>
      </c>
      <c r="H237" t="str">
        <f>_xll.BDP($A237,H$2)</f>
        <v>#N/A N/A</v>
      </c>
      <c r="I237" t="str">
        <f>_xll.BDP($A237,I$2)</f>
        <v>#N/A N/A</v>
      </c>
      <c r="J237" t="str">
        <f>_xll.BDP($A237,J$2)</f>
        <v>#N/A N/A</v>
      </c>
      <c r="K237" t="str">
        <f>_xll.BDP($A237,K$2)</f>
        <v>#N/A N/A</v>
      </c>
      <c r="L237" t="str">
        <f>_xll.BDP($A237,L$2)</f>
        <v>#N/A N/A</v>
      </c>
      <c r="M237" t="str">
        <f>_xll.BDP($A237,M$2)</f>
        <v>#N/A N/A</v>
      </c>
      <c r="O237">
        <f>_xll.BDP($A237,O$2)</f>
        <v>25.934906999999999</v>
      </c>
      <c r="P237">
        <f>_xll.BDP($A237,P$2)</f>
        <v>12.240706000000001</v>
      </c>
      <c r="Q237">
        <f>_xll.BDP($A237,Q$2)</f>
        <v>55.499778734506357</v>
      </c>
      <c r="R237">
        <f>_xll.BDP($A237,R$2)</f>
        <v>47.197801788917161</v>
      </c>
      <c r="S237" t="str">
        <f>_xll.BDP($A237,S$2)</f>
        <v>#N/A N/A</v>
      </c>
      <c r="T237">
        <f>_xll.BDP($A237,T$2)</f>
        <v>0</v>
      </c>
      <c r="U237" t="str">
        <f>_xll.BDP($A237,U$2)</f>
        <v>#N/A N/A</v>
      </c>
      <c r="V237">
        <f>_xll.BDP($A237,V$2)</f>
        <v>105.242043</v>
      </c>
      <c r="W237">
        <f>_xll.BDP($A237,W$2)</f>
        <v>14.393815999999999</v>
      </c>
      <c r="X237">
        <f>_xll.BDP($A237,X$2)</f>
        <v>-92.227985245134775</v>
      </c>
      <c r="Y237">
        <f>_xll.BDP($A237,Y$2)</f>
        <v>0</v>
      </c>
      <c r="Z237">
        <f>_xll.BDP($A237,Z$2)</f>
        <v>12.401423999999999</v>
      </c>
      <c r="AA237">
        <f>_xll.BDP($A237,AA$2)</f>
        <v>0.3745219999999998</v>
      </c>
      <c r="AB237">
        <f>_xll.BDP($A237,AB$2)</f>
        <v>1.2623</v>
      </c>
      <c r="AC237">
        <f>HLOOKUP(A237,'OperMarg BDH'!$B$1:$NK$4,4,FALSE)</f>
        <v>10.198383654030982</v>
      </c>
      <c r="AD237">
        <f>HLOOKUP(A237,'FCFMarg BDH'!$B$1:$NK$4,4,FALSE)</f>
        <v>3.191778758697605</v>
      </c>
    </row>
    <row r="238" spans="1:30" x14ac:dyDescent="0.25">
      <c r="A238" t="s">
        <v>21</v>
      </c>
      <c r="B238" t="s">
        <v>757</v>
      </c>
      <c r="H238" t="str">
        <f>_xll.BDP($A238,H$2)</f>
        <v>BB+u</v>
      </c>
      <c r="I238" t="str">
        <f>_xll.BDP($A238,I$2)</f>
        <v>#N/A N/A</v>
      </c>
      <c r="J238" t="str">
        <f>_xll.BDP($A238,J$2)</f>
        <v>#N/A N/A</v>
      </c>
      <c r="K238" t="str">
        <f>_xll.BDP($A238,K$2)</f>
        <v>#N/A N/A</v>
      </c>
      <c r="L238" t="str">
        <f>_xll.BDP($A238,L$2)</f>
        <v>#N/A N/A</v>
      </c>
      <c r="M238" t="str">
        <f>_xll.BDP($A238,M$2)</f>
        <v>#N/A N/A</v>
      </c>
      <c r="O238">
        <f>_xll.BDP($A238,O$2)</f>
        <v>4130.1620000000003</v>
      </c>
      <c r="P238">
        <f>_xll.BDP($A238,P$2)</f>
        <v>579.95999999999992</v>
      </c>
      <c r="Q238">
        <f>_xll.BDP($A238,Q$2)</f>
        <v>12.014710318868847</v>
      </c>
      <c r="R238">
        <f>_xll.BDP($A238,R$2)</f>
        <v>14.042064209587901</v>
      </c>
      <c r="S238">
        <f>_xll.BDP($A238,S$2)</f>
        <v>0.42124010017489932</v>
      </c>
      <c r="T238">
        <f>_xll.BDP($A238,T$2)</f>
        <v>1.6293458124094866</v>
      </c>
      <c r="U238">
        <f>_xll.BDP($A238,U$2)</f>
        <v>70.417983338121232</v>
      </c>
      <c r="V238">
        <f>_xll.BDP($A238,V$2)</f>
        <v>7250.8939999999993</v>
      </c>
      <c r="W238">
        <f>_xll.BDP($A238,W$2)</f>
        <v>496.22699999999998</v>
      </c>
      <c r="X238">
        <f>_xll.BDP($A238,X$2)</f>
        <v>-73.939042248919407</v>
      </c>
      <c r="Y238">
        <f>_xll.BDP($A238,Y$2)</f>
        <v>18.987893079115484</v>
      </c>
      <c r="Z238">
        <f>_xll.BDP($A238,Z$2)</f>
        <v>835.14599999999996</v>
      </c>
      <c r="AA238">
        <f>_xll.BDP($A238,AA$2)</f>
        <v>-63.237999999999943</v>
      </c>
      <c r="AB238">
        <f>_xll.BDP($A238,AB$2)</f>
        <v>1151.587</v>
      </c>
      <c r="AC238">
        <f>HLOOKUP(A238,'OperMarg BDH'!$B$1:$NK$4,4,FALSE)</f>
        <v>3.6968584713891257</v>
      </c>
      <c r="AD238">
        <f>HLOOKUP(A238,'FCFMarg BDH'!$B$1:$NK$4,4,FALSE)</f>
        <v>1.1791468431940688</v>
      </c>
    </row>
    <row r="239" spans="1:30" x14ac:dyDescent="0.25">
      <c r="A239" t="s">
        <v>397</v>
      </c>
      <c r="B239" t="s">
        <v>758</v>
      </c>
      <c r="H239" t="str">
        <f>_xll.BDP($A239,H$2)</f>
        <v>#N/A N/A</v>
      </c>
      <c r="I239" t="str">
        <f>_xll.BDP($A239,I$2)</f>
        <v>#N/A N/A</v>
      </c>
      <c r="J239" t="str">
        <f>_xll.BDP($A239,J$2)</f>
        <v>#N/A N/A</v>
      </c>
      <c r="K239" t="str">
        <f>_xll.BDP($A239,K$2)</f>
        <v>#N/A N/A</v>
      </c>
      <c r="L239" t="str">
        <f>_xll.BDP($A239,L$2)</f>
        <v>#N/A N/A</v>
      </c>
      <c r="M239" t="str">
        <f>_xll.BDP($A239,M$2)</f>
        <v>#N/A N/A</v>
      </c>
      <c r="O239">
        <f>_xll.BDP($A239,O$2)</f>
        <v>390.87099999999998</v>
      </c>
      <c r="P239">
        <f>_xll.BDP($A239,P$2)</f>
        <v>-89.94</v>
      </c>
      <c r="Q239">
        <f>_xll.BDP($A239,Q$2)</f>
        <v>-26.18024872656196</v>
      </c>
      <c r="R239">
        <f>_xll.BDP($A239,R$2)</f>
        <v>-23.010149128484848</v>
      </c>
      <c r="S239">
        <f>_xll.BDP($A239,S$2)</f>
        <v>-9.0610517831956496</v>
      </c>
      <c r="T239" t="str">
        <f>_xll.BDP($A239,T$2)</f>
        <v>#N/A N/A</v>
      </c>
      <c r="U239" t="str">
        <f>_xll.BDP($A239,U$2)</f>
        <v>#N/A N/A</v>
      </c>
      <c r="V239">
        <f>_xll.BDP($A239,V$2)</f>
        <v>365.685</v>
      </c>
      <c r="W239">
        <f>_xll.BDP($A239,W$2)</f>
        <v>-102.33099999999999</v>
      </c>
      <c r="X239">
        <f>_xll.BDP($A239,X$2)</f>
        <v>-42.87157092839827</v>
      </c>
      <c r="Y239">
        <f>_xll.BDP($A239,Y$2)</f>
        <v>2.7143579856980731</v>
      </c>
      <c r="Z239">
        <f>_xll.BDP($A239,Z$2)</f>
        <v>-81.183999999999997</v>
      </c>
      <c r="AA239">
        <f>_xll.BDP($A239,AA$2)</f>
        <v>-33.190000000000026</v>
      </c>
      <c r="AB239">
        <f>_xll.BDP($A239,AB$2)</f>
        <v>98.972999999999999</v>
      </c>
      <c r="AC239">
        <f>HLOOKUP(A239,'OperMarg BDH'!$B$1:$NK$4,4,FALSE)</f>
        <v>-1.6211243203341414</v>
      </c>
      <c r="AD239">
        <f>HLOOKUP(A239,'FCFMarg BDH'!$B$1:$NK$4,4,FALSE)</f>
        <v>-1.50991756436414</v>
      </c>
    </row>
    <row r="240" spans="1:30" x14ac:dyDescent="0.25">
      <c r="A240" t="s">
        <v>398</v>
      </c>
      <c r="B240" t="s">
        <v>759</v>
      </c>
      <c r="H240" t="str">
        <f>_xll.BDP($A240,H$2)</f>
        <v>#N/A N/A</v>
      </c>
      <c r="I240" t="str">
        <f>_xll.BDP($A240,I$2)</f>
        <v>#N/A N/A</v>
      </c>
      <c r="J240" t="str">
        <f>_xll.BDP($A240,J$2)</f>
        <v>#N/A N/A</v>
      </c>
      <c r="K240" t="str">
        <f>_xll.BDP($A240,K$2)</f>
        <v>#N/A N/A</v>
      </c>
      <c r="L240" t="str">
        <f>_xll.BDP($A240,L$2)</f>
        <v>#N/A N/A</v>
      </c>
      <c r="M240" t="str">
        <f>_xll.BDP($A240,M$2)</f>
        <v>#N/A N/A</v>
      </c>
      <c r="O240">
        <f>_xll.BDP($A240,O$2)</f>
        <v>380.58499999999998</v>
      </c>
      <c r="P240">
        <f>_xll.BDP($A240,P$2)</f>
        <v>42.927999999999997</v>
      </c>
      <c r="Q240">
        <f>_xll.BDP($A240,Q$2)</f>
        <v>9.2749320125596135</v>
      </c>
      <c r="R240">
        <f>_xll.BDP($A240,R$2)</f>
        <v>11.279477646255106</v>
      </c>
      <c r="S240" t="str">
        <f>_xll.BDP($A240,S$2)</f>
        <v>#N/A N/A</v>
      </c>
      <c r="T240">
        <f>_xll.BDP($A240,T$2)</f>
        <v>0</v>
      </c>
      <c r="U240">
        <f>_xll.BDP($A240,U$2)</f>
        <v>439.86885245901641</v>
      </c>
      <c r="V240">
        <f>_xll.BDP($A240,V$2)</f>
        <v>492.50099999999998</v>
      </c>
      <c r="W240">
        <f>_xll.BDP($A240,W$2)</f>
        <v>35.298999999999999</v>
      </c>
      <c r="X240">
        <f>_xll.BDP($A240,X$2)</f>
        <v>-29.951833396848681</v>
      </c>
      <c r="Y240">
        <f>_xll.BDP($A240,Y$2)</f>
        <v>0</v>
      </c>
      <c r="Z240">
        <f>_xll.BDP($A240,Z$2)</f>
        <v>55.262999999999998</v>
      </c>
      <c r="AA240">
        <f>_xll.BDP($A240,AA$2)</f>
        <v>1.4769999999999897</v>
      </c>
      <c r="AB240">
        <f>_xll.BDP($A240,AB$2)</f>
        <v>104.53099999999999</v>
      </c>
      <c r="AC240">
        <f>HLOOKUP(A240,'OperMarg BDH'!$B$1:$NK$4,4,FALSE)</f>
        <v>2.9242883764202858</v>
      </c>
      <c r="AD240">
        <f>HLOOKUP(A240,'FCFMarg BDH'!$B$1:$NK$4,4,FALSE)</f>
        <v>1.3893508765239548</v>
      </c>
    </row>
    <row r="241" spans="1:30" x14ac:dyDescent="0.25">
      <c r="A241" t="s">
        <v>399</v>
      </c>
      <c r="B241" t="s">
        <v>760</v>
      </c>
      <c r="H241" t="str">
        <f>_xll.BDP($A241,H$2)</f>
        <v>#N/A N/A</v>
      </c>
      <c r="I241" t="str">
        <f>_xll.BDP($A241,I$2)</f>
        <v>#N/A N/A</v>
      </c>
      <c r="J241" t="str">
        <f>_xll.BDP($A241,J$2)</f>
        <v>#N/A N/A</v>
      </c>
      <c r="K241" t="str">
        <f>_xll.BDP($A241,K$2)</f>
        <v>#N/A N/A</v>
      </c>
      <c r="L241" t="str">
        <f>_xll.BDP($A241,L$2)</f>
        <v>#N/A N/A</v>
      </c>
      <c r="M241" t="str">
        <f>_xll.BDP($A241,M$2)</f>
        <v>#N/A N/A</v>
      </c>
      <c r="O241">
        <f>_xll.BDP($A241,O$2)</f>
        <v>1453.9290000000001</v>
      </c>
      <c r="P241">
        <f>_xll.BDP($A241,P$2)</f>
        <v>223.04400000000001</v>
      </c>
      <c r="Q241">
        <f>_xll.BDP($A241,Q$2)</f>
        <v>5.08250402873868</v>
      </c>
      <c r="R241">
        <f>_xll.BDP($A241,R$2)</f>
        <v>15.340776612888249</v>
      </c>
      <c r="S241">
        <f>_xll.BDP($A241,S$2)</f>
        <v>6.2247153382451446</v>
      </c>
      <c r="T241">
        <f>_xll.BDP($A241,T$2)</f>
        <v>0.28915203682990481</v>
      </c>
      <c r="U241" t="str">
        <f>_xll.BDP($A241,U$2)</f>
        <v>#N/A N/A</v>
      </c>
      <c r="V241">
        <f>_xll.BDP($A241,V$2)</f>
        <v>1323.075</v>
      </c>
      <c r="W241">
        <f>_xll.BDP($A241,W$2)</f>
        <v>73.896000000000001</v>
      </c>
      <c r="X241">
        <f>_xll.BDP($A241,X$2)</f>
        <v>-42.064149111776075</v>
      </c>
      <c r="Y241">
        <f>_xll.BDP($A241,Y$2)</f>
        <v>2.7082364945297885</v>
      </c>
      <c r="Z241">
        <f>_xll.BDP($A241,Z$2)</f>
        <v>237.893</v>
      </c>
      <c r="AA241">
        <f>_xll.BDP($A241,AA$2)</f>
        <v>-113.02399999999994</v>
      </c>
      <c r="AB241">
        <f>_xll.BDP($A241,AB$2)</f>
        <v>297.952</v>
      </c>
      <c r="AC241">
        <f>HLOOKUP(A241,'OperMarg BDH'!$B$1:$NK$4,4,FALSE)</f>
        <v>1.5232253584422708</v>
      </c>
      <c r="AD241">
        <f>HLOOKUP(A241,'FCFMarg BDH'!$B$1:$NK$4,4,FALSE)</f>
        <v>4.5128312603312508E-2</v>
      </c>
    </row>
    <row r="242" spans="1:30" x14ac:dyDescent="0.25">
      <c r="A242" t="s">
        <v>400</v>
      </c>
      <c r="B242" t="s">
        <v>761</v>
      </c>
      <c r="H242" t="str">
        <f>_xll.BDP($A242,H$2)</f>
        <v>BB+</v>
      </c>
      <c r="I242" t="str">
        <f>_xll.BDP($A242,I$2)</f>
        <v>#N/A N/A</v>
      </c>
      <c r="J242" t="str">
        <f>_xll.BDP($A242,J$2)</f>
        <v>#N/A N/A</v>
      </c>
      <c r="K242" t="str">
        <f>_xll.BDP($A242,K$2)</f>
        <v>#N/A N/A</v>
      </c>
      <c r="L242" t="str">
        <f>_xll.BDP($A242,L$2)</f>
        <v>#N/A N/A</v>
      </c>
      <c r="M242" t="str">
        <f>_xll.BDP($A242,M$2)</f>
        <v>#N/A N/A</v>
      </c>
      <c r="O242">
        <f>_xll.BDP($A242,O$2)</f>
        <v>2782.7</v>
      </c>
      <c r="P242">
        <f>_xll.BDP($A242,P$2)</f>
        <v>170.8</v>
      </c>
      <c r="Q242">
        <f>_xll.BDP($A242,Q$2)</f>
        <v>7.8413052071728897</v>
      </c>
      <c r="R242">
        <f>_xll.BDP($A242,R$2)</f>
        <v>6.1379235993818959</v>
      </c>
      <c r="S242">
        <f>_xll.BDP($A242,S$2)</f>
        <v>0.1812778603268945</v>
      </c>
      <c r="T242">
        <f>_xll.BDP($A242,T$2)</f>
        <v>1.7986483800437287</v>
      </c>
      <c r="U242">
        <f>_xll.BDP($A242,U$2)</f>
        <v>11.139896373056994</v>
      </c>
      <c r="V242">
        <f>_xll.BDP($A242,V$2)</f>
        <v>3257</v>
      </c>
      <c r="W242">
        <f>_xll.BDP($A242,W$2)</f>
        <v>218.2</v>
      </c>
      <c r="X242">
        <f>_xll.BDP($A242,X$2)</f>
        <v>21.28732849071832</v>
      </c>
      <c r="Y242">
        <f>_xll.BDP($A242,Y$2)</f>
        <v>28.928461774639242</v>
      </c>
      <c r="Z242">
        <f>_xll.BDP($A242,Z$2)</f>
        <v>327.3</v>
      </c>
      <c r="AA242">
        <f>_xll.BDP($A242,AA$2)</f>
        <v>55.899999999999977</v>
      </c>
      <c r="AB242">
        <f>_xll.BDP($A242,AB$2)</f>
        <v>509.5</v>
      </c>
      <c r="AC242">
        <f>HLOOKUP(A242,'OperMarg BDH'!$B$1:$NK$4,4,FALSE)</f>
        <v>0.53223739882823617</v>
      </c>
      <c r="AD242">
        <f>HLOOKUP(A242,'FCFMarg BDH'!$B$1:$NK$4,4,FALSE)</f>
        <v>0.72870644058795153</v>
      </c>
    </row>
    <row r="243" spans="1:30" x14ac:dyDescent="0.25">
      <c r="A243" t="s">
        <v>401</v>
      </c>
      <c r="B243" t="s">
        <v>762</v>
      </c>
      <c r="H243" t="str">
        <f>_xll.BDP($A243,H$2)</f>
        <v>#N/A N/A</v>
      </c>
      <c r="I243" t="str">
        <f>_xll.BDP($A243,I$2)</f>
        <v>#N/A N/A</v>
      </c>
      <c r="J243" t="str">
        <f>_xll.BDP($A243,J$2)</f>
        <v>#N/A N/A</v>
      </c>
      <c r="K243" t="str">
        <f>_xll.BDP($A243,K$2)</f>
        <v>#N/A N/A</v>
      </c>
      <c r="L243" t="str">
        <f>_xll.BDP($A243,L$2)</f>
        <v>#N/A N/A</v>
      </c>
      <c r="M243" t="str">
        <f>_xll.BDP($A243,M$2)</f>
        <v>#N/A N/A</v>
      </c>
      <c r="O243">
        <f>_xll.BDP($A243,O$2)</f>
        <v>906.74199999999996</v>
      </c>
      <c r="P243">
        <f>_xll.BDP($A243,P$2)</f>
        <v>74.571999999999989</v>
      </c>
      <c r="Q243">
        <f>_xll.BDP($A243,Q$2)</f>
        <v>8.9656153569593133</v>
      </c>
      <c r="R243">
        <f>_xll.BDP($A243,R$2)</f>
        <v>8.2241696094368635</v>
      </c>
      <c r="S243">
        <f>_xll.BDP($A243,S$2)</f>
        <v>2.0016642061468257</v>
      </c>
      <c r="T243">
        <f>_xll.BDP($A243,T$2)</f>
        <v>0.27487567695190873</v>
      </c>
      <c r="U243" t="str">
        <f>_xll.BDP($A243,U$2)</f>
        <v>#N/A N/A</v>
      </c>
      <c r="V243">
        <f>_xll.BDP($A243,V$2)</f>
        <v>1024.1859999999999</v>
      </c>
      <c r="W243">
        <f>_xll.BDP($A243,W$2)</f>
        <v>81.295000000000002</v>
      </c>
      <c r="X243">
        <f>_xll.BDP($A243,X$2)</f>
        <v>-0.29612204136313985</v>
      </c>
      <c r="Y243">
        <f>_xll.BDP($A243,Y$2)</f>
        <v>3.6375228718221102</v>
      </c>
      <c r="Z243">
        <f>_xll.BDP($A243,Z$2)</f>
        <v>129.16999999999999</v>
      </c>
      <c r="AA243">
        <f>_xll.BDP($A243,AA$2)</f>
        <v>-13.745999999999924</v>
      </c>
      <c r="AB243">
        <f>_xll.BDP($A243,AB$2)</f>
        <v>38.830999999999996</v>
      </c>
      <c r="AC243">
        <f>HLOOKUP(A243,'OperMarg BDH'!$B$1:$NK$4,4,FALSE)</f>
        <v>3.7011754458618555</v>
      </c>
      <c r="AD243">
        <f>HLOOKUP(A243,'FCFMarg BDH'!$B$1:$NK$4,4,FALSE)</f>
        <v>6.3763170343434414E-2</v>
      </c>
    </row>
    <row r="244" spans="1:30" x14ac:dyDescent="0.25">
      <c r="A244" t="s">
        <v>402</v>
      </c>
      <c r="B244" t="s">
        <v>763</v>
      </c>
      <c r="H244" t="str">
        <f>_xll.BDP($A244,H$2)</f>
        <v>#N/A N/A</v>
      </c>
      <c r="I244" t="str">
        <f>_xll.BDP($A244,I$2)</f>
        <v>#N/A N/A</v>
      </c>
      <c r="J244" t="str">
        <f>_xll.BDP($A244,J$2)</f>
        <v>#N/A N/A</v>
      </c>
      <c r="K244" t="str">
        <f>_xll.BDP($A244,K$2)</f>
        <v>#N/A N/A</v>
      </c>
      <c r="L244" t="str">
        <f>_xll.BDP($A244,L$2)</f>
        <v>#N/A N/A</v>
      </c>
      <c r="M244" t="str">
        <f>_xll.BDP($A244,M$2)</f>
        <v>#N/A N/A</v>
      </c>
      <c r="O244">
        <f>_xll.BDP($A244,O$2)</f>
        <v>65.691999999999993</v>
      </c>
      <c r="P244">
        <f>_xll.BDP($A244,P$2)</f>
        <v>-19.967000000000002</v>
      </c>
      <c r="Q244">
        <f>_xll.BDP($A244,Q$2)</f>
        <v>-36.458016196797175</v>
      </c>
      <c r="R244">
        <f>_xll.BDP($A244,R$2)</f>
        <v>-30.394873043901853</v>
      </c>
      <c r="S244">
        <f>_xll.BDP($A244,S$2)</f>
        <v>-1.0016554630279924</v>
      </c>
      <c r="T244" t="str">
        <f>_xll.BDP($A244,T$2)</f>
        <v>#N/A N/A</v>
      </c>
      <c r="U244">
        <f>_xll.BDP($A244,U$2)</f>
        <v>-17.913590604026844</v>
      </c>
      <c r="V244">
        <f>_xll.BDP($A244,V$2)</f>
        <v>93.938999999999993</v>
      </c>
      <c r="W244">
        <f>_xll.BDP($A244,W$2)</f>
        <v>-23.95</v>
      </c>
      <c r="X244">
        <f>_xll.BDP($A244,X$2)</f>
        <v>21.356742947219651</v>
      </c>
      <c r="Y244">
        <f>_xll.BDP($A244,Y$2)</f>
        <v>21.220153503869536</v>
      </c>
      <c r="Z244">
        <f>_xll.BDP($A244,Z$2)</f>
        <v>-19.012999999999998</v>
      </c>
      <c r="AA244">
        <f>_xll.BDP($A244,AA$2)</f>
        <v>0.77499999999999147</v>
      </c>
      <c r="AB244">
        <f>_xll.BDP($A244,AB$2)</f>
        <v>4.2619999999999996</v>
      </c>
      <c r="AC244">
        <f>HLOOKUP(A244,'OperMarg BDH'!$B$1:$NK$4,4,FALSE)</f>
        <v>-5.1336466966150498</v>
      </c>
      <c r="AD244">
        <f>HLOOKUP(A244,'FCFMarg BDH'!$B$1:$NK$4,4,FALSE)</f>
        <v>-2.4715113191309941</v>
      </c>
    </row>
    <row r="245" spans="1:30" x14ac:dyDescent="0.25">
      <c r="A245" t="s">
        <v>403</v>
      </c>
      <c r="B245" t="s">
        <v>764</v>
      </c>
      <c r="H245" t="str">
        <f>_xll.BDP($A245,H$2)</f>
        <v>#N/A N/A</v>
      </c>
      <c r="I245" t="str">
        <f>_xll.BDP($A245,I$2)</f>
        <v>#N/A N/A</v>
      </c>
      <c r="J245" t="str">
        <f>_xll.BDP($A245,J$2)</f>
        <v>#N/A N/A</v>
      </c>
      <c r="K245" t="str">
        <f>_xll.BDP($A245,K$2)</f>
        <v>#N/A N/A</v>
      </c>
      <c r="L245" t="str">
        <f>_xll.BDP($A245,L$2)</f>
        <v>#N/A N/A</v>
      </c>
      <c r="M245" t="str">
        <f>_xll.BDP($A245,M$2)</f>
        <v>#N/A N/A</v>
      </c>
      <c r="O245">
        <f>_xll.BDP($A245,O$2)</f>
        <v>76.066000000000003</v>
      </c>
      <c r="P245">
        <f>_xll.BDP($A245,P$2)</f>
        <v>2.5489999999999999</v>
      </c>
      <c r="Q245">
        <f>_xll.BDP($A245,Q$2)</f>
        <v>6.5824415639050295</v>
      </c>
      <c r="R245">
        <f>_xll.BDP($A245,R$2)</f>
        <v>3.3510372571188176</v>
      </c>
      <c r="S245">
        <f>_xll.BDP($A245,S$2)</f>
        <v>0.33005308817816909</v>
      </c>
      <c r="T245">
        <f>_xll.BDP($A245,T$2)</f>
        <v>2.60066889632107</v>
      </c>
      <c r="U245">
        <f>_xll.BDP($A245,U$2)</f>
        <v>16.913151364764268</v>
      </c>
      <c r="V245">
        <f>_xll.BDP($A245,V$2)</f>
        <v>53.241</v>
      </c>
      <c r="W245">
        <f>_xll.BDP($A245,W$2)</f>
        <v>5.0069999999999997</v>
      </c>
      <c r="X245">
        <f>_xll.BDP($A245,X$2)</f>
        <v>18.874257681383941</v>
      </c>
      <c r="Y245">
        <f>_xll.BDP($A245,Y$2)</f>
        <v>14.50573805901467</v>
      </c>
      <c r="Z245">
        <f>_xll.BDP($A245,Z$2)</f>
        <v>3.242</v>
      </c>
      <c r="AA245">
        <f>_xll.BDP($A245,AA$2)</f>
        <v>3.9250000000000043</v>
      </c>
      <c r="AB245">
        <f>_xll.BDP($A245,AB$2)</f>
        <v>0.41299999999999998</v>
      </c>
      <c r="AC245">
        <f>HLOOKUP(A245,'OperMarg BDH'!$B$1:$NK$4,4,FALSE)</f>
        <v>3.7105991625336299</v>
      </c>
      <c r="AD245">
        <f>HLOOKUP(A245,'FCFMarg BDH'!$B$1:$NK$4,4,FALSE)</f>
        <v>0.23798447833700423</v>
      </c>
    </row>
    <row r="246" spans="1:30" x14ac:dyDescent="0.25">
      <c r="A246" t="s">
        <v>404</v>
      </c>
      <c r="B246" t="s">
        <v>765</v>
      </c>
      <c r="H246" t="str">
        <f>_xll.BDP($A246,H$2)</f>
        <v>#N/A N/A</v>
      </c>
      <c r="I246" t="str">
        <f>_xll.BDP($A246,I$2)</f>
        <v>#N/A N/A</v>
      </c>
      <c r="J246" t="str">
        <f>_xll.BDP($A246,J$2)</f>
        <v>#N/A N/A</v>
      </c>
      <c r="K246" t="str">
        <f>_xll.BDP($A246,K$2)</f>
        <v>#N/A N/A</v>
      </c>
      <c r="L246" t="str">
        <f>_xll.BDP($A246,L$2)</f>
        <v>#N/A N/A</v>
      </c>
      <c r="M246" t="str">
        <f>_xll.BDP($A246,M$2)</f>
        <v>#N/A N/A</v>
      </c>
      <c r="O246">
        <f>_xll.BDP($A246,O$2)</f>
        <v>11.928416</v>
      </c>
      <c r="P246">
        <f>_xll.BDP($A246,P$2)</f>
        <v>-0.55176400000000003</v>
      </c>
      <c r="Q246">
        <f>_xll.BDP($A246,Q$2)</f>
        <v>-21.735702376577077</v>
      </c>
      <c r="R246">
        <f>_xll.BDP($A246,R$2)</f>
        <v>-4.6256267387052903</v>
      </c>
      <c r="S246">
        <f>_xll.BDP($A246,S$2)</f>
        <v>-0.29838823068786274</v>
      </c>
      <c r="T246" t="str">
        <f>_xll.BDP($A246,T$2)</f>
        <v>#N/A N/A</v>
      </c>
      <c r="U246" t="str">
        <f>_xll.BDP($A246,U$2)</f>
        <v>#N/A N/A</v>
      </c>
      <c r="V246">
        <f>_xll.BDP($A246,V$2)</f>
        <v>16.937632000000001</v>
      </c>
      <c r="W246">
        <f>_xll.BDP($A246,W$2)</f>
        <v>-2.5927249999999997</v>
      </c>
      <c r="X246">
        <f>_xll.BDP($A246,X$2)</f>
        <v>-14.157637558278349</v>
      </c>
      <c r="Y246">
        <f>_xll.BDP($A246,Y$2)</f>
        <v>10.91739388363143</v>
      </c>
      <c r="Z246">
        <f>_xll.BDP($A246,Z$2)</f>
        <v>-9.2533999999999991E-2</v>
      </c>
      <c r="AA246">
        <f>_xll.BDP($A246,AA$2)</f>
        <v>-0.53092899999999954</v>
      </c>
      <c r="AB246">
        <f>_xll.BDP($A246,AB$2)</f>
        <v>3.3525589999999998</v>
      </c>
      <c r="AC246">
        <f>HLOOKUP(A246,'OperMarg BDH'!$B$1:$NK$4,4,FALSE)</f>
        <v>-0.73784963119437685</v>
      </c>
      <c r="AD246">
        <f>HLOOKUP(A246,'FCFMarg BDH'!$B$1:$NK$4,4,FALSE)</f>
        <v>-0.10365660354763491</v>
      </c>
    </row>
    <row r="247" spans="1:30" x14ac:dyDescent="0.25">
      <c r="A247" t="s">
        <v>405</v>
      </c>
      <c r="B247" t="s">
        <v>766</v>
      </c>
      <c r="H247" t="str">
        <f>_xll.BDP($A247,H$2)</f>
        <v>#N/A N/A</v>
      </c>
      <c r="I247" t="str">
        <f>_xll.BDP($A247,I$2)</f>
        <v>#N/A N/A</v>
      </c>
      <c r="J247" t="str">
        <f>_xll.BDP($A247,J$2)</f>
        <v>#N/A N/A</v>
      </c>
      <c r="K247" t="str">
        <f>_xll.BDP($A247,K$2)</f>
        <v>#N/A N/A</v>
      </c>
      <c r="L247" t="str">
        <f>_xll.BDP($A247,L$2)</f>
        <v>#N/A N/A</v>
      </c>
      <c r="M247" t="str">
        <f>_xll.BDP($A247,M$2)</f>
        <v>#N/A N/A</v>
      </c>
      <c r="O247">
        <f>_xll.BDP($A247,O$2)</f>
        <v>0</v>
      </c>
      <c r="P247">
        <f>_xll.BDP($A247,P$2)</f>
        <v>-18.939921999999999</v>
      </c>
      <c r="Q247" t="str">
        <f>_xll.BDP($A247,Q$2)</f>
        <v>#N/A N/A</v>
      </c>
      <c r="R247" t="str">
        <f>_xll.BDP($A247,R$2)</f>
        <v>#N/A N/A</v>
      </c>
      <c r="S247">
        <f>_xll.BDP($A247,S$2)</f>
        <v>-2598.0688614540468</v>
      </c>
      <c r="T247" t="str">
        <f>_xll.BDP($A247,T$2)</f>
        <v>#N/A N/A</v>
      </c>
      <c r="U247">
        <f>_xll.BDP($A247,U$2)</f>
        <v>-3763.3139272624753</v>
      </c>
      <c r="V247">
        <f>_xll.BDP($A247,V$2)</f>
        <v>26.594539999999999</v>
      </c>
      <c r="W247">
        <f>_xll.BDP($A247,W$2)</f>
        <v>-27.949090999999999</v>
      </c>
      <c r="X247">
        <f>_xll.BDP($A247,X$2)</f>
        <v>-71.415983803240692</v>
      </c>
      <c r="Y247">
        <f>_xll.BDP($A247,Y$2)</f>
        <v>2.7411641637719621E-2</v>
      </c>
      <c r="Z247">
        <f>_xll.BDP($A247,Z$2)</f>
        <v>-18.861412999999999</v>
      </c>
      <c r="AA247">
        <f>_xll.BDP($A247,AA$2)</f>
        <v>-0.80973899999999999</v>
      </c>
      <c r="AB247">
        <f>_xll.BDP($A247,AB$2)</f>
        <v>0.22269699999999998</v>
      </c>
      <c r="AC247">
        <f>HLOOKUP(A247,'OperMarg BDH'!$B$1:$NK$4,4,FALSE)</f>
        <v>-0.67817005855918733</v>
      </c>
      <c r="AD247">
        <f>HLOOKUP(A247,'FCFMarg BDH'!$B$1:$NK$4,4,FALSE)</f>
        <v>-0.69793520639798645</v>
      </c>
    </row>
    <row r="248" spans="1:30" x14ac:dyDescent="0.25">
      <c r="A248" t="s">
        <v>406</v>
      </c>
      <c r="B248" t="s">
        <v>767</v>
      </c>
      <c r="H248" t="str">
        <f>_xll.BDP($A248,H$2)</f>
        <v>#N/A N/A</v>
      </c>
      <c r="I248" t="str">
        <f>_xll.BDP($A248,I$2)</f>
        <v>#N/A N/A</v>
      </c>
      <c r="J248" t="str">
        <f>_xll.BDP($A248,J$2)</f>
        <v>#N/A N/A</v>
      </c>
      <c r="K248" t="str">
        <f>_xll.BDP($A248,K$2)</f>
        <v>#N/A N/A</v>
      </c>
      <c r="L248" t="str">
        <f>_xll.BDP($A248,L$2)</f>
        <v>#N/A N/A</v>
      </c>
      <c r="M248" t="str">
        <f>_xll.BDP($A248,M$2)</f>
        <v>#N/A N/A</v>
      </c>
      <c r="O248">
        <f>_xll.BDP($A248,O$2)</f>
        <v>108.687</v>
      </c>
      <c r="P248">
        <f>_xll.BDP($A248,P$2)</f>
        <v>-3.8170000000000002</v>
      </c>
      <c r="Q248">
        <f>_xll.BDP($A248,Q$2)</f>
        <v>-6.457073983089054</v>
      </c>
      <c r="R248">
        <f>_xll.BDP($A248,R$2)</f>
        <v>-3.5119195487960844</v>
      </c>
      <c r="S248" t="str">
        <f>_xll.BDP($A248,S$2)</f>
        <v>#N/A N/A</v>
      </c>
      <c r="T248" t="str">
        <f>_xll.BDP($A248,T$2)</f>
        <v>#N/A N/A</v>
      </c>
      <c r="U248">
        <f>_xll.BDP($A248,U$2)</f>
        <v>-10.179104477611933</v>
      </c>
      <c r="V248">
        <f>_xll.BDP($A248,V$2)</f>
        <v>528.15099999999995</v>
      </c>
      <c r="W248">
        <f>_xll.BDP($A248,W$2)</f>
        <v>-7.0179999999999998</v>
      </c>
      <c r="X248">
        <f>_xll.BDP($A248,X$2)</f>
        <v>-86.518752606052601</v>
      </c>
      <c r="Y248">
        <f>_xll.BDP($A248,Y$2)</f>
        <v>0</v>
      </c>
      <c r="Z248">
        <f>_xll.BDP($A248,Z$2)</f>
        <v>7.1989999999999998</v>
      </c>
      <c r="AA248">
        <f>_xll.BDP($A248,AA$2)</f>
        <v>-7.0470000000000255</v>
      </c>
      <c r="AB248">
        <f>_xll.BDP($A248,AB$2)</f>
        <v>78.847999999999999</v>
      </c>
      <c r="AC248">
        <f>HLOOKUP(A248,'OperMarg BDH'!$B$1:$NK$4,4,FALSE)</f>
        <v>-0.39280433605073328</v>
      </c>
      <c r="AD248" t="e">
        <f>HLOOKUP(A248,'FCFMarg BDH'!$B$1:$NK$4,4,FALSE)</f>
        <v>#DIV/0!</v>
      </c>
    </row>
    <row r="249" spans="1:30" x14ac:dyDescent="0.25">
      <c r="A249" t="s">
        <v>407</v>
      </c>
      <c r="B249" t="s">
        <v>768</v>
      </c>
      <c r="H249" t="str">
        <f>_xll.BDP($A249,H$2)</f>
        <v>#N/A N/A</v>
      </c>
      <c r="I249" t="str">
        <f>_xll.BDP($A249,I$2)</f>
        <v>#N/A N/A</v>
      </c>
      <c r="J249" t="str">
        <f>_xll.BDP($A249,J$2)</f>
        <v>#N/A N/A</v>
      </c>
      <c r="K249" t="str">
        <f>_xll.BDP($A249,K$2)</f>
        <v>#N/A N/A</v>
      </c>
      <c r="L249" t="str">
        <f>_xll.BDP($A249,L$2)</f>
        <v>#N/A N/A</v>
      </c>
      <c r="M249" t="str">
        <f>_xll.BDP($A249,M$2)</f>
        <v>#N/A N/A</v>
      </c>
      <c r="O249">
        <f>_xll.BDP($A249,O$2)</f>
        <v>104.253</v>
      </c>
      <c r="P249">
        <f>_xll.BDP($A249,P$2)</f>
        <v>8.4269999999999996</v>
      </c>
      <c r="Q249">
        <f>_xll.BDP($A249,Q$2)</f>
        <v>0.28392468322254516</v>
      </c>
      <c r="R249">
        <f>_xll.BDP($A249,R$2)</f>
        <v>8.0832206267445539</v>
      </c>
      <c r="S249" t="str">
        <f>_xll.BDP($A249,S$2)</f>
        <v>#N/A N/A</v>
      </c>
      <c r="T249">
        <f>_xll.BDP($A249,T$2)</f>
        <v>0</v>
      </c>
      <c r="U249" t="str">
        <f>_xll.BDP($A249,U$2)</f>
        <v>#N/A N/A</v>
      </c>
      <c r="V249">
        <f>_xll.BDP($A249,V$2)</f>
        <v>127.43199999999999</v>
      </c>
      <c r="W249">
        <f>_xll.BDP($A249,W$2)</f>
        <v>0.29599999999999999</v>
      </c>
      <c r="X249">
        <f>_xll.BDP($A249,X$2)</f>
        <v>-51.667975582765138</v>
      </c>
      <c r="Y249">
        <f>_xll.BDP($A249,Y$2)</f>
        <v>0</v>
      </c>
      <c r="Z249">
        <f>_xll.BDP($A249,Z$2)</f>
        <v>11.385999999999999</v>
      </c>
      <c r="AA249">
        <f>_xll.BDP($A249,AA$2)</f>
        <v>2.3430000000000071</v>
      </c>
      <c r="AB249">
        <f>_xll.BDP($A249,AB$2)</f>
        <v>21.79</v>
      </c>
      <c r="AC249">
        <f>HLOOKUP(A249,'OperMarg BDH'!$B$1:$NK$4,4,FALSE)</f>
        <v>-0.27397049688088343</v>
      </c>
      <c r="AD249">
        <f>HLOOKUP(A249,'FCFMarg BDH'!$B$1:$NK$4,4,FALSE)</f>
        <v>0.6522084231312002</v>
      </c>
    </row>
    <row r="250" spans="1:30" x14ac:dyDescent="0.25">
      <c r="A250" t="s">
        <v>408</v>
      </c>
      <c r="B250" t="s">
        <v>769</v>
      </c>
      <c r="H250" t="str">
        <f>_xll.BDP($A250,H$2)</f>
        <v>#N/A N/A</v>
      </c>
      <c r="I250" t="str">
        <f>_xll.BDP($A250,I$2)</f>
        <v>#N/A N/A</v>
      </c>
      <c r="J250" t="str">
        <f>_xll.BDP($A250,J$2)</f>
        <v>#N/A N/A</v>
      </c>
      <c r="K250" t="str">
        <f>_xll.BDP($A250,K$2)</f>
        <v>#N/A N/A</v>
      </c>
      <c r="L250" t="str">
        <f>_xll.BDP($A250,L$2)</f>
        <v>#N/A N/A</v>
      </c>
      <c r="M250" t="str">
        <f>_xll.BDP($A250,M$2)</f>
        <v>#N/A N/A</v>
      </c>
      <c r="O250">
        <f>_xll.BDP($A250,O$2)</f>
        <v>101.453</v>
      </c>
      <c r="P250">
        <f>_xll.BDP($A250,P$2)</f>
        <v>20.734999999999999</v>
      </c>
      <c r="Q250">
        <f>_xll.BDP($A250,Q$2)</f>
        <v>30.923678944930167</v>
      </c>
      <c r="R250">
        <f>_xll.BDP($A250,R$2)</f>
        <v>20.438035346416566</v>
      </c>
      <c r="S250" t="str">
        <f>_xll.BDP($A250,S$2)</f>
        <v>#N/A N/A</v>
      </c>
      <c r="T250">
        <f>_xll.BDP($A250,T$2)</f>
        <v>0</v>
      </c>
      <c r="U250" t="str">
        <f>_xll.BDP($A250,U$2)</f>
        <v>#N/A N/A</v>
      </c>
      <c r="V250">
        <f>_xll.BDP($A250,V$2)</f>
        <v>151.16399999999999</v>
      </c>
      <c r="W250">
        <f>_xll.BDP($A250,W$2)</f>
        <v>31.372999999999998</v>
      </c>
      <c r="X250">
        <f>_xll.BDP($A250,X$2)</f>
        <v>-66.342270918700621</v>
      </c>
      <c r="Y250">
        <f>_xll.BDP($A250,Y$2)</f>
        <v>0</v>
      </c>
      <c r="Z250">
        <f>_xll.BDP($A250,Z$2)</f>
        <v>25.363</v>
      </c>
      <c r="AA250">
        <f>_xll.BDP($A250,AA$2)</f>
        <v>10.280999999999988</v>
      </c>
      <c r="AB250">
        <f>_xll.BDP($A250,AB$2)</f>
        <v>89.370999999999995</v>
      </c>
      <c r="AC250">
        <f>HLOOKUP(A250,'OperMarg BDH'!$B$1:$NK$4,4,FALSE)</f>
        <v>2.8543875906856924</v>
      </c>
      <c r="AD250">
        <f>HLOOKUP(A250,'FCFMarg BDH'!$B$1:$NK$4,4,FALSE)</f>
        <v>0.9212404729989957</v>
      </c>
    </row>
    <row r="251" spans="1:30" x14ac:dyDescent="0.25">
      <c r="A251" t="s">
        <v>409</v>
      </c>
      <c r="B251" t="s">
        <v>770</v>
      </c>
      <c r="H251" t="str">
        <f>_xll.BDP($A251,H$2)</f>
        <v>#N/A N/A</v>
      </c>
      <c r="I251" t="str">
        <f>_xll.BDP($A251,I$2)</f>
        <v>#N/A N/A</v>
      </c>
      <c r="J251" t="str">
        <f>_xll.BDP($A251,J$2)</f>
        <v>#N/A N/A</v>
      </c>
      <c r="K251" t="str">
        <f>_xll.BDP($A251,K$2)</f>
        <v>#N/A N/A</v>
      </c>
      <c r="L251" t="str">
        <f>_xll.BDP($A251,L$2)</f>
        <v>#N/A N/A</v>
      </c>
      <c r="M251" t="str">
        <f>_xll.BDP($A251,M$2)</f>
        <v>#N/A N/A</v>
      </c>
      <c r="O251">
        <f>_xll.BDP($A251,O$2)</f>
        <v>3.605</v>
      </c>
      <c r="P251">
        <f>_xll.BDP($A251,P$2)</f>
        <v>3.4430000000000001</v>
      </c>
      <c r="Q251">
        <f>_xll.BDP($A251,Q$2)</f>
        <v>33.037447988904297</v>
      </c>
      <c r="R251">
        <f>_xll.BDP($A251,R$2)</f>
        <v>95.506241331484048</v>
      </c>
      <c r="S251" t="str">
        <f>_xll.BDP($A251,S$2)</f>
        <v>#N/A N/A</v>
      </c>
      <c r="T251">
        <f>_xll.BDP($A251,T$2)</f>
        <v>0</v>
      </c>
      <c r="U251" t="str">
        <f>_xll.BDP($A251,U$2)</f>
        <v>#N/A N/A</v>
      </c>
      <c r="V251">
        <f>_xll.BDP($A251,V$2)</f>
        <v>14.065999999999999</v>
      </c>
      <c r="W251">
        <f>_xll.BDP($A251,W$2)</f>
        <v>1.1909999999999998</v>
      </c>
      <c r="X251">
        <f>_xll.BDP($A251,X$2)</f>
        <v>-101.1214645007009</v>
      </c>
      <c r="Y251">
        <f>_xll.BDP($A251,Y$2)</f>
        <v>0</v>
      </c>
      <c r="Z251">
        <f>_xll.BDP($A251,Z$2)</f>
        <v>3.4430000000000001</v>
      </c>
      <c r="AA251">
        <f>_xll.BDP($A251,AA$2)</f>
        <v>-1.4330000000000001</v>
      </c>
      <c r="AB251">
        <f>_xll.BDP($A251,AB$2)</f>
        <v>7.9619999999999997</v>
      </c>
      <c r="AC251">
        <f>HLOOKUP(A251,'OperMarg BDH'!$B$1:$NK$4,4,FALSE)</f>
        <v>0.63869314727940962</v>
      </c>
      <c r="AD251">
        <f>HLOOKUP(A251,'FCFMarg BDH'!$B$1:$NK$4,4,FALSE)</f>
        <v>0.11700547084289911</v>
      </c>
    </row>
    <row r="252" spans="1:30" x14ac:dyDescent="0.25">
      <c r="A252" t="s">
        <v>410</v>
      </c>
      <c r="B252" t="s">
        <v>771</v>
      </c>
      <c r="H252" t="str">
        <f>_xll.BDP($A252,H$2)</f>
        <v>#N/A N/A</v>
      </c>
      <c r="I252" t="str">
        <f>_xll.BDP($A252,I$2)</f>
        <v>#N/A N/A</v>
      </c>
      <c r="J252" t="str">
        <f>_xll.BDP($A252,J$2)</f>
        <v>#N/A N/A</v>
      </c>
      <c r="K252" t="str">
        <f>_xll.BDP($A252,K$2)</f>
        <v>#N/A N/A</v>
      </c>
      <c r="L252" t="str">
        <f>_xll.BDP($A252,L$2)</f>
        <v>#N/A N/A</v>
      </c>
      <c r="M252" t="str">
        <f>_xll.BDP($A252,M$2)</f>
        <v>#N/A N/A</v>
      </c>
      <c r="O252">
        <f>_xll.BDP($A252,O$2)</f>
        <v>508.95400000000001</v>
      </c>
      <c r="P252">
        <f>_xll.BDP($A252,P$2)</f>
        <v>75.105000000000004</v>
      </c>
      <c r="Q252">
        <f>_xll.BDP($A252,Q$2)</f>
        <v>11.41498052869218</v>
      </c>
      <c r="R252">
        <f>_xll.BDP($A252,R$2)</f>
        <v>14.75673636517249</v>
      </c>
      <c r="S252" t="str">
        <f>_xll.BDP($A252,S$2)</f>
        <v>#N/A N/A</v>
      </c>
      <c r="T252">
        <f>_xll.BDP($A252,T$2)</f>
        <v>0</v>
      </c>
      <c r="U252" t="str">
        <f>_xll.BDP($A252,U$2)</f>
        <v>#N/A N/A</v>
      </c>
      <c r="V252">
        <f>_xll.BDP($A252,V$2)</f>
        <v>533.66200000000003</v>
      </c>
      <c r="W252">
        <f>_xll.BDP($A252,W$2)</f>
        <v>58.096999999999994</v>
      </c>
      <c r="X252">
        <f>_xll.BDP($A252,X$2)</f>
        <v>-57.652287812559791</v>
      </c>
      <c r="Y252">
        <f>_xll.BDP($A252,Y$2)</f>
        <v>0</v>
      </c>
      <c r="Z252">
        <f>_xll.BDP($A252,Z$2)</f>
        <v>80.703000000000003</v>
      </c>
      <c r="AA252">
        <f>_xll.BDP($A252,AA$2)</f>
        <v>2.1800000000000068</v>
      </c>
      <c r="AB252">
        <f>_xll.BDP($A252,AB$2)</f>
        <v>80.230999999999995</v>
      </c>
      <c r="AC252">
        <f>HLOOKUP(A252,'OperMarg BDH'!$B$1:$NK$4,4,FALSE)</f>
        <v>0.94854690854771662</v>
      </c>
      <c r="AD252">
        <f>HLOOKUP(A252,'FCFMarg BDH'!$B$1:$NK$4,4,FALSE)</f>
        <v>0.56256880023075762</v>
      </c>
    </row>
    <row r="253" spans="1:30" x14ac:dyDescent="0.25">
      <c r="A253" t="s">
        <v>411</v>
      </c>
      <c r="B253" t="s">
        <v>772</v>
      </c>
      <c r="H253" t="str">
        <f>_xll.BDP($A253,H$2)</f>
        <v>#N/A N/A</v>
      </c>
      <c r="I253" t="str">
        <f>_xll.BDP($A253,I$2)</f>
        <v>#N/A N/A</v>
      </c>
      <c r="J253" t="str">
        <f>_xll.BDP($A253,J$2)</f>
        <v>#N/A N/A</v>
      </c>
      <c r="K253" t="str">
        <f>_xll.BDP($A253,K$2)</f>
        <v>#N/A N/A</v>
      </c>
      <c r="L253" t="str">
        <f>_xll.BDP($A253,L$2)</f>
        <v>#N/A N/A</v>
      </c>
      <c r="M253" t="str">
        <f>_xll.BDP($A253,M$2)</f>
        <v>#N/A N/A</v>
      </c>
      <c r="O253">
        <f>_xll.BDP($A253,O$2)</f>
        <v>202.316</v>
      </c>
      <c r="P253">
        <f>_xll.BDP($A253,P$2)</f>
        <v>-19.481000000000002</v>
      </c>
      <c r="Q253">
        <f>_xll.BDP($A253,Q$2)</f>
        <v>-1.9464599932778426</v>
      </c>
      <c r="R253">
        <f>_xll.BDP($A253,R$2)</f>
        <v>-9.6289962237292173</v>
      </c>
      <c r="S253" t="str">
        <f>_xll.BDP($A253,S$2)</f>
        <v>#N/A N/A</v>
      </c>
      <c r="T253" t="str">
        <f>_xll.BDP($A253,T$2)</f>
        <v>#N/A N/A</v>
      </c>
      <c r="U253" t="str">
        <f>_xll.BDP($A253,U$2)</f>
        <v>#N/A N/A</v>
      </c>
      <c r="V253">
        <f>_xll.BDP($A253,V$2)</f>
        <v>160.875</v>
      </c>
      <c r="W253">
        <f>_xll.BDP($A253,W$2)</f>
        <v>-3.9379999999999997</v>
      </c>
      <c r="X253">
        <f>_xll.BDP($A253,X$2)</f>
        <v>-51.138580599201823</v>
      </c>
      <c r="Y253">
        <f>_xll.BDP($A253,Y$2)</f>
        <v>0</v>
      </c>
      <c r="Z253">
        <f>_xll.BDP($A253,Z$2)</f>
        <v>-13.597</v>
      </c>
      <c r="AA253">
        <f>_xll.BDP($A253,AA$2)</f>
        <v>34.483999999999995</v>
      </c>
      <c r="AB253">
        <f>_xll.BDP($A253,AB$2)</f>
        <v>16.248999999999999</v>
      </c>
      <c r="AC253">
        <f>HLOOKUP(A253,'OperMarg BDH'!$B$1:$NK$4,4,FALSE)</f>
        <v>-0.47162072067116745</v>
      </c>
      <c r="AD253">
        <f>HLOOKUP(A253,'FCFMarg BDH'!$B$1:$NK$4,4,FALSE)</f>
        <v>-5.9619512899286013E-2</v>
      </c>
    </row>
    <row r="254" spans="1:30" x14ac:dyDescent="0.25">
      <c r="A254" t="s">
        <v>412</v>
      </c>
      <c r="B254" t="s">
        <v>773</v>
      </c>
      <c r="H254" t="str">
        <f>_xll.BDP($A254,H$2)</f>
        <v>#N/A N/A</v>
      </c>
      <c r="I254" t="str">
        <f>_xll.BDP($A254,I$2)</f>
        <v>#N/A N/A</v>
      </c>
      <c r="J254" t="str">
        <f>_xll.BDP($A254,J$2)</f>
        <v>#N/A N/A</v>
      </c>
      <c r="K254" t="str">
        <f>_xll.BDP($A254,K$2)</f>
        <v>#N/A N/A</v>
      </c>
      <c r="L254" t="str">
        <f>_xll.BDP($A254,L$2)</f>
        <v>#N/A N/A</v>
      </c>
      <c r="M254" t="str">
        <f>_xll.BDP($A254,M$2)</f>
        <v>#N/A N/A</v>
      </c>
      <c r="O254">
        <f>_xll.BDP($A254,O$2)</f>
        <v>373.32499999999999</v>
      </c>
      <c r="P254">
        <f>_xll.BDP($A254,P$2)</f>
        <v>42.201999999999998</v>
      </c>
      <c r="Q254">
        <f>_xll.BDP($A254,Q$2)</f>
        <v>8.4853679769637722</v>
      </c>
      <c r="R254">
        <f>_xll.BDP($A254,R$2)</f>
        <v>11.304359472309649</v>
      </c>
      <c r="S254">
        <f>_xll.BDP($A254,S$2)</f>
        <v>2.2211578947368422</v>
      </c>
      <c r="T254">
        <f>_xll.BDP($A254,T$2)</f>
        <v>1.4184397163120568</v>
      </c>
      <c r="U254" t="str">
        <f>_xll.BDP($A254,U$2)</f>
        <v>#N/A N/A</v>
      </c>
      <c r="V254">
        <f>_xll.BDP($A254,V$2)</f>
        <v>325.74899999999997</v>
      </c>
      <c r="W254">
        <f>_xll.BDP($A254,W$2)</f>
        <v>31.677999999999997</v>
      </c>
      <c r="X254">
        <f>_xll.BDP($A254,X$2)</f>
        <v>4.6175189795367828</v>
      </c>
      <c r="Y254">
        <f>_xll.BDP($A254,Y$2)</f>
        <v>5.8327116890612096</v>
      </c>
      <c r="Z254">
        <f>_xll.BDP($A254,Z$2)</f>
        <v>46.850999999999999</v>
      </c>
      <c r="AA254">
        <f>_xll.BDP($A254,AA$2)</f>
        <v>3.7860000000000014</v>
      </c>
      <c r="AB254">
        <f>_xll.BDP($A254,AB$2)</f>
        <v>7.0179999999999998</v>
      </c>
      <c r="AC254">
        <f>HLOOKUP(A254,'OperMarg BDH'!$B$1:$NK$4,4,FALSE)</f>
        <v>5.4221433420446665</v>
      </c>
      <c r="AD254">
        <f>HLOOKUP(A254,'FCFMarg BDH'!$B$1:$NK$4,4,FALSE)</f>
        <v>1.0898958984839719</v>
      </c>
    </row>
    <row r="255" spans="1:30" x14ac:dyDescent="0.25">
      <c r="A255" t="s">
        <v>413</v>
      </c>
      <c r="B255" t="s">
        <v>774</v>
      </c>
      <c r="H255" t="str">
        <f>_xll.BDP($A255,H$2)</f>
        <v>#N/A N/A</v>
      </c>
      <c r="I255" t="str">
        <f>_xll.BDP($A255,I$2)</f>
        <v>#N/A N/A</v>
      </c>
      <c r="J255" t="str">
        <f>_xll.BDP($A255,J$2)</f>
        <v>#N/A N/A</v>
      </c>
      <c r="K255" t="str">
        <f>_xll.BDP($A255,K$2)</f>
        <v>#N/A N/A</v>
      </c>
      <c r="L255" t="str">
        <f>_xll.BDP($A255,L$2)</f>
        <v>#N/A N/A</v>
      </c>
      <c r="M255" t="str">
        <f>_xll.BDP($A255,M$2)</f>
        <v>#N/A N/A</v>
      </c>
      <c r="O255">
        <f>_xll.BDP($A255,O$2)</f>
        <v>128.06800000000001</v>
      </c>
      <c r="P255">
        <f>_xll.BDP($A255,P$2)</f>
        <v>9.5970000000000013</v>
      </c>
      <c r="Q255">
        <f>_xll.BDP($A255,Q$2)</f>
        <v>0.75741012587063117</v>
      </c>
      <c r="R255">
        <f>_xll.BDP($A255,R$2)</f>
        <v>7.4936752350313895</v>
      </c>
      <c r="S255" t="str">
        <f>_xll.BDP($A255,S$2)</f>
        <v>#N/A N/A</v>
      </c>
      <c r="T255">
        <f>_xll.BDP($A255,T$2)</f>
        <v>0</v>
      </c>
      <c r="U255" t="str">
        <f>_xll.BDP($A255,U$2)</f>
        <v>#N/A N/A</v>
      </c>
      <c r="V255">
        <f>_xll.BDP($A255,V$2)</f>
        <v>240.07899999999998</v>
      </c>
      <c r="W255">
        <f>_xll.BDP($A255,W$2)</f>
        <v>0.97</v>
      </c>
      <c r="X255">
        <f>_xll.BDP($A255,X$2)</f>
        <v>-57.411370076918629</v>
      </c>
      <c r="Y255">
        <f>_xll.BDP($A255,Y$2)</f>
        <v>0</v>
      </c>
      <c r="Z255">
        <f>_xll.BDP($A255,Z$2)</f>
        <v>14.546999999999999</v>
      </c>
      <c r="AA255">
        <f>_xll.BDP($A255,AA$2)</f>
        <v>1.019999999999996</v>
      </c>
      <c r="AB255">
        <f>_xll.BDP($A255,AB$2)</f>
        <v>33.020000000000003</v>
      </c>
      <c r="AC255">
        <f>HLOOKUP(A255,'OperMarg BDH'!$B$1:$NK$4,4,FALSE)</f>
        <v>-0.35866072018098116</v>
      </c>
      <c r="AD255">
        <f>HLOOKUP(A255,'FCFMarg BDH'!$B$1:$NK$4,4,FALSE)</f>
        <v>0.66632794208411372</v>
      </c>
    </row>
    <row r="256" spans="1:30" x14ac:dyDescent="0.25">
      <c r="A256" t="s">
        <v>414</v>
      </c>
      <c r="B256" t="s">
        <v>775</v>
      </c>
      <c r="H256" t="str">
        <f>_xll.BDP($A256,H$2)</f>
        <v>NR</v>
      </c>
      <c r="I256" t="str">
        <f>_xll.BDP($A256,I$2)</f>
        <v>#N/A N/A</v>
      </c>
      <c r="J256" t="str">
        <f>_xll.BDP($A256,J$2)</f>
        <v>#N/A N/A</v>
      </c>
      <c r="K256" t="str">
        <f>_xll.BDP($A256,K$2)</f>
        <v>WR</v>
      </c>
      <c r="L256" t="str">
        <f>_xll.BDP($A256,L$2)</f>
        <v>#N/A N/A</v>
      </c>
      <c r="M256" t="str">
        <f>_xll.BDP($A256,M$2)</f>
        <v>#N/A N/A</v>
      </c>
      <c r="O256">
        <f>_xll.BDP($A256,O$2)</f>
        <v>422.18</v>
      </c>
      <c r="P256">
        <f>_xll.BDP($A256,P$2)</f>
        <v>35.608999999999995</v>
      </c>
      <c r="Q256">
        <f>_xll.BDP($A256,Q$2)</f>
        <v>7.2644369700127918</v>
      </c>
      <c r="R256">
        <f>_xll.BDP($A256,R$2)</f>
        <v>8.4345539817139592</v>
      </c>
      <c r="S256">
        <f>_xll.BDP($A256,S$2)</f>
        <v>0.1835316795604599</v>
      </c>
      <c r="T256">
        <f>_xll.BDP($A256,T$2)</f>
        <v>1.6148447572241447</v>
      </c>
      <c r="U256">
        <f>_xll.BDP($A256,U$2)</f>
        <v>13.358818978855078</v>
      </c>
      <c r="V256">
        <f>_xll.BDP($A256,V$2)</f>
        <v>885.92899999999997</v>
      </c>
      <c r="W256">
        <f>_xll.BDP($A256,W$2)</f>
        <v>30.668999999999997</v>
      </c>
      <c r="X256">
        <f>_xll.BDP($A256,X$2)</f>
        <v>-3.6735047998489354</v>
      </c>
      <c r="Y256">
        <f>_xll.BDP($A256,Y$2)</f>
        <v>21.900287720573548</v>
      </c>
      <c r="Z256">
        <f>_xll.BDP($A256,Z$2)</f>
        <v>99.400999999999996</v>
      </c>
      <c r="AA256">
        <f>_xll.BDP($A256,AA$2)</f>
        <v>-13.937000000000012</v>
      </c>
      <c r="AB256">
        <f>_xll.BDP($A256,AB$2)</f>
        <v>215.61499999999998</v>
      </c>
      <c r="AC256">
        <f>HLOOKUP(A256,'OperMarg BDH'!$B$1:$NK$4,4,FALSE)</f>
        <v>2.6519981633569554</v>
      </c>
      <c r="AD256">
        <f>HLOOKUP(A256,'FCFMarg BDH'!$B$1:$NK$4,4,FALSE)</f>
        <v>0.59424449176141136</v>
      </c>
    </row>
    <row r="257" spans="1:30" x14ac:dyDescent="0.25">
      <c r="A257" t="s">
        <v>415</v>
      </c>
      <c r="B257" t="s">
        <v>776</v>
      </c>
      <c r="H257" t="str">
        <f>_xll.BDP($A257,H$2)</f>
        <v>#N/A N/A</v>
      </c>
      <c r="I257" t="str">
        <f>_xll.BDP($A257,I$2)</f>
        <v>#N/A N/A</v>
      </c>
      <c r="J257" t="str">
        <f>_xll.BDP($A257,J$2)</f>
        <v>#N/A N/A</v>
      </c>
      <c r="K257" t="str">
        <f>_xll.BDP($A257,K$2)</f>
        <v>#N/A N/A</v>
      </c>
      <c r="L257" t="str">
        <f>_xll.BDP($A257,L$2)</f>
        <v>#N/A N/A</v>
      </c>
      <c r="M257" t="str">
        <f>_xll.BDP($A257,M$2)</f>
        <v>#N/A N/A</v>
      </c>
      <c r="O257">
        <f>_xll.BDP($A257,O$2)</f>
        <v>48.118000000000002</v>
      </c>
      <c r="P257">
        <f>_xll.BDP($A257,P$2)</f>
        <v>-2.8759999999999999</v>
      </c>
      <c r="Q257">
        <f>_xll.BDP($A257,Q$2)</f>
        <v>-16.91051165883869</v>
      </c>
      <c r="R257">
        <f>_xll.BDP($A257,R$2)</f>
        <v>-5.9769732740346644</v>
      </c>
      <c r="S257">
        <f>_xll.BDP($A257,S$2)</f>
        <v>-0.78215936905085659</v>
      </c>
      <c r="T257">
        <f>_xll.BDP($A257,T$2)</f>
        <v>2.1465400271370423</v>
      </c>
      <c r="U257">
        <f>_xll.BDP($A257,U$2)</f>
        <v>-9.1149144254278749</v>
      </c>
      <c r="V257">
        <f>_xll.BDP($A257,V$2)</f>
        <v>36.744</v>
      </c>
      <c r="W257">
        <f>_xll.BDP($A257,W$2)</f>
        <v>-8.1370000000000005</v>
      </c>
      <c r="X257">
        <f>_xll.BDP($A257,X$2)</f>
        <v>-90.423397740470918</v>
      </c>
      <c r="Y257">
        <f>_xll.BDP($A257,Y$2)</f>
        <v>10.007075985194861</v>
      </c>
      <c r="Z257">
        <f>_xll.BDP($A257,Z$2)</f>
        <v>-1.1819999999999999</v>
      </c>
      <c r="AA257">
        <f>_xll.BDP($A257,AA$2)</f>
        <v>0.25399999999999956</v>
      </c>
      <c r="AB257">
        <f>_xll.BDP($A257,AB$2)</f>
        <v>20.805</v>
      </c>
      <c r="AC257">
        <f>HLOOKUP(A257,'OperMarg BDH'!$B$1:$NK$4,4,FALSE)</f>
        <v>-0.72609694407377934</v>
      </c>
      <c r="AD257">
        <f>HLOOKUP(A257,'FCFMarg BDH'!$B$1:$NK$4,4,FALSE)</f>
        <v>-0.2004239872997127</v>
      </c>
    </row>
    <row r="258" spans="1:30" x14ac:dyDescent="0.25">
      <c r="A258" t="s">
        <v>416</v>
      </c>
      <c r="B258" t="s">
        <v>777</v>
      </c>
      <c r="H258" t="str">
        <f>_xll.BDP($A258,H$2)</f>
        <v>#N/A N/A</v>
      </c>
      <c r="I258" t="str">
        <f>_xll.BDP($A258,I$2)</f>
        <v>#N/A N/A</v>
      </c>
      <c r="J258" t="str">
        <f>_xll.BDP($A258,J$2)</f>
        <v>#N/A N/A</v>
      </c>
      <c r="K258" t="str">
        <f>_xll.BDP($A258,K$2)</f>
        <v>#N/A N/A</v>
      </c>
      <c r="L258" t="str">
        <f>_xll.BDP($A258,L$2)</f>
        <v>#N/A N/A</v>
      </c>
      <c r="M258" t="str">
        <f>_xll.BDP($A258,M$2)</f>
        <v>#N/A N/A</v>
      </c>
      <c r="O258">
        <f>_xll.BDP($A258,O$2)</f>
        <v>2228.0309999999999</v>
      </c>
      <c r="P258">
        <f>_xll.BDP($A258,P$2)</f>
        <v>99.524999999999991</v>
      </c>
      <c r="Q258">
        <f>_xll.BDP($A258,Q$2)</f>
        <v>4.3366990854256517</v>
      </c>
      <c r="R258">
        <f>_xll.BDP($A258,R$2)</f>
        <v>4.4669486196556507</v>
      </c>
      <c r="S258">
        <f>_xll.BDP($A258,S$2)</f>
        <v>0.3808155440850669</v>
      </c>
      <c r="T258">
        <f>_xll.BDP($A258,T$2)</f>
        <v>1.8570565062425746</v>
      </c>
      <c r="U258">
        <f>_xll.BDP($A258,U$2)</f>
        <v>11.560294350371894</v>
      </c>
      <c r="V258">
        <f>_xll.BDP($A258,V$2)</f>
        <v>1447.684</v>
      </c>
      <c r="W258">
        <f>_xll.BDP($A258,W$2)</f>
        <v>96.62299999999999</v>
      </c>
      <c r="X258">
        <f>_xll.BDP($A258,X$2)</f>
        <v>-11.514069048950304</v>
      </c>
      <c r="Y258">
        <f>_xll.BDP($A258,Y$2)</f>
        <v>18.052765658803995</v>
      </c>
      <c r="Z258">
        <f>_xll.BDP($A258,Z$2)</f>
        <v>207.64699999999999</v>
      </c>
      <c r="AA258">
        <f>_xll.BDP($A258,AA$2)</f>
        <v>-59.90300000000002</v>
      </c>
      <c r="AB258">
        <f>_xll.BDP($A258,AB$2)</f>
        <v>341.86500000000001</v>
      </c>
      <c r="AC258">
        <f>HLOOKUP(A258,'OperMarg BDH'!$B$1:$NK$4,4,FALSE)</f>
        <v>11.998429694462535</v>
      </c>
      <c r="AD258">
        <f>HLOOKUP(A258,'FCFMarg BDH'!$B$1:$NK$4,4,FALSE)</f>
        <v>0.81352759805770503</v>
      </c>
    </row>
    <row r="259" spans="1:30" x14ac:dyDescent="0.25">
      <c r="A259" t="s">
        <v>417</v>
      </c>
      <c r="B259" t="s">
        <v>778</v>
      </c>
      <c r="H259" t="str">
        <f>_xll.BDP($A259,H$2)</f>
        <v>#N/A N/A</v>
      </c>
      <c r="I259" t="str">
        <f>_xll.BDP($A259,I$2)</f>
        <v>#N/A N/A</v>
      </c>
      <c r="J259" t="str">
        <f>_xll.BDP($A259,J$2)</f>
        <v>#N/A N/A</v>
      </c>
      <c r="K259" t="str">
        <f>_xll.BDP($A259,K$2)</f>
        <v>#N/A N/A</v>
      </c>
      <c r="L259" t="str">
        <f>_xll.BDP($A259,L$2)</f>
        <v>#N/A N/A</v>
      </c>
      <c r="M259" t="str">
        <f>_xll.BDP($A259,M$2)</f>
        <v>#N/A N/A</v>
      </c>
      <c r="O259">
        <f>_xll.BDP($A259,O$2)</f>
        <v>508.02800000000002</v>
      </c>
      <c r="P259">
        <f>_xll.BDP($A259,P$2)</f>
        <v>61.991</v>
      </c>
      <c r="Q259">
        <f>_xll.BDP($A259,Q$2)</f>
        <v>-2.6075334430385726</v>
      </c>
      <c r="R259">
        <f>_xll.BDP($A259,R$2)</f>
        <v>12.202280189280906</v>
      </c>
      <c r="S259">
        <f>_xll.BDP($A259,S$2)</f>
        <v>1.465646869680348</v>
      </c>
      <c r="T259">
        <f>_xll.BDP($A259,T$2)</f>
        <v>0.22966536488245654</v>
      </c>
      <c r="U259">
        <f>_xll.BDP($A259,U$2)</f>
        <v>144.37965260545906</v>
      </c>
      <c r="V259">
        <f>_xll.BDP($A259,V$2)</f>
        <v>849.95099999999991</v>
      </c>
      <c r="W259">
        <f>_xll.BDP($A259,W$2)</f>
        <v>-13.247</v>
      </c>
      <c r="X259">
        <f>_xll.BDP($A259,X$2)</f>
        <v>-11.696181478603465</v>
      </c>
      <c r="Y259">
        <f>_xll.BDP($A259,Y$2)</f>
        <v>4.9762868683018189</v>
      </c>
      <c r="Z259">
        <f>_xll.BDP($A259,Z$2)</f>
        <v>78.841999999999999</v>
      </c>
      <c r="AA259">
        <f>_xll.BDP($A259,AA$2)</f>
        <v>2.7350000000000136</v>
      </c>
      <c r="AB259">
        <f>_xll.BDP($A259,AB$2)</f>
        <v>100.038</v>
      </c>
      <c r="AC259">
        <f>HLOOKUP(A259,'OperMarg BDH'!$B$1:$NK$4,4,FALSE)</f>
        <v>-0.28132664732994023</v>
      </c>
      <c r="AD259">
        <f>HLOOKUP(A259,'FCFMarg BDH'!$B$1:$NK$4,4,FALSE)</f>
        <v>1.0760981203270705</v>
      </c>
    </row>
    <row r="260" spans="1:30" x14ac:dyDescent="0.25">
      <c r="A260" t="s">
        <v>418</v>
      </c>
      <c r="B260" t="s">
        <v>779</v>
      </c>
      <c r="H260" t="str">
        <f>_xll.BDP($A260,H$2)</f>
        <v>#N/A N/A</v>
      </c>
      <c r="I260" t="str">
        <f>_xll.BDP($A260,I$2)</f>
        <v>#N/A N/A</v>
      </c>
      <c r="J260" t="str">
        <f>_xll.BDP($A260,J$2)</f>
        <v>#N/A N/A</v>
      </c>
      <c r="K260" t="str">
        <f>_xll.BDP($A260,K$2)</f>
        <v>#N/A N/A</v>
      </c>
      <c r="L260" t="str">
        <f>_xll.BDP($A260,L$2)</f>
        <v>#N/A N/A</v>
      </c>
      <c r="M260" t="str">
        <f>_xll.BDP($A260,M$2)</f>
        <v>#N/A N/A</v>
      </c>
      <c r="O260">
        <f>_xll.BDP($A260,O$2)</f>
        <v>347.089</v>
      </c>
      <c r="P260">
        <f>_xll.BDP($A260,P$2)</f>
        <v>84.711000000000013</v>
      </c>
      <c r="Q260">
        <f>_xll.BDP($A260,Q$2)</f>
        <v>15.576984577442673</v>
      </c>
      <c r="R260">
        <f>_xll.BDP($A260,R$2)</f>
        <v>24.406132144781314</v>
      </c>
      <c r="S260" t="str">
        <f>_xll.BDP($A260,S$2)</f>
        <v>#N/A N/A</v>
      </c>
      <c r="T260">
        <f>_xll.BDP($A260,T$2)</f>
        <v>0</v>
      </c>
      <c r="U260">
        <f>_xll.BDP($A260,U$2)</f>
        <v>3372.0869565217395</v>
      </c>
      <c r="V260">
        <f>_xll.BDP($A260,V$2)</f>
        <v>501.42099999999999</v>
      </c>
      <c r="W260">
        <f>_xll.BDP($A260,W$2)</f>
        <v>54.065999999999995</v>
      </c>
      <c r="X260">
        <f>_xll.BDP($A260,X$2)</f>
        <v>-46.281996674956375</v>
      </c>
      <c r="Y260">
        <f>_xll.BDP($A260,Y$2)</f>
        <v>0</v>
      </c>
      <c r="Z260">
        <f>_xll.BDP($A260,Z$2)</f>
        <v>98.670999999999992</v>
      </c>
      <c r="AA260">
        <f>_xll.BDP($A260,AA$2)</f>
        <v>-4.2400000000000091</v>
      </c>
      <c r="AB260">
        <f>_xll.BDP($A260,AB$2)</f>
        <v>92.927999999999997</v>
      </c>
      <c r="AC260">
        <f>HLOOKUP(A260,'OperMarg BDH'!$B$1:$NK$4,4,FALSE)</f>
        <v>1.0862564339102343</v>
      </c>
      <c r="AD260">
        <f>HLOOKUP(A260,'FCFMarg BDH'!$B$1:$NK$4,4,FALSE)</f>
        <v>1.0428698720914225</v>
      </c>
    </row>
    <row r="261" spans="1:30" x14ac:dyDescent="0.25">
      <c r="A261" t="s">
        <v>419</v>
      </c>
      <c r="B261" t="s">
        <v>780</v>
      </c>
      <c r="H261" t="str">
        <f>_xll.BDP($A261,H$2)</f>
        <v>#N/A N/A</v>
      </c>
      <c r="I261" t="str">
        <f>_xll.BDP($A261,I$2)</f>
        <v>#N/A N/A</v>
      </c>
      <c r="J261" t="str">
        <f>_xll.BDP($A261,J$2)</f>
        <v>#N/A N/A</v>
      </c>
      <c r="K261" t="str">
        <f>_xll.BDP($A261,K$2)</f>
        <v>#N/A N/A</v>
      </c>
      <c r="L261" t="str">
        <f>_xll.BDP($A261,L$2)</f>
        <v>#N/A N/A</v>
      </c>
      <c r="M261" t="str">
        <f>_xll.BDP($A261,M$2)</f>
        <v>#N/A N/A</v>
      </c>
      <c r="O261">
        <f>_xll.BDP($A261,O$2)</f>
        <v>74.673000000000002</v>
      </c>
      <c r="P261">
        <f>_xll.BDP($A261,P$2)</f>
        <v>-14.881</v>
      </c>
      <c r="Q261">
        <f>_xll.BDP($A261,Q$2)</f>
        <v>-24.134560014998723</v>
      </c>
      <c r="R261">
        <f>_xll.BDP($A261,R$2)</f>
        <v>-19.928220374164692</v>
      </c>
      <c r="S261" t="str">
        <f>_xll.BDP($A261,S$2)</f>
        <v>#N/A N/A</v>
      </c>
      <c r="T261" t="str">
        <f>_xll.BDP($A261,T$2)</f>
        <v>#N/A N/A</v>
      </c>
      <c r="U261" t="str">
        <f>_xll.BDP($A261,U$2)</f>
        <v>#N/A N/A</v>
      </c>
      <c r="V261">
        <f>_xll.BDP($A261,V$2)</f>
        <v>179.43599999999998</v>
      </c>
      <c r="W261">
        <f>_xll.BDP($A261,W$2)</f>
        <v>-18.021999999999998</v>
      </c>
      <c r="X261">
        <f>_xll.BDP($A261,X$2)</f>
        <v>-71.677058740440302</v>
      </c>
      <c r="Y261">
        <f>_xll.BDP($A261,Y$2)</f>
        <v>0</v>
      </c>
      <c r="Z261">
        <f>_xll.BDP($A261,Z$2)</f>
        <v>-10.802999999999999</v>
      </c>
      <c r="AA261">
        <f>_xll.BDP($A261,AA$2)</f>
        <v>7.8129999999999917</v>
      </c>
      <c r="AB261">
        <f>_xll.BDP($A261,AB$2)</f>
        <v>90.774000000000001</v>
      </c>
      <c r="AC261">
        <f>HLOOKUP(A261,'OperMarg BDH'!$B$1:$NK$4,4,FALSE)</f>
        <v>-0.34047312802193902</v>
      </c>
      <c r="AD261">
        <f>HLOOKUP(A261,'FCFMarg BDH'!$B$1:$NK$4,4,FALSE)</f>
        <v>-0.29814202768489673</v>
      </c>
    </row>
    <row r="262" spans="1:30" x14ac:dyDescent="0.25">
      <c r="A262" t="s">
        <v>420</v>
      </c>
      <c r="B262" t="s">
        <v>781</v>
      </c>
      <c r="H262" t="str">
        <f>_xll.BDP($A262,H$2)</f>
        <v>#N/A N/A</v>
      </c>
      <c r="I262" t="str">
        <f>_xll.BDP($A262,I$2)</f>
        <v>#N/A N/A</v>
      </c>
      <c r="J262" t="str">
        <f>_xll.BDP($A262,J$2)</f>
        <v>#N/A N/A</v>
      </c>
      <c r="K262" t="str">
        <f>_xll.BDP($A262,K$2)</f>
        <v>#N/A N/A</v>
      </c>
      <c r="L262" t="str">
        <f>_xll.BDP($A262,L$2)</f>
        <v>#N/A N/A</v>
      </c>
      <c r="M262" t="str">
        <f>_xll.BDP($A262,M$2)</f>
        <v>#N/A N/A</v>
      </c>
      <c r="O262">
        <f>_xll.BDP($A262,O$2)</f>
        <v>4.0346440000000001</v>
      </c>
      <c r="P262">
        <f>_xll.BDP($A262,P$2)</f>
        <v>-0.45390900000000001</v>
      </c>
      <c r="Q262">
        <f>_xll.BDP($A262,Q$2)</f>
        <v>-49.930377996175125</v>
      </c>
      <c r="R262">
        <f>_xll.BDP($A262,R$2)</f>
        <v>-11.250286270610244</v>
      </c>
      <c r="S262" t="str">
        <f>_xll.BDP($A262,S$2)</f>
        <v>#N/A N/A</v>
      </c>
      <c r="T262" t="str">
        <f>_xll.BDP($A262,T$2)</f>
        <v>#N/A N/A</v>
      </c>
      <c r="U262">
        <f>_xll.BDP($A262,U$2)</f>
        <v>-11.169973442656765</v>
      </c>
      <c r="V262">
        <f>_xll.BDP($A262,V$2)</f>
        <v>22.020197</v>
      </c>
      <c r="W262">
        <f>_xll.BDP($A262,W$2)</f>
        <v>-2.014513</v>
      </c>
      <c r="X262">
        <f>_xll.BDP($A262,X$2)</f>
        <v>-91.401402195887997</v>
      </c>
      <c r="Y262">
        <f>_xll.BDP($A262,Y$2)</f>
        <v>0</v>
      </c>
      <c r="Z262">
        <f>_xll.BDP($A262,Z$2)</f>
        <v>-0.41548499999999999</v>
      </c>
      <c r="AA262">
        <f>_xll.BDP($A262,AA$2)</f>
        <v>-1.3405479999999999</v>
      </c>
      <c r="AB262">
        <f>_xll.BDP($A262,AB$2)</f>
        <v>18.736494999999998</v>
      </c>
      <c r="AC262">
        <f>HLOOKUP(A262,'OperMarg BDH'!$B$1:$NK$4,4,FALSE)</f>
        <v>-0.67829418966252997</v>
      </c>
      <c r="AD262">
        <f>HLOOKUP(A262,'FCFMarg BDH'!$B$1:$NK$4,4,FALSE)</f>
        <v>-1.4583661866649191E-2</v>
      </c>
    </row>
    <row r="263" spans="1:30" x14ac:dyDescent="0.25">
      <c r="A263" t="s">
        <v>421</v>
      </c>
      <c r="B263" t="s">
        <v>782</v>
      </c>
      <c r="H263" t="str">
        <f>_xll.BDP($A263,H$2)</f>
        <v>#N/A N/A</v>
      </c>
      <c r="I263" t="str">
        <f>_xll.BDP($A263,I$2)</f>
        <v>#N/A N/A</v>
      </c>
      <c r="J263" t="str">
        <f>_xll.BDP($A263,J$2)</f>
        <v>#N/A N/A</v>
      </c>
      <c r="K263" t="str">
        <f>_xll.BDP($A263,K$2)</f>
        <v>#N/A N/A</v>
      </c>
      <c r="L263" t="str">
        <f>_xll.BDP($A263,L$2)</f>
        <v>#N/A N/A</v>
      </c>
      <c r="M263" t="str">
        <f>_xll.BDP($A263,M$2)</f>
        <v>#N/A N/A</v>
      </c>
      <c r="O263">
        <f>_xll.BDP($A263,O$2)</f>
        <v>333.99599999999998</v>
      </c>
      <c r="P263">
        <f>_xll.BDP($A263,P$2)</f>
        <v>0.35400000000000009</v>
      </c>
      <c r="Q263">
        <f>_xll.BDP($A263,Q$2)</f>
        <v>19.084060886956735</v>
      </c>
      <c r="R263">
        <f>_xll.BDP($A263,R$2)</f>
        <v>0.10598929328494956</v>
      </c>
      <c r="S263" t="str">
        <f>_xll.BDP($A263,S$2)</f>
        <v>#N/A N/A</v>
      </c>
      <c r="T263">
        <f>_xll.BDP($A263,T$2)</f>
        <v>0</v>
      </c>
      <c r="U263" t="str">
        <f>_xll.BDP($A263,U$2)</f>
        <v>#N/A N/A</v>
      </c>
      <c r="V263">
        <f>_xll.BDP($A263,V$2)</f>
        <v>682.18700000000001</v>
      </c>
      <c r="W263">
        <f>_xll.BDP($A263,W$2)</f>
        <v>63.739999999999995</v>
      </c>
      <c r="X263">
        <f>_xll.BDP($A263,X$2)</f>
        <v>-45.057567934835511</v>
      </c>
      <c r="Y263">
        <f>_xll.BDP($A263,Y$2)</f>
        <v>0</v>
      </c>
      <c r="Z263">
        <f>_xll.BDP($A263,Z$2)</f>
        <v>4.58</v>
      </c>
      <c r="AA263">
        <f>_xll.BDP($A263,AA$2)</f>
        <v>10.344999999999999</v>
      </c>
      <c r="AB263">
        <f>_xll.BDP($A263,AB$2)</f>
        <v>198.81799999999998</v>
      </c>
      <c r="AC263">
        <f>HLOOKUP(A263,'OperMarg BDH'!$B$1:$NK$4,4,FALSE)</f>
        <v>4.1328443439157088</v>
      </c>
      <c r="AD263">
        <f>HLOOKUP(A263,'FCFMarg BDH'!$B$1:$NK$4,4,FALSE)</f>
        <v>0.87331952083904429</v>
      </c>
    </row>
    <row r="264" spans="1:30" x14ac:dyDescent="0.25">
      <c r="A264" t="s">
        <v>422</v>
      </c>
      <c r="B264" t="s">
        <v>783</v>
      </c>
      <c r="H264" t="str">
        <f>_xll.BDP($A264,H$2)</f>
        <v>#N/A N/A</v>
      </c>
      <c r="I264" t="str">
        <f>_xll.BDP($A264,I$2)</f>
        <v>#N/A N/A</v>
      </c>
      <c r="J264" t="str">
        <f>_xll.BDP($A264,J$2)</f>
        <v>#N/A N/A</v>
      </c>
      <c r="K264" t="str">
        <f>_xll.BDP($A264,K$2)</f>
        <v>#N/A N/A</v>
      </c>
      <c r="L264" t="str">
        <f>_xll.BDP($A264,L$2)</f>
        <v>#N/A N/A</v>
      </c>
      <c r="M264" t="str">
        <f>_xll.BDP($A264,M$2)</f>
        <v>#N/A N/A</v>
      </c>
      <c r="O264">
        <f>_xll.BDP($A264,O$2)</f>
        <v>137.93100000000001</v>
      </c>
      <c r="P264">
        <f>_xll.BDP($A264,P$2)</f>
        <v>4.9579999999999993</v>
      </c>
      <c r="Q264">
        <f>_xll.BDP($A264,Q$2)</f>
        <v>-21.375180343795083</v>
      </c>
      <c r="R264">
        <f>_xll.BDP($A264,R$2)</f>
        <v>3.5945508986377237</v>
      </c>
      <c r="S264">
        <f>_xll.BDP($A264,S$2)</f>
        <v>3.19298290807455E-2</v>
      </c>
      <c r="T264" t="str">
        <f>_xll.BDP($A264,T$2)</f>
        <v>#N/A N/A</v>
      </c>
      <c r="U264" t="str">
        <f>_xll.BDP($A264,U$2)</f>
        <v>#N/A N/A</v>
      </c>
      <c r="V264">
        <f>_xll.BDP($A264,V$2)</f>
        <v>390.55899999999997</v>
      </c>
      <c r="W264">
        <f>_xll.BDP($A264,W$2)</f>
        <v>-29.482999999999997</v>
      </c>
      <c r="X264">
        <f>_xll.BDP($A264,X$2)</f>
        <v>-125.09460860549504</v>
      </c>
      <c r="Y264">
        <f>_xll.BDP($A264,Y$2)</f>
        <v>39.757885492332775</v>
      </c>
      <c r="Z264">
        <f>_xll.BDP($A264,Z$2)</f>
        <v>12.623999999999999</v>
      </c>
      <c r="AA264">
        <f>_xll.BDP($A264,AA$2)</f>
        <v>-25.919000000000011</v>
      </c>
      <c r="AB264">
        <f>_xll.BDP($A264,AB$2)</f>
        <v>243.786</v>
      </c>
      <c r="AC264">
        <f>HLOOKUP(A264,'OperMarg BDH'!$B$1:$NK$4,4,FALSE)</f>
        <v>-5.3742732794732966</v>
      </c>
      <c r="AD264">
        <f>HLOOKUP(A264,'FCFMarg BDH'!$B$1:$NK$4,4,FALSE)</f>
        <v>-0.23473921176662613</v>
      </c>
    </row>
    <row r="265" spans="1:30" x14ac:dyDescent="0.25">
      <c r="A265" t="s">
        <v>423</v>
      </c>
      <c r="B265" t="s">
        <v>784</v>
      </c>
      <c r="H265" t="str">
        <f>_xll.BDP($A265,H$2)</f>
        <v>#N/A N/A</v>
      </c>
      <c r="I265" t="str">
        <f>_xll.BDP($A265,I$2)</f>
        <v>#N/A N/A</v>
      </c>
      <c r="J265" t="str">
        <f>_xll.BDP($A265,J$2)</f>
        <v>#N/A N/A</v>
      </c>
      <c r="K265" t="str">
        <f>_xll.BDP($A265,K$2)</f>
        <v>#N/A N/A</v>
      </c>
      <c r="L265" t="str">
        <f>_xll.BDP($A265,L$2)</f>
        <v>#N/A N/A</v>
      </c>
      <c r="M265" t="str">
        <f>_xll.BDP($A265,M$2)</f>
        <v>#N/A N/A</v>
      </c>
      <c r="O265">
        <f>_xll.BDP($A265,O$2)</f>
        <v>1293.5409999999999</v>
      </c>
      <c r="P265">
        <f>_xll.BDP($A265,P$2)</f>
        <v>195.35499999999999</v>
      </c>
      <c r="Q265">
        <f>_xll.BDP($A265,Q$2)</f>
        <v>9.8430587047492129</v>
      </c>
      <c r="R265">
        <f>_xll.BDP($A265,R$2)</f>
        <v>15.102343103156374</v>
      </c>
      <c r="S265">
        <f>_xll.BDP($A265,S$2)</f>
        <v>0.75682324455205807</v>
      </c>
      <c r="T265">
        <f>_xll.BDP($A265,T$2)</f>
        <v>1.1018146712744672</v>
      </c>
      <c r="U265">
        <f>_xll.BDP($A265,U$2)</f>
        <v>29.225200688073393</v>
      </c>
      <c r="V265">
        <f>_xll.BDP($A265,V$2)</f>
        <v>1828.9059999999999</v>
      </c>
      <c r="W265">
        <f>_xll.BDP($A265,W$2)</f>
        <v>127.324</v>
      </c>
      <c r="X265">
        <f>_xll.BDP($A265,X$2)</f>
        <v>1.7498488904239689</v>
      </c>
      <c r="Y265">
        <f>_xll.BDP($A265,Y$2)</f>
        <v>14.113628584519928</v>
      </c>
      <c r="Z265">
        <f>_xll.BDP($A265,Z$2)</f>
        <v>224.68299999999999</v>
      </c>
      <c r="AA265">
        <f>_xll.BDP($A265,AA$2)</f>
        <v>9.3249999999998749</v>
      </c>
      <c r="AB265">
        <f>_xll.BDP($A265,AB$2)</f>
        <v>241.91299999999998</v>
      </c>
      <c r="AC265">
        <f>HLOOKUP(A265,'OperMarg BDH'!$B$1:$NK$4,4,FALSE)</f>
        <v>2.3142154656404599</v>
      </c>
      <c r="AD265">
        <f>HLOOKUP(A265,'FCFMarg BDH'!$B$1:$NK$4,4,FALSE)</f>
        <v>1.307536595253292</v>
      </c>
    </row>
    <row r="266" spans="1:30" x14ac:dyDescent="0.25">
      <c r="A266" t="s">
        <v>424</v>
      </c>
      <c r="B266" t="s">
        <v>785</v>
      </c>
      <c r="H266" t="str">
        <f>_xll.BDP($A266,H$2)</f>
        <v>#N/A N/A</v>
      </c>
      <c r="I266" t="str">
        <f>_xll.BDP($A266,I$2)</f>
        <v>#N/A N/A</v>
      </c>
      <c r="J266" t="str">
        <f>_xll.BDP($A266,J$2)</f>
        <v>#N/A N/A</v>
      </c>
      <c r="K266" t="str">
        <f>_xll.BDP($A266,K$2)</f>
        <v>#N/A N/A</v>
      </c>
      <c r="L266" t="str">
        <f>_xll.BDP($A266,L$2)</f>
        <v>#N/A N/A</v>
      </c>
      <c r="M266" t="str">
        <f>_xll.BDP($A266,M$2)</f>
        <v>#N/A N/A</v>
      </c>
      <c r="O266">
        <f>_xll.BDP($A266,O$2)</f>
        <v>266.31099999999998</v>
      </c>
      <c r="P266">
        <f>_xll.BDP($A266,P$2)</f>
        <v>19.361000000000001</v>
      </c>
      <c r="Q266">
        <f>_xll.BDP($A266,Q$2)</f>
        <v>3.5308342501811794</v>
      </c>
      <c r="R266">
        <f>_xll.BDP($A266,R$2)</f>
        <v>7.2700714578068508</v>
      </c>
      <c r="S266">
        <f>_xll.BDP($A266,S$2)</f>
        <v>1.2511955538322348</v>
      </c>
      <c r="T266">
        <f>_xll.BDP($A266,T$2)</f>
        <v>0.85406070091107245</v>
      </c>
      <c r="U266">
        <f>_xll.BDP($A266,U$2)</f>
        <v>18.663449939686373</v>
      </c>
      <c r="V266">
        <f>_xll.BDP($A266,V$2)</f>
        <v>234.81299999999999</v>
      </c>
      <c r="W266">
        <f>_xll.BDP($A266,W$2)</f>
        <v>9.4029999999999987</v>
      </c>
      <c r="X266">
        <f>_xll.BDP($A266,X$2)</f>
        <v>-94.244996495600049</v>
      </c>
      <c r="Y266">
        <f>_xll.BDP($A266,Y$2)</f>
        <v>6.5899247486297607</v>
      </c>
      <c r="Z266">
        <f>_xll.BDP($A266,Z$2)</f>
        <v>24.14</v>
      </c>
      <c r="AA266">
        <f>_xll.BDP($A266,AA$2)</f>
        <v>-0.5899999999999892</v>
      </c>
      <c r="AB266">
        <f>_xll.BDP($A266,AB$2)</f>
        <v>75.983999999999995</v>
      </c>
      <c r="AC266">
        <f>HLOOKUP(A266,'OperMarg BDH'!$B$1:$NK$4,4,FALSE)</f>
        <v>1.2530641640097484</v>
      </c>
      <c r="AD266">
        <f>HLOOKUP(A266,'FCFMarg BDH'!$B$1:$NK$4,4,FALSE)</f>
        <v>0.74874048346960043</v>
      </c>
    </row>
    <row r="267" spans="1:30" x14ac:dyDescent="0.25">
      <c r="A267" t="s">
        <v>425</v>
      </c>
      <c r="B267" t="s">
        <v>785</v>
      </c>
      <c r="H267" t="str">
        <f>_xll.BDP($A267,H$2)</f>
        <v>#N/A N/A</v>
      </c>
      <c r="I267" t="str">
        <f>_xll.BDP($A267,I$2)</f>
        <v>#N/A N/A</v>
      </c>
      <c r="J267" t="str">
        <f>_xll.BDP($A267,J$2)</f>
        <v>#N/A N/A</v>
      </c>
      <c r="K267" t="str">
        <f>_xll.BDP($A267,K$2)</f>
        <v>#N/A N/A</v>
      </c>
      <c r="L267" t="str">
        <f>_xll.BDP($A267,L$2)</f>
        <v>#N/A N/A</v>
      </c>
      <c r="M267" t="str">
        <f>_xll.BDP($A267,M$2)</f>
        <v>#N/A N/A</v>
      </c>
      <c r="O267">
        <f>_xll.BDP($A267,O$2)</f>
        <v>266.31099999999998</v>
      </c>
      <c r="P267">
        <f>_xll.BDP($A267,P$2)</f>
        <v>19.361000000000001</v>
      </c>
      <c r="Q267">
        <f>_xll.BDP($A267,Q$2)</f>
        <v>3.5308342501811794</v>
      </c>
      <c r="R267">
        <f>_xll.BDP($A267,R$2)</f>
        <v>7.2700714578068508</v>
      </c>
      <c r="S267">
        <f>_xll.BDP($A267,S$2)</f>
        <v>1.2511955538322348</v>
      </c>
      <c r="T267">
        <f>_xll.BDP($A267,T$2)</f>
        <v>0.85406070091107245</v>
      </c>
      <c r="U267">
        <f>_xll.BDP($A267,U$2)</f>
        <v>18.663449939686373</v>
      </c>
      <c r="V267">
        <f>_xll.BDP($A267,V$2)</f>
        <v>234.81299999999999</v>
      </c>
      <c r="W267">
        <f>_xll.BDP($A267,W$2)</f>
        <v>9.4029999999999987</v>
      </c>
      <c r="X267">
        <f>_xll.BDP($A267,X$2)</f>
        <v>-94.244996495600049</v>
      </c>
      <c r="Y267">
        <f>_xll.BDP($A267,Y$2)</f>
        <v>6.5899247486297607</v>
      </c>
      <c r="Z267">
        <f>_xll.BDP($A267,Z$2)</f>
        <v>24.14</v>
      </c>
      <c r="AA267">
        <f>_xll.BDP($A267,AA$2)</f>
        <v>-0.5899999999999892</v>
      </c>
      <c r="AB267">
        <f>_xll.BDP($A267,AB$2)</f>
        <v>75.983999999999995</v>
      </c>
      <c r="AC267">
        <f>HLOOKUP(A267,'OperMarg BDH'!$B$1:$NK$4,4,FALSE)</f>
        <v>1.2530641640097484</v>
      </c>
      <c r="AD267">
        <f>HLOOKUP(A267,'FCFMarg BDH'!$B$1:$NK$4,4,FALSE)</f>
        <v>0.74874048346960043</v>
      </c>
    </row>
    <row r="268" spans="1:30" x14ac:dyDescent="0.25">
      <c r="A268" t="s">
        <v>426</v>
      </c>
      <c r="B268" t="s">
        <v>786</v>
      </c>
      <c r="H268" t="str">
        <f>_xll.BDP($A268,H$2)</f>
        <v>#N/A N/A</v>
      </c>
      <c r="I268" t="str">
        <f>_xll.BDP($A268,I$2)</f>
        <v>#N/A N/A</v>
      </c>
      <c r="J268" t="str">
        <f>_xll.BDP($A268,J$2)</f>
        <v>#N/A N/A</v>
      </c>
      <c r="K268" t="str">
        <f>_xll.BDP($A268,K$2)</f>
        <v>#N/A N/A</v>
      </c>
      <c r="L268" t="str">
        <f>_xll.BDP($A268,L$2)</f>
        <v>#N/A N/A</v>
      </c>
      <c r="M268" t="str">
        <f>_xll.BDP($A268,M$2)</f>
        <v>#N/A N/A</v>
      </c>
      <c r="O268">
        <f>_xll.BDP($A268,O$2)</f>
        <v>470.45</v>
      </c>
      <c r="P268">
        <f>_xll.BDP($A268,P$2)</f>
        <v>20.086000000000002</v>
      </c>
      <c r="Q268">
        <f>_xll.BDP($A268,Q$2)</f>
        <v>0.72738867042193656</v>
      </c>
      <c r="R268">
        <f>_xll.BDP($A268,R$2)</f>
        <v>4.2695291741949202</v>
      </c>
      <c r="S268" t="str">
        <f>_xll.BDP($A268,S$2)</f>
        <v>#N/A N/A</v>
      </c>
      <c r="T268">
        <f>_xll.BDP($A268,T$2)</f>
        <v>0</v>
      </c>
      <c r="U268" t="str">
        <f>_xll.BDP($A268,U$2)</f>
        <v>#N/A N/A</v>
      </c>
      <c r="V268">
        <f>_xll.BDP($A268,V$2)</f>
        <v>467.92199999999997</v>
      </c>
      <c r="W268">
        <f>_xll.BDP($A268,W$2)</f>
        <v>3.4219999999999997</v>
      </c>
      <c r="X268">
        <f>_xll.BDP($A268,X$2)</f>
        <v>-83.658375280155781</v>
      </c>
      <c r="Y268">
        <f>_xll.BDP($A268,Y$2)</f>
        <v>0</v>
      </c>
      <c r="Z268">
        <f>_xll.BDP($A268,Z$2)</f>
        <v>29.724999999999998</v>
      </c>
      <c r="AA268">
        <f>_xll.BDP($A268,AA$2)</f>
        <v>-4.6690000000000111</v>
      </c>
      <c r="AB268">
        <f>_xll.BDP($A268,AB$2)</f>
        <v>227.69299999999998</v>
      </c>
      <c r="AC268">
        <f>HLOOKUP(A268,'OperMarg BDH'!$B$1:$NK$4,4,FALSE)</f>
        <v>-2.0903983993557935E-2</v>
      </c>
      <c r="AD268">
        <f>HLOOKUP(A268,'FCFMarg BDH'!$B$1:$NK$4,4,FALSE)</f>
        <v>0.53160952924689353</v>
      </c>
    </row>
    <row r="269" spans="1:30" x14ac:dyDescent="0.25">
      <c r="A269" t="s">
        <v>427</v>
      </c>
      <c r="B269" t="s">
        <v>787</v>
      </c>
      <c r="H269" t="str">
        <f>_xll.BDP($A269,H$2)</f>
        <v>#N/A N/A</v>
      </c>
      <c r="I269" t="str">
        <f>_xll.BDP($A269,I$2)</f>
        <v>#N/A N/A</v>
      </c>
      <c r="J269" t="str">
        <f>_xll.BDP($A269,J$2)</f>
        <v>#N/A N/A</v>
      </c>
      <c r="K269" t="str">
        <f>_xll.BDP($A269,K$2)</f>
        <v>#N/A N/A</v>
      </c>
      <c r="L269" t="str">
        <f>_xll.BDP($A269,L$2)</f>
        <v>#N/A N/A</v>
      </c>
      <c r="M269" t="str">
        <f>_xll.BDP($A269,M$2)</f>
        <v>#N/A N/A</v>
      </c>
      <c r="O269">
        <f>_xll.BDP($A269,O$2)</f>
        <v>460.90699999999998</v>
      </c>
      <c r="P269">
        <f>_xll.BDP($A269,P$2)</f>
        <v>29.240999999999996</v>
      </c>
      <c r="Q269">
        <f>_xll.BDP($A269,Q$2)</f>
        <v>-2.6512940788488786</v>
      </c>
      <c r="R269">
        <f>_xll.BDP($A269,R$2)</f>
        <v>6.3442299639623609</v>
      </c>
      <c r="S269" t="str">
        <f>_xll.BDP($A269,S$2)</f>
        <v>#N/A N/A</v>
      </c>
      <c r="T269">
        <f>_xll.BDP($A269,T$2)</f>
        <v>0</v>
      </c>
      <c r="U269" t="str">
        <f>_xll.BDP($A269,U$2)</f>
        <v>#N/A N/A</v>
      </c>
      <c r="V269">
        <f>_xll.BDP($A269,V$2)</f>
        <v>798.26299999999992</v>
      </c>
      <c r="W269">
        <f>_xll.BDP($A269,W$2)</f>
        <v>-12.219999999999999</v>
      </c>
      <c r="X269">
        <f>_xll.BDP($A269,X$2)</f>
        <v>-40.096708228419473</v>
      </c>
      <c r="Y269">
        <f>_xll.BDP($A269,Y$2)</f>
        <v>0</v>
      </c>
      <c r="Z269">
        <f>_xll.BDP($A269,Z$2)</f>
        <v>56.790999999999997</v>
      </c>
      <c r="AA269">
        <f>_xll.BDP($A269,AA$2)</f>
        <v>-13.457000000000008</v>
      </c>
      <c r="AB269">
        <f>_xll.BDP($A269,AB$2)</f>
        <v>91.257999999999996</v>
      </c>
      <c r="AC269">
        <f>HLOOKUP(A269,'OperMarg BDH'!$B$1:$NK$4,4,FALSE)</f>
        <v>0.55433505921995407</v>
      </c>
      <c r="AD269">
        <f>HLOOKUP(A269,'FCFMarg BDH'!$B$1:$NK$4,4,FALSE)</f>
        <v>0.49940414879794981</v>
      </c>
    </row>
    <row r="270" spans="1:30" x14ac:dyDescent="0.25">
      <c r="A270" t="s">
        <v>79</v>
      </c>
      <c r="B270" t="s">
        <v>788</v>
      </c>
      <c r="H270" t="str">
        <f>_xll.BDP($A270,H$2)</f>
        <v>NR</v>
      </c>
      <c r="I270" t="str">
        <f>_xll.BDP($A270,I$2)</f>
        <v>#N/A N/A</v>
      </c>
      <c r="J270" t="str">
        <f>_xll.BDP($A270,J$2)</f>
        <v>#N/A N/A</v>
      </c>
      <c r="K270" t="str">
        <f>_xll.BDP($A270,K$2)</f>
        <v>WR</v>
      </c>
      <c r="L270" t="str">
        <f>_xll.BDP($A270,L$2)</f>
        <v>#N/A N/A</v>
      </c>
      <c r="M270" t="str">
        <f>_xll.BDP($A270,M$2)</f>
        <v>#N/A N/A</v>
      </c>
      <c r="O270">
        <f>_xll.BDP($A270,O$2)</f>
        <v>24866</v>
      </c>
      <c r="P270">
        <f>_xll.BDP($A270,P$2)</f>
        <v>7730</v>
      </c>
      <c r="Q270">
        <f>_xll.BDP($A270,Q$2)</f>
        <v>29.075846537440679</v>
      </c>
      <c r="R270">
        <f>_xll.BDP($A270,R$2)</f>
        <v>31.086624306281667</v>
      </c>
      <c r="S270">
        <f>_xll.BDP($A270,S$2)</f>
        <v>454.70588235294116</v>
      </c>
      <c r="T270">
        <f>_xll.BDP($A270,T$2)</f>
        <v>1.4506769825918763E-3</v>
      </c>
      <c r="U270">
        <f>_xll.BDP($A270,U$2)</f>
        <v>358.56521739130437</v>
      </c>
      <c r="V270">
        <f>_xll.BDP($A270,V$2)</f>
        <v>45516</v>
      </c>
      <c r="W270">
        <f>_xll.BDP($A270,W$2)</f>
        <v>7230</v>
      </c>
      <c r="X270">
        <f>_xll.BDP($A270,X$2)</f>
        <v>-81.439299470723526</v>
      </c>
      <c r="Y270">
        <f>_xll.BDP($A270,Y$2)</f>
        <v>3.7349503471306791E-2</v>
      </c>
      <c r="Z270">
        <f>_xll.BDP($A270,Z$2)</f>
        <v>8778</v>
      </c>
      <c r="AA270">
        <f>_xll.BDP($A270,AA$2)</f>
        <v>1407</v>
      </c>
      <c r="AB270">
        <f>_xll.BDP($A270,AB$2)</f>
        <v>6142</v>
      </c>
      <c r="AC270">
        <f>HLOOKUP(A270,'OperMarg BDH'!$B$1:$NK$4,4,FALSE)</f>
        <v>8.077547092341014</v>
      </c>
      <c r="AD270">
        <f>HLOOKUP(A270,'FCFMarg BDH'!$B$1:$NK$4,4,FALSE)</f>
        <v>3.570451298955398</v>
      </c>
    </row>
    <row r="271" spans="1:30" x14ac:dyDescent="0.25">
      <c r="A271" t="s">
        <v>428</v>
      </c>
      <c r="B271" t="s">
        <v>789</v>
      </c>
      <c r="H271" t="str">
        <f>_xll.BDP($A271,H$2)</f>
        <v>#N/A N/A</v>
      </c>
      <c r="I271" t="str">
        <f>_xll.BDP($A271,I$2)</f>
        <v>#N/A N/A</v>
      </c>
      <c r="J271" t="str">
        <f>_xll.BDP($A271,J$2)</f>
        <v>#N/A N/A</v>
      </c>
      <c r="K271" t="str">
        <f>_xll.BDP($A271,K$2)</f>
        <v>#N/A N/A</v>
      </c>
      <c r="L271" t="str">
        <f>_xll.BDP($A271,L$2)</f>
        <v>#N/A N/A</v>
      </c>
      <c r="M271" t="str">
        <f>_xll.BDP($A271,M$2)</f>
        <v>#N/A N/A</v>
      </c>
      <c r="O271">
        <f>_xll.BDP($A271,O$2)</f>
        <v>444.66699999999997</v>
      </c>
      <c r="P271">
        <f>_xll.BDP($A271,P$2)</f>
        <v>96.206000000000003</v>
      </c>
      <c r="Q271">
        <f>_xll.BDP($A271,Q$2)</f>
        <v>5.1922000058470728</v>
      </c>
      <c r="R271">
        <f>_xll.BDP($A271,R$2)</f>
        <v>21.635516015355314</v>
      </c>
      <c r="S271" t="str">
        <f>_xll.BDP($A271,S$2)</f>
        <v>#N/A N/A</v>
      </c>
      <c r="T271">
        <f>_xll.BDP($A271,T$2)</f>
        <v>0</v>
      </c>
      <c r="U271" t="str">
        <f>_xll.BDP($A271,U$2)</f>
        <v>#N/A N/A</v>
      </c>
      <c r="V271">
        <f>_xll.BDP($A271,V$2)</f>
        <v>445.05799999999999</v>
      </c>
      <c r="W271">
        <f>_xll.BDP($A271,W$2)</f>
        <v>23.087999999999997</v>
      </c>
      <c r="X271">
        <f>_xll.BDP($A271,X$2)</f>
        <v>-38.564844623674126</v>
      </c>
      <c r="Y271">
        <f>_xll.BDP($A271,Y$2)</f>
        <v>0</v>
      </c>
      <c r="Z271">
        <f>_xll.BDP($A271,Z$2)</f>
        <v>104.14</v>
      </c>
      <c r="AA271">
        <f>_xll.BDP($A271,AA$2)</f>
        <v>-29.614999999999981</v>
      </c>
      <c r="AB271">
        <f>_xll.BDP($A271,AB$2)</f>
        <v>103.145</v>
      </c>
      <c r="AC271">
        <f>HLOOKUP(A271,'OperMarg BDH'!$B$1:$NK$4,4,FALSE)</f>
        <v>1.0179300814641119</v>
      </c>
      <c r="AD271">
        <f>HLOOKUP(A271,'FCFMarg BDH'!$B$1:$NK$4,4,FALSE)</f>
        <v>2.2764284242369648</v>
      </c>
    </row>
    <row r="272" spans="1:30" x14ac:dyDescent="0.25">
      <c r="A272" t="s">
        <v>429</v>
      </c>
      <c r="B272" t="s">
        <v>790</v>
      </c>
      <c r="H272" t="str">
        <f>_xll.BDP($A272,H$2)</f>
        <v>#N/A N/A</v>
      </c>
      <c r="I272" t="str">
        <f>_xll.BDP($A272,I$2)</f>
        <v>#N/A N/A</v>
      </c>
      <c r="J272" t="str">
        <f>_xll.BDP($A272,J$2)</f>
        <v>#N/A N/A</v>
      </c>
      <c r="K272" t="str">
        <f>_xll.BDP($A272,K$2)</f>
        <v>#N/A N/A</v>
      </c>
      <c r="L272" t="str">
        <f>_xll.BDP($A272,L$2)</f>
        <v>#N/A N/A</v>
      </c>
      <c r="M272" t="str">
        <f>_xll.BDP($A272,M$2)</f>
        <v>#N/A N/A</v>
      </c>
      <c r="O272">
        <f>_xll.BDP($A272,O$2)</f>
        <v>10.941000000000001</v>
      </c>
      <c r="P272">
        <f>_xll.BDP($A272,P$2)</f>
        <v>-6.5940000000000003</v>
      </c>
      <c r="Q272">
        <f>_xll.BDP($A272,Q$2)</f>
        <v>-53.468604332327928</v>
      </c>
      <c r="R272">
        <f>_xll.BDP($A272,R$2)</f>
        <v>-60.268714011516309</v>
      </c>
      <c r="S272" t="str">
        <f>_xll.BDP($A272,S$2)</f>
        <v>#N/A N/A</v>
      </c>
      <c r="T272" t="str">
        <f>_xll.BDP($A272,T$2)</f>
        <v>#N/A N/A</v>
      </c>
      <c r="U272" t="str">
        <f>_xll.BDP($A272,U$2)</f>
        <v>#N/A N/A</v>
      </c>
      <c r="V272">
        <f>_xll.BDP($A272,V$2)</f>
        <v>12.785</v>
      </c>
      <c r="W272">
        <f>_xll.BDP($A272,W$2)</f>
        <v>-5.85</v>
      </c>
      <c r="X272">
        <f>_xll.BDP($A272,X$2)</f>
        <v>-79.195440096459478</v>
      </c>
      <c r="Y272">
        <f>_xll.BDP($A272,Y$2)</f>
        <v>0</v>
      </c>
      <c r="Z272">
        <f>_xll.BDP($A272,Z$2)</f>
        <v>-6.2949999999999999</v>
      </c>
      <c r="AA272">
        <f>_xll.BDP($A272,AA$2)</f>
        <v>0.85500000000000087</v>
      </c>
      <c r="AB272">
        <f>_xll.BDP($A272,AB$2)</f>
        <v>5.4619999999999997</v>
      </c>
      <c r="AC272">
        <f>HLOOKUP(A272,'OperMarg BDH'!$B$1:$NK$4,4,FALSE)</f>
        <v>-1.2499718547358687</v>
      </c>
      <c r="AD272">
        <f>HLOOKUP(A272,'FCFMarg BDH'!$B$1:$NK$4,4,FALSE)</f>
        <v>-1.30709582186795</v>
      </c>
    </row>
    <row r="273" spans="1:30" x14ac:dyDescent="0.25">
      <c r="A273" t="s">
        <v>430</v>
      </c>
      <c r="B273" t="s">
        <v>791</v>
      </c>
      <c r="H273" t="str">
        <f>_xll.BDP($A273,H$2)</f>
        <v>#N/A N/A</v>
      </c>
      <c r="I273" t="str">
        <f>_xll.BDP($A273,I$2)</f>
        <v>#N/A N/A</v>
      </c>
      <c r="J273" t="str">
        <f>_xll.BDP($A273,J$2)</f>
        <v>#N/A N/A</v>
      </c>
      <c r="K273" t="str">
        <f>_xll.BDP($A273,K$2)</f>
        <v>#N/A N/A</v>
      </c>
      <c r="L273" t="str">
        <f>_xll.BDP($A273,L$2)</f>
        <v>#N/A N/A</v>
      </c>
      <c r="M273" t="str">
        <f>_xll.BDP($A273,M$2)</f>
        <v>#N/A N/A</v>
      </c>
      <c r="O273">
        <f>_xll.BDP($A273,O$2)</f>
        <v>107.962</v>
      </c>
      <c r="P273">
        <f>_xll.BDP($A273,P$2)</f>
        <v>11.483000000000001</v>
      </c>
      <c r="Q273">
        <f>_xll.BDP($A273,Q$2)</f>
        <v>2.1387154739630612</v>
      </c>
      <c r="R273">
        <f>_xll.BDP($A273,R$2)</f>
        <v>10.636149756395769</v>
      </c>
      <c r="S273">
        <f>_xll.BDP($A273,S$2)</f>
        <v>14.264596273291925</v>
      </c>
      <c r="T273">
        <f>_xll.BDP($A273,T$2)</f>
        <v>1.9082620679906709E-2</v>
      </c>
      <c r="U273">
        <f>_xll.BDP($A273,U$2)</f>
        <v>277.23255813953489</v>
      </c>
      <c r="V273">
        <f>_xll.BDP($A273,V$2)</f>
        <v>192.60299999999998</v>
      </c>
      <c r="W273">
        <f>_xll.BDP($A273,W$2)</f>
        <v>2.3089999999999997</v>
      </c>
      <c r="X273">
        <f>_xll.BDP($A273,X$2)</f>
        <v>-93.477312179369051</v>
      </c>
      <c r="Y273">
        <f>_xll.BDP($A273,Y$2)</f>
        <v>0.41795818341355018</v>
      </c>
      <c r="Z273">
        <f>_xll.BDP($A273,Z$2)</f>
        <v>25.145999999999997</v>
      </c>
      <c r="AA273">
        <f>_xll.BDP($A273,AA$2)</f>
        <v>-7.8030000000000044</v>
      </c>
      <c r="AB273">
        <f>_xll.BDP($A273,AB$2)</f>
        <v>42.369</v>
      </c>
      <c r="AC273">
        <f>HLOOKUP(A273,'OperMarg BDH'!$B$1:$NK$4,4,FALSE)</f>
        <v>0.75961280417884713</v>
      </c>
      <c r="AD273">
        <f>HLOOKUP(A273,'FCFMarg BDH'!$B$1:$NK$4,4,FALSE)</f>
        <v>0.56706250731057617</v>
      </c>
    </row>
    <row r="274" spans="1:30" x14ac:dyDescent="0.25">
      <c r="A274" t="s">
        <v>431</v>
      </c>
      <c r="B274" t="s">
        <v>792</v>
      </c>
      <c r="H274" t="str">
        <f>_xll.BDP($A274,H$2)</f>
        <v>#N/A N/A</v>
      </c>
      <c r="I274" t="str">
        <f>_xll.BDP($A274,I$2)</f>
        <v>#N/A N/A</v>
      </c>
      <c r="J274" t="str">
        <f>_xll.BDP($A274,J$2)</f>
        <v>#N/A N/A</v>
      </c>
      <c r="K274" t="str">
        <f>_xll.BDP($A274,K$2)</f>
        <v>#N/A N/A</v>
      </c>
      <c r="L274" t="str">
        <f>_xll.BDP($A274,L$2)</f>
        <v>#N/A N/A</v>
      </c>
      <c r="M274" t="str">
        <f>_xll.BDP($A274,M$2)</f>
        <v>#N/A N/A</v>
      </c>
      <c r="O274">
        <f>_xll.BDP($A274,O$2)</f>
        <v>67.504540000000006</v>
      </c>
      <c r="P274">
        <f>_xll.BDP($A274,P$2)</f>
        <v>-4.5085420000000003</v>
      </c>
      <c r="Q274">
        <f>_xll.BDP($A274,Q$2)</f>
        <v>-18.969669299279719</v>
      </c>
      <c r="R274">
        <f>_xll.BDP($A274,R$2)</f>
        <v>-6.6788722654802175</v>
      </c>
      <c r="S274">
        <f>_xll.BDP($A274,S$2)</f>
        <v>-0.22355783236259183</v>
      </c>
      <c r="T274" t="str">
        <f>_xll.BDP($A274,T$2)</f>
        <v>#N/A N/A</v>
      </c>
      <c r="U274">
        <f>_xll.BDP($A274,U$2)</f>
        <v>-2.6184116928354864</v>
      </c>
      <c r="V274">
        <f>_xll.BDP($A274,V$2)</f>
        <v>100.64654299999999</v>
      </c>
      <c r="W274">
        <f>_xll.BDP($A274,W$2)</f>
        <v>-12.805387999999999</v>
      </c>
      <c r="X274">
        <f>_xll.BDP($A274,X$2)</f>
        <v>32.400808878845822</v>
      </c>
      <c r="Y274">
        <f>_xll.BDP($A274,Y$2)</f>
        <v>20.03767680326586</v>
      </c>
      <c r="Z274">
        <f>_xll.BDP($A274,Z$2)</f>
        <v>-4.443435</v>
      </c>
      <c r="AA274" t="str">
        <f>_xll.BDP($A274,AA$2)</f>
        <v>#N/A N/A</v>
      </c>
      <c r="AB274">
        <f>_xll.BDP($A274,AB$2)</f>
        <v>2.676984</v>
      </c>
      <c r="AC274">
        <f>HLOOKUP(A274,'OperMarg BDH'!$B$1:$NK$4,4,FALSE)</f>
        <v>-0.66779066367448403</v>
      </c>
      <c r="AD274">
        <f>HLOOKUP(A274,'FCFMarg BDH'!$B$1:$NK$4,4,FALSE)</f>
        <v>-0.66059043426128972</v>
      </c>
    </row>
    <row r="275" spans="1:30" x14ac:dyDescent="0.25">
      <c r="A275" t="s">
        <v>432</v>
      </c>
      <c r="B275" t="s">
        <v>793</v>
      </c>
      <c r="H275" t="str">
        <f>_xll.BDP($A275,H$2)</f>
        <v>#N/A N/A</v>
      </c>
      <c r="I275" t="str">
        <f>_xll.BDP($A275,I$2)</f>
        <v>#N/A N/A</v>
      </c>
      <c r="J275" t="str">
        <f>_xll.BDP($A275,J$2)</f>
        <v>#N/A N/A</v>
      </c>
      <c r="K275" t="str">
        <f>_xll.BDP($A275,K$2)</f>
        <v>#N/A N/A</v>
      </c>
      <c r="L275" t="str">
        <f>_xll.BDP($A275,L$2)</f>
        <v>#N/A N/A</v>
      </c>
      <c r="M275" t="str">
        <f>_xll.BDP($A275,M$2)</f>
        <v>#N/A N/A</v>
      </c>
      <c r="O275">
        <f>_xll.BDP($A275,O$2)</f>
        <v>26.071999999999999</v>
      </c>
      <c r="P275">
        <f>_xll.BDP($A275,P$2)</f>
        <v>-10.312999999999999</v>
      </c>
      <c r="Q275">
        <f>_xll.BDP($A275,Q$2)</f>
        <v>-45.224762196992948</v>
      </c>
      <c r="R275">
        <f>_xll.BDP($A275,R$2)</f>
        <v>-39.55584535133476</v>
      </c>
      <c r="S275">
        <f>_xll.BDP($A275,S$2)</f>
        <v>-7.8725190839694648</v>
      </c>
      <c r="T275" t="str">
        <f>_xll.BDP($A275,T$2)</f>
        <v>#N/A N/A</v>
      </c>
      <c r="U275">
        <f>_xll.BDP($A275,U$2)</f>
        <v>-193.57407407407408</v>
      </c>
      <c r="V275">
        <f>_xll.BDP($A275,V$2)</f>
        <v>49.125999999999998</v>
      </c>
      <c r="W275">
        <f>_xll.BDP($A275,W$2)</f>
        <v>-11.790999999999999</v>
      </c>
      <c r="X275">
        <f>_xll.BDP($A275,X$2)</f>
        <v>-88.910783782452299</v>
      </c>
      <c r="Y275">
        <f>_xll.BDP($A275,Y$2)</f>
        <v>2.666612384480723</v>
      </c>
      <c r="Z275">
        <f>_xll.BDP($A275,Z$2)</f>
        <v>-9.0559999999999992</v>
      </c>
      <c r="AA275">
        <f>_xll.BDP($A275,AA$2)</f>
        <v>-0.50499999999999812</v>
      </c>
      <c r="AB275">
        <f>_xll.BDP($A275,AB$2)</f>
        <v>37.405999999999999</v>
      </c>
      <c r="AC275">
        <f>HLOOKUP(A275,'OperMarg BDH'!$B$1:$NK$4,4,FALSE)</f>
        <v>-1.95889089886527</v>
      </c>
      <c r="AD275">
        <f>HLOOKUP(A275,'FCFMarg BDH'!$B$1:$NK$4,4,FALSE)</f>
        <v>-1.7370345139289338</v>
      </c>
    </row>
    <row r="276" spans="1:30" x14ac:dyDescent="0.25">
      <c r="A276" t="s">
        <v>433</v>
      </c>
      <c r="B276" t="s">
        <v>794</v>
      </c>
      <c r="H276" t="str">
        <f>_xll.BDP($A276,H$2)</f>
        <v>#N/A N/A</v>
      </c>
      <c r="I276" t="str">
        <f>_xll.BDP($A276,I$2)</f>
        <v>#N/A N/A</v>
      </c>
      <c r="J276" t="str">
        <f>_xll.BDP($A276,J$2)</f>
        <v>#N/A N/A</v>
      </c>
      <c r="K276" t="str">
        <f>_xll.BDP($A276,K$2)</f>
        <v>#N/A N/A</v>
      </c>
      <c r="L276" t="str">
        <f>_xll.BDP($A276,L$2)</f>
        <v>#N/A N/A</v>
      </c>
      <c r="M276" t="str">
        <f>_xll.BDP($A276,M$2)</f>
        <v>#N/A N/A</v>
      </c>
      <c r="O276">
        <f>_xll.BDP($A276,O$2)</f>
        <v>82.471999999999994</v>
      </c>
      <c r="P276">
        <f>_xll.BDP($A276,P$2)</f>
        <v>1.397</v>
      </c>
      <c r="Q276">
        <f>_xll.BDP($A276,Q$2)</f>
        <v>-11.743379571248425</v>
      </c>
      <c r="R276">
        <f>_xll.BDP($A276,R$2)</f>
        <v>1.6939082355223591</v>
      </c>
      <c r="S276" t="str">
        <f>_xll.BDP($A276,S$2)</f>
        <v>#N/A N/A</v>
      </c>
      <c r="T276" t="str">
        <f>_xll.BDP($A276,T$2)</f>
        <v>#N/A N/A</v>
      </c>
      <c r="U276" t="str">
        <f>_xll.BDP($A276,U$2)</f>
        <v>#N/A N/A</v>
      </c>
      <c r="V276">
        <f>_xll.BDP($A276,V$2)</f>
        <v>89.146000000000001</v>
      </c>
      <c r="W276">
        <f>_xll.BDP($A276,W$2)</f>
        <v>-9.6849999999999987</v>
      </c>
      <c r="X276">
        <f>_xll.BDP($A276,X$2)</f>
        <v>-81.42727025774596</v>
      </c>
      <c r="Y276">
        <f>_xll.BDP($A276,Y$2)</f>
        <v>0</v>
      </c>
      <c r="Z276">
        <f>_xll.BDP($A276,Z$2)</f>
        <v>2.367</v>
      </c>
      <c r="AA276">
        <f>_xll.BDP($A276,AA$2)</f>
        <v>-8.2399999999999984</v>
      </c>
      <c r="AB276">
        <f>_xll.BDP($A276,AB$2)</f>
        <v>37.725000000000001</v>
      </c>
      <c r="AC276">
        <f>HLOOKUP(A276,'OperMarg BDH'!$B$1:$NK$4,4,FALSE)</f>
        <v>-0.73726335757946027</v>
      </c>
      <c r="AD276">
        <f>HLOOKUP(A276,'FCFMarg BDH'!$B$1:$NK$4,4,FALSE)</f>
        <v>-0.48079650347041802</v>
      </c>
    </row>
    <row r="277" spans="1:30" x14ac:dyDescent="0.25">
      <c r="A277" t="s">
        <v>434</v>
      </c>
      <c r="B277" t="s">
        <v>795</v>
      </c>
      <c r="H277" t="str">
        <f>_xll.BDP($A277,H$2)</f>
        <v>#N/A N/A</v>
      </c>
      <c r="I277" t="str">
        <f>_xll.BDP($A277,I$2)</f>
        <v>#N/A N/A</v>
      </c>
      <c r="J277" t="str">
        <f>_xll.BDP($A277,J$2)</f>
        <v>#N/A N/A</v>
      </c>
      <c r="K277" t="str">
        <f>_xll.BDP($A277,K$2)</f>
        <v>#N/A N/A</v>
      </c>
      <c r="L277" t="str">
        <f>_xll.BDP($A277,L$2)</f>
        <v>#N/A N/A</v>
      </c>
      <c r="M277" t="str">
        <f>_xll.BDP($A277,M$2)</f>
        <v>#N/A N/A</v>
      </c>
      <c r="O277">
        <f>_xll.BDP($A277,O$2)</f>
        <v>237.863</v>
      </c>
      <c r="P277">
        <f>_xll.BDP($A277,P$2)</f>
        <v>-8.1379999999999999</v>
      </c>
      <c r="Q277">
        <f>_xll.BDP($A277,Q$2)</f>
        <v>-14.615976423403387</v>
      </c>
      <c r="R277">
        <f>_xll.BDP($A277,R$2)</f>
        <v>-3.4212971332237463</v>
      </c>
      <c r="S277">
        <f>_xll.BDP($A277,S$2)</f>
        <v>-0.24660606060606061</v>
      </c>
      <c r="T277" t="str">
        <f>_xll.BDP($A277,T$2)</f>
        <v>#N/A N/A</v>
      </c>
      <c r="U277">
        <f>_xll.BDP($A277,U$2)</f>
        <v>-10.670491803278686</v>
      </c>
      <c r="V277">
        <f>_xll.BDP($A277,V$2)</f>
        <v>176.185</v>
      </c>
      <c r="W277">
        <f>_xll.BDP($A277,W$2)</f>
        <v>-34.765999999999998</v>
      </c>
      <c r="X277">
        <f>_xll.BDP($A277,X$2)</f>
        <v>9.2659238808913447</v>
      </c>
      <c r="Y277">
        <f>_xll.BDP($A277,Y$2)</f>
        <v>18.730311888072197</v>
      </c>
      <c r="Z277">
        <f>_xll.BDP($A277,Z$2)</f>
        <v>-2.0910000000000002</v>
      </c>
      <c r="AA277">
        <f>_xll.BDP($A277,AA$2)</f>
        <v>-9.1859999999999999</v>
      </c>
      <c r="AB277">
        <f>_xll.BDP($A277,AB$2)</f>
        <v>25.481999999999999</v>
      </c>
      <c r="AC277">
        <f>HLOOKUP(A277,'OperMarg BDH'!$B$1:$NK$4,4,FALSE)</f>
        <v>-0.95511204952919082</v>
      </c>
      <c r="AD277">
        <f>HLOOKUP(A277,'FCFMarg BDH'!$B$1:$NK$4,4,FALSE)</f>
        <v>-0.61005048992979394</v>
      </c>
    </row>
    <row r="278" spans="1:30" x14ac:dyDescent="0.25">
      <c r="A278" t="s">
        <v>435</v>
      </c>
      <c r="B278" t="s">
        <v>796</v>
      </c>
      <c r="H278" t="str">
        <f>_xll.BDP($A278,H$2)</f>
        <v>#N/A N/A</v>
      </c>
      <c r="I278" t="str">
        <f>_xll.BDP($A278,I$2)</f>
        <v>#N/A N/A</v>
      </c>
      <c r="J278" t="str">
        <f>_xll.BDP($A278,J$2)</f>
        <v>#N/A N/A</v>
      </c>
      <c r="K278" t="str">
        <f>_xll.BDP($A278,K$2)</f>
        <v>#N/A N/A</v>
      </c>
      <c r="L278" t="str">
        <f>_xll.BDP($A278,L$2)</f>
        <v>#N/A N/A</v>
      </c>
      <c r="M278" t="str">
        <f>_xll.BDP($A278,M$2)</f>
        <v>B</v>
      </c>
      <c r="O278">
        <f>_xll.BDP($A278,O$2)</f>
        <v>271.50099999999998</v>
      </c>
      <c r="P278">
        <f>_xll.BDP($A278,P$2)</f>
        <v>44.403999999999996</v>
      </c>
      <c r="Q278">
        <f>_xll.BDP($A278,Q$2)</f>
        <v>8.2740026740233006</v>
      </c>
      <c r="R278">
        <f>_xll.BDP($A278,R$2)</f>
        <v>16.355004217295701</v>
      </c>
      <c r="S278">
        <f>_xll.BDP($A278,S$2)</f>
        <v>0.1622502521229483</v>
      </c>
      <c r="T278">
        <f>_xll.BDP($A278,T$2)</f>
        <v>1.1037668170248729</v>
      </c>
      <c r="U278">
        <f>_xll.BDP($A278,U$2)</f>
        <v>2.0320510871217881</v>
      </c>
      <c r="V278">
        <f>_xll.BDP($A278,V$2)</f>
        <v>713.37900000000002</v>
      </c>
      <c r="W278">
        <f>_xll.BDP($A278,W$2)</f>
        <v>22.463999999999999</v>
      </c>
      <c r="X278">
        <f>_xll.BDP($A278,X$2)</f>
        <v>-33.502729044261386</v>
      </c>
      <c r="Y278">
        <f>_xll.BDP($A278,Y$2)</f>
        <v>38.363338421792619</v>
      </c>
      <c r="Z278">
        <f>_xll.BDP($A278,Z$2)</f>
        <v>51.341999999999999</v>
      </c>
      <c r="AA278">
        <f>_xll.BDP($A278,AA$2)</f>
        <v>4.2019999999999982</v>
      </c>
      <c r="AB278">
        <f>_xll.BDP($A278,AB$2)</f>
        <v>338.69599999999997</v>
      </c>
      <c r="AC278">
        <f>HLOOKUP(A278,'OperMarg BDH'!$B$1:$NK$4,4,FALSE)</f>
        <v>-0.20481008446858795</v>
      </c>
      <c r="AD278">
        <f>HLOOKUP(A278,'FCFMarg BDH'!$B$1:$NK$4,4,FALSE)</f>
        <v>0.14529411272527523</v>
      </c>
    </row>
    <row r="279" spans="1:30" x14ac:dyDescent="0.25">
      <c r="A279" t="s">
        <v>436</v>
      </c>
      <c r="B279" t="s">
        <v>797</v>
      </c>
      <c r="H279" t="str">
        <f>_xll.BDP($A279,H$2)</f>
        <v>#N/A N/A</v>
      </c>
      <c r="I279" t="str">
        <f>_xll.BDP($A279,I$2)</f>
        <v>#N/A N/A</v>
      </c>
      <c r="J279" t="str">
        <f>_xll.BDP($A279,J$2)</f>
        <v>#N/A N/A</v>
      </c>
      <c r="K279" t="str">
        <f>_xll.BDP($A279,K$2)</f>
        <v>#N/A N/A</v>
      </c>
      <c r="L279" t="str">
        <f>_xll.BDP($A279,L$2)</f>
        <v>#N/A N/A</v>
      </c>
      <c r="M279" t="str">
        <f>_xll.BDP($A279,M$2)</f>
        <v>#N/A N/A</v>
      </c>
      <c r="O279">
        <f>_xll.BDP($A279,O$2)</f>
        <v>170.77799999999999</v>
      </c>
      <c r="P279">
        <f>_xll.BDP($A279,P$2)</f>
        <v>-5.1979999999999995</v>
      </c>
      <c r="Q279">
        <f>_xll.BDP($A279,Q$2)</f>
        <v>4.5298574757872796</v>
      </c>
      <c r="R279">
        <f>_xll.BDP($A279,R$2)</f>
        <v>-3.0437175748632725</v>
      </c>
      <c r="S279" t="str">
        <f>_xll.BDP($A279,S$2)</f>
        <v>#N/A N/A</v>
      </c>
      <c r="T279">
        <f>_xll.BDP($A279,T$2)</f>
        <v>0</v>
      </c>
      <c r="U279" t="str">
        <f>_xll.BDP($A279,U$2)</f>
        <v>#N/A N/A</v>
      </c>
      <c r="V279">
        <f>_xll.BDP($A279,V$2)</f>
        <v>86.524000000000001</v>
      </c>
      <c r="W279">
        <f>_xll.BDP($A279,W$2)</f>
        <v>7.7359999999999998</v>
      </c>
      <c r="X279">
        <f>_xll.BDP($A279,X$2)</f>
        <v>-15.17970608361302</v>
      </c>
      <c r="Y279">
        <f>_xll.BDP($A279,Y$2)</f>
        <v>0</v>
      </c>
      <c r="Z279">
        <f>_xll.BDP($A279,Z$2)</f>
        <v>-3.7919999999999998</v>
      </c>
      <c r="AA279">
        <f>_xll.BDP($A279,AA$2)</f>
        <v>7.4889999999999972</v>
      </c>
      <c r="AB279">
        <f>_xll.BDP($A279,AB$2)</f>
        <v>9.3170000000000002</v>
      </c>
      <c r="AC279">
        <f>HLOOKUP(A279,'OperMarg BDH'!$B$1:$NK$4,4,FALSE)</f>
        <v>3.4814206230409703</v>
      </c>
      <c r="AD279">
        <f>HLOOKUP(A279,'FCFMarg BDH'!$B$1:$NK$4,4,FALSE)</f>
        <v>0.15940667544161533</v>
      </c>
    </row>
    <row r="280" spans="1:30" x14ac:dyDescent="0.25">
      <c r="A280" t="s">
        <v>437</v>
      </c>
      <c r="B280" t="s">
        <v>798</v>
      </c>
      <c r="H280" t="str">
        <f>_xll.BDP($A280,H$2)</f>
        <v>#N/A N/A</v>
      </c>
      <c r="I280" t="str">
        <f>_xll.BDP($A280,I$2)</f>
        <v>#N/A N/A</v>
      </c>
      <c r="J280" t="str">
        <f>_xll.BDP($A280,J$2)</f>
        <v>#N/A N/A</v>
      </c>
      <c r="K280" t="str">
        <f>_xll.BDP($A280,K$2)</f>
        <v>#N/A N/A</v>
      </c>
      <c r="L280" t="str">
        <f>_xll.BDP($A280,L$2)</f>
        <v>#N/A N/A</v>
      </c>
      <c r="M280" t="str">
        <f>_xll.BDP($A280,M$2)</f>
        <v>#N/A N/A</v>
      </c>
      <c r="O280">
        <f>_xll.BDP($A280,O$2)</f>
        <v>514.07000000000005</v>
      </c>
      <c r="P280">
        <f>_xll.BDP($A280,P$2)</f>
        <v>6.9390000000000001</v>
      </c>
      <c r="Q280">
        <f>_xll.BDP($A280,Q$2)</f>
        <v>1.1990584939794189</v>
      </c>
      <c r="R280">
        <f>_xll.BDP($A280,R$2)</f>
        <v>1.3498161728947418</v>
      </c>
      <c r="S280" t="str">
        <f>_xll.BDP($A280,S$2)</f>
        <v>#N/A N/A</v>
      </c>
      <c r="T280" t="str">
        <f>_xll.BDP($A280,T$2)</f>
        <v>#N/A N/A</v>
      </c>
      <c r="U280" t="str">
        <f>_xll.BDP($A280,U$2)</f>
        <v>#N/A N/A</v>
      </c>
      <c r="V280">
        <f>_xll.BDP($A280,V$2)</f>
        <v>186.00899999999999</v>
      </c>
      <c r="W280">
        <f>_xll.BDP($A280,W$2)</f>
        <v>6.1639999999999997</v>
      </c>
      <c r="X280">
        <f>_xll.BDP($A280,X$2)</f>
        <v>-102.43594324213964</v>
      </c>
      <c r="Y280">
        <f>_xll.BDP($A280,Y$2)</f>
        <v>0</v>
      </c>
      <c r="Z280">
        <f>_xll.BDP($A280,Z$2)</f>
        <v>26.686999999999998</v>
      </c>
      <c r="AA280">
        <f>_xll.BDP($A280,AA$2)</f>
        <v>3.3899999999999864</v>
      </c>
      <c r="AB280">
        <f>_xll.BDP($A280,AB$2)</f>
        <v>79.731999999999999</v>
      </c>
      <c r="AC280">
        <f>HLOOKUP(A280,'OperMarg BDH'!$B$1:$NK$4,4,FALSE)</f>
        <v>-0.30935517481046898</v>
      </c>
      <c r="AD280">
        <f>HLOOKUP(A280,'FCFMarg BDH'!$B$1:$NK$4,4,FALSE)</f>
        <v>0.27949060613957477</v>
      </c>
    </row>
    <row r="281" spans="1:30" x14ac:dyDescent="0.25">
      <c r="A281" t="s">
        <v>438</v>
      </c>
      <c r="B281" t="s">
        <v>799</v>
      </c>
      <c r="H281" t="str">
        <f>_xll.BDP($A281,H$2)</f>
        <v>#N/A N/A</v>
      </c>
      <c r="I281" t="str">
        <f>_xll.BDP($A281,I$2)</f>
        <v>#N/A N/A</v>
      </c>
      <c r="J281" t="str">
        <f>_xll.BDP($A281,J$2)</f>
        <v>#N/A N/A</v>
      </c>
      <c r="K281" t="str">
        <f>_xll.BDP($A281,K$2)</f>
        <v>#N/A N/A</v>
      </c>
      <c r="L281" t="str">
        <f>_xll.BDP($A281,L$2)</f>
        <v>#N/A N/A</v>
      </c>
      <c r="M281" t="str">
        <f>_xll.BDP($A281,M$2)</f>
        <v>#N/A N/A</v>
      </c>
      <c r="O281">
        <f>_xll.BDP($A281,O$2)</f>
        <v>206.196</v>
      </c>
      <c r="P281">
        <f>_xll.BDP($A281,P$2)</f>
        <v>-57.606000000000002</v>
      </c>
      <c r="Q281">
        <f>_xll.BDP($A281,Q$2)</f>
        <v>-34.34014238879513</v>
      </c>
      <c r="R281">
        <f>_xll.BDP($A281,R$2)</f>
        <v>-27.937496362684051</v>
      </c>
      <c r="S281" t="str">
        <f>_xll.BDP($A281,S$2)</f>
        <v>#N/A N/A</v>
      </c>
      <c r="T281" t="str">
        <f>_xll.BDP($A281,T$2)</f>
        <v>#N/A N/A</v>
      </c>
      <c r="U281" t="str">
        <f>_xll.BDP($A281,U$2)</f>
        <v>#N/A N/A</v>
      </c>
      <c r="V281">
        <f>_xll.BDP($A281,V$2)</f>
        <v>342.78100000000001</v>
      </c>
      <c r="W281">
        <f>_xll.BDP($A281,W$2)</f>
        <v>-70.807999999999993</v>
      </c>
      <c r="X281">
        <f>_xll.BDP($A281,X$2)</f>
        <v>-84.078429331439779</v>
      </c>
      <c r="Y281">
        <f>_xll.BDP($A281,Y$2)</f>
        <v>0</v>
      </c>
      <c r="Z281">
        <f>_xll.BDP($A281,Z$2)</f>
        <v>-49.878999999999998</v>
      </c>
      <c r="AA281">
        <f>_xll.BDP($A281,AA$2)</f>
        <v>-0.86500000000000199</v>
      </c>
      <c r="AB281">
        <f>_xll.BDP($A281,AB$2)</f>
        <v>151.23499999999999</v>
      </c>
      <c r="AC281">
        <f>HLOOKUP(A281,'OperMarg BDH'!$B$1:$NK$4,4,FALSE)</f>
        <v>-0.23324565548093185</v>
      </c>
      <c r="AD281">
        <f>HLOOKUP(A281,'FCFMarg BDH'!$B$1:$NK$4,4,FALSE)</f>
        <v>-1.269249710786799</v>
      </c>
    </row>
    <row r="282" spans="1:30" x14ac:dyDescent="0.25">
      <c r="A282" t="s">
        <v>439</v>
      </c>
      <c r="B282" t="s">
        <v>800</v>
      </c>
      <c r="H282" t="str">
        <f>_xll.BDP($A282,H$2)</f>
        <v>#N/A N/A</v>
      </c>
      <c r="I282" t="str">
        <f>_xll.BDP($A282,I$2)</f>
        <v>#N/A N/A</v>
      </c>
      <c r="J282" t="str">
        <f>_xll.BDP($A282,J$2)</f>
        <v>#N/A N/A</v>
      </c>
      <c r="K282" t="str">
        <f>_xll.BDP($A282,K$2)</f>
        <v>#N/A N/A</v>
      </c>
      <c r="L282" t="str">
        <f>_xll.BDP($A282,L$2)</f>
        <v>#N/A N/A</v>
      </c>
      <c r="M282" t="str">
        <f>_xll.BDP($A282,M$2)</f>
        <v>#N/A N/A</v>
      </c>
      <c r="O282">
        <f>_xll.BDP($A282,O$2)</f>
        <v>377.02199999999999</v>
      </c>
      <c r="P282">
        <f>_xll.BDP($A282,P$2)</f>
        <v>36.257000000000005</v>
      </c>
      <c r="Q282">
        <f>_xll.BDP($A282,Q$2)</f>
        <v>5.7182339492125127</v>
      </c>
      <c r="R282">
        <f>_xll.BDP($A282,R$2)</f>
        <v>9.6166801937287492</v>
      </c>
      <c r="S282" t="str">
        <f>_xll.BDP($A282,S$2)</f>
        <v>#N/A N/A</v>
      </c>
      <c r="T282">
        <f>_xll.BDP($A282,T$2)</f>
        <v>0.66130568193841932</v>
      </c>
      <c r="U282" t="str">
        <f>_xll.BDP($A282,U$2)</f>
        <v>#N/A N/A</v>
      </c>
      <c r="V282">
        <f>_xll.BDP($A282,V$2)</f>
        <v>503.21299999999997</v>
      </c>
      <c r="W282">
        <f>_xll.BDP($A282,W$2)</f>
        <v>21.558999999999997</v>
      </c>
      <c r="X282">
        <f>_xll.BDP($A282,X$2)</f>
        <v>-10.97028972604482</v>
      </c>
      <c r="Y282">
        <f>_xll.BDP($A282,Y$2)</f>
        <v>0</v>
      </c>
      <c r="Z282">
        <f>_xll.BDP($A282,Z$2)</f>
        <v>69.209000000000003</v>
      </c>
      <c r="AA282">
        <f>_xll.BDP($A282,AA$2)</f>
        <v>7.3949999999999818</v>
      </c>
      <c r="AB282">
        <f>_xll.BDP($A282,AB$2)</f>
        <v>34.501999999999995</v>
      </c>
      <c r="AC282">
        <f>HLOOKUP(A282,'OperMarg BDH'!$B$1:$NK$4,4,FALSE)</f>
        <v>0.44275648394354195</v>
      </c>
      <c r="AD282">
        <f>HLOOKUP(A282,'FCFMarg BDH'!$B$1:$NK$4,4,FALSE)</f>
        <v>1.9891472027462123</v>
      </c>
    </row>
    <row r="283" spans="1:30" x14ac:dyDescent="0.25">
      <c r="A283" t="s">
        <v>440</v>
      </c>
      <c r="B283" t="s">
        <v>801</v>
      </c>
      <c r="H283" t="str">
        <f>_xll.BDP($A283,H$2)</f>
        <v>BB</v>
      </c>
      <c r="I283" t="str">
        <f>_xll.BDP($A283,I$2)</f>
        <v>#N/A N/A</v>
      </c>
      <c r="J283" t="str">
        <f>_xll.BDP($A283,J$2)</f>
        <v>B1</v>
      </c>
      <c r="K283" t="str">
        <f>_xll.BDP($A283,K$2)</f>
        <v>WR</v>
      </c>
      <c r="L283" t="str">
        <f>_xll.BDP($A283,L$2)</f>
        <v>Ba3</v>
      </c>
      <c r="M283" t="str">
        <f>_xll.BDP($A283,M$2)</f>
        <v>BBB</v>
      </c>
      <c r="O283">
        <f>_xll.BDP($A283,O$2)</f>
        <v>3104.183</v>
      </c>
      <c r="P283">
        <f>_xll.BDP($A283,P$2)</f>
        <v>25.975000000000009</v>
      </c>
      <c r="Q283">
        <f>_xll.BDP($A283,Q$2)</f>
        <v>7.9302347831941606</v>
      </c>
      <c r="R283">
        <f>_xll.BDP($A283,R$2)</f>
        <v>0.836774120597916</v>
      </c>
      <c r="S283">
        <f>_xll.BDP($A283,S$2)</f>
        <v>2.8348476167089586E-2</v>
      </c>
      <c r="T283">
        <f>_xll.BDP($A283,T$2)</f>
        <v>0.99328464693586349</v>
      </c>
      <c r="U283">
        <f>_xll.BDP($A283,U$2)</f>
        <v>24.855178156858788</v>
      </c>
      <c r="V283">
        <f>_xll.BDP($A283,V$2)</f>
        <v>3018.5529999999999</v>
      </c>
      <c r="W283">
        <f>_xll.BDP($A283,W$2)</f>
        <v>246.16899999999998</v>
      </c>
      <c r="X283">
        <f>_xll.BDP($A283,X$2)</f>
        <v>65.051568567177583</v>
      </c>
      <c r="Y283">
        <f>_xll.BDP($A283,Y$2)</f>
        <v>30.35477594728335</v>
      </c>
      <c r="Z283">
        <f>_xll.BDP($A283,Z$2)</f>
        <v>134.34199999999998</v>
      </c>
      <c r="AA283">
        <f>_xll.BDP($A283,AA$2)</f>
        <v>103.45199999999988</v>
      </c>
      <c r="AB283">
        <f>_xll.BDP($A283,AB$2)</f>
        <v>42.274000000000001</v>
      </c>
      <c r="AC283">
        <f>HLOOKUP(A283,'OperMarg BDH'!$B$1:$NK$4,4,FALSE)</f>
        <v>3.8995136569477085</v>
      </c>
      <c r="AD283">
        <f>HLOOKUP(A283,'FCFMarg BDH'!$B$1:$NK$4,4,FALSE)</f>
        <v>0.24136473948940804</v>
      </c>
    </row>
    <row r="284" spans="1:30" x14ac:dyDescent="0.25">
      <c r="A284" t="s">
        <v>441</v>
      </c>
      <c r="B284" t="s">
        <v>802</v>
      </c>
      <c r="H284" t="str">
        <f>_xll.BDP($A284,H$2)</f>
        <v>#N/A N/A</v>
      </c>
      <c r="I284" t="str">
        <f>_xll.BDP($A284,I$2)</f>
        <v>#N/A N/A</v>
      </c>
      <c r="J284" t="str">
        <f>_xll.BDP($A284,J$2)</f>
        <v>#N/A N/A</v>
      </c>
      <c r="K284" t="str">
        <f>_xll.BDP($A284,K$2)</f>
        <v>#N/A N/A</v>
      </c>
      <c r="L284" t="str">
        <f>_xll.BDP($A284,L$2)</f>
        <v>#N/A N/A</v>
      </c>
      <c r="M284" t="str">
        <f>_xll.BDP($A284,M$2)</f>
        <v>#N/A N/A</v>
      </c>
      <c r="O284" t="str">
        <f>_xll.BDP($A284,O$2)</f>
        <v>#N/A N/A</v>
      </c>
      <c r="P284" t="str">
        <f>_xll.BDP($A284,P$2)</f>
        <v>#N/A N/A</v>
      </c>
      <c r="Q284" t="str">
        <f>_xll.BDP($A284,Q$2)</f>
        <v>#N/A N/A</v>
      </c>
      <c r="R284" t="str">
        <f>_xll.BDP($A284,R$2)</f>
        <v>#N/A N/A</v>
      </c>
      <c r="S284" t="str">
        <f>_xll.BDP($A284,S$2)</f>
        <v>#N/A N/A</v>
      </c>
      <c r="T284" t="str">
        <f>_xll.BDP($A284,T$2)</f>
        <v>#N/A N/A</v>
      </c>
      <c r="U284" t="str">
        <f>_xll.BDP($A284,U$2)</f>
        <v>#N/A N/A</v>
      </c>
      <c r="V284">
        <f>_xll.BDP($A284,V$2)</f>
        <v>4.882193</v>
      </c>
      <c r="W284" t="str">
        <f>_xll.BDP($A284,W$2)</f>
        <v>#N/A N/A</v>
      </c>
      <c r="X284" t="str">
        <f>_xll.BDP($A284,X$2)</f>
        <v>#N/A N/A</v>
      </c>
      <c r="Y284">
        <f>_xll.BDP($A284,Y$2)</f>
        <v>158.55258077671243</v>
      </c>
      <c r="Z284" t="str">
        <f>_xll.BDP($A284,Z$2)</f>
        <v>#N/A N/A</v>
      </c>
      <c r="AA284" t="str">
        <f>_xll.BDP($A284,AA$2)</f>
        <v>#N/A N/A</v>
      </c>
      <c r="AB284">
        <f>_xll.BDP($A284,AB$2)</f>
        <v>3.3389789999999997</v>
      </c>
      <c r="AC284" t="e">
        <f>HLOOKUP(A284,'OperMarg BDH'!$B$1:$NK$4,4,FALSE)</f>
        <v>#DIV/0!</v>
      </c>
      <c r="AD284" t="e">
        <f>HLOOKUP(A284,'FCFMarg BDH'!$B$1:$NK$4,4,FALSE)</f>
        <v>#DIV/0!</v>
      </c>
    </row>
    <row r="285" spans="1:30" x14ac:dyDescent="0.25">
      <c r="A285" t="s">
        <v>442</v>
      </c>
      <c r="B285" t="s">
        <v>803</v>
      </c>
      <c r="H285" t="str">
        <f>_xll.BDP($A285,H$2)</f>
        <v>NR</v>
      </c>
      <c r="I285" t="str">
        <f>_xll.BDP($A285,I$2)</f>
        <v>#N/A N/A</v>
      </c>
      <c r="J285" t="str">
        <f>_xll.BDP($A285,J$2)</f>
        <v>#N/A N/A</v>
      </c>
      <c r="K285" t="str">
        <f>_xll.BDP($A285,K$2)</f>
        <v>#N/A N/A</v>
      </c>
      <c r="L285" t="str">
        <f>_xll.BDP($A285,L$2)</f>
        <v>#N/A N/A</v>
      </c>
      <c r="M285" t="str">
        <f>_xll.BDP($A285,M$2)</f>
        <v>BB+</v>
      </c>
      <c r="O285">
        <f>_xll.BDP($A285,O$2)</f>
        <v>1148.231</v>
      </c>
      <c r="P285">
        <f>_xll.BDP($A285,P$2)</f>
        <v>64.095999999999989</v>
      </c>
      <c r="Q285">
        <f>_xll.BDP($A285,Q$2)</f>
        <v>2.3811410770132491</v>
      </c>
      <c r="R285">
        <f>_xll.BDP($A285,R$2)</f>
        <v>5.5821520234168895</v>
      </c>
      <c r="S285">
        <f>_xll.BDP($A285,S$2)</f>
        <v>0.7337836290784201</v>
      </c>
      <c r="T285">
        <f>_xll.BDP($A285,T$2)</f>
        <v>0</v>
      </c>
      <c r="U285">
        <f>_xll.BDP($A285,U$2)</f>
        <v>16.99431723215778</v>
      </c>
      <c r="V285">
        <f>_xll.BDP($A285,V$2)</f>
        <v>920.31200000000001</v>
      </c>
      <c r="W285">
        <f>_xll.BDP($A285,W$2)</f>
        <v>27.340999999999998</v>
      </c>
      <c r="X285">
        <f>_xll.BDP($A285,X$2)</f>
        <v>-23.155876164890714</v>
      </c>
      <c r="Y285">
        <f>_xll.BDP($A285,Y$2)</f>
        <v>9.4913464129556058</v>
      </c>
      <c r="Z285">
        <f>_xll.BDP($A285,Z$2)</f>
        <v>130.84899999999999</v>
      </c>
      <c r="AA285">
        <f>_xll.BDP($A285,AA$2)</f>
        <v>9.872999999999962</v>
      </c>
      <c r="AB285">
        <f>_xll.BDP($A285,AB$2)</f>
        <v>171.898</v>
      </c>
      <c r="AC285">
        <f>HLOOKUP(A285,'OperMarg BDH'!$B$1:$NK$4,4,FALSE)</f>
        <v>0.24142785157909993</v>
      </c>
      <c r="AD285">
        <f>HLOOKUP(A285,'FCFMarg BDH'!$B$1:$NK$4,4,FALSE)</f>
        <v>0.72902214194223003</v>
      </c>
    </row>
    <row r="286" spans="1:30" x14ac:dyDescent="0.25">
      <c r="A286" t="s">
        <v>443</v>
      </c>
      <c r="B286" t="s">
        <v>804</v>
      </c>
      <c r="H286" t="str">
        <f>_xll.BDP($A286,H$2)</f>
        <v>NR</v>
      </c>
      <c r="I286" t="str">
        <f>_xll.BDP($A286,I$2)</f>
        <v>#N/A N/A</v>
      </c>
      <c r="J286" t="str">
        <f>_xll.BDP($A286,J$2)</f>
        <v>#N/A N/A</v>
      </c>
      <c r="K286" t="str">
        <f>_xll.BDP($A286,K$2)</f>
        <v>#N/A N/A</v>
      </c>
      <c r="L286" t="str">
        <f>_xll.BDP($A286,L$2)</f>
        <v>#N/A N/A</v>
      </c>
      <c r="M286" t="str">
        <f>_xll.BDP($A286,M$2)</f>
        <v>#N/A N/A</v>
      </c>
      <c r="O286">
        <f>_xll.BDP($A286,O$2)</f>
        <v>1041.0329999999999</v>
      </c>
      <c r="P286">
        <f>_xll.BDP($A286,P$2)</f>
        <v>191.721</v>
      </c>
      <c r="Q286">
        <f>_xll.BDP($A286,Q$2)</f>
        <v>0.82485377504843749</v>
      </c>
      <c r="R286">
        <f>_xll.BDP($A286,R$2)</f>
        <v>18.416419076052346</v>
      </c>
      <c r="S286">
        <f>_xll.BDP($A286,S$2)</f>
        <v>0.36518285714285714</v>
      </c>
      <c r="T286">
        <f>_xll.BDP($A286,T$2)</f>
        <v>3.0304804848768772</v>
      </c>
      <c r="U286">
        <f>_xll.BDP($A286,U$2)</f>
        <v>5.6752442722371965</v>
      </c>
      <c r="V286">
        <f>_xll.BDP($A286,V$2)</f>
        <v>1897.598</v>
      </c>
      <c r="W286">
        <f>_xll.BDP($A286,W$2)</f>
        <v>8.5869999999999997</v>
      </c>
      <c r="X286">
        <f>_xll.BDP($A286,X$2)</f>
        <v>7.9213022800037187</v>
      </c>
      <c r="Y286">
        <f>_xll.BDP($A286,Y$2)</f>
        <v>27.666555297802802</v>
      </c>
      <c r="Z286">
        <f>_xll.BDP($A286,Z$2)</f>
        <v>217.346</v>
      </c>
      <c r="AA286">
        <f>_xll.BDP($A286,AA$2)</f>
        <v>-40.244000000000028</v>
      </c>
      <c r="AB286">
        <f>_xll.BDP($A286,AB$2)</f>
        <v>208.02199999999999</v>
      </c>
      <c r="AC286">
        <f>HLOOKUP(A286,'OperMarg BDH'!$B$1:$NK$4,4,FALSE)</f>
        <v>0.93986207324614102</v>
      </c>
      <c r="AD286">
        <f>HLOOKUP(A286,'FCFMarg BDH'!$B$1:$NK$4,4,FALSE)</f>
        <v>1.3231618742717435</v>
      </c>
    </row>
    <row r="287" spans="1:30" x14ac:dyDescent="0.25">
      <c r="A287" t="s">
        <v>444</v>
      </c>
      <c r="B287" t="s">
        <v>805</v>
      </c>
      <c r="H287" t="str">
        <f>_xll.BDP($A287,H$2)</f>
        <v>#N/A N/A</v>
      </c>
      <c r="I287" t="str">
        <f>_xll.BDP($A287,I$2)</f>
        <v>#N/A N/A</v>
      </c>
      <c r="J287" t="str">
        <f>_xll.BDP($A287,J$2)</f>
        <v>#N/A N/A</v>
      </c>
      <c r="K287" t="str">
        <f>_xll.BDP($A287,K$2)</f>
        <v>#N/A N/A</v>
      </c>
      <c r="L287" t="str">
        <f>_xll.BDP($A287,L$2)</f>
        <v>#N/A N/A</v>
      </c>
      <c r="M287" t="str">
        <f>_xll.BDP($A287,M$2)</f>
        <v>#N/A N/A</v>
      </c>
      <c r="O287">
        <f>_xll.BDP($A287,O$2)</f>
        <v>240.60499999999999</v>
      </c>
      <c r="P287">
        <f>_xll.BDP($A287,P$2)</f>
        <v>-26.024000000000001</v>
      </c>
      <c r="Q287">
        <f>_xll.BDP($A287,Q$2)</f>
        <v>-6.1021175786039361</v>
      </c>
      <c r="R287">
        <f>_xll.BDP($A287,R$2)</f>
        <v>-10.81606782901436</v>
      </c>
      <c r="S287">
        <f>_xll.BDP($A287,S$2)</f>
        <v>-0.94888062422518771</v>
      </c>
      <c r="T287" t="str">
        <f>_xll.BDP($A287,T$2)</f>
        <v>#N/A N/A</v>
      </c>
      <c r="U287">
        <f>_xll.BDP($A287,U$2)</f>
        <v>-7.4460196292257361</v>
      </c>
      <c r="V287">
        <f>_xll.BDP($A287,V$2)</f>
        <v>237.50799999999998</v>
      </c>
      <c r="W287">
        <f>_xll.BDP($A287,W$2)</f>
        <v>-14.681999999999999</v>
      </c>
      <c r="X287">
        <f>_xll.BDP($A287,X$2)</f>
        <v>-60.381931590380468</v>
      </c>
      <c r="Y287">
        <f>_xll.BDP($A287,Y$2)</f>
        <v>11.547400508614448</v>
      </c>
      <c r="Z287">
        <f>_xll.BDP($A287,Z$2)</f>
        <v>-6.1379999999999999</v>
      </c>
      <c r="AA287">
        <f>_xll.BDP($A287,AA$2)</f>
        <v>9.3960000000000043</v>
      </c>
      <c r="AB287">
        <f>_xll.BDP($A287,AB$2)</f>
        <v>113.87299999999999</v>
      </c>
      <c r="AC287">
        <f>HLOOKUP(A287,'OperMarg BDH'!$B$1:$NK$4,4,FALSE)</f>
        <v>-1.3090518060532188</v>
      </c>
      <c r="AD287">
        <f>HLOOKUP(A287,'FCFMarg BDH'!$B$1:$NK$4,4,FALSE)</f>
        <v>-3.6345624344036511</v>
      </c>
    </row>
    <row r="288" spans="1:30" x14ac:dyDescent="0.25">
      <c r="A288" t="s">
        <v>445</v>
      </c>
      <c r="B288" t="s">
        <v>806</v>
      </c>
      <c r="H288" t="str">
        <f>_xll.BDP($A288,H$2)</f>
        <v>#N/A N/A</v>
      </c>
      <c r="I288" t="str">
        <f>_xll.BDP($A288,I$2)</f>
        <v>#N/A N/A</v>
      </c>
      <c r="J288" t="str">
        <f>_xll.BDP($A288,J$2)</f>
        <v>#N/A N/A</v>
      </c>
      <c r="K288" t="str">
        <f>_xll.BDP($A288,K$2)</f>
        <v>#N/A N/A</v>
      </c>
      <c r="L288" t="str">
        <f>_xll.BDP($A288,L$2)</f>
        <v>#N/A N/A</v>
      </c>
      <c r="M288" t="str">
        <f>_xll.BDP($A288,M$2)</f>
        <v>#N/A N/A</v>
      </c>
      <c r="O288">
        <f>_xll.BDP($A288,O$2)</f>
        <v>41.512999999999998</v>
      </c>
      <c r="P288">
        <f>_xll.BDP($A288,P$2)</f>
        <v>-8.3089999999999993</v>
      </c>
      <c r="Q288">
        <f>_xll.BDP($A288,Q$2)</f>
        <v>-84.03150820224991</v>
      </c>
      <c r="R288">
        <f>_xll.BDP($A288,R$2)</f>
        <v>-20.015416857369981</v>
      </c>
      <c r="S288" t="str">
        <f>_xll.BDP($A288,S$2)</f>
        <v>#N/A N/A</v>
      </c>
      <c r="T288" t="str">
        <f>_xll.BDP($A288,T$2)</f>
        <v>#N/A N/A</v>
      </c>
      <c r="U288">
        <f>_xll.BDP($A288,U$2)</f>
        <v>-233.93684210526317</v>
      </c>
      <c r="V288">
        <f>_xll.BDP($A288,V$2)</f>
        <v>202.69499999999999</v>
      </c>
      <c r="W288">
        <f>_xll.BDP($A288,W$2)</f>
        <v>-34.884</v>
      </c>
      <c r="X288">
        <f>_xll.BDP($A288,X$2)</f>
        <v>-17.691313696748065</v>
      </c>
      <c r="Y288">
        <f>_xll.BDP($A288,Y$2)</f>
        <v>0</v>
      </c>
      <c r="Z288">
        <f>_xll.BDP($A288,Z$2)</f>
        <v>0.41199999999999998</v>
      </c>
      <c r="AA288">
        <f>_xll.BDP($A288,AA$2)</f>
        <v>-25.272999999999996</v>
      </c>
      <c r="AB288">
        <f>_xll.BDP($A288,AB$2)</f>
        <v>21.070999999999998</v>
      </c>
      <c r="AC288">
        <f>HLOOKUP(A288,'OperMarg BDH'!$B$1:$NK$4,4,FALSE)</f>
        <v>-1.0791598973056347</v>
      </c>
      <c r="AD288">
        <f>HLOOKUP(A288,'FCFMarg BDH'!$B$1:$NK$4,4,FALSE)</f>
        <v>-0.72982464840445971</v>
      </c>
    </row>
    <row r="289" spans="1:30" x14ac:dyDescent="0.25">
      <c r="A289" t="s">
        <v>446</v>
      </c>
      <c r="B289" t="s">
        <v>807</v>
      </c>
      <c r="H289" t="str">
        <f>_xll.BDP($A289,H$2)</f>
        <v>#N/A N/A</v>
      </c>
      <c r="I289" t="str">
        <f>_xll.BDP($A289,I$2)</f>
        <v>#N/A N/A</v>
      </c>
      <c r="J289" t="str">
        <f>_xll.BDP($A289,J$2)</f>
        <v>#N/A N/A</v>
      </c>
      <c r="K289" t="str">
        <f>_xll.BDP($A289,K$2)</f>
        <v>#N/A N/A</v>
      </c>
      <c r="L289" t="str">
        <f>_xll.BDP($A289,L$2)</f>
        <v>#N/A N/A</v>
      </c>
      <c r="M289" t="str">
        <f>_xll.BDP($A289,M$2)</f>
        <v>#N/A N/A</v>
      </c>
      <c r="O289">
        <f>_xll.BDP($A289,O$2)</f>
        <v>3049.5250000000001</v>
      </c>
      <c r="P289">
        <f>_xll.BDP($A289,P$2)</f>
        <v>-82.933999999999997</v>
      </c>
      <c r="Q289">
        <f>_xll.BDP($A289,Q$2)</f>
        <v>5.796312540477615</v>
      </c>
      <c r="R289">
        <f>_xll.BDP($A289,R$2)</f>
        <v>-2.7195710807420825</v>
      </c>
      <c r="S289">
        <f>_xll.BDP($A289,S$2)</f>
        <v>-2.2236313449063121E-2</v>
      </c>
      <c r="T289" t="str">
        <f>_xll.BDP($A289,T$2)</f>
        <v>#N/A N/A</v>
      </c>
      <c r="U289">
        <f>_xll.BDP($A289,U$2)</f>
        <v>1.7632850241545892</v>
      </c>
      <c r="V289">
        <f>_xll.BDP($A289,V$2)</f>
        <v>4755.7079999999996</v>
      </c>
      <c r="W289">
        <f>_xll.BDP($A289,W$2)</f>
        <v>176.76</v>
      </c>
      <c r="X289" t="str">
        <f>_xll.BDP($A289,X$2)</f>
        <v>#N/A N/A</v>
      </c>
      <c r="Y289">
        <f>_xll.BDP($A289,Y$2)</f>
        <v>78.425021048390704</v>
      </c>
      <c r="Z289">
        <f>_xll.BDP($A289,Z$2)</f>
        <v>143.09199999999998</v>
      </c>
      <c r="AA289">
        <f>_xll.BDP($A289,AA$2)</f>
        <v>36.322000000000116</v>
      </c>
      <c r="AB289">
        <f>_xll.BDP($A289,AB$2)</f>
        <v>308.23599999999999</v>
      </c>
      <c r="AC289">
        <f>HLOOKUP(A289,'OperMarg BDH'!$B$1:$NK$4,4,FALSE)</f>
        <v>0.458756837550021</v>
      </c>
      <c r="AD289">
        <f>HLOOKUP(A289,'FCFMarg BDH'!$B$1:$NK$4,4,FALSE)</f>
        <v>-1.0164290633319195</v>
      </c>
    </row>
    <row r="290" spans="1:30" x14ac:dyDescent="0.25">
      <c r="A290" t="s">
        <v>106</v>
      </c>
      <c r="B290" t="s">
        <v>808</v>
      </c>
      <c r="H290" t="str">
        <f>_xll.BDP($A290,H$2)</f>
        <v>BB+</v>
      </c>
      <c r="I290" t="str">
        <f>_xll.BDP($A290,I$2)</f>
        <v>#N/A N/A</v>
      </c>
      <c r="J290" t="str">
        <f>_xll.BDP($A290,J$2)</f>
        <v>#N/A N/A</v>
      </c>
      <c r="K290" t="str">
        <f>_xll.BDP($A290,K$2)</f>
        <v>#N/A N/A</v>
      </c>
      <c r="L290" t="str">
        <f>_xll.BDP($A290,L$2)</f>
        <v>#N/A N/A</v>
      </c>
      <c r="M290" t="str">
        <f>_xll.BDP($A290,M$2)</f>
        <v>A-</v>
      </c>
      <c r="O290">
        <f>_xll.BDP($A290,O$2)</f>
        <v>6170.0029999999997</v>
      </c>
      <c r="P290">
        <f>_xll.BDP($A290,P$2)</f>
        <v>1650.2570000000001</v>
      </c>
      <c r="Q290">
        <f>_xll.BDP($A290,Q$2)</f>
        <v>25.319436635606174</v>
      </c>
      <c r="R290">
        <f>_xll.BDP($A290,R$2)</f>
        <v>26.74645376995765</v>
      </c>
      <c r="S290">
        <f>_xll.BDP($A290,S$2)</f>
        <v>0.831211722994737</v>
      </c>
      <c r="T290">
        <f>_xll.BDP($A290,T$2)</f>
        <v>0.89767034251077193</v>
      </c>
      <c r="U290">
        <f>_xll.BDP($A290,U$2)</f>
        <v>2.4302623751451242</v>
      </c>
      <c r="V290">
        <f>_xll.BDP($A290,V$2)</f>
        <v>10488.716999999999</v>
      </c>
      <c r="W290">
        <f>_xll.BDP($A290,W$2)</f>
        <v>1562.21</v>
      </c>
      <c r="X290">
        <f>_xll.BDP($A290,X$2)</f>
        <v>-58.85941538319743</v>
      </c>
      <c r="Y290">
        <f>_xll.BDP($A290,Y$2)</f>
        <v>18.928559136451103</v>
      </c>
      <c r="Z290">
        <f>_xll.BDP($A290,Z$2)</f>
        <v>1863.672</v>
      </c>
      <c r="AA290">
        <f>_xll.BDP($A290,AA$2)</f>
        <v>-241.61599999999976</v>
      </c>
      <c r="AB290">
        <f>_xll.BDP($A290,AB$2)</f>
        <v>986.24599999999998</v>
      </c>
      <c r="AC290">
        <f>HLOOKUP(A290,'OperMarg BDH'!$B$1:$NK$4,4,FALSE)</f>
        <v>2.698033183229601</v>
      </c>
      <c r="AD290">
        <f>HLOOKUP(A290,'FCFMarg BDH'!$B$1:$NK$4,4,FALSE)</f>
        <v>0.96869104949079821</v>
      </c>
    </row>
    <row r="291" spans="1:30" x14ac:dyDescent="0.25">
      <c r="A291" t="s">
        <v>447</v>
      </c>
      <c r="B291" t="s">
        <v>809</v>
      </c>
      <c r="H291" t="str">
        <f>_xll.BDP($A291,H$2)</f>
        <v>BB-</v>
      </c>
      <c r="I291" t="str">
        <f>_xll.BDP($A291,I$2)</f>
        <v>BB</v>
      </c>
      <c r="J291" t="str">
        <f>_xll.BDP($A291,J$2)</f>
        <v>B1</v>
      </c>
      <c r="K291" t="str">
        <f>_xll.BDP($A291,K$2)</f>
        <v>WR</v>
      </c>
      <c r="L291" t="str">
        <f>_xll.BDP($A291,L$2)</f>
        <v>Ba3</v>
      </c>
      <c r="M291" t="str">
        <f>_xll.BDP($A291,M$2)</f>
        <v>BB</v>
      </c>
      <c r="O291">
        <f>_xll.BDP($A291,O$2)</f>
        <v>5917.1239999999998</v>
      </c>
      <c r="P291">
        <f>_xll.BDP($A291,P$2)</f>
        <v>241.93900000000002</v>
      </c>
      <c r="Q291">
        <f>_xll.BDP($A291,Q$2)</f>
        <v>2.6639462008908379</v>
      </c>
      <c r="R291">
        <f>_xll.BDP($A291,R$2)</f>
        <v>4.0887938126698042</v>
      </c>
      <c r="S291">
        <f>_xll.BDP($A291,S$2)</f>
        <v>0.41370318375275522</v>
      </c>
      <c r="T291">
        <f>_xll.BDP($A291,T$2)</f>
        <v>2.5077026073943594</v>
      </c>
      <c r="U291">
        <f>_xll.BDP($A291,U$2)</f>
        <v>6.1859818554287385</v>
      </c>
      <c r="V291">
        <f>_xll.BDP($A291,V$2)</f>
        <v>2995.848</v>
      </c>
      <c r="W291">
        <f>_xll.BDP($A291,W$2)</f>
        <v>157.62899999999999</v>
      </c>
      <c r="X291">
        <f>_xll.BDP($A291,X$2)</f>
        <v>16.667643857804041</v>
      </c>
      <c r="Y291">
        <f>_xll.BDP($A291,Y$2)</f>
        <v>19.520783430935083</v>
      </c>
      <c r="Z291">
        <f>_xll.BDP($A291,Z$2)</f>
        <v>317.88900000000001</v>
      </c>
      <c r="AA291">
        <f>_xll.BDP($A291,AA$2)</f>
        <v>-139.83899999999994</v>
      </c>
      <c r="AB291">
        <f>_xll.BDP($A291,AB$2)</f>
        <v>402.875</v>
      </c>
      <c r="AC291">
        <f>HLOOKUP(A291,'OperMarg BDH'!$B$1:$NK$4,4,FALSE)</f>
        <v>5.5819110165860213</v>
      </c>
      <c r="AD291">
        <f>HLOOKUP(A291,'FCFMarg BDH'!$B$1:$NK$4,4,FALSE)</f>
        <v>1.0661514975438602</v>
      </c>
    </row>
    <row r="292" spans="1:30" x14ac:dyDescent="0.25">
      <c r="A292" t="s">
        <v>448</v>
      </c>
      <c r="B292" t="s">
        <v>810</v>
      </c>
      <c r="H292" t="str">
        <f>_xll.BDP($A292,H$2)</f>
        <v>#N/A N/A</v>
      </c>
      <c r="I292" t="str">
        <f>_xll.BDP($A292,I$2)</f>
        <v>#N/A N/A</v>
      </c>
      <c r="J292" t="str">
        <f>_xll.BDP($A292,J$2)</f>
        <v>#N/A N/A</v>
      </c>
      <c r="K292" t="str">
        <f>_xll.BDP($A292,K$2)</f>
        <v>#N/A N/A</v>
      </c>
      <c r="L292" t="str">
        <f>_xll.BDP($A292,L$2)</f>
        <v>#N/A N/A</v>
      </c>
      <c r="M292" t="str">
        <f>_xll.BDP($A292,M$2)</f>
        <v>#N/A N/A</v>
      </c>
      <c r="O292">
        <f>_xll.BDP($A292,O$2)</f>
        <v>1305.232</v>
      </c>
      <c r="P292">
        <f>_xll.BDP($A292,P$2)</f>
        <v>118.66300000000001</v>
      </c>
      <c r="Q292">
        <f>_xll.BDP($A292,Q$2)</f>
        <v>9.2193571717518417</v>
      </c>
      <c r="R292">
        <f>_xll.BDP($A292,R$2)</f>
        <v>9.0913339544234297</v>
      </c>
      <c r="S292" t="str">
        <f>_xll.BDP($A292,S$2)</f>
        <v>#N/A N/A</v>
      </c>
      <c r="T292">
        <f>_xll.BDP($A292,T$2)</f>
        <v>0</v>
      </c>
      <c r="U292">
        <f>_xll.BDP($A292,U$2)</f>
        <v>61.1893852615502</v>
      </c>
      <c r="V292">
        <f>_xll.BDP($A292,V$2)</f>
        <v>950.64799999999991</v>
      </c>
      <c r="W292">
        <f>_xll.BDP($A292,W$2)</f>
        <v>120.33399999999999</v>
      </c>
      <c r="X292">
        <f>_xll.BDP($A292,X$2)</f>
        <v>-58.219056190287333</v>
      </c>
      <c r="Y292">
        <f>_xll.BDP($A292,Y$2)</f>
        <v>0</v>
      </c>
      <c r="Z292">
        <f>_xll.BDP($A292,Z$2)</f>
        <v>155.28199999999998</v>
      </c>
      <c r="AA292">
        <f>_xll.BDP($A292,AA$2)</f>
        <v>-27.932000000000016</v>
      </c>
      <c r="AB292">
        <f>_xll.BDP($A292,AB$2)</f>
        <v>337.63</v>
      </c>
      <c r="AC292">
        <f>HLOOKUP(A292,'OperMarg BDH'!$B$1:$NK$4,4,FALSE)</f>
        <v>3.3054514706503433</v>
      </c>
      <c r="AD292">
        <f>HLOOKUP(A292,'FCFMarg BDH'!$B$1:$NK$4,4,FALSE)</f>
        <v>0.56926520645437717</v>
      </c>
    </row>
    <row r="293" spans="1:30" x14ac:dyDescent="0.25">
      <c r="A293" t="s">
        <v>449</v>
      </c>
      <c r="B293" t="s">
        <v>811</v>
      </c>
      <c r="H293" t="str">
        <f>_xll.BDP($A293,H$2)</f>
        <v>#N/A N/A</v>
      </c>
      <c r="I293" t="str">
        <f>_xll.BDP($A293,I$2)</f>
        <v>#N/A N/A</v>
      </c>
      <c r="J293" t="str">
        <f>_xll.BDP($A293,J$2)</f>
        <v>#N/A N/A</v>
      </c>
      <c r="K293" t="str">
        <f>_xll.BDP($A293,K$2)</f>
        <v>#N/A N/A</v>
      </c>
      <c r="L293" t="str">
        <f>_xll.BDP($A293,L$2)</f>
        <v>#N/A N/A</v>
      </c>
      <c r="M293" t="str">
        <f>_xll.BDP($A293,M$2)</f>
        <v>#N/A N/A</v>
      </c>
      <c r="O293">
        <f>_xll.BDP($A293,O$2)</f>
        <v>2913.634</v>
      </c>
      <c r="P293">
        <f>_xll.BDP($A293,P$2)</f>
        <v>36.494</v>
      </c>
      <c r="Q293">
        <f>_xll.BDP($A293,Q$2)</f>
        <v>4.1798661053515982</v>
      </c>
      <c r="R293">
        <f>_xll.BDP($A293,R$2)</f>
        <v>1.252525197056322</v>
      </c>
      <c r="S293">
        <f>_xll.BDP($A293,S$2)</f>
        <v>2.2069424286405415</v>
      </c>
      <c r="T293">
        <f>_xll.BDP($A293,T$2)</f>
        <v>0.12802626179729176</v>
      </c>
      <c r="U293">
        <f>_xll.BDP($A293,U$2)</f>
        <v>176.69083447332423</v>
      </c>
      <c r="V293">
        <f>_xll.BDP($A293,V$2)</f>
        <v>1335.124</v>
      </c>
      <c r="W293">
        <f>_xll.BDP($A293,W$2)</f>
        <v>121.786</v>
      </c>
      <c r="X293">
        <f>_xll.BDP($A293,X$2)</f>
        <v>-22.215978959512508</v>
      </c>
      <c r="Y293">
        <f>_xll.BDP($A293,Y$2)</f>
        <v>1.2385366452853819</v>
      </c>
      <c r="Z293">
        <f>_xll.BDP($A293,Z$2)</f>
        <v>47.722000000000001</v>
      </c>
      <c r="AA293">
        <f>_xll.BDP($A293,AA$2)</f>
        <v>56.903999999999996</v>
      </c>
      <c r="AB293">
        <f>_xll.BDP($A293,AB$2)</f>
        <v>194.851</v>
      </c>
      <c r="AC293">
        <f>HLOOKUP(A293,'OperMarg BDH'!$B$1:$NK$4,4,FALSE)</f>
        <v>1.6037648428553788</v>
      </c>
      <c r="AD293">
        <f>HLOOKUP(A293,'FCFMarg BDH'!$B$1:$NK$4,4,FALSE)</f>
        <v>0.47467492734113209</v>
      </c>
    </row>
    <row r="294" spans="1:30" x14ac:dyDescent="0.25">
      <c r="A294" t="s">
        <v>450</v>
      </c>
      <c r="B294" t="s">
        <v>812</v>
      </c>
      <c r="H294" t="str">
        <f>_xll.BDP($A294,H$2)</f>
        <v>B+</v>
      </c>
      <c r="I294" t="str">
        <f>_xll.BDP($A294,I$2)</f>
        <v>#N/A N/A</v>
      </c>
      <c r="J294" t="str">
        <f>_xll.BDP($A294,J$2)</f>
        <v>#N/A N/A</v>
      </c>
      <c r="K294" t="str">
        <f>_xll.BDP($A294,K$2)</f>
        <v>WR</v>
      </c>
      <c r="L294" t="str">
        <f>_xll.BDP($A294,L$2)</f>
        <v>B1 *-</v>
      </c>
      <c r="M294" t="str">
        <f>_xll.BDP($A294,M$2)</f>
        <v>CCC+</v>
      </c>
      <c r="O294">
        <f>_xll.BDP($A294,O$2)</f>
        <v>1090.9000000000001</v>
      </c>
      <c r="P294">
        <f>_xll.BDP($A294,P$2)</f>
        <v>57.499999999999986</v>
      </c>
      <c r="Q294">
        <f>_xll.BDP($A294,Q$2)</f>
        <v>-1.6775139792831608</v>
      </c>
      <c r="R294">
        <f>_xll.BDP($A294,R$2)</f>
        <v>5.2708772573104756</v>
      </c>
      <c r="S294">
        <f>_xll.BDP($A294,S$2)</f>
        <v>1.8010399047798029E-2</v>
      </c>
      <c r="T294">
        <f>_xll.BDP($A294,T$2)</f>
        <v>12.104383741669013</v>
      </c>
      <c r="U294">
        <f>_xll.BDP($A294,U$2)</f>
        <v>1.5456066945606695</v>
      </c>
      <c r="V294">
        <f>_xll.BDP($A294,V$2)</f>
        <v>4241.8999999999996</v>
      </c>
      <c r="W294">
        <f>_xll.BDP($A294,W$2)</f>
        <v>-18.3</v>
      </c>
      <c r="X294">
        <f>_xll.BDP($A294,X$2)</f>
        <v>810.37333333333345</v>
      </c>
      <c r="Y294">
        <f>_xll.BDP($A294,Y$2)</f>
        <v>75.263443268346734</v>
      </c>
      <c r="Z294">
        <f>_xll.BDP($A294,Z$2)</f>
        <v>171.2</v>
      </c>
      <c r="AA294">
        <f>_xll.BDP($A294,AA$2)</f>
        <v>245.2999999999999</v>
      </c>
      <c r="AB294">
        <f>_xll.BDP($A294,AB$2)</f>
        <v>153.69999999999999</v>
      </c>
      <c r="AC294">
        <f>HLOOKUP(A294,'OperMarg BDH'!$B$1:$NK$4,4,FALSE)</f>
        <v>0.5113363344941334</v>
      </c>
      <c r="AD294">
        <f>HLOOKUP(A294,'FCFMarg BDH'!$B$1:$NK$4,4,FALSE)</f>
        <v>1.1039003202227162</v>
      </c>
    </row>
    <row r="295" spans="1:30" x14ac:dyDescent="0.25">
      <c r="A295" t="s">
        <v>451</v>
      </c>
      <c r="B295" t="s">
        <v>813</v>
      </c>
      <c r="H295" t="str">
        <f>_xll.BDP($A295,H$2)</f>
        <v>#N/A N/A</v>
      </c>
      <c r="I295" t="str">
        <f>_xll.BDP($A295,I$2)</f>
        <v>#N/A N/A</v>
      </c>
      <c r="J295" t="str">
        <f>_xll.BDP($A295,J$2)</f>
        <v>#N/A N/A</v>
      </c>
      <c r="K295" t="str">
        <f>_xll.BDP($A295,K$2)</f>
        <v>#N/A N/A</v>
      </c>
      <c r="L295" t="str">
        <f>_xll.BDP($A295,L$2)</f>
        <v>#N/A N/A</v>
      </c>
      <c r="M295" t="str">
        <f>_xll.BDP($A295,M$2)</f>
        <v>#N/A N/A</v>
      </c>
      <c r="O295">
        <f>_xll.BDP($A295,O$2)</f>
        <v>90.230999999999995</v>
      </c>
      <c r="P295">
        <f>_xll.BDP($A295,P$2)</f>
        <v>15.145</v>
      </c>
      <c r="Q295">
        <f>_xll.BDP($A295,Q$2)</f>
        <v>-5.6776495882789737</v>
      </c>
      <c r="R295">
        <f>_xll.BDP($A295,R$2)</f>
        <v>16.784697055335752</v>
      </c>
      <c r="S295" t="str">
        <f>_xll.BDP($A295,S$2)</f>
        <v>#N/A N/A</v>
      </c>
      <c r="T295">
        <f>_xll.BDP($A295,T$2)</f>
        <v>0</v>
      </c>
      <c r="U295" t="str">
        <f>_xll.BDP($A295,U$2)</f>
        <v>#N/A N/A</v>
      </c>
      <c r="V295">
        <f>_xll.BDP($A295,V$2)</f>
        <v>173.44499999999999</v>
      </c>
      <c r="W295">
        <f>_xll.BDP($A295,W$2)</f>
        <v>-5.1229999999999993</v>
      </c>
      <c r="X295">
        <f>_xll.BDP($A295,X$2)</f>
        <v>-38.80969391805305</v>
      </c>
      <c r="Y295">
        <f>_xll.BDP($A295,Y$2)</f>
        <v>0</v>
      </c>
      <c r="Z295">
        <f>_xll.BDP($A295,Z$2)</f>
        <v>18.018000000000001</v>
      </c>
      <c r="AA295">
        <f>_xll.BDP($A295,AA$2)</f>
        <v>-11.349000000000004</v>
      </c>
      <c r="AB295">
        <f>_xll.BDP($A295,AB$2)</f>
        <v>19.117000000000001</v>
      </c>
      <c r="AC295">
        <f>HLOOKUP(A295,'OperMarg BDH'!$B$1:$NK$4,4,FALSE)</f>
        <v>-3.333563311538907E-2</v>
      </c>
      <c r="AD295">
        <f>HLOOKUP(A295,'FCFMarg BDH'!$B$1:$NK$4,4,FALSE)</f>
        <v>0.98621276999388796</v>
      </c>
    </row>
    <row r="296" spans="1:30" x14ac:dyDescent="0.25">
      <c r="A296" t="s">
        <v>452</v>
      </c>
      <c r="B296" t="s">
        <v>814</v>
      </c>
      <c r="H296" t="str">
        <f>_xll.BDP($A296,H$2)</f>
        <v>#N/A N/A</v>
      </c>
      <c r="I296" t="str">
        <f>_xll.BDP($A296,I$2)</f>
        <v>#N/A N/A</v>
      </c>
      <c r="J296" t="str">
        <f>_xll.BDP($A296,J$2)</f>
        <v>#N/A N/A</v>
      </c>
      <c r="K296" t="str">
        <f>_xll.BDP($A296,K$2)</f>
        <v>#N/A N/A</v>
      </c>
      <c r="L296" t="str">
        <f>_xll.BDP($A296,L$2)</f>
        <v>#N/A N/A</v>
      </c>
      <c r="M296" t="str">
        <f>_xll.BDP($A296,M$2)</f>
        <v>#N/A N/A</v>
      </c>
      <c r="O296">
        <f>_xll.BDP($A296,O$2)</f>
        <v>146.31899999999999</v>
      </c>
      <c r="P296">
        <f>_xll.BDP($A296,P$2)</f>
        <v>5.0489999999999995</v>
      </c>
      <c r="Q296">
        <f>_xll.BDP($A296,Q$2)</f>
        <v>-1.1133208947573454</v>
      </c>
      <c r="R296">
        <f>_xll.BDP($A296,R$2)</f>
        <v>3.4506796793307775</v>
      </c>
      <c r="S296" t="str">
        <f>_xll.BDP($A296,S$2)</f>
        <v>#N/A N/A</v>
      </c>
      <c r="T296" t="str">
        <f>_xll.BDP($A296,T$2)</f>
        <v>#N/A N/A</v>
      </c>
      <c r="U296" t="str">
        <f>_xll.BDP($A296,U$2)</f>
        <v>#N/A N/A</v>
      </c>
      <c r="V296">
        <f>_xll.BDP($A296,V$2)</f>
        <v>254.32</v>
      </c>
      <c r="W296">
        <f>_xll.BDP($A296,W$2)</f>
        <v>-1.629</v>
      </c>
      <c r="X296">
        <f>_xll.BDP($A296,X$2)</f>
        <v>-62.660131773959229</v>
      </c>
      <c r="Y296">
        <f>_xll.BDP($A296,Y$2)</f>
        <v>0</v>
      </c>
      <c r="Z296">
        <f>_xll.BDP($A296,Z$2)</f>
        <v>7.3639999999999999</v>
      </c>
      <c r="AA296">
        <f>_xll.BDP($A296,AA$2)</f>
        <v>0.43499999999998806</v>
      </c>
      <c r="AB296">
        <f>_xll.BDP($A296,AB$2)</f>
        <v>115.73399999999999</v>
      </c>
      <c r="AC296">
        <f>HLOOKUP(A296,'OperMarg BDH'!$B$1:$NK$4,4,FALSE)</f>
        <v>-0.51034138354460656</v>
      </c>
      <c r="AD296">
        <f>HLOOKUP(A296,'FCFMarg BDH'!$B$1:$NK$4,4,FALSE)</f>
        <v>2.1912642742083796E-3</v>
      </c>
    </row>
    <row r="297" spans="1:30" x14ac:dyDescent="0.25">
      <c r="A297" t="s">
        <v>453</v>
      </c>
      <c r="B297" t="s">
        <v>815</v>
      </c>
      <c r="H297" t="str">
        <f>_xll.BDP($A297,H$2)</f>
        <v>#N/A N/A</v>
      </c>
      <c r="I297" t="str">
        <f>_xll.BDP($A297,I$2)</f>
        <v>#N/A N/A</v>
      </c>
      <c r="J297" t="str">
        <f>_xll.BDP($A297,J$2)</f>
        <v>#N/A N/A</v>
      </c>
      <c r="K297" t="str">
        <f>_xll.BDP($A297,K$2)</f>
        <v>#N/A N/A</v>
      </c>
      <c r="L297" t="str">
        <f>_xll.BDP($A297,L$2)</f>
        <v>#N/A N/A</v>
      </c>
      <c r="M297" t="str">
        <f>_xll.BDP($A297,M$2)</f>
        <v>#N/A N/A</v>
      </c>
      <c r="O297">
        <f>_xll.BDP($A297,O$2)</f>
        <v>15.789</v>
      </c>
      <c r="P297">
        <f>_xll.BDP($A297,P$2)</f>
        <v>-9.4640000000000004</v>
      </c>
      <c r="Q297">
        <f>_xll.BDP($A297,Q$2)</f>
        <v>-56.444359997466599</v>
      </c>
      <c r="R297">
        <f>_xll.BDP($A297,R$2)</f>
        <v>-59.940464880613085</v>
      </c>
      <c r="S297">
        <f>_xll.BDP($A297,S$2)</f>
        <v>-1.3619225787883149</v>
      </c>
      <c r="T297" t="str">
        <f>_xll.BDP($A297,T$2)</f>
        <v>#N/A N/A</v>
      </c>
      <c r="U297" t="str">
        <f>_xll.BDP($A297,U$2)</f>
        <v>#N/A N/A</v>
      </c>
      <c r="V297">
        <f>_xll.BDP($A297,V$2)</f>
        <v>21.8</v>
      </c>
      <c r="W297">
        <f>_xll.BDP($A297,W$2)</f>
        <v>-8.911999999999999</v>
      </c>
      <c r="X297">
        <f>_xll.BDP($A297,X$2)</f>
        <v>-147.78866132383496</v>
      </c>
      <c r="Y297">
        <f>_xll.BDP($A297,Y$2)</f>
        <v>31.876146788990823</v>
      </c>
      <c r="Z297">
        <f>_xll.BDP($A297,Z$2)</f>
        <v>-9.343</v>
      </c>
      <c r="AA297">
        <f>_xll.BDP($A297,AA$2)</f>
        <v>0.43200000000000172</v>
      </c>
      <c r="AB297">
        <f>_xll.BDP($A297,AB$2)</f>
        <v>16.907</v>
      </c>
      <c r="AC297">
        <f>HLOOKUP(A297,'OperMarg BDH'!$B$1:$NK$4,4,FALSE)</f>
        <v>-1.833508387224037</v>
      </c>
      <c r="AD297">
        <f>HLOOKUP(A297,'FCFMarg BDH'!$B$1:$NK$4,4,FALSE)</f>
        <v>-0.92139270753521563</v>
      </c>
    </row>
    <row r="298" spans="1:30" x14ac:dyDescent="0.25">
      <c r="A298" t="s">
        <v>454</v>
      </c>
      <c r="B298" t="s">
        <v>816</v>
      </c>
      <c r="H298" t="str">
        <f>_xll.BDP($A298,H$2)</f>
        <v>NR</v>
      </c>
      <c r="I298" t="str">
        <f>_xll.BDP($A298,I$2)</f>
        <v>#N/A N/A</v>
      </c>
      <c r="J298" t="str">
        <f>_xll.BDP($A298,J$2)</f>
        <v>#N/A N/A</v>
      </c>
      <c r="K298" t="str">
        <f>_xll.BDP($A298,K$2)</f>
        <v>#N/A N/A</v>
      </c>
      <c r="L298" t="str">
        <f>_xll.BDP($A298,L$2)</f>
        <v>#N/A N/A</v>
      </c>
      <c r="M298" t="str">
        <f>_xll.BDP($A298,M$2)</f>
        <v>#N/A N/A</v>
      </c>
      <c r="O298">
        <f>_xll.BDP($A298,O$2)</f>
        <v>594.97699999999998</v>
      </c>
      <c r="P298">
        <f>_xll.BDP($A298,P$2)</f>
        <v>80.819999999999993</v>
      </c>
      <c r="Q298">
        <f>_xll.BDP($A298,Q$2)</f>
        <v>-18.306085781467186</v>
      </c>
      <c r="R298">
        <f>_xll.BDP($A298,R$2)</f>
        <v>13.583718362222404</v>
      </c>
      <c r="S298">
        <f>_xll.BDP($A298,S$2)</f>
        <v>0.27694964738779115</v>
      </c>
      <c r="T298" t="str">
        <f>_xll.BDP($A298,T$2)</f>
        <v>#N/A N/A</v>
      </c>
      <c r="U298">
        <f>_xll.BDP($A298,U$2)</f>
        <v>-0.81677121162099753</v>
      </c>
      <c r="V298">
        <f>_xll.BDP($A298,V$2)</f>
        <v>948.93999999999994</v>
      </c>
      <c r="W298">
        <f>_xll.BDP($A298,W$2)</f>
        <v>-108.917</v>
      </c>
      <c r="X298">
        <f>_xll.BDP($A298,X$2)</f>
        <v>9.0750462355578048</v>
      </c>
      <c r="Y298">
        <f>_xll.BDP($A298,Y$2)</f>
        <v>30.752418487997129</v>
      </c>
      <c r="Z298">
        <f>_xll.BDP($A298,Z$2)</f>
        <v>117.98099999999999</v>
      </c>
      <c r="AA298">
        <f>_xll.BDP($A298,AA$2)</f>
        <v>-10.554000000000002</v>
      </c>
      <c r="AB298">
        <f>_xll.BDP($A298,AB$2)</f>
        <v>243.19399999999999</v>
      </c>
      <c r="AC298">
        <f>HLOOKUP(A298,'OperMarg BDH'!$B$1:$NK$4,4,FALSE)</f>
        <v>-7.1440584516804392E-2</v>
      </c>
      <c r="AD298">
        <f>HLOOKUP(A298,'FCFMarg BDH'!$B$1:$NK$4,4,FALSE)</f>
        <v>1.3429515253388233</v>
      </c>
    </row>
    <row r="299" spans="1:30" x14ac:dyDescent="0.25">
      <c r="A299" t="s">
        <v>455</v>
      </c>
      <c r="B299" t="s">
        <v>817</v>
      </c>
      <c r="H299" t="str">
        <f>_xll.BDP($A299,H$2)</f>
        <v>#N/A N/A</v>
      </c>
      <c r="I299" t="str">
        <f>_xll.BDP($A299,I$2)</f>
        <v>#N/A N/A</v>
      </c>
      <c r="J299" t="str">
        <f>_xll.BDP($A299,J$2)</f>
        <v>#N/A N/A</v>
      </c>
      <c r="K299" t="str">
        <f>_xll.BDP($A299,K$2)</f>
        <v>#N/A N/A</v>
      </c>
      <c r="L299" t="str">
        <f>_xll.BDP($A299,L$2)</f>
        <v>#N/A N/A</v>
      </c>
      <c r="M299" t="str">
        <f>_xll.BDP($A299,M$2)</f>
        <v>#N/A N/A</v>
      </c>
      <c r="O299">
        <f>_xll.BDP($A299,O$2)</f>
        <v>199.19300000000001</v>
      </c>
      <c r="P299">
        <f>_xll.BDP($A299,P$2)</f>
        <v>-0.42299999999999827</v>
      </c>
      <c r="Q299">
        <f>_xll.BDP($A299,Q$2)</f>
        <v>-4.8053897476316925</v>
      </c>
      <c r="R299">
        <f>_xll.BDP($A299,R$2)</f>
        <v>-0.21235685992981596</v>
      </c>
      <c r="S299" t="str">
        <f>_xll.BDP($A299,S$2)</f>
        <v>#N/A N/A</v>
      </c>
      <c r="T299">
        <f>_xll.BDP($A299,T$2)</f>
        <v>0</v>
      </c>
      <c r="U299" t="str">
        <f>_xll.BDP($A299,U$2)</f>
        <v>#N/A N/A</v>
      </c>
      <c r="V299">
        <f>_xll.BDP($A299,V$2)</f>
        <v>215.77499999999998</v>
      </c>
      <c r="W299">
        <f>_xll.BDP($A299,W$2)</f>
        <v>-9.5719999999999992</v>
      </c>
      <c r="X299">
        <f>_xll.BDP($A299,X$2)</f>
        <v>-55.320062377281545</v>
      </c>
      <c r="Y299">
        <f>_xll.BDP($A299,Y$2)</f>
        <v>0</v>
      </c>
      <c r="Z299">
        <f>_xll.BDP($A299,Z$2)</f>
        <v>21.433999999999997</v>
      </c>
      <c r="AA299">
        <f>_xll.BDP($A299,AA$2)</f>
        <v>-8.2019999999999982</v>
      </c>
      <c r="AB299">
        <f>_xll.BDP($A299,AB$2)</f>
        <v>64.325999999999993</v>
      </c>
      <c r="AC299">
        <f>HLOOKUP(A299,'OperMarg BDH'!$B$1:$NK$4,4,FALSE)</f>
        <v>-0.56371345759254454</v>
      </c>
      <c r="AD299">
        <f>HLOOKUP(A299,'FCFMarg BDH'!$B$1:$NK$4,4,FALSE)</f>
        <v>-0.6461396788950452</v>
      </c>
    </row>
    <row r="300" spans="1:30" x14ac:dyDescent="0.25">
      <c r="A300" t="s">
        <v>456</v>
      </c>
      <c r="B300" t="s">
        <v>818</v>
      </c>
      <c r="H300" t="str">
        <f>_xll.BDP($A300,H$2)</f>
        <v>#N/A N/A</v>
      </c>
      <c r="I300" t="str">
        <f>_xll.BDP($A300,I$2)</f>
        <v>#N/A N/A</v>
      </c>
      <c r="J300" t="str">
        <f>_xll.BDP($A300,J$2)</f>
        <v>#N/A N/A</v>
      </c>
      <c r="K300" t="str">
        <f>_xll.BDP($A300,K$2)</f>
        <v>#N/A N/A</v>
      </c>
      <c r="L300" t="str">
        <f>_xll.BDP($A300,L$2)</f>
        <v>#N/A N/A</v>
      </c>
      <c r="M300" t="str">
        <f>_xll.BDP($A300,M$2)</f>
        <v>#N/A N/A</v>
      </c>
      <c r="O300">
        <f>_xll.BDP($A300,O$2)</f>
        <v>222.48594</v>
      </c>
      <c r="P300">
        <f>_xll.BDP($A300,P$2)</f>
        <v>-6.6692080000000011</v>
      </c>
      <c r="Q300">
        <f>_xll.BDP($A300,Q$2)</f>
        <v>1.6299834497406893</v>
      </c>
      <c r="R300">
        <f>_xll.BDP($A300,R$2)</f>
        <v>-2.9975862744405339</v>
      </c>
      <c r="S300">
        <f>_xll.BDP($A300,S$2)</f>
        <v>-0.225971597587665</v>
      </c>
      <c r="T300">
        <f>_xll.BDP($A300,T$2)</f>
        <v>3.8488203366865443</v>
      </c>
      <c r="U300">
        <f>_xll.BDP($A300,U$2)</f>
        <v>9.0729629683304385</v>
      </c>
      <c r="V300">
        <f>_xll.BDP($A300,V$2)</f>
        <v>125.47943099999999</v>
      </c>
      <c r="W300">
        <f>_xll.BDP($A300,W$2)</f>
        <v>3.626484</v>
      </c>
      <c r="X300">
        <f>_xll.BDP($A300,X$2)</f>
        <v>43.448382796171906</v>
      </c>
      <c r="Y300">
        <f>_xll.BDP($A300,Y$2)</f>
        <v>23.520571271956115</v>
      </c>
      <c r="Z300">
        <f>_xll.BDP($A300,Z$2)</f>
        <v>1.696831</v>
      </c>
      <c r="AA300">
        <f>_xll.BDP($A300,AA$2)</f>
        <v>7.091368999999986</v>
      </c>
      <c r="AB300">
        <f>_xll.BDP($A300,AB$2)</f>
        <v>5.4403189999999997</v>
      </c>
      <c r="AC300">
        <f>HLOOKUP(A300,'OperMarg BDH'!$B$1:$NK$4,4,FALSE)</f>
        <v>1.2169131190753975</v>
      </c>
      <c r="AD300">
        <f>HLOOKUP(A300,'FCFMarg BDH'!$B$1:$NK$4,4,FALSE)</f>
        <v>6.5357956978163753E-2</v>
      </c>
    </row>
    <row r="301" spans="1:30" x14ac:dyDescent="0.25">
      <c r="A301" t="s">
        <v>457</v>
      </c>
      <c r="B301" t="s">
        <v>819</v>
      </c>
      <c r="H301" t="str">
        <f>_xll.BDP($A301,H$2)</f>
        <v>#N/A N/A</v>
      </c>
      <c r="I301" t="str">
        <f>_xll.BDP($A301,I$2)</f>
        <v>#N/A N/A</v>
      </c>
      <c r="J301" t="str">
        <f>_xll.BDP($A301,J$2)</f>
        <v>#N/A N/A</v>
      </c>
      <c r="K301" t="str">
        <f>_xll.BDP($A301,K$2)</f>
        <v>#N/A N/A</v>
      </c>
      <c r="L301" t="str">
        <f>_xll.BDP($A301,L$2)</f>
        <v>#N/A N/A</v>
      </c>
      <c r="M301" t="str">
        <f>_xll.BDP($A301,M$2)</f>
        <v>#N/A N/A</v>
      </c>
      <c r="O301">
        <f>_xll.BDP($A301,O$2)</f>
        <v>529.94600000000003</v>
      </c>
      <c r="P301">
        <f>_xll.BDP($A301,P$2)</f>
        <v>-49.841999999999999</v>
      </c>
      <c r="Q301">
        <f>_xll.BDP($A301,Q$2)</f>
        <v>-10.349545047986021</v>
      </c>
      <c r="R301">
        <f>_xll.BDP($A301,R$2)</f>
        <v>-9.4051091998052634</v>
      </c>
      <c r="S301" t="str">
        <f>_xll.BDP($A301,S$2)</f>
        <v>#N/A N/A</v>
      </c>
      <c r="T301" t="str">
        <f>_xll.BDP($A301,T$2)</f>
        <v>#N/A N/A</v>
      </c>
      <c r="U301" t="str">
        <f>_xll.BDP($A301,U$2)</f>
        <v>#N/A N/A</v>
      </c>
      <c r="V301">
        <f>_xll.BDP($A301,V$2)</f>
        <v>364.93799999999999</v>
      </c>
      <c r="W301">
        <f>_xll.BDP($A301,W$2)</f>
        <v>-54.846999999999994</v>
      </c>
      <c r="X301">
        <f>_xll.BDP($A301,X$2)</f>
        <v>-133.04240919271592</v>
      </c>
      <c r="Y301">
        <f>_xll.BDP($A301,Y$2)</f>
        <v>0</v>
      </c>
      <c r="Z301">
        <f>_xll.BDP($A301,Z$2)</f>
        <v>-33.08</v>
      </c>
      <c r="AA301">
        <f>_xll.BDP($A301,AA$2)</f>
        <v>-7.5120000000000005</v>
      </c>
      <c r="AB301">
        <f>_xll.BDP($A301,AB$2)</f>
        <v>109.297</v>
      </c>
      <c r="AC301">
        <f>HLOOKUP(A301,'OperMarg BDH'!$B$1:$NK$4,4,FALSE)</f>
        <v>-0.94346315239495449</v>
      </c>
      <c r="AD301">
        <f>HLOOKUP(A301,'FCFMarg BDH'!$B$1:$NK$4,4,FALSE)</f>
        <v>-0.14146115781416244</v>
      </c>
    </row>
    <row r="302" spans="1:30" x14ac:dyDescent="0.25">
      <c r="A302" t="s">
        <v>458</v>
      </c>
      <c r="B302" t="s">
        <v>820</v>
      </c>
      <c r="H302" t="str">
        <f>_xll.BDP($A302,H$2)</f>
        <v>#N/A N/A</v>
      </c>
      <c r="I302" t="str">
        <f>_xll.BDP($A302,I$2)</f>
        <v>#N/A N/A</v>
      </c>
      <c r="J302" t="str">
        <f>_xll.BDP($A302,J$2)</f>
        <v>#N/A N/A</v>
      </c>
      <c r="K302" t="str">
        <f>_xll.BDP($A302,K$2)</f>
        <v>#N/A N/A</v>
      </c>
      <c r="L302" t="str">
        <f>_xll.BDP($A302,L$2)</f>
        <v>#N/A N/A</v>
      </c>
      <c r="M302" t="str">
        <f>_xll.BDP($A302,M$2)</f>
        <v>#N/A N/A</v>
      </c>
      <c r="O302">
        <f>_xll.BDP($A302,O$2)</f>
        <v>580.08699999999999</v>
      </c>
      <c r="P302">
        <f>_xll.BDP($A302,P$2)</f>
        <v>109.67800000000001</v>
      </c>
      <c r="Q302">
        <f>_xll.BDP($A302,Q$2)</f>
        <v>11.086268094268618</v>
      </c>
      <c r="R302">
        <f>_xll.BDP($A302,R$2)</f>
        <v>18.90716392541119</v>
      </c>
      <c r="S302">
        <f>_xll.BDP($A302,S$2)</f>
        <v>1.1545052631578949</v>
      </c>
      <c r="T302">
        <f>_xll.BDP($A302,T$2)</f>
        <v>1.0676010857356797</v>
      </c>
      <c r="U302">
        <f>_xll.BDP($A302,U$2)</f>
        <v>28.45794108715457</v>
      </c>
      <c r="V302">
        <f>_xll.BDP($A302,V$2)</f>
        <v>991.15</v>
      </c>
      <c r="W302">
        <f>_xll.BDP($A302,W$2)</f>
        <v>64.31</v>
      </c>
      <c r="X302">
        <f>_xll.BDP($A302,X$2)</f>
        <v>-24.424895946447283</v>
      </c>
      <c r="Y302">
        <f>_xll.BDP($A302,Y$2)</f>
        <v>9.5848257075114773</v>
      </c>
      <c r="Z302">
        <f>_xll.BDP($A302,Z$2)</f>
        <v>120.14999999999999</v>
      </c>
      <c r="AA302">
        <f>_xll.BDP($A302,AA$2)</f>
        <v>-2.0360000000000298</v>
      </c>
      <c r="AB302">
        <f>_xll.BDP($A302,AB$2)</f>
        <v>95.8</v>
      </c>
      <c r="AC302">
        <f>HLOOKUP(A302,'OperMarg BDH'!$B$1:$NK$4,4,FALSE)</f>
        <v>3.1171221897492534</v>
      </c>
      <c r="AD302">
        <f>HLOOKUP(A302,'FCFMarg BDH'!$B$1:$NK$4,4,FALSE)</f>
        <v>0.80267766096610471</v>
      </c>
    </row>
    <row r="303" spans="1:30" x14ac:dyDescent="0.25">
      <c r="A303" t="s">
        <v>459</v>
      </c>
      <c r="B303" t="s">
        <v>821</v>
      </c>
      <c r="H303" t="str">
        <f>_xll.BDP($A303,H$2)</f>
        <v>#N/A N/A</v>
      </c>
      <c r="I303" t="str">
        <f>_xll.BDP($A303,I$2)</f>
        <v>#N/A N/A</v>
      </c>
      <c r="J303" t="str">
        <f>_xll.BDP($A303,J$2)</f>
        <v>#N/A N/A</v>
      </c>
      <c r="K303" t="str">
        <f>_xll.BDP($A303,K$2)</f>
        <v>#N/A N/A</v>
      </c>
      <c r="L303" t="str">
        <f>_xll.BDP($A303,L$2)</f>
        <v>#N/A N/A</v>
      </c>
      <c r="M303" t="str">
        <f>_xll.BDP($A303,M$2)</f>
        <v>#N/A N/A</v>
      </c>
      <c r="O303">
        <f>_xll.BDP($A303,O$2)</f>
        <v>10.07077</v>
      </c>
      <c r="P303">
        <f>_xll.BDP($A303,P$2)</f>
        <v>2.5092319999999999</v>
      </c>
      <c r="Q303">
        <f>_xll.BDP($A303,Q$2)</f>
        <v>40.437533574890509</v>
      </c>
      <c r="R303">
        <f>_xll.BDP($A303,R$2)</f>
        <v>24.915989542011189</v>
      </c>
      <c r="S303" t="str">
        <f>_xll.BDP($A303,S$2)</f>
        <v>#N/A N/A</v>
      </c>
      <c r="T303">
        <f>_xll.BDP($A303,T$2)</f>
        <v>0</v>
      </c>
      <c r="U303" t="str">
        <f>_xll.BDP($A303,U$2)</f>
        <v>#N/A N/A</v>
      </c>
      <c r="V303">
        <f>_xll.BDP($A303,V$2)</f>
        <v>16.063181</v>
      </c>
      <c r="W303">
        <f>_xll.BDP($A303,W$2)</f>
        <v>4.0723710000000004</v>
      </c>
      <c r="X303">
        <f>_xll.BDP($A303,X$2)</f>
        <v>-71.471321769299806</v>
      </c>
      <c r="Y303">
        <f>_xll.BDP($A303,Y$2)</f>
        <v>0</v>
      </c>
      <c r="Z303">
        <f>_xll.BDP($A303,Z$2)</f>
        <v>2.5623819999999999</v>
      </c>
      <c r="AA303">
        <f>_xll.BDP($A303,AA$2)</f>
        <v>1.6124409999999998</v>
      </c>
      <c r="AB303">
        <f>_xll.BDP($A303,AB$2)</f>
        <v>10.179297999999999</v>
      </c>
      <c r="AC303">
        <f>HLOOKUP(A303,'OperMarg BDH'!$B$1:$NK$4,4,FALSE)</f>
        <v>2.3716265699051529</v>
      </c>
      <c r="AD303">
        <f>HLOOKUP(A303,'FCFMarg BDH'!$B$1:$NK$4,4,FALSE)</f>
        <v>0.31344814536041882</v>
      </c>
    </row>
    <row r="304" spans="1:30" x14ac:dyDescent="0.25">
      <c r="A304" t="s">
        <v>460</v>
      </c>
      <c r="B304" t="s">
        <v>822</v>
      </c>
      <c r="H304" t="str">
        <f>_xll.BDP($A304,H$2)</f>
        <v>#N/A N/A</v>
      </c>
      <c r="I304" t="str">
        <f>_xll.BDP($A304,I$2)</f>
        <v>#N/A N/A</v>
      </c>
      <c r="J304" t="str">
        <f>_xll.BDP($A304,J$2)</f>
        <v>#N/A N/A</v>
      </c>
      <c r="K304" t="str">
        <f>_xll.BDP($A304,K$2)</f>
        <v>#N/A N/A</v>
      </c>
      <c r="L304" t="str">
        <f>_xll.BDP($A304,L$2)</f>
        <v>#N/A N/A</v>
      </c>
      <c r="M304" t="str">
        <f>_xll.BDP($A304,M$2)</f>
        <v>#N/A N/A</v>
      </c>
      <c r="O304">
        <f>_xll.BDP($A304,O$2)</f>
        <v>1792</v>
      </c>
      <c r="P304">
        <f>_xll.BDP($A304,P$2)</f>
        <v>375.9</v>
      </c>
      <c r="Q304">
        <f>_xll.BDP($A304,Q$2)</f>
        <v>19.2578125</v>
      </c>
      <c r="R304">
        <f>_xll.BDP($A304,R$2)</f>
        <v>20.9765625</v>
      </c>
      <c r="S304" t="str">
        <f>_xll.BDP($A304,S$2)</f>
        <v>#N/A N/A</v>
      </c>
      <c r="T304">
        <f>_xll.BDP($A304,T$2)</f>
        <v>0</v>
      </c>
      <c r="U304" t="str">
        <f>_xll.BDP($A304,U$2)</f>
        <v>#N/A N/A</v>
      </c>
      <c r="V304">
        <f>_xll.BDP($A304,V$2)</f>
        <v>2333.1</v>
      </c>
      <c r="W304">
        <f>_xll.BDP($A304,W$2)</f>
        <v>345.09999999999997</v>
      </c>
      <c r="X304">
        <f>_xll.BDP($A304,X$2)</f>
        <v>-24.325353386321453</v>
      </c>
      <c r="Y304">
        <f>_xll.BDP($A304,Y$2)</f>
        <v>0</v>
      </c>
      <c r="Z304">
        <f>_xll.BDP($A304,Z$2)</f>
        <v>499.7</v>
      </c>
      <c r="AA304">
        <f>_xll.BDP($A304,AA$2)</f>
        <v>-11.865999999999985</v>
      </c>
      <c r="AB304">
        <f>_xll.BDP($A304,AB$2)</f>
        <v>511.09999999999997</v>
      </c>
      <c r="AC304">
        <f>HLOOKUP(A304,'OperMarg BDH'!$B$1:$NK$4,4,FALSE)</f>
        <v>5.4199694149367996</v>
      </c>
      <c r="AD304">
        <f>HLOOKUP(A304,'FCFMarg BDH'!$B$1:$NK$4,4,FALSE)</f>
        <v>1.6469830664448868</v>
      </c>
    </row>
    <row r="305" spans="1:30" x14ac:dyDescent="0.25">
      <c r="A305" t="s">
        <v>461</v>
      </c>
      <c r="B305" t="s">
        <v>823</v>
      </c>
      <c r="H305" t="str">
        <f>_xll.BDP($A305,H$2)</f>
        <v>#N/A N/A</v>
      </c>
      <c r="I305" t="str">
        <f>_xll.BDP($A305,I$2)</f>
        <v>#N/A N/A</v>
      </c>
      <c r="J305" t="str">
        <f>_xll.BDP($A305,J$2)</f>
        <v>#N/A N/A</v>
      </c>
      <c r="K305" t="str">
        <f>_xll.BDP($A305,K$2)</f>
        <v>#N/A N/A</v>
      </c>
      <c r="L305" t="str">
        <f>_xll.BDP($A305,L$2)</f>
        <v>#N/A N/A</v>
      </c>
      <c r="M305" t="str">
        <f>_xll.BDP($A305,M$2)</f>
        <v>#N/A N/A</v>
      </c>
      <c r="O305">
        <f>_xll.BDP($A305,O$2)</f>
        <v>42.674999999999997</v>
      </c>
      <c r="P305">
        <f>_xll.BDP($A305,P$2)</f>
        <v>-17.403000000000002</v>
      </c>
      <c r="Q305">
        <f>_xll.BDP($A305,Q$2)</f>
        <v>-65.213825424721733</v>
      </c>
      <c r="R305">
        <f>_xll.BDP($A305,R$2)</f>
        <v>-40.780316344463976</v>
      </c>
      <c r="S305" t="str">
        <f>_xll.BDP($A305,S$2)</f>
        <v>#N/A N/A</v>
      </c>
      <c r="T305" t="str">
        <f>_xll.BDP($A305,T$2)</f>
        <v>#N/A N/A</v>
      </c>
      <c r="U305" t="str">
        <f>_xll.BDP($A305,U$2)</f>
        <v>#N/A N/A</v>
      </c>
      <c r="V305">
        <f>_xll.BDP($A305,V$2)</f>
        <v>31.538</v>
      </c>
      <c r="W305">
        <f>_xll.BDP($A305,W$2)</f>
        <v>-27.83</v>
      </c>
      <c r="X305">
        <f>_xll.BDP($A305,X$2)</f>
        <v>-81.674096087171904</v>
      </c>
      <c r="Y305">
        <f>_xll.BDP($A305,Y$2)</f>
        <v>0</v>
      </c>
      <c r="Z305">
        <f>_xll.BDP($A305,Z$2)</f>
        <v>-16.574000000000002</v>
      </c>
      <c r="AA305">
        <f>_xll.BDP($A305,AA$2)</f>
        <v>-2.9369999999999994</v>
      </c>
      <c r="AB305">
        <f>_xll.BDP($A305,AB$2)</f>
        <v>11.763</v>
      </c>
      <c r="AC305">
        <f>HLOOKUP(A305,'OperMarg BDH'!$B$1:$NK$4,4,FALSE)</f>
        <v>-0.54087644756219844</v>
      </c>
      <c r="AD305">
        <f>HLOOKUP(A305,'FCFMarg BDH'!$B$1:$NK$4,4,FALSE)</f>
        <v>-1.409426931939433</v>
      </c>
    </row>
    <row r="306" spans="1:30" x14ac:dyDescent="0.25">
      <c r="A306" t="s">
        <v>462</v>
      </c>
      <c r="B306" t="s">
        <v>824</v>
      </c>
      <c r="H306" t="str">
        <f>_xll.BDP($A306,H$2)</f>
        <v>#N/A N/A</v>
      </c>
      <c r="I306" t="str">
        <f>_xll.BDP($A306,I$2)</f>
        <v>#N/A N/A</v>
      </c>
      <c r="J306" t="str">
        <f>_xll.BDP($A306,J$2)</f>
        <v>#N/A N/A</v>
      </c>
      <c r="K306" t="str">
        <f>_xll.BDP($A306,K$2)</f>
        <v>#N/A N/A</v>
      </c>
      <c r="L306" t="str">
        <f>_xll.BDP($A306,L$2)</f>
        <v>#N/A N/A</v>
      </c>
      <c r="M306" t="str">
        <f>_xll.BDP($A306,M$2)</f>
        <v>#N/A N/A</v>
      </c>
      <c r="O306">
        <f>_xll.BDP($A306,O$2)</f>
        <v>5.7539290000000003</v>
      </c>
      <c r="P306">
        <f>_xll.BDP($A306,P$2)</f>
        <v>1.9485429999999999</v>
      </c>
      <c r="Q306">
        <f>_xll.BDP($A306,Q$2)</f>
        <v>33.73552228399064</v>
      </c>
      <c r="R306">
        <f>_xll.BDP($A306,R$2)</f>
        <v>33.864564543636178</v>
      </c>
      <c r="S306" t="str">
        <f>_xll.BDP($A306,S$2)</f>
        <v>#N/A N/A</v>
      </c>
      <c r="T306">
        <f>_xll.BDP($A306,T$2)</f>
        <v>0</v>
      </c>
      <c r="U306" t="str">
        <f>_xll.BDP($A306,U$2)</f>
        <v>#N/A N/A</v>
      </c>
      <c r="V306">
        <f>_xll.BDP($A306,V$2)</f>
        <v>2.46366</v>
      </c>
      <c r="W306">
        <f>_xll.BDP($A306,W$2)</f>
        <v>1.9411179999999999</v>
      </c>
      <c r="X306">
        <f>_xll.BDP($A306,X$2)</f>
        <v>-92.316269218525306</v>
      </c>
      <c r="Y306">
        <f>_xll.BDP($A306,Y$2)</f>
        <v>0</v>
      </c>
      <c r="Z306">
        <f>_xll.BDP($A306,Z$2)</f>
        <v>1.9485429999999999</v>
      </c>
      <c r="AA306">
        <f>_xll.BDP($A306,AA$2)</f>
        <v>-3.2008000000000036E-2</v>
      </c>
      <c r="AB306">
        <f>_xll.BDP($A306,AB$2)</f>
        <v>1.7312429999999999</v>
      </c>
      <c r="AC306">
        <f>HLOOKUP(A306,'OperMarg BDH'!$B$1:$NK$4,4,FALSE)</f>
        <v>3.6261894844712619</v>
      </c>
      <c r="AD306">
        <f>HLOOKUP(A306,'FCFMarg BDH'!$B$1:$NK$4,4,FALSE)</f>
        <v>1.5727016340250632</v>
      </c>
    </row>
    <row r="307" spans="1:30" x14ac:dyDescent="0.25">
      <c r="A307" t="s">
        <v>463</v>
      </c>
      <c r="B307" t="s">
        <v>825</v>
      </c>
      <c r="H307" t="str">
        <f>_xll.BDP($A307,H$2)</f>
        <v>#N/A N/A</v>
      </c>
      <c r="I307" t="str">
        <f>_xll.BDP($A307,I$2)</f>
        <v>#N/A N/A</v>
      </c>
      <c r="J307" t="str">
        <f>_xll.BDP($A307,J$2)</f>
        <v>#N/A N/A</v>
      </c>
      <c r="K307" t="str">
        <f>_xll.BDP($A307,K$2)</f>
        <v>#N/A N/A</v>
      </c>
      <c r="L307" t="str">
        <f>_xll.BDP($A307,L$2)</f>
        <v>#N/A N/A</v>
      </c>
      <c r="M307" t="str">
        <f>_xll.BDP($A307,M$2)</f>
        <v>#N/A N/A</v>
      </c>
      <c r="O307">
        <f>_xll.BDP($A307,O$2)</f>
        <v>27.756</v>
      </c>
      <c r="P307">
        <f>_xll.BDP($A307,P$2)</f>
        <v>-0.14900000000000002</v>
      </c>
      <c r="Q307">
        <f>_xll.BDP($A307,Q$2)</f>
        <v>-2.298602104049575</v>
      </c>
      <c r="R307">
        <f>_xll.BDP($A307,R$2)</f>
        <v>-0.53682086756016723</v>
      </c>
      <c r="S307">
        <f>_xll.BDP($A307,S$2)</f>
        <v>-0.13081650570676034</v>
      </c>
      <c r="T307" t="str">
        <f>_xll.BDP($A307,T$2)</f>
        <v>#N/A N/A</v>
      </c>
      <c r="U307">
        <f>_xll.BDP($A307,U$2)</f>
        <v>6.1739130434782608</v>
      </c>
      <c r="V307">
        <f>_xll.BDP($A307,V$2)</f>
        <v>24.332999999999998</v>
      </c>
      <c r="W307">
        <f>_xll.BDP($A307,W$2)</f>
        <v>-0.63800000000000001</v>
      </c>
      <c r="X307">
        <f>_xll.BDP($A307,X$2)</f>
        <v>-21.889013452914782</v>
      </c>
      <c r="Y307">
        <f>_xll.BDP($A307,Y$2)</f>
        <v>4.6808860395347889</v>
      </c>
      <c r="Z307">
        <f>_xll.BDP($A307,Z$2)</f>
        <v>1.0129999999999999</v>
      </c>
      <c r="AA307">
        <f>_xll.BDP($A307,AA$2)</f>
        <v>0.29999999999999982</v>
      </c>
      <c r="AB307">
        <f>_xll.BDP($A307,AB$2)</f>
        <v>3.4819999999999998</v>
      </c>
      <c r="AC307">
        <f>HLOOKUP(A307,'OperMarg BDH'!$B$1:$NK$4,4,FALSE)</f>
        <v>-0.36184946625415781</v>
      </c>
      <c r="AD307">
        <f>HLOOKUP(A307,'FCFMarg BDH'!$B$1:$NK$4,4,FALSE)</f>
        <v>-0.1967266324968682</v>
      </c>
    </row>
    <row r="308" spans="1:30" x14ac:dyDescent="0.25">
      <c r="A308" t="s">
        <v>464</v>
      </c>
      <c r="B308" t="s">
        <v>826</v>
      </c>
      <c r="H308" t="str">
        <f>_xll.BDP($A308,H$2)</f>
        <v>#N/A N/A</v>
      </c>
      <c r="I308" t="str">
        <f>_xll.BDP($A308,I$2)</f>
        <v>#N/A N/A</v>
      </c>
      <c r="J308" t="str">
        <f>_xll.BDP($A308,J$2)</f>
        <v>#N/A N/A</v>
      </c>
      <c r="K308" t="str">
        <f>_xll.BDP($A308,K$2)</f>
        <v>#N/A N/A</v>
      </c>
      <c r="L308" t="str">
        <f>_xll.BDP($A308,L$2)</f>
        <v>#N/A N/A</v>
      </c>
      <c r="M308" t="str">
        <f>_xll.BDP($A308,M$2)</f>
        <v>#N/A N/A</v>
      </c>
      <c r="O308">
        <f>_xll.BDP($A308,O$2)</f>
        <v>276.733</v>
      </c>
      <c r="P308">
        <f>_xll.BDP($A308,P$2)</f>
        <v>27.158000000000001</v>
      </c>
      <c r="Q308">
        <f>_xll.BDP($A308,Q$2)</f>
        <v>-7.6156439600625871</v>
      </c>
      <c r="R308">
        <f>_xll.BDP($A308,R$2)</f>
        <v>9.8137916330903803</v>
      </c>
      <c r="S308">
        <f>_xll.BDP($A308,S$2)</f>
        <v>3.6586285868247339</v>
      </c>
      <c r="T308">
        <f>_xll.BDP($A308,T$2)</f>
        <v>1.3699522362136347</v>
      </c>
      <c r="U308">
        <f>_xll.BDP($A308,U$2)</f>
        <v>-43.298969072164937</v>
      </c>
      <c r="V308">
        <f>_xll.BDP($A308,V$2)</f>
        <v>417.48399999999998</v>
      </c>
      <c r="W308">
        <f>_xll.BDP($A308,W$2)</f>
        <v>-21.074999999999999</v>
      </c>
      <c r="X308">
        <f>_xll.BDP($A308,X$2)</f>
        <v>-65.294057363923997</v>
      </c>
      <c r="Y308">
        <f>_xll.BDP($A308,Y$2)</f>
        <v>1.7780322120129155</v>
      </c>
      <c r="Z308">
        <f>_xll.BDP($A308,Z$2)</f>
        <v>34.106999999999999</v>
      </c>
      <c r="AA308">
        <f>_xll.BDP($A308,AA$2)</f>
        <v>-21.972999999999999</v>
      </c>
      <c r="AB308">
        <f>_xll.BDP($A308,AB$2)</f>
        <v>72.423000000000002</v>
      </c>
      <c r="AC308">
        <f>HLOOKUP(A308,'OperMarg BDH'!$B$1:$NK$4,4,FALSE)</f>
        <v>-0.93897845692016257</v>
      </c>
      <c r="AD308">
        <f>HLOOKUP(A308,'FCFMarg BDH'!$B$1:$NK$4,4,FALSE)</f>
        <v>-0.1009330965390671</v>
      </c>
    </row>
    <row r="309" spans="1:30" x14ac:dyDescent="0.25">
      <c r="A309" t="s">
        <v>465</v>
      </c>
      <c r="B309" t="s">
        <v>827</v>
      </c>
      <c r="H309" t="str">
        <f>_xll.BDP($A309,H$2)</f>
        <v>NR</v>
      </c>
      <c r="I309" t="str">
        <f>_xll.BDP($A309,I$2)</f>
        <v>#N/A N/A</v>
      </c>
      <c r="J309" t="str">
        <f>_xll.BDP($A309,J$2)</f>
        <v>WR</v>
      </c>
      <c r="K309" t="str">
        <f>_xll.BDP($A309,K$2)</f>
        <v>WR</v>
      </c>
      <c r="L309" t="str">
        <f>_xll.BDP($A309,L$2)</f>
        <v>#N/A N/A</v>
      </c>
      <c r="M309" t="str">
        <f>_xll.BDP($A309,M$2)</f>
        <v>#N/A N/A</v>
      </c>
      <c r="O309">
        <f>_xll.BDP($A309,O$2)</f>
        <v>107.07899999999999</v>
      </c>
      <c r="P309">
        <f>_xll.BDP($A309,P$2)</f>
        <v>-35.626999999999995</v>
      </c>
      <c r="Q309">
        <f>_xll.BDP($A309,Q$2)</f>
        <v>-5.3465198591693985</v>
      </c>
      <c r="R309">
        <f>_xll.BDP($A309,R$2)</f>
        <v>-33.271696597838982</v>
      </c>
      <c r="S309">
        <f>_xll.BDP($A309,S$2)</f>
        <v>-0.92492016926711484</v>
      </c>
      <c r="T309" t="str">
        <f>_xll.BDP($A309,T$2)</f>
        <v>#N/A N/A</v>
      </c>
      <c r="U309" t="str">
        <f>_xll.BDP($A309,U$2)</f>
        <v>#N/A N/A</v>
      </c>
      <c r="V309">
        <f>_xll.BDP($A309,V$2)</f>
        <v>202.68799999999999</v>
      </c>
      <c r="W309">
        <f>_xll.BDP($A309,W$2)</f>
        <v>-5.7249999999999996</v>
      </c>
      <c r="X309">
        <f>_xll.BDP($A309,X$2)</f>
        <v>74.921684988812132</v>
      </c>
      <c r="Y309">
        <f>_xll.BDP($A309,Y$2)</f>
        <v>19.004085096305655</v>
      </c>
      <c r="Z309">
        <f>_xll.BDP($A309,Z$2)</f>
        <v>-25.119</v>
      </c>
      <c r="AA309">
        <f>_xll.BDP($A309,AA$2)</f>
        <v>9.0289999999999964</v>
      </c>
      <c r="AB309">
        <f>_xll.BDP($A309,AB$2)</f>
        <v>1.2999999999999999E-2</v>
      </c>
      <c r="AC309">
        <f>HLOOKUP(A309,'OperMarg BDH'!$B$1:$NK$4,4,FALSE)</f>
        <v>-0.85539480114626443</v>
      </c>
      <c r="AD309">
        <f>HLOOKUP(A309,'FCFMarg BDH'!$B$1:$NK$4,4,FALSE)</f>
        <v>0.15247148212144937</v>
      </c>
    </row>
    <row r="310" spans="1:30" x14ac:dyDescent="0.25">
      <c r="A310" t="s">
        <v>466</v>
      </c>
      <c r="B310" t="s">
        <v>828</v>
      </c>
      <c r="H310" t="str">
        <f>_xll.BDP($A310,H$2)</f>
        <v>#N/A N/A</v>
      </c>
      <c r="I310" t="str">
        <f>_xll.BDP($A310,I$2)</f>
        <v>#N/A N/A</v>
      </c>
      <c r="J310" t="str">
        <f>_xll.BDP($A310,J$2)</f>
        <v>#N/A N/A</v>
      </c>
      <c r="K310" t="str">
        <f>_xll.BDP($A310,K$2)</f>
        <v>#N/A N/A</v>
      </c>
      <c r="L310" t="str">
        <f>_xll.BDP($A310,L$2)</f>
        <v>#N/A N/A</v>
      </c>
      <c r="M310" t="str">
        <f>_xll.BDP($A310,M$2)</f>
        <v>#N/A N/A</v>
      </c>
      <c r="O310">
        <f>_xll.BDP($A310,O$2)</f>
        <v>302.62299999999999</v>
      </c>
      <c r="P310">
        <f>_xll.BDP($A310,P$2)</f>
        <v>64.539999999999992</v>
      </c>
      <c r="Q310">
        <f>_xll.BDP($A310,Q$2)</f>
        <v>-25.876090052639753</v>
      </c>
      <c r="R310">
        <f>_xll.BDP($A310,R$2)</f>
        <v>21.326865439837682</v>
      </c>
      <c r="S310" t="str">
        <f>_xll.BDP($A310,S$2)</f>
        <v>#N/A N/A</v>
      </c>
      <c r="T310" t="str">
        <f>_xll.BDP($A310,T$2)</f>
        <v>#N/A N/A</v>
      </c>
      <c r="U310" t="str">
        <f>_xll.BDP($A310,U$2)</f>
        <v>#N/A N/A</v>
      </c>
      <c r="V310">
        <f>_xll.BDP($A310,V$2)</f>
        <v>1040.3309999999999</v>
      </c>
      <c r="W310">
        <f>_xll.BDP($A310,W$2)</f>
        <v>-78.307000000000002</v>
      </c>
      <c r="X310">
        <f>_xll.BDP($A310,X$2)</f>
        <v>-114.33862312525798</v>
      </c>
      <c r="Y310">
        <f>_xll.BDP($A310,Y$2)</f>
        <v>0</v>
      </c>
      <c r="Z310">
        <f>_xll.BDP($A310,Z$2)</f>
        <v>73.847999999999999</v>
      </c>
      <c r="AA310">
        <f>_xll.BDP($A310,AA$2)</f>
        <v>-66.337000000000003</v>
      </c>
      <c r="AB310">
        <f>_xll.BDP($A310,AB$2)</f>
        <v>897.45299999999997</v>
      </c>
      <c r="AC310">
        <f>HLOOKUP(A310,'OperMarg BDH'!$B$1:$NK$4,4,FALSE)</f>
        <v>-1.2237747779236638</v>
      </c>
      <c r="AD310">
        <f>HLOOKUP(A310,'FCFMarg BDH'!$B$1:$NK$4,4,FALSE)</f>
        <v>1.6323425755900931</v>
      </c>
    </row>
    <row r="311" spans="1:30" x14ac:dyDescent="0.25">
      <c r="A311" t="s">
        <v>467</v>
      </c>
      <c r="B311" t="s">
        <v>829</v>
      </c>
      <c r="H311" t="str">
        <f>_xll.BDP($A311,H$2)</f>
        <v>#N/A N/A</v>
      </c>
      <c r="I311" t="str">
        <f>_xll.BDP($A311,I$2)</f>
        <v>#N/A N/A</v>
      </c>
      <c r="J311" t="str">
        <f>_xll.BDP($A311,J$2)</f>
        <v>#N/A N/A</v>
      </c>
      <c r="K311" t="str">
        <f>_xll.BDP($A311,K$2)</f>
        <v>#N/A N/A</v>
      </c>
      <c r="L311" t="str">
        <f>_xll.BDP($A311,L$2)</f>
        <v>#N/A N/A</v>
      </c>
      <c r="M311" t="str">
        <f>_xll.BDP($A311,M$2)</f>
        <v>#N/A N/A</v>
      </c>
      <c r="O311">
        <f>_xll.BDP($A311,O$2)</f>
        <v>104.39100000000001</v>
      </c>
      <c r="P311">
        <f>_xll.BDP($A311,P$2)</f>
        <v>12.541999999999998</v>
      </c>
      <c r="Q311">
        <f>_xll.BDP($A311,Q$2)</f>
        <v>1.6974643407956624</v>
      </c>
      <c r="R311">
        <f>_xll.BDP($A311,R$2)</f>
        <v>12.014445689762525</v>
      </c>
      <c r="S311" t="str">
        <f>_xll.BDP($A311,S$2)</f>
        <v>#N/A N/A</v>
      </c>
      <c r="T311">
        <f>_xll.BDP($A311,T$2)</f>
        <v>0</v>
      </c>
      <c r="U311" t="str">
        <f>_xll.BDP($A311,U$2)</f>
        <v>#N/A N/A</v>
      </c>
      <c r="V311">
        <f>_xll.BDP($A311,V$2)</f>
        <v>223.32999999999998</v>
      </c>
      <c r="W311">
        <f>_xll.BDP($A311,W$2)</f>
        <v>1.772</v>
      </c>
      <c r="X311">
        <f>_xll.BDP($A311,X$2)</f>
        <v>-68.108085675898593</v>
      </c>
      <c r="Y311">
        <f>_xll.BDP($A311,Y$2)</f>
        <v>0</v>
      </c>
      <c r="Z311">
        <f>_xll.BDP($A311,Z$2)</f>
        <v>18.242999999999999</v>
      </c>
      <c r="AA311">
        <f>_xll.BDP($A311,AA$2)</f>
        <v>-5.1239999999999988</v>
      </c>
      <c r="AB311">
        <f>_xll.BDP($A311,AB$2)</f>
        <v>131.29400000000001</v>
      </c>
      <c r="AC311">
        <f>HLOOKUP(A311,'OperMarg BDH'!$B$1:$NK$4,4,FALSE)</f>
        <v>1.9660713094568216</v>
      </c>
      <c r="AD311">
        <f>HLOOKUP(A311,'FCFMarg BDH'!$B$1:$NK$4,4,FALSE)</f>
        <v>0.64621270694374977</v>
      </c>
    </row>
    <row r="312" spans="1:30" x14ac:dyDescent="0.25">
      <c r="A312" t="s">
        <v>468</v>
      </c>
      <c r="B312" t="s">
        <v>830</v>
      </c>
      <c r="H312" t="str">
        <f>_xll.BDP($A312,H$2)</f>
        <v>BB</v>
      </c>
      <c r="I312" t="str">
        <f>_xll.BDP($A312,I$2)</f>
        <v>#N/A N/A</v>
      </c>
      <c r="J312" t="str">
        <f>_xll.BDP($A312,J$2)</f>
        <v>#N/A N/A</v>
      </c>
      <c r="K312" t="str">
        <f>_xll.BDP($A312,K$2)</f>
        <v>#N/A N/A</v>
      </c>
      <c r="L312" t="str">
        <f>_xll.BDP($A312,L$2)</f>
        <v>#N/A N/A</v>
      </c>
      <c r="M312" t="str">
        <f>_xll.BDP($A312,M$2)</f>
        <v>#N/A N/A</v>
      </c>
      <c r="O312">
        <f>_xll.BDP($A312,O$2)</f>
        <v>712.702</v>
      </c>
      <c r="P312">
        <f>_xll.BDP($A312,P$2)</f>
        <v>196.34800000000001</v>
      </c>
      <c r="Q312">
        <f>_xll.BDP($A312,Q$2)</f>
        <v>25.672440936043394</v>
      </c>
      <c r="R312">
        <f>_xll.BDP($A312,R$2)</f>
        <v>27.549803424152032</v>
      </c>
      <c r="S312">
        <f>_xll.BDP($A312,S$2)</f>
        <v>0.25351352537807925</v>
      </c>
      <c r="T312">
        <f>_xll.BDP($A312,T$2)</f>
        <v>2.3204219971940931</v>
      </c>
      <c r="U312">
        <f>_xll.BDP($A312,U$2)</f>
        <v>6.6693713881353922</v>
      </c>
      <c r="V312">
        <f>_xll.BDP($A312,V$2)</f>
        <v>2275.3240000000001</v>
      </c>
      <c r="W312">
        <f>_xll.BDP($A312,W$2)</f>
        <v>182.96799999999999</v>
      </c>
      <c r="X312">
        <f>_xll.BDP($A312,X$2)</f>
        <v>56.022774878461448</v>
      </c>
      <c r="Y312">
        <f>_xll.BDP($A312,Y$2)</f>
        <v>34.039415924940798</v>
      </c>
      <c r="Z312">
        <f>_xll.BDP($A312,Z$2)</f>
        <v>208.26899999999998</v>
      </c>
      <c r="AA312">
        <f>_xll.BDP($A312,AA$2)</f>
        <v>10.163000000000011</v>
      </c>
      <c r="AB312">
        <f>_xll.BDP($A312,AB$2)</f>
        <v>84.47</v>
      </c>
      <c r="AC312">
        <f>HLOOKUP(A312,'OperMarg BDH'!$B$1:$NK$4,4,FALSE)</f>
        <v>10.035728794151359</v>
      </c>
      <c r="AD312">
        <f>HLOOKUP(A312,'FCFMarg BDH'!$B$1:$NK$4,4,FALSE)</f>
        <v>2.1891978287099452</v>
      </c>
    </row>
    <row r="313" spans="1:30" x14ac:dyDescent="0.25">
      <c r="A313" t="s">
        <v>469</v>
      </c>
      <c r="B313" t="s">
        <v>831</v>
      </c>
      <c r="H313" t="str">
        <f>_xll.BDP($A313,H$2)</f>
        <v>#N/A N/A</v>
      </c>
      <c r="I313" t="str">
        <f>_xll.BDP($A313,I$2)</f>
        <v>#N/A N/A</v>
      </c>
      <c r="J313" t="str">
        <f>_xll.BDP($A313,J$2)</f>
        <v>#N/A N/A</v>
      </c>
      <c r="K313" t="str">
        <f>_xll.BDP($A313,K$2)</f>
        <v>#N/A N/A</v>
      </c>
      <c r="L313" t="str">
        <f>_xll.BDP($A313,L$2)</f>
        <v>#N/A N/A</v>
      </c>
      <c r="M313" t="str">
        <f>_xll.BDP($A313,M$2)</f>
        <v>#N/A N/A</v>
      </c>
      <c r="O313">
        <f>_xll.BDP($A313,O$2)</f>
        <v>484.40300000000002</v>
      </c>
      <c r="P313">
        <f>_xll.BDP($A313,P$2)</f>
        <v>-1.2469999999999999</v>
      </c>
      <c r="Q313">
        <f>_xll.BDP($A313,Q$2)</f>
        <v>-5.9725063635031166</v>
      </c>
      <c r="R313">
        <f>_xll.BDP($A313,R$2)</f>
        <v>-0.25743028015928882</v>
      </c>
      <c r="S313" t="str">
        <f>_xll.BDP($A313,S$2)</f>
        <v>#N/A N/A</v>
      </c>
      <c r="T313">
        <f>_xll.BDP($A313,T$2)</f>
        <v>0</v>
      </c>
      <c r="U313" t="str">
        <f>_xll.BDP($A313,U$2)</f>
        <v>#N/A N/A</v>
      </c>
      <c r="V313">
        <f>_xll.BDP($A313,V$2)</f>
        <v>2782.221</v>
      </c>
      <c r="W313">
        <f>_xll.BDP($A313,W$2)</f>
        <v>-28.930999999999997</v>
      </c>
      <c r="X313">
        <f>_xll.BDP($A313,X$2)</f>
        <v>-24.580414251294215</v>
      </c>
      <c r="Y313">
        <f>_xll.BDP($A313,Y$2)</f>
        <v>0</v>
      </c>
      <c r="Z313">
        <f>_xll.BDP($A313,Z$2)</f>
        <v>32.029000000000003</v>
      </c>
      <c r="AA313">
        <f>_xll.BDP($A313,AA$2)</f>
        <v>24.98399999999998</v>
      </c>
      <c r="AB313">
        <f>_xll.BDP($A313,AB$2)</f>
        <v>414.08799999999997</v>
      </c>
      <c r="AC313">
        <f>HLOOKUP(A313,'OperMarg BDH'!$B$1:$NK$4,4,FALSE)</f>
        <v>0.33069358169250723</v>
      </c>
      <c r="AD313">
        <f>HLOOKUP(A313,'FCFMarg BDH'!$B$1:$NK$4,4,FALSE)</f>
        <v>-5.8655328523626619E-3</v>
      </c>
    </row>
    <row r="314" spans="1:30" x14ac:dyDescent="0.25">
      <c r="A314" t="s">
        <v>470</v>
      </c>
      <c r="B314" t="s">
        <v>832</v>
      </c>
      <c r="H314" t="str">
        <f>_xll.BDP($A314,H$2)</f>
        <v>#N/A N/A</v>
      </c>
      <c r="I314" t="str">
        <f>_xll.BDP($A314,I$2)</f>
        <v>#N/A N/A</v>
      </c>
      <c r="J314" t="str">
        <f>_xll.BDP($A314,J$2)</f>
        <v>#N/A N/A</v>
      </c>
      <c r="K314" t="str">
        <f>_xll.BDP($A314,K$2)</f>
        <v>#N/A N/A</v>
      </c>
      <c r="L314" t="str">
        <f>_xll.BDP($A314,L$2)</f>
        <v>#N/A N/A</v>
      </c>
      <c r="M314" t="str">
        <f>_xll.BDP($A314,M$2)</f>
        <v>#N/A N/A</v>
      </c>
      <c r="O314">
        <f>_xll.BDP($A314,O$2)</f>
        <v>28.494703000000001</v>
      </c>
      <c r="P314">
        <f>_xll.BDP($A314,P$2)</f>
        <v>6.0430000000000011E-2</v>
      </c>
      <c r="Q314">
        <f>_xll.BDP($A314,Q$2)</f>
        <v>-22.172650825663982</v>
      </c>
      <c r="R314">
        <f>_xll.BDP($A314,R$2)</f>
        <v>0.21207450381216472</v>
      </c>
      <c r="S314">
        <f>_xll.BDP($A314,S$2)</f>
        <v>6.4889818848629342E-3</v>
      </c>
      <c r="T314" t="str">
        <f>_xll.BDP($A314,T$2)</f>
        <v>#N/A N/A</v>
      </c>
      <c r="U314">
        <f>_xll.BDP($A314,U$2)</f>
        <v>-0.60371228436986279</v>
      </c>
      <c r="V314">
        <f>_xll.BDP($A314,V$2)</f>
        <v>65.578873999999999</v>
      </c>
      <c r="W314">
        <f>_xll.BDP($A314,W$2)</f>
        <v>-6.3180309999999995</v>
      </c>
      <c r="X314">
        <f>_xll.BDP($A314,X$2)</f>
        <v>-24.542609063394696</v>
      </c>
      <c r="Y314">
        <f>_xll.BDP($A314,Y$2)</f>
        <v>14.20077599990509</v>
      </c>
      <c r="Z314">
        <f>_xll.BDP($A314,Z$2)</f>
        <v>0.21271299999999999</v>
      </c>
      <c r="AA314">
        <f>_xll.BDP($A314,AA$2)</f>
        <v>1.669117</v>
      </c>
      <c r="AB314">
        <f>_xll.BDP($A314,AB$2)</f>
        <v>17.924886000000001</v>
      </c>
      <c r="AC314">
        <f>HLOOKUP(A314,'OperMarg BDH'!$B$1:$NK$4,4,FALSE)</f>
        <v>-0.57111225912189578</v>
      </c>
      <c r="AD314">
        <f>HLOOKUP(A314,'FCFMarg BDH'!$B$1:$NK$4,4,FALSE)</f>
        <v>-0.10960028074245527</v>
      </c>
    </row>
    <row r="315" spans="1:30" x14ac:dyDescent="0.25">
      <c r="A315" t="s">
        <v>471</v>
      </c>
      <c r="B315" t="s">
        <v>833</v>
      </c>
      <c r="H315" t="str">
        <f>_xll.BDP($A315,H$2)</f>
        <v>B-</v>
      </c>
      <c r="I315" t="str">
        <f>_xll.BDP($A315,I$2)</f>
        <v>#N/A N/A</v>
      </c>
      <c r="J315" t="str">
        <f>_xll.BDP($A315,J$2)</f>
        <v>#N/A N/A</v>
      </c>
      <c r="K315" t="str">
        <f>_xll.BDP($A315,K$2)</f>
        <v>#N/A N/A</v>
      </c>
      <c r="L315" t="str">
        <f>_xll.BDP($A315,L$2)</f>
        <v>B3</v>
      </c>
      <c r="M315" t="str">
        <f>_xll.BDP($A315,M$2)</f>
        <v>#N/A N/A</v>
      </c>
      <c r="O315">
        <f>_xll.BDP($A315,O$2)</f>
        <v>920.6</v>
      </c>
      <c r="P315">
        <f>_xll.BDP($A315,P$2)</f>
        <v>-40.6</v>
      </c>
      <c r="Q315">
        <f>_xll.BDP($A315,Q$2)</f>
        <v>-6.5609385183575926</v>
      </c>
      <c r="R315">
        <f>_xll.BDP($A315,R$2)</f>
        <v>-4.4101672822072562</v>
      </c>
      <c r="S315">
        <f>_xll.BDP($A315,S$2)</f>
        <v>-3.9038461538461546</v>
      </c>
      <c r="T315">
        <f>_xll.BDP($A315,T$2)</f>
        <v>0.17567567567567566</v>
      </c>
      <c r="U315">
        <f>_xll.BDP($A315,U$2)</f>
        <v>73.999999999999986</v>
      </c>
      <c r="V315">
        <f>_xll.BDP($A315,V$2)</f>
        <v>1151.8</v>
      </c>
      <c r="W315">
        <f>_xll.BDP($A315,W$2)</f>
        <v>-60.4</v>
      </c>
      <c r="X315">
        <f>_xll.BDP($A315,X$2)</f>
        <v>-4.2744656917885262</v>
      </c>
      <c r="Y315">
        <f>_xll.BDP($A315,Y$2)</f>
        <v>0.90293453724604955</v>
      </c>
      <c r="Z315">
        <f>_xll.BDP($A315,Z$2)</f>
        <v>60.4</v>
      </c>
      <c r="AA315">
        <f>_xll.BDP($A315,AA$2)</f>
        <v>-12.199999999999932</v>
      </c>
      <c r="AB315">
        <f>_xll.BDP($A315,AB$2)</f>
        <v>40.799999999999997</v>
      </c>
      <c r="AC315" t="e">
        <f>HLOOKUP(A315,'OperMarg BDH'!$B$1:$NK$4,4,FALSE)</f>
        <v>#DIV/0!</v>
      </c>
      <c r="AD315" t="e">
        <f>HLOOKUP(A315,'FCFMarg BDH'!$B$1:$NK$4,4,FALSE)</f>
        <v>#DIV/0!</v>
      </c>
    </row>
    <row r="316" spans="1:30" x14ac:dyDescent="0.25">
      <c r="A316" t="s">
        <v>472</v>
      </c>
      <c r="B316" t="s">
        <v>834</v>
      </c>
      <c r="H316" t="str">
        <f>_xll.BDP($A316,H$2)</f>
        <v>#N/A N/A</v>
      </c>
      <c r="I316" t="str">
        <f>_xll.BDP($A316,I$2)</f>
        <v>#N/A N/A</v>
      </c>
      <c r="J316" t="str">
        <f>_xll.BDP($A316,J$2)</f>
        <v>#N/A N/A</v>
      </c>
      <c r="K316" t="str">
        <f>_xll.BDP($A316,K$2)</f>
        <v>#N/A N/A</v>
      </c>
      <c r="L316" t="str">
        <f>_xll.BDP($A316,L$2)</f>
        <v>#N/A N/A</v>
      </c>
      <c r="M316" t="str">
        <f>_xll.BDP($A316,M$2)</f>
        <v>B</v>
      </c>
      <c r="O316">
        <f>_xll.BDP($A316,O$2)</f>
        <v>2507.203</v>
      </c>
      <c r="P316">
        <f>_xll.BDP($A316,P$2)</f>
        <v>128.375</v>
      </c>
      <c r="Q316">
        <f>_xll.BDP($A316,Q$2)</f>
        <v>6.4418796563341694</v>
      </c>
      <c r="R316">
        <f>_xll.BDP($A316,R$2)</f>
        <v>5.1202475427797438</v>
      </c>
      <c r="S316">
        <f>_xll.BDP($A316,S$2)</f>
        <v>0.14169817047931788</v>
      </c>
      <c r="T316">
        <f>_xll.BDP($A316,T$2)</f>
        <v>3.3599342370192296</v>
      </c>
      <c r="U316">
        <f>_xll.BDP($A316,U$2)</f>
        <v>2.3883059435896965</v>
      </c>
      <c r="V316">
        <f>_xll.BDP($A316,V$2)</f>
        <v>3898.6899999999996</v>
      </c>
      <c r="W316">
        <f>_xll.BDP($A316,W$2)</f>
        <v>161.511</v>
      </c>
      <c r="X316">
        <f>_xll.BDP($A316,X$2)</f>
        <v>12.434227233370574</v>
      </c>
      <c r="Y316">
        <f>_xll.BDP($A316,Y$2)</f>
        <v>23.237933767496258</v>
      </c>
      <c r="Z316">
        <f>_xll.BDP($A316,Z$2)</f>
        <v>162.429</v>
      </c>
      <c r="AA316">
        <f>_xll.BDP($A316,AA$2)</f>
        <v>-255.53199999999993</v>
      </c>
      <c r="AB316">
        <f>_xll.BDP($A316,AB$2)</f>
        <v>762.51099999999997</v>
      </c>
      <c r="AC316">
        <f>HLOOKUP(A316,'OperMarg BDH'!$B$1:$NK$4,4,FALSE)</f>
        <v>3.6535296693603683E-2</v>
      </c>
      <c r="AD316">
        <f>HLOOKUP(A316,'FCFMarg BDH'!$B$1:$NK$4,4,FALSE)</f>
        <v>-1.6939542465346204E-2</v>
      </c>
    </row>
    <row r="317" spans="1:30" x14ac:dyDescent="0.25">
      <c r="A317" t="s">
        <v>473</v>
      </c>
      <c r="B317" t="s">
        <v>835</v>
      </c>
      <c r="H317" t="str">
        <f>_xll.BDP($A317,H$2)</f>
        <v>#N/A N/A</v>
      </c>
      <c r="I317" t="str">
        <f>_xll.BDP($A317,I$2)</f>
        <v>#N/A N/A</v>
      </c>
      <c r="J317" t="str">
        <f>_xll.BDP($A317,J$2)</f>
        <v>#N/A N/A</v>
      </c>
      <c r="K317" t="str">
        <f>_xll.BDP($A317,K$2)</f>
        <v>#N/A N/A</v>
      </c>
      <c r="L317" t="str">
        <f>_xll.BDP($A317,L$2)</f>
        <v>#N/A N/A</v>
      </c>
      <c r="M317" t="str">
        <f>_xll.BDP($A317,M$2)</f>
        <v>#N/A N/A</v>
      </c>
      <c r="O317">
        <f>_xll.BDP($A317,O$2)</f>
        <v>1467.202</v>
      </c>
      <c r="P317">
        <f>_xll.BDP($A317,P$2)</f>
        <v>-34.028999999999996</v>
      </c>
      <c r="Q317">
        <f>_xll.BDP($A317,Q$2)</f>
        <v>5.4702079195639044</v>
      </c>
      <c r="R317">
        <f>_xll.BDP($A317,R$2)</f>
        <v>-2.3193125418313221</v>
      </c>
      <c r="S317">
        <f>_xll.BDP($A317,S$2)</f>
        <v>-0.73517402294380707</v>
      </c>
      <c r="T317">
        <f>_xll.BDP($A317,T$2)</f>
        <v>0.53434999942278605</v>
      </c>
      <c r="U317">
        <f>_xll.BDP($A317,U$2)</f>
        <v>114.42932628797887</v>
      </c>
      <c r="V317">
        <f>_xll.BDP($A317,V$2)</f>
        <v>796.32499999999993</v>
      </c>
      <c r="W317">
        <f>_xll.BDP($A317,W$2)</f>
        <v>80.259</v>
      </c>
      <c r="X317">
        <f>_xll.BDP($A317,X$2)</f>
        <v>-10.780404534227277</v>
      </c>
      <c r="Y317">
        <f>_xll.BDP($A317,Y$2)</f>
        <v>5.8125765234043882</v>
      </c>
      <c r="Z317">
        <f>_xll.BDP($A317,Z$2)</f>
        <v>6.5379999999999994</v>
      </c>
      <c r="AA317">
        <f>_xll.BDP($A317,AA$2)</f>
        <v>71.749000000000052</v>
      </c>
      <c r="AB317">
        <f>_xll.BDP($A317,AB$2)</f>
        <v>96.872</v>
      </c>
      <c r="AC317">
        <f>HLOOKUP(A317,'OperMarg BDH'!$B$1:$NK$4,4,FALSE)</f>
        <v>2.3509717662791911</v>
      </c>
      <c r="AD317">
        <f>HLOOKUP(A317,'FCFMarg BDH'!$B$1:$NK$4,4,FALSE)</f>
        <v>-0.12076761722273689</v>
      </c>
    </row>
    <row r="318" spans="1:30" x14ac:dyDescent="0.25">
      <c r="A318" t="s">
        <v>474</v>
      </c>
      <c r="B318" t="s">
        <v>836</v>
      </c>
      <c r="H318" t="str">
        <f>_xll.BDP($A318,H$2)</f>
        <v>#N/A N/A</v>
      </c>
      <c r="I318" t="str">
        <f>_xll.BDP($A318,I$2)</f>
        <v>#N/A N/A</v>
      </c>
      <c r="J318" t="str">
        <f>_xll.BDP($A318,J$2)</f>
        <v>#N/A N/A</v>
      </c>
      <c r="K318" t="str">
        <f>_xll.BDP($A318,K$2)</f>
        <v>#N/A N/A</v>
      </c>
      <c r="L318" t="str">
        <f>_xll.BDP($A318,L$2)</f>
        <v>#N/A N/A</v>
      </c>
      <c r="M318" t="str">
        <f>_xll.BDP($A318,M$2)</f>
        <v>#N/A N/A</v>
      </c>
      <c r="O318">
        <f>_xll.BDP($A318,O$2)</f>
        <v>1.71</v>
      </c>
      <c r="P318">
        <f>_xll.BDP($A318,P$2)</f>
        <v>-9.1169999999999991</v>
      </c>
      <c r="Q318">
        <f>_xll.BDP($A318,Q$2)</f>
        <v>-612.98245614035091</v>
      </c>
      <c r="R318">
        <f>_xll.BDP($A318,R$2)</f>
        <v>-533.15789473684208</v>
      </c>
      <c r="S318" t="str">
        <f>_xll.BDP($A318,S$2)</f>
        <v>#N/A N/A</v>
      </c>
      <c r="T318" t="str">
        <f>_xll.BDP($A318,T$2)</f>
        <v>#N/A N/A</v>
      </c>
      <c r="U318" t="str">
        <f>_xll.BDP($A318,U$2)</f>
        <v>#N/A N/A</v>
      </c>
      <c r="V318">
        <f>_xll.BDP($A318,V$2)</f>
        <v>14.84</v>
      </c>
      <c r="W318">
        <f>_xll.BDP($A318,W$2)</f>
        <v>-10.481999999999999</v>
      </c>
      <c r="X318">
        <f>_xll.BDP($A318,X$2)</f>
        <v>-102.09416917601995</v>
      </c>
      <c r="Y318">
        <f>_xll.BDP($A318,Y$2)</f>
        <v>0</v>
      </c>
      <c r="Z318">
        <f>_xll.BDP($A318,Z$2)</f>
        <v>-8.2989999999999995</v>
      </c>
      <c r="AA318">
        <f>_xll.BDP($A318,AA$2)</f>
        <v>-0.24599999999999989</v>
      </c>
      <c r="AB318">
        <f>_xll.BDP($A318,AB$2)</f>
        <v>7.4589999999999996</v>
      </c>
      <c r="AC318">
        <f>HLOOKUP(A318,'OperMarg BDH'!$B$1:$NK$4,4,FALSE)</f>
        <v>-0.92948077162983467</v>
      </c>
      <c r="AD318">
        <f>HLOOKUP(A318,'FCFMarg BDH'!$B$1:$NK$4,4,FALSE)</f>
        <v>-0.77835657883385023</v>
      </c>
    </row>
    <row r="319" spans="1:30" x14ac:dyDescent="0.25">
      <c r="A319" t="s">
        <v>475</v>
      </c>
      <c r="B319" t="s">
        <v>837</v>
      </c>
      <c r="H319" t="str">
        <f>_xll.BDP($A319,H$2)</f>
        <v>#N/A N/A</v>
      </c>
      <c r="I319" t="str">
        <f>_xll.BDP($A319,I$2)</f>
        <v>#N/A N/A</v>
      </c>
      <c r="J319" t="str">
        <f>_xll.BDP($A319,J$2)</f>
        <v>#N/A N/A</v>
      </c>
      <c r="K319" t="str">
        <f>_xll.BDP($A319,K$2)</f>
        <v>#N/A N/A</v>
      </c>
      <c r="L319" t="str">
        <f>_xll.BDP($A319,L$2)</f>
        <v>#N/A N/A</v>
      </c>
      <c r="M319" t="str">
        <f>_xll.BDP($A319,M$2)</f>
        <v>#N/A N/A</v>
      </c>
      <c r="O319">
        <f>_xll.BDP($A319,O$2)</f>
        <v>88.162999999999997</v>
      </c>
      <c r="P319">
        <f>_xll.BDP($A319,P$2)</f>
        <v>9.9890000000000008</v>
      </c>
      <c r="Q319">
        <f>_xll.BDP($A319,Q$2)</f>
        <v>12.195592255254473</v>
      </c>
      <c r="R319">
        <f>_xll.BDP($A319,R$2)</f>
        <v>11.330149836099045</v>
      </c>
      <c r="S319" t="str">
        <f>_xll.BDP($A319,S$2)</f>
        <v>#N/A N/A</v>
      </c>
      <c r="T319">
        <f>_xll.BDP($A319,T$2)</f>
        <v>0</v>
      </c>
      <c r="U319" t="str">
        <f>_xll.BDP($A319,U$2)</f>
        <v>#N/A N/A</v>
      </c>
      <c r="V319">
        <f>_xll.BDP($A319,V$2)</f>
        <v>106.899</v>
      </c>
      <c r="W319">
        <f>_xll.BDP($A319,W$2)</f>
        <v>10.751999999999999</v>
      </c>
      <c r="X319">
        <f>_xll.BDP($A319,X$2)</f>
        <v>-75.84909220512391</v>
      </c>
      <c r="Y319">
        <f>_xll.BDP($A319,Y$2)</f>
        <v>0</v>
      </c>
      <c r="Z319">
        <f>_xll.BDP($A319,Z$2)</f>
        <v>10.209999999999999</v>
      </c>
      <c r="AA319">
        <f>_xll.BDP($A319,AA$2)</f>
        <v>7.208000000000002</v>
      </c>
      <c r="AB319">
        <f>_xll.BDP($A319,AB$2)</f>
        <v>28.389999999999997</v>
      </c>
      <c r="AC319">
        <f>HLOOKUP(A319,'OperMarg BDH'!$B$1:$NK$4,4,FALSE)</f>
        <v>-0.28771196848885555</v>
      </c>
      <c r="AD319">
        <f>HLOOKUP(A319,'FCFMarg BDH'!$B$1:$NK$4,4,FALSE)</f>
        <v>2.6351808780796439E-2</v>
      </c>
    </row>
    <row r="320" spans="1:30" x14ac:dyDescent="0.25">
      <c r="A320" t="s">
        <v>476</v>
      </c>
      <c r="B320" t="s">
        <v>838</v>
      </c>
      <c r="H320" t="str">
        <f>_xll.BDP($A320,H$2)</f>
        <v>#N/A N/A</v>
      </c>
      <c r="I320" t="str">
        <f>_xll.BDP($A320,I$2)</f>
        <v>#N/A N/A</v>
      </c>
      <c r="J320" t="str">
        <f>_xll.BDP($A320,J$2)</f>
        <v>#N/A N/A</v>
      </c>
      <c r="K320" t="str">
        <f>_xll.BDP($A320,K$2)</f>
        <v>#N/A N/A</v>
      </c>
      <c r="L320" t="str">
        <f>_xll.BDP($A320,L$2)</f>
        <v>#N/A N/A</v>
      </c>
      <c r="M320" t="str">
        <f>_xll.BDP($A320,M$2)</f>
        <v>#N/A N/A</v>
      </c>
      <c r="O320">
        <f>_xll.BDP($A320,O$2)</f>
        <v>1263.46</v>
      </c>
      <c r="P320">
        <f>_xll.BDP($A320,P$2)</f>
        <v>27.025000000000006</v>
      </c>
      <c r="Q320">
        <f>_xll.BDP($A320,Q$2)</f>
        <v>4.2365409272948886</v>
      </c>
      <c r="R320">
        <f>_xll.BDP($A320,R$2)</f>
        <v>2.1389675969164044</v>
      </c>
      <c r="S320">
        <f>_xll.BDP($A320,S$2)</f>
        <v>0.27576530612244904</v>
      </c>
      <c r="T320">
        <f>_xll.BDP($A320,T$2)</f>
        <v>0.64935064935064934</v>
      </c>
      <c r="U320">
        <f>_xll.BDP($A320,U$2)</f>
        <v>47.826614651061988</v>
      </c>
      <c r="V320">
        <f>_xll.BDP($A320,V$2)</f>
        <v>950.26099999999997</v>
      </c>
      <c r="W320">
        <f>_xll.BDP($A320,W$2)</f>
        <v>53.527000000000001</v>
      </c>
      <c r="X320">
        <f>_xll.BDP($A320,X$2)</f>
        <v>-17.930514830801762</v>
      </c>
      <c r="Y320">
        <f>_xll.BDP($A320,Y$2)</f>
        <v>10.312956124685744</v>
      </c>
      <c r="Z320">
        <f>_xll.BDP($A320,Z$2)</f>
        <v>86.217999999999989</v>
      </c>
      <c r="AA320">
        <f>_xll.BDP($A320,AA$2)</f>
        <v>12.481000000000051</v>
      </c>
      <c r="AB320">
        <f>_xll.BDP($A320,AB$2)</f>
        <v>211.98499999999999</v>
      </c>
      <c r="AC320">
        <f>HLOOKUP(A320,'OperMarg BDH'!$B$1:$NK$4,4,FALSE)</f>
        <v>2.7865968336229532</v>
      </c>
      <c r="AD320">
        <f>HLOOKUP(A320,'FCFMarg BDH'!$B$1:$NK$4,4,FALSE)</f>
        <v>0.6689380533686442</v>
      </c>
    </row>
    <row r="321" spans="1:30" x14ac:dyDescent="0.25">
      <c r="A321" t="s">
        <v>84</v>
      </c>
      <c r="B321" t="s">
        <v>839</v>
      </c>
      <c r="H321" t="str">
        <f>_xll.BDP($A321,H$2)</f>
        <v>BBB    *-</v>
      </c>
      <c r="I321" t="str">
        <f>_xll.BDP($A321,I$2)</f>
        <v>#N/A N/A</v>
      </c>
      <c r="J321" t="str">
        <f>_xll.BDP($A321,J$2)</f>
        <v>Baa2   *-</v>
      </c>
      <c r="K321" t="str">
        <f>_xll.BDP($A321,K$2)</f>
        <v>#N/A N/A</v>
      </c>
      <c r="L321" t="str">
        <f>_xll.BDP($A321,L$2)</f>
        <v>Baa2 *-</v>
      </c>
      <c r="M321" t="str">
        <f>_xll.BDP($A321,M$2)</f>
        <v>BBB+</v>
      </c>
      <c r="O321">
        <f>_xll.BDP($A321,O$2)</f>
        <v>6676</v>
      </c>
      <c r="P321">
        <f>_xll.BDP($A321,P$2)</f>
        <v>1021</v>
      </c>
      <c r="Q321">
        <f>_xll.BDP($A321,Q$2)</f>
        <v>17.720191731575792</v>
      </c>
      <c r="R321">
        <f>_xll.BDP($A321,R$2)</f>
        <v>15.293588975434391</v>
      </c>
      <c r="S321">
        <f>_xll.BDP($A321,S$2)</f>
        <v>0.4873508353221957</v>
      </c>
      <c r="T321">
        <f>_xll.BDP($A321,T$2)</f>
        <v>1.2095842956120093</v>
      </c>
      <c r="U321">
        <f>_xll.BDP($A321,U$2)</f>
        <v>19.928571428571427</v>
      </c>
      <c r="V321">
        <f>_xll.BDP($A321,V$2)</f>
        <v>13539</v>
      </c>
      <c r="W321">
        <f>_xll.BDP($A321,W$2)</f>
        <v>1183</v>
      </c>
      <c r="X321">
        <f>_xll.BDP($A321,X$2)</f>
        <v>-34.310850439882692</v>
      </c>
      <c r="Y321">
        <f>_xll.BDP($A321,Y$2)</f>
        <v>15.473816382302976</v>
      </c>
      <c r="Z321">
        <f>_xll.BDP($A321,Z$2)</f>
        <v>1281</v>
      </c>
      <c r="AA321">
        <f>_xll.BDP($A321,AA$2)</f>
        <v>163</v>
      </c>
      <c r="AB321">
        <f>_xll.BDP($A321,AB$2)</f>
        <v>3707</v>
      </c>
      <c r="AC321">
        <f>HLOOKUP(A321,'OperMarg BDH'!$B$1:$NK$4,4,FALSE)</f>
        <v>5.4074991902318166</v>
      </c>
      <c r="AD321">
        <f>HLOOKUP(A321,'FCFMarg BDH'!$B$1:$NK$4,4,FALSE)</f>
        <v>2.0528143117188673</v>
      </c>
    </row>
    <row r="322" spans="1:30" x14ac:dyDescent="0.25">
      <c r="A322" t="s">
        <v>477</v>
      </c>
      <c r="B322" t="s">
        <v>840</v>
      </c>
      <c r="H322" t="str">
        <f>_xll.BDP($A322,H$2)</f>
        <v>#N/A N/A</v>
      </c>
      <c r="I322" t="str">
        <f>_xll.BDP($A322,I$2)</f>
        <v>#N/A N/A</v>
      </c>
      <c r="J322" t="str">
        <f>_xll.BDP($A322,J$2)</f>
        <v>#N/A N/A</v>
      </c>
      <c r="K322" t="str">
        <f>_xll.BDP($A322,K$2)</f>
        <v>#N/A N/A</v>
      </c>
      <c r="L322" t="str">
        <f>_xll.BDP($A322,L$2)</f>
        <v>#N/A N/A</v>
      </c>
      <c r="M322" t="str">
        <f>_xll.BDP($A322,M$2)</f>
        <v>#N/A N/A</v>
      </c>
      <c r="O322">
        <f>_xll.BDP($A322,O$2)</f>
        <v>111.807</v>
      </c>
      <c r="P322">
        <f>_xll.BDP($A322,P$2)</f>
        <v>-0.69200000000000017</v>
      </c>
      <c r="Q322">
        <f>_xll.BDP($A322,Q$2)</f>
        <v>-0.63502285187868379</v>
      </c>
      <c r="R322">
        <f>_xll.BDP($A322,R$2)</f>
        <v>-0.61892368098598494</v>
      </c>
      <c r="S322">
        <f>_xll.BDP($A322,S$2)</f>
        <v>-0.2444365948428118</v>
      </c>
      <c r="T322" t="str">
        <f>_xll.BDP($A322,T$2)</f>
        <v>#N/A N/A</v>
      </c>
      <c r="U322">
        <f>_xll.BDP($A322,U$2)</f>
        <v>20.414507772020727</v>
      </c>
      <c r="V322">
        <f>_xll.BDP($A322,V$2)</f>
        <v>74.789000000000001</v>
      </c>
      <c r="W322">
        <f>_xll.BDP($A322,W$2)</f>
        <v>-0.71</v>
      </c>
      <c r="X322">
        <f>_xll.BDP($A322,X$2)</f>
        <v>-64.264517240719101</v>
      </c>
      <c r="Y322">
        <f>_xll.BDP($A322,Y$2)</f>
        <v>3.7853160224097127</v>
      </c>
      <c r="Z322">
        <f>_xll.BDP($A322,Z$2)</f>
        <v>5.2279999999999998</v>
      </c>
      <c r="AA322">
        <f>_xll.BDP($A322,AA$2)</f>
        <v>-9.7999999999998977E-2</v>
      </c>
      <c r="AB322">
        <f>_xll.BDP($A322,AB$2)</f>
        <v>36.396999999999998</v>
      </c>
      <c r="AC322">
        <f>HLOOKUP(A322,'OperMarg BDH'!$B$1:$NK$4,4,FALSE)</f>
        <v>3.9015619564638067E-2</v>
      </c>
      <c r="AD322">
        <f>HLOOKUP(A322,'FCFMarg BDH'!$B$1:$NK$4,4,FALSE)</f>
        <v>8.1564413537427494E-2</v>
      </c>
    </row>
    <row r="323" spans="1:30" x14ac:dyDescent="0.25">
      <c r="A323" t="s">
        <v>478</v>
      </c>
      <c r="B323" t="s">
        <v>841</v>
      </c>
      <c r="H323" t="str">
        <f>_xll.BDP($A323,H$2)</f>
        <v>#N/A N/A</v>
      </c>
      <c r="I323" t="str">
        <f>_xll.BDP($A323,I$2)</f>
        <v>#N/A N/A</v>
      </c>
      <c r="J323" t="str">
        <f>_xll.BDP($A323,J$2)</f>
        <v>#N/A N/A</v>
      </c>
      <c r="K323" t="str">
        <f>_xll.BDP($A323,K$2)</f>
        <v>#N/A N/A</v>
      </c>
      <c r="L323" t="str">
        <f>_xll.BDP($A323,L$2)</f>
        <v>#N/A N/A</v>
      </c>
      <c r="M323" t="str">
        <f>_xll.BDP($A323,M$2)</f>
        <v>#N/A N/A</v>
      </c>
      <c r="O323">
        <f>_xll.BDP($A323,O$2)</f>
        <v>947.53899999999999</v>
      </c>
      <c r="P323">
        <f>_xll.BDP($A323,P$2)</f>
        <v>92.921000000000006</v>
      </c>
      <c r="Q323">
        <f>_xll.BDP($A323,Q$2)</f>
        <v>7.649922588938292</v>
      </c>
      <c r="R323">
        <f>_xll.BDP($A323,R$2)</f>
        <v>9.8065620517994514</v>
      </c>
      <c r="S323" t="str">
        <f>_xll.BDP($A323,S$2)</f>
        <v>#N/A N/A</v>
      </c>
      <c r="T323">
        <f>_xll.BDP($A323,T$2)</f>
        <v>0</v>
      </c>
      <c r="U323">
        <f>_xll.BDP($A323,U$2)</f>
        <v>10458</v>
      </c>
      <c r="V323">
        <f>_xll.BDP($A323,V$2)</f>
        <v>1020.333</v>
      </c>
      <c r="W323">
        <f>_xll.BDP($A323,W$2)</f>
        <v>72.48599999999999</v>
      </c>
      <c r="X323">
        <f>_xll.BDP($A323,X$2)</f>
        <v>-63.781007677310505</v>
      </c>
      <c r="Y323">
        <f>_xll.BDP($A323,Y$2)</f>
        <v>0</v>
      </c>
      <c r="Z323">
        <f>_xll.BDP($A323,Z$2)</f>
        <v>131.596</v>
      </c>
      <c r="AA323">
        <f>_xll.BDP($A323,AA$2)</f>
        <v>-14.673000000000059</v>
      </c>
      <c r="AB323">
        <f>_xll.BDP($A323,AB$2)</f>
        <v>447.20499999999998</v>
      </c>
      <c r="AC323">
        <f>HLOOKUP(A323,'OperMarg BDH'!$B$1:$NK$4,4,FALSE)</f>
        <v>1.0752205641564418</v>
      </c>
      <c r="AD323">
        <f>HLOOKUP(A323,'FCFMarg BDH'!$B$1:$NK$4,4,FALSE)</f>
        <v>1.5297227397022475</v>
      </c>
    </row>
    <row r="324" spans="1:30" x14ac:dyDescent="0.25">
      <c r="A324" t="s">
        <v>479</v>
      </c>
      <c r="B324" t="s">
        <v>842</v>
      </c>
      <c r="H324" t="str">
        <f>_xll.BDP($A324,H$2)</f>
        <v>#N/A N/A</v>
      </c>
      <c r="I324" t="str">
        <f>_xll.BDP($A324,I$2)</f>
        <v>#N/A N/A</v>
      </c>
      <c r="J324" t="str">
        <f>_xll.BDP($A324,J$2)</f>
        <v>#N/A N/A</v>
      </c>
      <c r="K324" t="str">
        <f>_xll.BDP($A324,K$2)</f>
        <v>#N/A N/A</v>
      </c>
      <c r="L324" t="str">
        <f>_xll.BDP($A324,L$2)</f>
        <v>#N/A N/A</v>
      </c>
      <c r="M324" t="str">
        <f>_xll.BDP($A324,M$2)</f>
        <v>#N/A N/A</v>
      </c>
      <c r="O324">
        <f>_xll.BDP($A324,O$2)</f>
        <v>349.04700000000003</v>
      </c>
      <c r="P324">
        <f>_xll.BDP($A324,P$2)</f>
        <v>7.6580000000000013</v>
      </c>
      <c r="Q324">
        <f>_xll.BDP($A324,Q$2)</f>
        <v>9.9969345102521991</v>
      </c>
      <c r="R324">
        <f>_xll.BDP($A324,R$2)</f>
        <v>2.1939738774434394</v>
      </c>
      <c r="S324">
        <f>_xll.BDP($A324,S$2)</f>
        <v>0.82771292693471687</v>
      </c>
      <c r="T324">
        <f>_xll.BDP($A324,T$2)</f>
        <v>8.9202782648912182E-2</v>
      </c>
      <c r="U324">
        <f>_xll.BDP($A324,U$2)</f>
        <v>69.807162534435264</v>
      </c>
      <c r="V324">
        <f>_xll.BDP($A324,V$2)</f>
        <v>527.01900000000001</v>
      </c>
      <c r="W324">
        <f>_xll.BDP($A324,W$2)</f>
        <v>34.893999999999998</v>
      </c>
      <c r="X324">
        <f>_xll.BDP($A324,X$2)</f>
        <v>-15.269670426392699</v>
      </c>
      <c r="Y324">
        <f>_xll.BDP($A324,Y$2)</f>
        <v>1.7555344304474794</v>
      </c>
      <c r="Z324">
        <f>_xll.BDP($A324,Z$2)</f>
        <v>81.091999999999999</v>
      </c>
      <c r="AA324">
        <f>_xll.BDP($A324,AA$2)</f>
        <v>-13.871000000000002</v>
      </c>
      <c r="AB324">
        <f>_xll.BDP($A324,AB$2)</f>
        <v>63.512</v>
      </c>
      <c r="AC324">
        <f>HLOOKUP(A324,'OperMarg BDH'!$B$1:$NK$4,4,FALSE)</f>
        <v>1.9669386441538208</v>
      </c>
      <c r="AD324">
        <f>HLOOKUP(A324,'FCFMarg BDH'!$B$1:$NK$4,4,FALSE)</f>
        <v>0.36417402488917167</v>
      </c>
    </row>
    <row r="325" spans="1:30" x14ac:dyDescent="0.25">
      <c r="A325" t="s">
        <v>480</v>
      </c>
      <c r="B325" t="s">
        <v>843</v>
      </c>
      <c r="H325" t="str">
        <f>_xll.BDP($A325,H$2)</f>
        <v>#N/A N/A</v>
      </c>
      <c r="I325" t="str">
        <f>_xll.BDP($A325,I$2)</f>
        <v>#N/A N/A</v>
      </c>
      <c r="J325" t="str">
        <f>_xll.BDP($A325,J$2)</f>
        <v>#N/A N/A</v>
      </c>
      <c r="K325" t="str">
        <f>_xll.BDP($A325,K$2)</f>
        <v>#N/A N/A</v>
      </c>
      <c r="L325" t="str">
        <f>_xll.BDP($A325,L$2)</f>
        <v>#N/A N/A</v>
      </c>
      <c r="M325" t="str">
        <f>_xll.BDP($A325,M$2)</f>
        <v>#N/A N/A</v>
      </c>
      <c r="O325">
        <f>_xll.BDP($A325,O$2)</f>
        <v>1962.2139999999999</v>
      </c>
      <c r="P325">
        <f>_xll.BDP($A325,P$2)</f>
        <v>431.24599999999998</v>
      </c>
      <c r="Q325">
        <f>_xll.BDP($A325,Q$2)</f>
        <v>12.56198355531048</v>
      </c>
      <c r="R325">
        <f>_xll.BDP($A325,R$2)</f>
        <v>21.977521310111943</v>
      </c>
      <c r="S325">
        <f>_xll.BDP($A325,S$2)</f>
        <v>4.107104761904762</v>
      </c>
      <c r="T325">
        <f>_xll.BDP($A325,T$2)</f>
        <v>0.1924741443066148</v>
      </c>
      <c r="U325">
        <f>_xll.BDP($A325,U$2)</f>
        <v>255.83549528301887</v>
      </c>
      <c r="V325">
        <f>_xll.BDP($A325,V$2)</f>
        <v>4358.9349999999995</v>
      </c>
      <c r="W325">
        <f>_xll.BDP($A325,W$2)</f>
        <v>246.49299999999999</v>
      </c>
      <c r="X325">
        <f>_xll.BDP($A325,X$2)</f>
        <v>-32.903509945389217</v>
      </c>
      <c r="Y325">
        <f>_xll.BDP($A325,Y$2)</f>
        <v>2.4088452798676738</v>
      </c>
      <c r="Z325">
        <f>_xll.BDP($A325,Z$2)</f>
        <v>496.70499999999998</v>
      </c>
      <c r="AA325">
        <f>_xll.BDP($A325,AA$2)</f>
        <v>14.982000000000312</v>
      </c>
      <c r="AB325">
        <f>_xll.BDP($A325,AB$2)</f>
        <v>1022.4409999999999</v>
      </c>
      <c r="AC325">
        <f>HLOOKUP(A325,'OperMarg BDH'!$B$1:$NK$4,4,FALSE)</f>
        <v>3.5705545888898937</v>
      </c>
      <c r="AD325">
        <f>HLOOKUP(A325,'FCFMarg BDH'!$B$1:$NK$4,4,FALSE)</f>
        <v>0.75434671103231965</v>
      </c>
    </row>
    <row r="326" spans="1:30" x14ac:dyDescent="0.25">
      <c r="A326" t="s">
        <v>481</v>
      </c>
      <c r="B326" t="s">
        <v>844</v>
      </c>
      <c r="H326" t="str">
        <f>_xll.BDP($A326,H$2)</f>
        <v>#N/A N/A</v>
      </c>
      <c r="I326" t="str">
        <f>_xll.BDP($A326,I$2)</f>
        <v>#N/A N/A</v>
      </c>
      <c r="J326" t="str">
        <f>_xll.BDP($A326,J$2)</f>
        <v>#N/A N/A</v>
      </c>
      <c r="K326" t="str">
        <f>_xll.BDP($A326,K$2)</f>
        <v>#N/A N/A</v>
      </c>
      <c r="L326" t="str">
        <f>_xll.BDP($A326,L$2)</f>
        <v>#N/A N/A</v>
      </c>
      <c r="M326" t="str">
        <f>_xll.BDP($A326,M$2)</f>
        <v>#N/A N/A</v>
      </c>
      <c r="O326">
        <f>_xll.BDP($A326,O$2)</f>
        <v>824.76499999999999</v>
      </c>
      <c r="P326">
        <f>_xll.BDP($A326,P$2)</f>
        <v>179.471</v>
      </c>
      <c r="Q326">
        <f>_xll.BDP($A326,Q$2)</f>
        <v>32.445848211308679</v>
      </c>
      <c r="R326">
        <f>_xll.BDP($A326,R$2)</f>
        <v>21.760258982861785</v>
      </c>
      <c r="S326">
        <f>_xll.BDP($A326,S$2)</f>
        <v>1.2314633108729365</v>
      </c>
      <c r="T326">
        <f>_xll.BDP($A326,T$2)</f>
        <v>0.48639045572413986</v>
      </c>
      <c r="U326" t="str">
        <f>_xll.BDP($A326,U$2)</f>
        <v>#N/A N/A</v>
      </c>
      <c r="V326">
        <f>_xll.BDP($A326,V$2)</f>
        <v>997.17599999999993</v>
      </c>
      <c r="W326">
        <f>_xll.BDP($A326,W$2)</f>
        <v>267.60199999999998</v>
      </c>
      <c r="X326">
        <f>_xll.BDP($A326,X$2)</f>
        <v>-72.410061089536143</v>
      </c>
      <c r="Y326">
        <f>_xll.BDP($A326,Y$2)</f>
        <v>14.615072966056141</v>
      </c>
      <c r="Z326">
        <f>_xll.BDP($A326,Z$2)</f>
        <v>199.96599999999998</v>
      </c>
      <c r="AA326">
        <f>_xll.BDP($A326,AA$2)</f>
        <v>6.0470000000000113</v>
      </c>
      <c r="AB326">
        <f>_xll.BDP($A326,AB$2)</f>
        <v>178.75700000000001</v>
      </c>
      <c r="AC326">
        <f>HLOOKUP(A326,'OperMarg BDH'!$B$1:$NK$4,4,FALSE)</f>
        <v>6.5773648406792633</v>
      </c>
      <c r="AD326">
        <f>HLOOKUP(A326,'FCFMarg BDH'!$B$1:$NK$4,4,FALSE)</f>
        <v>2.2566239918308684</v>
      </c>
    </row>
    <row r="327" spans="1:30" x14ac:dyDescent="0.25">
      <c r="A327" t="s">
        <v>482</v>
      </c>
      <c r="B327" t="s">
        <v>845</v>
      </c>
      <c r="H327" t="str">
        <f>_xll.BDP($A327,H$2)</f>
        <v>#N/A N/A</v>
      </c>
      <c r="I327" t="str">
        <f>_xll.BDP($A327,I$2)</f>
        <v>#N/A N/A</v>
      </c>
      <c r="J327" t="str">
        <f>_xll.BDP($A327,J$2)</f>
        <v>#N/A N/A</v>
      </c>
      <c r="K327" t="str">
        <f>_xll.BDP($A327,K$2)</f>
        <v>#N/A N/A</v>
      </c>
      <c r="L327" t="str">
        <f>_xll.BDP($A327,L$2)</f>
        <v>#N/A N/A</v>
      </c>
      <c r="M327" t="str">
        <f>_xll.BDP($A327,M$2)</f>
        <v>#N/A N/A</v>
      </c>
      <c r="O327">
        <f>_xll.BDP($A327,O$2)</f>
        <v>4.2377890000000003</v>
      </c>
      <c r="P327">
        <f>_xll.BDP($A327,P$2)</f>
        <v>-0.47553200000000001</v>
      </c>
      <c r="Q327">
        <f>_xll.BDP($A327,Q$2)</f>
        <v>-10.746500120699732</v>
      </c>
      <c r="R327">
        <f>_xll.BDP($A327,R$2)</f>
        <v>-11.221228805870229</v>
      </c>
      <c r="S327" t="str">
        <f>_xll.BDP($A327,S$2)</f>
        <v>#N/A N/A</v>
      </c>
      <c r="T327" t="str">
        <f>_xll.BDP($A327,T$2)</f>
        <v>#N/A N/A</v>
      </c>
      <c r="U327">
        <f>_xll.BDP($A327,U$2)</f>
        <v>-1.0171587174222803</v>
      </c>
      <c r="V327">
        <f>_xll.BDP($A327,V$2)</f>
        <v>1.6151119999999999</v>
      </c>
      <c r="W327">
        <f>_xll.BDP($A327,W$2)</f>
        <v>-0.45541399999999999</v>
      </c>
      <c r="X327" t="str">
        <f>_xll.BDP($A327,X$2)</f>
        <v>#N/A N/A</v>
      </c>
      <c r="Y327">
        <f>_xll.BDP($A327,Y$2)</f>
        <v>31.859338547419618</v>
      </c>
      <c r="Z327">
        <f>_xll.BDP($A327,Z$2)</f>
        <v>-0.47201099999999996</v>
      </c>
      <c r="AA327">
        <f>_xll.BDP($A327,AA$2)</f>
        <v>-0.60571700000000117</v>
      </c>
      <c r="AB327">
        <f>_xll.BDP($A327,AB$2)</f>
        <v>8.3009999999999994E-3</v>
      </c>
      <c r="AC327" t="e">
        <f>HLOOKUP(A327,'OperMarg BDH'!$B$1:$NK$4,4,FALSE)</f>
        <v>#DIV/0!</v>
      </c>
      <c r="AD327" t="e">
        <f>HLOOKUP(A327,'FCFMarg BDH'!$B$1:$NK$4,4,FALSE)</f>
        <v>#DIV/0!</v>
      </c>
    </row>
    <row r="328" spans="1:30" x14ac:dyDescent="0.25">
      <c r="A328" t="s">
        <v>483</v>
      </c>
      <c r="B328" t="s">
        <v>846</v>
      </c>
      <c r="H328" t="str">
        <f>_xll.BDP($A328,H$2)</f>
        <v>#N/A N/A</v>
      </c>
      <c r="I328" t="str">
        <f>_xll.BDP($A328,I$2)</f>
        <v>#N/A N/A</v>
      </c>
      <c r="J328" t="str">
        <f>_xll.BDP($A328,J$2)</f>
        <v>#N/A N/A</v>
      </c>
      <c r="K328" t="str">
        <f>_xll.BDP($A328,K$2)</f>
        <v>#N/A N/A</v>
      </c>
      <c r="L328" t="str">
        <f>_xll.BDP($A328,L$2)</f>
        <v>#N/A N/A</v>
      </c>
      <c r="M328" t="str">
        <f>_xll.BDP($A328,M$2)</f>
        <v>#N/A N/A</v>
      </c>
      <c r="O328">
        <f>_xll.BDP($A328,O$2)</f>
        <v>2350.5680000000002</v>
      </c>
      <c r="P328">
        <f>_xll.BDP($A328,P$2)</f>
        <v>670.44899999999996</v>
      </c>
      <c r="Q328">
        <f>_xll.BDP($A328,Q$2)</f>
        <v>17.666198127431322</v>
      </c>
      <c r="R328">
        <f>_xll.BDP($A328,R$2)</f>
        <v>28.522850647162723</v>
      </c>
      <c r="S328">
        <f>_xll.BDP($A328,S$2)</f>
        <v>1.4766590827498562</v>
      </c>
      <c r="T328">
        <f>_xll.BDP($A328,T$2)</f>
        <v>0.67646049754467097</v>
      </c>
      <c r="U328">
        <f>_xll.BDP($A328,U$2)</f>
        <v>20.794146574076834</v>
      </c>
      <c r="V328">
        <f>_xll.BDP($A328,V$2)</f>
        <v>1799.6299999999999</v>
      </c>
      <c r="W328">
        <f>_xll.BDP($A328,W$2)</f>
        <v>415.25599999999997</v>
      </c>
      <c r="X328">
        <f>_xll.BDP($A328,X$2)</f>
        <v>-60.035594645088707</v>
      </c>
      <c r="Y328">
        <f>_xll.BDP($A328,Y$2)</f>
        <v>25.229130432366652</v>
      </c>
      <c r="Z328">
        <f>_xll.BDP($A328,Z$2)</f>
        <v>700.26199999999994</v>
      </c>
      <c r="AA328">
        <f>_xll.BDP($A328,AA$2)</f>
        <v>-137.43099999999993</v>
      </c>
      <c r="AB328">
        <f>_xll.BDP($A328,AB$2)</f>
        <v>935.4</v>
      </c>
      <c r="AC328">
        <f>HLOOKUP(A328,'OperMarg BDH'!$B$1:$NK$4,4,FALSE)</f>
        <v>-0.53658878872093119</v>
      </c>
      <c r="AD328">
        <f>HLOOKUP(A328,'FCFMarg BDH'!$B$1:$NK$4,4,FALSE)</f>
        <v>-7.8574362959890856E-2</v>
      </c>
    </row>
    <row r="329" spans="1:30" x14ac:dyDescent="0.25">
      <c r="A329" t="s">
        <v>484</v>
      </c>
      <c r="B329" t="s">
        <v>847</v>
      </c>
      <c r="H329" t="str">
        <f>_xll.BDP($A329,H$2)</f>
        <v>#N/A N/A</v>
      </c>
      <c r="I329" t="str">
        <f>_xll.BDP($A329,I$2)</f>
        <v>#N/A N/A</v>
      </c>
      <c r="J329" t="str">
        <f>_xll.BDP($A329,J$2)</f>
        <v>#N/A N/A</v>
      </c>
      <c r="K329" t="str">
        <f>_xll.BDP($A329,K$2)</f>
        <v>#N/A N/A</v>
      </c>
      <c r="L329" t="str">
        <f>_xll.BDP($A329,L$2)</f>
        <v>#N/A N/A</v>
      </c>
      <c r="M329" t="str">
        <f>_xll.BDP($A329,M$2)</f>
        <v>#N/A N/A</v>
      </c>
      <c r="O329">
        <f>_xll.BDP($A329,O$2)</f>
        <v>188.91399999999999</v>
      </c>
      <c r="P329">
        <f>_xll.BDP($A329,P$2)</f>
        <v>18.77</v>
      </c>
      <c r="Q329">
        <f>_xll.BDP($A329,Q$2)</f>
        <v>2.706522544649947</v>
      </c>
      <c r="R329">
        <f>_xll.BDP($A329,R$2)</f>
        <v>9.9357379548365934</v>
      </c>
      <c r="S329">
        <f>_xll.BDP($A329,S$2)</f>
        <v>9.2281219272369714</v>
      </c>
      <c r="T329">
        <f>_xll.BDP($A329,T$2)</f>
        <v>8.5371702637889693E-2</v>
      </c>
      <c r="U329">
        <f>_xll.BDP($A329,U$2)</f>
        <v>39.576059850374065</v>
      </c>
      <c r="V329">
        <f>_xll.BDP($A329,V$2)</f>
        <v>198.84399999999999</v>
      </c>
      <c r="W329">
        <f>_xll.BDP($A329,W$2)</f>
        <v>5.1129999999999995</v>
      </c>
      <c r="X329">
        <f>_xll.BDP($A329,X$2)</f>
        <v>-25.088408165256205</v>
      </c>
      <c r="Y329">
        <f>_xll.BDP($A329,Y$2)</f>
        <v>1.0229124338677555</v>
      </c>
      <c r="Z329">
        <f>_xll.BDP($A329,Z$2)</f>
        <v>21.413</v>
      </c>
      <c r="AA329">
        <f>_xll.BDP($A329,AA$2)</f>
        <v>9.5690000000000026</v>
      </c>
      <c r="AB329">
        <f>_xll.BDP($A329,AB$2)</f>
        <v>43.181999999999995</v>
      </c>
      <c r="AC329">
        <f>HLOOKUP(A329,'OperMarg BDH'!$B$1:$NK$4,4,FALSE)</f>
        <v>1.1283565687739567</v>
      </c>
      <c r="AD329">
        <f>HLOOKUP(A329,'FCFMarg BDH'!$B$1:$NK$4,4,FALSE)</f>
        <v>2.4256540431782665</v>
      </c>
    </row>
    <row r="330" spans="1:30" x14ac:dyDescent="0.25">
      <c r="A330" t="s">
        <v>485</v>
      </c>
      <c r="B330" t="s">
        <v>848</v>
      </c>
      <c r="H330" t="str">
        <f>_xll.BDP($A330,H$2)</f>
        <v>BBB-</v>
      </c>
      <c r="I330" t="str">
        <f>_xll.BDP($A330,I$2)</f>
        <v>WD</v>
      </c>
      <c r="J330" t="str">
        <f>_xll.BDP($A330,J$2)</f>
        <v>Baa3</v>
      </c>
      <c r="K330" t="str">
        <f>_xll.BDP($A330,K$2)</f>
        <v>WR</v>
      </c>
      <c r="L330" t="str">
        <f>_xll.BDP($A330,L$2)</f>
        <v>Baa3</v>
      </c>
      <c r="M330" t="str">
        <f>_xll.BDP($A330,M$2)</f>
        <v>A-</v>
      </c>
      <c r="O330">
        <f>_xll.BDP($A330,O$2)</f>
        <v>26821.903999999999</v>
      </c>
      <c r="P330">
        <f>_xll.BDP($A330,P$2)</f>
        <v>363.55</v>
      </c>
      <c r="Q330">
        <f>_xll.BDP($A330,Q$2)</f>
        <v>0.84823582993958979</v>
      </c>
      <c r="R330">
        <f>_xll.BDP($A330,R$2)</f>
        <v>1.3554220461008288</v>
      </c>
      <c r="S330">
        <f>_xll.BDP($A330,S$2)</f>
        <v>0.91435656762289941</v>
      </c>
      <c r="T330">
        <f>_xll.BDP($A330,T$2)</f>
        <v>1.2064034861626438</v>
      </c>
      <c r="U330">
        <f>_xll.BDP($A330,U$2)</f>
        <v>11.294144178004961</v>
      </c>
      <c r="V330">
        <f>_xll.BDP($A330,V$2)</f>
        <v>7169.6659999999993</v>
      </c>
      <c r="W330">
        <f>_xll.BDP($A330,W$2)</f>
        <v>227.51299999999998</v>
      </c>
      <c r="X330">
        <f>_xll.BDP($A330,X$2)</f>
        <v>-8.2196748230138912</v>
      </c>
      <c r="Y330">
        <f>_xll.BDP($A330,Y$2)</f>
        <v>5.5456139797865056</v>
      </c>
      <c r="Z330">
        <f>_xll.BDP($A330,Z$2)</f>
        <v>379.14799999999997</v>
      </c>
      <c r="AA330">
        <f>_xll.BDP($A330,AA$2)</f>
        <v>-202.61599999999908</v>
      </c>
      <c r="AB330">
        <f>_xll.BDP($A330,AB$2)</f>
        <v>570.101</v>
      </c>
      <c r="AC330">
        <f>HLOOKUP(A330,'OperMarg BDH'!$B$1:$NK$4,4,FALSE)</f>
        <v>3.2374947453580369</v>
      </c>
      <c r="AD330">
        <f>HLOOKUP(A330,'FCFMarg BDH'!$B$1:$NK$4,4,FALSE)</f>
        <v>0.5976965949171984</v>
      </c>
    </row>
    <row r="331" spans="1:30" x14ac:dyDescent="0.25">
      <c r="A331" t="s">
        <v>486</v>
      </c>
      <c r="B331" t="s">
        <v>849</v>
      </c>
      <c r="H331" t="str">
        <f>_xll.BDP($A331,H$2)</f>
        <v>#N/A N/A</v>
      </c>
      <c r="I331" t="str">
        <f>_xll.BDP($A331,I$2)</f>
        <v>#N/A N/A</v>
      </c>
      <c r="J331" t="str">
        <f>_xll.BDP($A331,J$2)</f>
        <v>#N/A N/A</v>
      </c>
      <c r="K331" t="str">
        <f>_xll.BDP($A331,K$2)</f>
        <v>#N/A N/A</v>
      </c>
      <c r="L331" t="str">
        <f>_xll.BDP($A331,L$2)</f>
        <v>#N/A N/A</v>
      </c>
      <c r="M331" t="str">
        <f>_xll.BDP($A331,M$2)</f>
        <v>#N/A N/A</v>
      </c>
      <c r="O331">
        <f>_xll.BDP($A331,O$2)</f>
        <v>362.291</v>
      </c>
      <c r="P331">
        <f>_xll.BDP($A331,P$2)</f>
        <v>37.456999999999994</v>
      </c>
      <c r="Q331">
        <f>_xll.BDP($A331,Q$2)</f>
        <v>-8.2596586721723693</v>
      </c>
      <c r="R331">
        <f>_xll.BDP($A331,R$2)</f>
        <v>10.338926443107885</v>
      </c>
      <c r="S331">
        <f>_xll.BDP($A331,S$2)</f>
        <v>1.2425609553823187</v>
      </c>
      <c r="T331" t="str">
        <f>_xll.BDP($A331,T$2)</f>
        <v>#N/A N/A</v>
      </c>
      <c r="U331">
        <f>_xll.BDP($A331,U$2)</f>
        <v>-0.36230153993076281</v>
      </c>
      <c r="V331">
        <f>_xll.BDP($A331,V$2)</f>
        <v>321.45499999999998</v>
      </c>
      <c r="W331">
        <f>_xll.BDP($A331,W$2)</f>
        <v>-29.923999999999999</v>
      </c>
      <c r="X331">
        <f>_xll.BDP($A331,X$2)</f>
        <v>-29.075547174647348</v>
      </c>
      <c r="Y331">
        <f>_xll.BDP($A331,Y$2)</f>
        <v>9.3776733912989378</v>
      </c>
      <c r="Z331">
        <f>_xll.BDP($A331,Z$2)</f>
        <v>48.192999999999998</v>
      </c>
      <c r="AA331">
        <f>_xll.BDP($A331,AA$2)</f>
        <v>-36.347999999999999</v>
      </c>
      <c r="AB331">
        <f>_xll.BDP($A331,AB$2)</f>
        <v>41.903999999999996</v>
      </c>
      <c r="AC331">
        <f>HLOOKUP(A331,'OperMarg BDH'!$B$1:$NK$4,4,FALSE)</f>
        <v>-0.29682900372061849</v>
      </c>
      <c r="AD331">
        <f>HLOOKUP(A331,'FCFMarg BDH'!$B$1:$NK$4,4,FALSE)</f>
        <v>0.57859633817074752</v>
      </c>
    </row>
    <row r="332" spans="1:30" x14ac:dyDescent="0.25">
      <c r="A332" t="s">
        <v>487</v>
      </c>
      <c r="B332" t="s">
        <v>850</v>
      </c>
      <c r="H332" t="str">
        <f>_xll.BDP($A332,H$2)</f>
        <v>#N/A N/A</v>
      </c>
      <c r="I332" t="str">
        <f>_xll.BDP($A332,I$2)</f>
        <v>#N/A N/A</v>
      </c>
      <c r="J332" t="str">
        <f>_xll.BDP($A332,J$2)</f>
        <v>#N/A N/A</v>
      </c>
      <c r="K332" t="str">
        <f>_xll.BDP($A332,K$2)</f>
        <v>#N/A N/A</v>
      </c>
      <c r="L332" t="str">
        <f>_xll.BDP($A332,L$2)</f>
        <v>#N/A N/A</v>
      </c>
      <c r="M332" t="str">
        <f>_xll.BDP($A332,M$2)</f>
        <v>#N/A N/A</v>
      </c>
      <c r="O332">
        <f>_xll.BDP($A332,O$2)</f>
        <v>1193.1569999999999</v>
      </c>
      <c r="P332">
        <f>_xll.BDP($A332,P$2)</f>
        <v>87.615000000000009</v>
      </c>
      <c r="Q332">
        <f>_xll.BDP($A332,Q$2)</f>
        <v>8.4983786710382638</v>
      </c>
      <c r="R332">
        <f>_xll.BDP($A332,R$2)</f>
        <v>7.3431241655540731</v>
      </c>
      <c r="S332">
        <f>_xll.BDP($A332,S$2)</f>
        <v>0.8761500000000001</v>
      </c>
      <c r="T332">
        <f>_xll.BDP($A332,T$2)</f>
        <v>0.63870827638184535</v>
      </c>
      <c r="U332">
        <f>_xll.BDP($A332,U$2)</f>
        <v>19.782111007586849</v>
      </c>
      <c r="V332">
        <f>_xll.BDP($A332,V$2)</f>
        <v>842.34199999999998</v>
      </c>
      <c r="W332">
        <f>_xll.BDP($A332,W$2)</f>
        <v>101.399</v>
      </c>
      <c r="X332">
        <f>_xll.BDP($A332,X$2)</f>
        <v>-12.188675836307828</v>
      </c>
      <c r="Y332">
        <f>_xll.BDP($A332,Y$2)</f>
        <v>11.871662578857519</v>
      </c>
      <c r="Z332">
        <f>_xll.BDP($A332,Z$2)</f>
        <v>137.97899999999998</v>
      </c>
      <c r="AA332">
        <f>_xll.BDP($A332,AA$2)</f>
        <v>-45.381999999999977</v>
      </c>
      <c r="AB332">
        <f>_xll.BDP($A332,AB$2)</f>
        <v>158.017</v>
      </c>
      <c r="AC332">
        <f>HLOOKUP(A332,'OperMarg BDH'!$B$1:$NK$4,4,FALSE)</f>
        <v>3.6243851091421768</v>
      </c>
      <c r="AD332">
        <f>HLOOKUP(A332,'FCFMarg BDH'!$B$1:$NK$4,4,FALSE)</f>
        <v>0.74245883860378403</v>
      </c>
    </row>
    <row r="333" spans="1:30" x14ac:dyDescent="0.25">
      <c r="A333" t="s">
        <v>488</v>
      </c>
      <c r="B333" t="s">
        <v>851</v>
      </c>
      <c r="H333" t="str">
        <f>_xll.BDP($A333,H$2)</f>
        <v>#N/A N/A</v>
      </c>
      <c r="I333" t="str">
        <f>_xll.BDP($A333,I$2)</f>
        <v>#N/A N/A</v>
      </c>
      <c r="J333" t="str">
        <f>_xll.BDP($A333,J$2)</f>
        <v>#N/A N/A</v>
      </c>
      <c r="K333" t="str">
        <f>_xll.BDP($A333,K$2)</f>
        <v>#N/A N/A</v>
      </c>
      <c r="L333" t="str">
        <f>_xll.BDP($A333,L$2)</f>
        <v>#N/A N/A</v>
      </c>
      <c r="M333" t="str">
        <f>_xll.BDP($A333,M$2)</f>
        <v>#N/A N/A</v>
      </c>
      <c r="O333">
        <f>_xll.BDP($A333,O$2)</f>
        <v>168.90799999999999</v>
      </c>
      <c r="P333">
        <f>_xll.BDP($A333,P$2)</f>
        <v>-68.188000000000002</v>
      </c>
      <c r="Q333">
        <f>_xll.BDP($A333,Q$2)</f>
        <v>-79.859450114855434</v>
      </c>
      <c r="R333">
        <f>_xll.BDP($A333,R$2)</f>
        <v>-40.36990551069222</v>
      </c>
      <c r="S333" t="str">
        <f>_xll.BDP($A333,S$2)</f>
        <v>#N/A N/A</v>
      </c>
      <c r="T333">
        <f>_xll.BDP($A333,T$2)</f>
        <v>0</v>
      </c>
      <c r="U333" t="str">
        <f>_xll.BDP($A333,U$2)</f>
        <v>#N/A N/A</v>
      </c>
      <c r="V333">
        <f>_xll.BDP($A333,V$2)</f>
        <v>484.75299999999999</v>
      </c>
      <c r="W333">
        <f>_xll.BDP($A333,W$2)</f>
        <v>-134.88899999999998</v>
      </c>
      <c r="X333">
        <f>_xll.BDP($A333,X$2)</f>
        <v>-81.643231608606897</v>
      </c>
      <c r="Y333">
        <f>_xll.BDP($A333,Y$2)</f>
        <v>0</v>
      </c>
      <c r="Z333">
        <f>_xll.BDP($A333,Z$2)</f>
        <v>-48.076999999999998</v>
      </c>
      <c r="AA333">
        <f>_xll.BDP($A333,AA$2)</f>
        <v>14.72399999999999</v>
      </c>
      <c r="AB333">
        <f>_xll.BDP($A333,AB$2)</f>
        <v>73.721999999999994</v>
      </c>
      <c r="AC333">
        <f>HLOOKUP(A333,'OperMarg BDH'!$B$1:$NK$4,4,FALSE)</f>
        <v>-0.16650584199194432</v>
      </c>
      <c r="AD333">
        <f>HLOOKUP(A333,'FCFMarg BDH'!$B$1:$NK$4,4,FALSE)</f>
        <v>-0.21761582317623718</v>
      </c>
    </row>
    <row r="334" spans="1:30" x14ac:dyDescent="0.25">
      <c r="A334" t="s">
        <v>29</v>
      </c>
      <c r="B334" t="s">
        <v>852</v>
      </c>
      <c r="H334" t="str">
        <f>_xll.BDP($A334,H$2)</f>
        <v>A+</v>
      </c>
      <c r="I334" t="str">
        <f>_xll.BDP($A334,I$2)</f>
        <v>A+</v>
      </c>
      <c r="J334" t="str">
        <f>_xll.BDP($A334,J$2)</f>
        <v>A1</v>
      </c>
      <c r="K334" t="str">
        <f>_xll.BDP($A334,K$2)</f>
        <v>#N/A N/A</v>
      </c>
      <c r="L334" t="str">
        <f>_xll.BDP($A334,L$2)</f>
        <v>A1</v>
      </c>
      <c r="M334" t="str">
        <f>_xll.BDP($A334,M$2)</f>
        <v>AA-</v>
      </c>
      <c r="O334">
        <f>_xll.BDP($A334,O$2)</f>
        <v>12205</v>
      </c>
      <c r="P334">
        <f>_xll.BDP($A334,P$2)</f>
        <v>2972</v>
      </c>
      <c r="Q334">
        <f>_xll.BDP($A334,Q$2)</f>
        <v>23.203605079885293</v>
      </c>
      <c r="R334">
        <f>_xll.BDP($A334,R$2)</f>
        <v>24.350675952478493</v>
      </c>
      <c r="S334">
        <f>_xll.BDP($A334,S$2)</f>
        <v>0.57619232260566111</v>
      </c>
      <c r="T334">
        <f>_xll.BDP($A334,T$2)</f>
        <v>1.0599771949828962</v>
      </c>
      <c r="U334">
        <f>_xll.BDP($A334,U$2)</f>
        <v>43.463157894736845</v>
      </c>
      <c r="V334">
        <f>_xll.BDP($A334,V$2)</f>
        <v>18938</v>
      </c>
      <c r="W334">
        <f>_xll.BDP($A334,W$2)</f>
        <v>2832</v>
      </c>
      <c r="X334">
        <f>_xll.BDP($A334,X$2)</f>
        <v>12.297584898676783</v>
      </c>
      <c r="Y334">
        <f>_xll.BDP($A334,Y$2)</f>
        <v>27.23624458760165</v>
      </c>
      <c r="Z334">
        <f>_xll.BDP($A334,Z$2)</f>
        <v>3384</v>
      </c>
      <c r="AA334">
        <f>_xll.BDP($A334,AA$2)</f>
        <v>108</v>
      </c>
      <c r="AB334">
        <f>_xll.BDP($A334,AB$2)</f>
        <v>1627</v>
      </c>
      <c r="AC334">
        <f>HLOOKUP(A334,'OperMarg BDH'!$B$1:$NK$4,4,FALSE)</f>
        <v>2.5024940765394872</v>
      </c>
      <c r="AD334">
        <f>HLOOKUP(A334,'FCFMarg BDH'!$B$1:$NK$4,4,FALSE)</f>
        <v>2.4713542507103838</v>
      </c>
    </row>
    <row r="335" spans="1:30" x14ac:dyDescent="0.25">
      <c r="A335" t="s">
        <v>489</v>
      </c>
      <c r="B335" t="s">
        <v>853</v>
      </c>
      <c r="H335" t="str">
        <f>_xll.BDP($A335,H$2)</f>
        <v>#N/A N/A</v>
      </c>
      <c r="I335" t="str">
        <f>_xll.BDP($A335,I$2)</f>
        <v>#N/A N/A</v>
      </c>
      <c r="J335" t="str">
        <f>_xll.BDP($A335,J$2)</f>
        <v>#N/A N/A</v>
      </c>
      <c r="K335" t="str">
        <f>_xll.BDP($A335,K$2)</f>
        <v>#N/A N/A</v>
      </c>
      <c r="L335" t="str">
        <f>_xll.BDP($A335,L$2)</f>
        <v>#N/A N/A</v>
      </c>
      <c r="M335" t="str">
        <f>_xll.BDP($A335,M$2)</f>
        <v>#N/A N/A</v>
      </c>
      <c r="O335">
        <f>_xll.BDP($A335,O$2)</f>
        <v>298.73200000000003</v>
      </c>
      <c r="P335">
        <f>_xll.BDP($A335,P$2)</f>
        <v>8.8840000000000003</v>
      </c>
      <c r="Q335">
        <f>_xll.BDP($A335,Q$2)</f>
        <v>-3.2962655490540014</v>
      </c>
      <c r="R335">
        <f>_xll.BDP($A335,R$2)</f>
        <v>2.9739030301407281</v>
      </c>
      <c r="S335">
        <f>_xll.BDP($A335,S$2)</f>
        <v>0.10451764705882353</v>
      </c>
      <c r="T335">
        <f>_xll.BDP($A335,T$2)</f>
        <v>5.8850604944765905</v>
      </c>
      <c r="U335">
        <f>_xll.BDP($A335,U$2)</f>
        <v>5.9350057012542763</v>
      </c>
      <c r="V335">
        <f>_xll.BDP($A335,V$2)</f>
        <v>447.85499999999996</v>
      </c>
      <c r="W335">
        <f>_xll.BDP($A335,W$2)</f>
        <v>-9.8469999999999995</v>
      </c>
      <c r="X335">
        <f>_xll.BDP($A335,X$2)</f>
        <v>27.484953553359514</v>
      </c>
      <c r="Y335">
        <f>_xll.BDP($A335,Y$2)</f>
        <v>18.979357158008732</v>
      </c>
      <c r="Z335">
        <f>_xll.BDP($A335,Z$2)</f>
        <v>15.12</v>
      </c>
      <c r="AA335">
        <f>_xll.BDP($A335,AA$2)</f>
        <v>3.9529999999999887</v>
      </c>
      <c r="AB335">
        <f>_xll.BDP($A335,AB$2)</f>
        <v>2.48</v>
      </c>
      <c r="AC335">
        <f>HLOOKUP(A335,'OperMarg BDH'!$B$1:$NK$4,4,FALSE)</f>
        <v>-0.39528969619986809</v>
      </c>
      <c r="AD335">
        <f>HLOOKUP(A335,'FCFMarg BDH'!$B$1:$NK$4,4,FALSE)</f>
        <v>0.29756858192770064</v>
      </c>
    </row>
    <row r="336" spans="1:30" x14ac:dyDescent="0.25">
      <c r="A336" t="s">
        <v>490</v>
      </c>
      <c r="B336" t="s">
        <v>854</v>
      </c>
      <c r="H336" t="str">
        <f>_xll.BDP($A336,H$2)</f>
        <v>#N/A N/A</v>
      </c>
      <c r="I336" t="str">
        <f>_xll.BDP($A336,I$2)</f>
        <v>#N/A N/A</v>
      </c>
      <c r="J336" t="str">
        <f>_xll.BDP($A336,J$2)</f>
        <v>#N/A N/A</v>
      </c>
      <c r="K336" t="str">
        <f>_xll.BDP($A336,K$2)</f>
        <v>#N/A N/A</v>
      </c>
      <c r="L336" t="str">
        <f>_xll.BDP($A336,L$2)</f>
        <v>#N/A N/A</v>
      </c>
      <c r="M336" t="str">
        <f>_xll.BDP($A336,M$2)</f>
        <v>#N/A N/A</v>
      </c>
      <c r="O336">
        <f>_xll.BDP($A336,O$2)</f>
        <v>1428.6849999999999</v>
      </c>
      <c r="P336">
        <f>_xll.BDP($A336,P$2)</f>
        <v>131.51799999999997</v>
      </c>
      <c r="Q336">
        <f>_xll.BDP($A336,Q$2)</f>
        <v>17.110979677115669</v>
      </c>
      <c r="R336">
        <f>_xll.BDP($A336,R$2)</f>
        <v>9.2055281605112373</v>
      </c>
      <c r="S336">
        <f>_xll.BDP($A336,S$2)</f>
        <v>0.2300882788253282</v>
      </c>
      <c r="T336">
        <f>_xll.BDP($A336,T$2)</f>
        <v>1.8980001601152834</v>
      </c>
      <c r="U336" t="str">
        <f>_xll.BDP($A336,U$2)</f>
        <v>#N/A N/A</v>
      </c>
      <c r="V336">
        <f>_xll.BDP($A336,V$2)</f>
        <v>1819.2059999999999</v>
      </c>
      <c r="W336">
        <f>_xll.BDP($A336,W$2)</f>
        <v>244.46199999999999</v>
      </c>
      <c r="X336">
        <f>_xll.BDP($A336,X$2)</f>
        <v>63.780749498715942</v>
      </c>
      <c r="Y336">
        <f>_xll.BDP($A336,Y$2)</f>
        <v>31.420191006406096</v>
      </c>
      <c r="Z336">
        <f>_xll.BDP($A336,Z$2)</f>
        <v>146.15799999999999</v>
      </c>
      <c r="AA336">
        <f>_xll.BDP($A336,AA$2)</f>
        <v>61.211999999999932</v>
      </c>
      <c r="AB336">
        <f>_xll.BDP($A336,AB$2)</f>
        <v>36.893999999999998</v>
      </c>
      <c r="AC336">
        <f>HLOOKUP(A336,'OperMarg BDH'!$B$1:$NK$4,4,FALSE)</f>
        <v>8.5210952445693895</v>
      </c>
      <c r="AD336">
        <f>HLOOKUP(A336,'FCFMarg BDH'!$B$1:$NK$4,4,FALSE)</f>
        <v>1.3343201405145808</v>
      </c>
    </row>
    <row r="337" spans="1:30" x14ac:dyDescent="0.25">
      <c r="A337" t="s">
        <v>491</v>
      </c>
      <c r="B337" t="s">
        <v>855</v>
      </c>
      <c r="H337" t="str">
        <f>_xll.BDP($A337,H$2)</f>
        <v>#N/A N/A</v>
      </c>
      <c r="I337" t="str">
        <f>_xll.BDP($A337,I$2)</f>
        <v>#N/A N/A</v>
      </c>
      <c r="J337" t="str">
        <f>_xll.BDP($A337,J$2)</f>
        <v>#N/A N/A</v>
      </c>
      <c r="K337" t="str">
        <f>_xll.BDP($A337,K$2)</f>
        <v>#N/A N/A</v>
      </c>
      <c r="L337" t="str">
        <f>_xll.BDP($A337,L$2)</f>
        <v>#N/A N/A</v>
      </c>
      <c r="M337" t="str">
        <f>_xll.BDP($A337,M$2)</f>
        <v>#N/A N/A</v>
      </c>
      <c r="O337">
        <f>_xll.BDP($A337,O$2)</f>
        <v>410.39699999999999</v>
      </c>
      <c r="P337">
        <f>_xll.BDP($A337,P$2)</f>
        <v>43.791000000000004</v>
      </c>
      <c r="Q337">
        <f>_xll.BDP($A337,Q$2)</f>
        <v>10.529804067768527</v>
      </c>
      <c r="R337">
        <f>_xll.BDP($A337,R$2)</f>
        <v>10.67039963742425</v>
      </c>
      <c r="S337">
        <f>_xll.BDP($A337,S$2)</f>
        <v>8.4391983041048384</v>
      </c>
      <c r="T337">
        <f>_xll.BDP($A337,T$2)</f>
        <v>0.10375427640916086</v>
      </c>
      <c r="U337" t="str">
        <f>_xll.BDP($A337,U$2)</f>
        <v>#N/A N/A</v>
      </c>
      <c r="V337">
        <f>_xll.BDP($A337,V$2)</f>
        <v>598.19399999999996</v>
      </c>
      <c r="W337">
        <f>_xll.BDP($A337,W$2)</f>
        <v>43.213999999999999</v>
      </c>
      <c r="X337">
        <f>_xll.BDP($A337,X$2)</f>
        <v>-45.191454544488543</v>
      </c>
      <c r="Y337">
        <f>_xll.BDP($A337,Y$2)</f>
        <v>0.86744434079913879</v>
      </c>
      <c r="Z337">
        <f>_xll.BDP($A337,Z$2)</f>
        <v>74.212000000000003</v>
      </c>
      <c r="AA337">
        <f>_xll.BDP($A337,AA$2)</f>
        <v>-3.8179999999999836</v>
      </c>
      <c r="AB337">
        <f>_xll.BDP($A337,AB$2)</f>
        <v>79.793999999999997</v>
      </c>
      <c r="AC337">
        <f>HLOOKUP(A337,'OperMarg BDH'!$B$1:$NK$4,4,FALSE)</f>
        <v>3.2243242091718032</v>
      </c>
      <c r="AD337">
        <f>HLOOKUP(A337,'FCFMarg BDH'!$B$1:$NK$4,4,FALSE)</f>
        <v>1.8964639747354817</v>
      </c>
    </row>
    <row r="338" spans="1:30" x14ac:dyDescent="0.25">
      <c r="A338" t="s">
        <v>492</v>
      </c>
      <c r="B338" t="s">
        <v>856</v>
      </c>
      <c r="H338" t="str">
        <f>_xll.BDP($A338,H$2)</f>
        <v>#N/A N/A</v>
      </c>
      <c r="I338" t="str">
        <f>_xll.BDP($A338,I$2)</f>
        <v>#N/A N/A</v>
      </c>
      <c r="J338" t="str">
        <f>_xll.BDP($A338,J$2)</f>
        <v>#N/A N/A</v>
      </c>
      <c r="K338" t="str">
        <f>_xll.BDP($A338,K$2)</f>
        <v>#N/A N/A</v>
      </c>
      <c r="L338" t="str">
        <f>_xll.BDP($A338,L$2)</f>
        <v>#N/A N/A</v>
      </c>
      <c r="M338" t="str">
        <f>_xll.BDP($A338,M$2)</f>
        <v>#N/A N/A</v>
      </c>
      <c r="O338">
        <f>_xll.BDP($A338,O$2)</f>
        <v>1069.95</v>
      </c>
      <c r="P338">
        <f>_xll.BDP($A338,P$2)</f>
        <v>186.75199999999998</v>
      </c>
      <c r="Q338">
        <f>_xll.BDP($A338,Q$2)</f>
        <v>14.811813636151221</v>
      </c>
      <c r="R338">
        <f>_xll.BDP($A338,R$2)</f>
        <v>17.45427356418524</v>
      </c>
      <c r="S338">
        <f>_xll.BDP($A338,S$2)</f>
        <v>0.34582294795397217</v>
      </c>
      <c r="T338">
        <f>_xll.BDP($A338,T$2)</f>
        <v>2.9522521463013054</v>
      </c>
      <c r="U338">
        <f>_xll.BDP($A338,U$2)</f>
        <v>6.1637343431401108</v>
      </c>
      <c r="V338">
        <f>_xll.BDP($A338,V$2)</f>
        <v>2006.1129999999998</v>
      </c>
      <c r="W338">
        <f>_xll.BDP($A338,W$2)</f>
        <v>158.47899999999998</v>
      </c>
      <c r="X338">
        <f>_xll.BDP($A338,X$2)</f>
        <v>-21.602764428750813</v>
      </c>
      <c r="Y338">
        <f>_xll.BDP($A338,Y$2)</f>
        <v>26.918822618666049</v>
      </c>
      <c r="Z338">
        <f>_xll.BDP($A338,Z$2)</f>
        <v>206.02099999999999</v>
      </c>
      <c r="AA338">
        <f>_xll.BDP($A338,AA$2)</f>
        <v>4.47199999999998</v>
      </c>
      <c r="AB338">
        <f>_xll.BDP($A338,AB$2)</f>
        <v>662.10899999999992</v>
      </c>
      <c r="AC338">
        <f>HLOOKUP(A338,'OperMarg BDH'!$B$1:$NK$4,4,FALSE)</f>
        <v>1.9672770822794112</v>
      </c>
      <c r="AD338">
        <f>HLOOKUP(A338,'FCFMarg BDH'!$B$1:$NK$4,4,FALSE)</f>
        <v>1.6181200431135905</v>
      </c>
    </row>
    <row r="339" spans="1:30" x14ac:dyDescent="0.25">
      <c r="A339" t="s">
        <v>493</v>
      </c>
      <c r="B339" t="s">
        <v>857</v>
      </c>
      <c r="H339" t="str">
        <f>_xll.BDP($A339,H$2)</f>
        <v>#N/A N/A</v>
      </c>
      <c r="I339" t="str">
        <f>_xll.BDP($A339,I$2)</f>
        <v>#N/A N/A</v>
      </c>
      <c r="J339" t="str">
        <f>_xll.BDP($A339,J$2)</f>
        <v>#N/A N/A</v>
      </c>
      <c r="K339" t="str">
        <f>_xll.BDP($A339,K$2)</f>
        <v>#N/A N/A</v>
      </c>
      <c r="L339" t="str">
        <f>_xll.BDP($A339,L$2)</f>
        <v>#N/A N/A</v>
      </c>
      <c r="M339" t="str">
        <f>_xll.BDP($A339,M$2)</f>
        <v>#N/A N/A</v>
      </c>
      <c r="O339">
        <f>_xll.BDP($A339,O$2)</f>
        <v>5.49</v>
      </c>
      <c r="P339">
        <f>_xll.BDP($A339,P$2)</f>
        <v>-7.7450000000000001</v>
      </c>
      <c r="Q339">
        <f>_xll.BDP($A339,Q$2)</f>
        <v>-199.48998178506375</v>
      </c>
      <c r="R339">
        <f>_xll.BDP($A339,R$2)</f>
        <v>-141.07468123861565</v>
      </c>
      <c r="S339" t="str">
        <f>_xll.BDP($A339,S$2)</f>
        <v>#N/A N/A</v>
      </c>
      <c r="T339" t="str">
        <f>_xll.BDP($A339,T$2)</f>
        <v>#N/A N/A</v>
      </c>
      <c r="U339" t="str">
        <f>_xll.BDP($A339,U$2)</f>
        <v>#N/A N/A</v>
      </c>
      <c r="V339">
        <f>_xll.BDP($A339,V$2)</f>
        <v>41.738999999999997</v>
      </c>
      <c r="W339">
        <f>_xll.BDP($A339,W$2)</f>
        <v>-10.952</v>
      </c>
      <c r="X339">
        <f>_xll.BDP($A339,X$2)</f>
        <v>-49.24160203298301</v>
      </c>
      <c r="Y339">
        <f>_xll.BDP($A339,Y$2)</f>
        <v>0</v>
      </c>
      <c r="Z339">
        <f>_xll.BDP($A339,Z$2)</f>
        <v>-7.5619999999999994</v>
      </c>
      <c r="AA339">
        <f>_xll.BDP($A339,AA$2)</f>
        <v>4.3240000000000007</v>
      </c>
      <c r="AB339">
        <f>_xll.BDP($A339,AB$2)</f>
        <v>18.602</v>
      </c>
      <c r="AC339">
        <f>HLOOKUP(A339,'OperMarg BDH'!$B$1:$NK$4,4,FALSE)</f>
        <v>-1.0872510456792615</v>
      </c>
      <c r="AD339">
        <f>HLOOKUP(A339,'FCFMarg BDH'!$B$1:$NK$4,4,FALSE)</f>
        <v>-0.76753793541435167</v>
      </c>
    </row>
    <row r="340" spans="1:30" x14ac:dyDescent="0.25">
      <c r="A340" t="s">
        <v>494</v>
      </c>
      <c r="B340" t="s">
        <v>858</v>
      </c>
      <c r="H340" t="str">
        <f>_xll.BDP($A340,H$2)</f>
        <v>#N/A N/A</v>
      </c>
      <c r="I340" t="str">
        <f>_xll.BDP($A340,I$2)</f>
        <v>#N/A N/A</v>
      </c>
      <c r="J340" t="str">
        <f>_xll.BDP($A340,J$2)</f>
        <v>#N/A N/A</v>
      </c>
      <c r="K340" t="str">
        <f>_xll.BDP($A340,K$2)</f>
        <v>#N/A N/A</v>
      </c>
      <c r="L340" t="str">
        <f>_xll.BDP($A340,L$2)</f>
        <v>#N/A N/A</v>
      </c>
      <c r="M340" t="str">
        <f>_xll.BDP($A340,M$2)</f>
        <v>#N/A N/A</v>
      </c>
      <c r="O340">
        <f>_xll.BDP($A340,O$2)</f>
        <v>68.385999999999996</v>
      </c>
      <c r="P340">
        <f>_xll.BDP($A340,P$2)</f>
        <v>6.9129999999999994</v>
      </c>
      <c r="Q340">
        <f>_xll.BDP($A340,Q$2)</f>
        <v>10.635217734624046</v>
      </c>
      <c r="R340">
        <f>_xll.BDP($A340,R$2)</f>
        <v>10.108794197642792</v>
      </c>
      <c r="S340" t="str">
        <f>_xll.BDP($A340,S$2)</f>
        <v>#N/A N/A</v>
      </c>
      <c r="T340" t="str">
        <f>_xll.BDP($A340,T$2)</f>
        <v>#N/A N/A</v>
      </c>
      <c r="U340">
        <f>_xll.BDP($A340,U$2)</f>
        <v>148.04918032786884</v>
      </c>
      <c r="V340">
        <f>_xll.BDP($A340,V$2)</f>
        <v>45.227999999999994</v>
      </c>
      <c r="W340">
        <f>_xll.BDP($A340,W$2)</f>
        <v>7.2729999999999997</v>
      </c>
      <c r="X340">
        <f>_xll.BDP($A340,X$2)</f>
        <v>-22.58683208966406</v>
      </c>
      <c r="Y340">
        <f>_xll.BDP($A340,Y$2)</f>
        <v>0</v>
      </c>
      <c r="Z340">
        <f>_xll.BDP($A340,Z$2)</f>
        <v>8.0299999999999994</v>
      </c>
      <c r="AA340">
        <f>_xll.BDP($A340,AA$2)</f>
        <v>-2.4040000000000035</v>
      </c>
      <c r="AB340">
        <f>_xll.BDP($A340,AB$2)</f>
        <v>7.5369999999999999</v>
      </c>
      <c r="AC340">
        <f>HLOOKUP(A340,'OperMarg BDH'!$B$1:$NK$4,4,FALSE)</f>
        <v>1.878096888151799</v>
      </c>
      <c r="AD340">
        <f>HLOOKUP(A340,'FCFMarg BDH'!$B$1:$NK$4,4,FALSE)</f>
        <v>0.77519041157204749</v>
      </c>
    </row>
    <row r="341" spans="1:30" x14ac:dyDescent="0.25">
      <c r="A341" t="s">
        <v>495</v>
      </c>
      <c r="B341" t="s">
        <v>859</v>
      </c>
      <c r="H341" t="str">
        <f>_xll.BDP($A341,H$2)</f>
        <v>#N/A N/A</v>
      </c>
      <c r="I341" t="str">
        <f>_xll.BDP($A341,I$2)</f>
        <v>#N/A N/A</v>
      </c>
      <c r="J341" t="str">
        <f>_xll.BDP($A341,J$2)</f>
        <v>#N/A N/A</v>
      </c>
      <c r="K341" t="str">
        <f>_xll.BDP($A341,K$2)</f>
        <v>#N/A N/A</v>
      </c>
      <c r="L341" t="str">
        <f>_xll.BDP($A341,L$2)</f>
        <v>#N/A N/A</v>
      </c>
      <c r="M341" t="str">
        <f>_xll.BDP($A341,M$2)</f>
        <v>#N/A N/A</v>
      </c>
      <c r="O341">
        <f>_xll.BDP($A341,O$2)</f>
        <v>158.23400000000001</v>
      </c>
      <c r="P341">
        <f>_xll.BDP($A341,P$2)</f>
        <v>11.391</v>
      </c>
      <c r="Q341">
        <f>_xll.BDP($A341,Q$2)</f>
        <v>1.4396400267957581</v>
      </c>
      <c r="R341">
        <f>_xll.BDP($A341,R$2)</f>
        <v>7.1988321094075856</v>
      </c>
      <c r="S341" t="str">
        <f>_xll.BDP($A341,S$2)</f>
        <v>#N/A N/A</v>
      </c>
      <c r="T341">
        <f>_xll.BDP($A341,T$2)</f>
        <v>0</v>
      </c>
      <c r="U341" t="str">
        <f>_xll.BDP($A341,U$2)</f>
        <v>#N/A N/A</v>
      </c>
      <c r="V341">
        <f>_xll.BDP($A341,V$2)</f>
        <v>114.80199999999999</v>
      </c>
      <c r="W341">
        <f>_xll.BDP($A341,W$2)</f>
        <v>2.278</v>
      </c>
      <c r="X341">
        <f>_xll.BDP($A341,X$2)</f>
        <v>-211.33875857667147</v>
      </c>
      <c r="Y341">
        <f>_xll.BDP($A341,Y$2)</f>
        <v>0</v>
      </c>
      <c r="Z341">
        <f>_xll.BDP($A341,Z$2)</f>
        <v>16.852</v>
      </c>
      <c r="AA341">
        <f>_xll.BDP($A341,AA$2)</f>
        <v>-16.795999999999996</v>
      </c>
      <c r="AB341">
        <f>_xll.BDP($A341,AB$2)</f>
        <v>66.222999999999999</v>
      </c>
      <c r="AC341">
        <f>HLOOKUP(A341,'OperMarg BDH'!$B$1:$NK$4,4,FALSE)</f>
        <v>0.60232182631418685</v>
      </c>
      <c r="AD341">
        <f>HLOOKUP(A341,'FCFMarg BDH'!$B$1:$NK$4,4,FALSE)</f>
        <v>0.84517103958224338</v>
      </c>
    </row>
    <row r="342" spans="1:30" x14ac:dyDescent="0.25">
      <c r="A342" t="s">
        <v>66</v>
      </c>
      <c r="B342" t="s">
        <v>860</v>
      </c>
      <c r="H342" t="str">
        <f>_xll.BDP($A342,H$2)</f>
        <v>#N/A N/A</v>
      </c>
      <c r="I342" t="str">
        <f>_xll.BDP($A342,I$2)</f>
        <v>#N/A N/A</v>
      </c>
      <c r="J342" t="str">
        <f>_xll.BDP($A342,J$2)</f>
        <v>#N/A N/A</v>
      </c>
      <c r="K342" t="str">
        <f>_xll.BDP($A342,K$2)</f>
        <v>#N/A N/A</v>
      </c>
      <c r="L342" t="str">
        <f>_xll.BDP($A342,L$2)</f>
        <v>#N/A N/A</v>
      </c>
      <c r="M342" t="str">
        <f>_xll.BDP($A342,M$2)</f>
        <v>A+</v>
      </c>
      <c r="O342">
        <f>_xll.BDP($A342,O$2)</f>
        <v>944.66099999999994</v>
      </c>
      <c r="P342">
        <f>_xll.BDP($A342,P$2)</f>
        <v>294.06800000000004</v>
      </c>
      <c r="Q342">
        <f>_xll.BDP($A342,Q$2)</f>
        <v>31.183038148076403</v>
      </c>
      <c r="R342">
        <f>_xll.BDP($A342,R$2)</f>
        <v>31.12947395944154</v>
      </c>
      <c r="S342">
        <f>_xll.BDP($A342,S$2)</f>
        <v>0.79809803479879837</v>
      </c>
      <c r="T342">
        <f>_xll.BDP($A342,T$2)</f>
        <v>0.99875509280217289</v>
      </c>
      <c r="U342">
        <f>_xll.BDP($A342,U$2)</f>
        <v>32.737740718681756</v>
      </c>
      <c r="V342">
        <f>_xll.BDP($A342,V$2)</f>
        <v>1473.0139999999999</v>
      </c>
      <c r="W342">
        <f>_xll.BDP($A342,W$2)</f>
        <v>294.57400000000001</v>
      </c>
      <c r="X342">
        <f>_xll.BDP($A342,X$2)</f>
        <v>-34.962636498241714</v>
      </c>
      <c r="Y342">
        <f>_xll.BDP($A342,Y$2)</f>
        <v>25.014086763601707</v>
      </c>
      <c r="Z342">
        <f>_xll.BDP($A342,Z$2)</f>
        <v>349.52299999999997</v>
      </c>
      <c r="AA342">
        <f>_xll.BDP($A342,AA$2)</f>
        <v>-49.025000000000006</v>
      </c>
      <c r="AB342">
        <f>_xll.BDP($A342,AB$2)</f>
        <v>351.14799999999997</v>
      </c>
      <c r="AC342">
        <f>HLOOKUP(A342,'OperMarg BDH'!$B$1:$NK$4,4,FALSE)</f>
        <v>3.7300174069661161</v>
      </c>
      <c r="AD342">
        <f>HLOOKUP(A342,'FCFMarg BDH'!$B$1:$NK$4,4,FALSE)</f>
        <v>2.5923713561537998</v>
      </c>
    </row>
    <row r="343" spans="1:30" x14ac:dyDescent="0.25">
      <c r="A343" t="s">
        <v>496</v>
      </c>
      <c r="B343" t="s">
        <v>861</v>
      </c>
      <c r="H343" t="str">
        <f>_xll.BDP($A343,H$2)</f>
        <v>NR</v>
      </c>
      <c r="I343" t="str">
        <f>_xll.BDP($A343,I$2)</f>
        <v>#N/A N/A</v>
      </c>
      <c r="J343" t="str">
        <f>_xll.BDP($A343,J$2)</f>
        <v>#N/A N/A</v>
      </c>
      <c r="K343" t="str">
        <f>_xll.BDP($A343,K$2)</f>
        <v>#N/A N/A</v>
      </c>
      <c r="L343" t="str">
        <f>_xll.BDP($A343,L$2)</f>
        <v>#N/A N/A</v>
      </c>
      <c r="M343" t="str">
        <f>_xll.BDP($A343,M$2)</f>
        <v>#N/A N/A</v>
      </c>
      <c r="O343">
        <f>_xll.BDP($A343,O$2)</f>
        <v>892.87900000000002</v>
      </c>
      <c r="P343">
        <f>_xll.BDP($A343,P$2)</f>
        <v>-40.320000000000007</v>
      </c>
      <c r="Q343">
        <f>_xll.BDP($A343,Q$2)</f>
        <v>-4.55739243503319</v>
      </c>
      <c r="R343">
        <f>_xll.BDP($A343,R$2)</f>
        <v>-4.5157294549429441</v>
      </c>
      <c r="S343" t="str">
        <f>_xll.BDP($A343,S$2)</f>
        <v>#N/A N/A</v>
      </c>
      <c r="T343">
        <f>_xll.BDP($A343,T$2)</f>
        <v>0</v>
      </c>
      <c r="U343">
        <f>_xll.BDP($A343,U$2)</f>
        <v>14.705093833780159</v>
      </c>
      <c r="V343">
        <f>_xll.BDP($A343,V$2)</f>
        <v>1033.2570000000001</v>
      </c>
      <c r="W343">
        <f>_xll.BDP($A343,W$2)</f>
        <v>-40.692</v>
      </c>
      <c r="X343">
        <f>_xll.BDP($A343,X$2)</f>
        <v>-8.8341328015220988</v>
      </c>
      <c r="Y343">
        <f>_xll.BDP($A343,Y$2)</f>
        <v>0</v>
      </c>
      <c r="Z343">
        <f>_xll.BDP($A343,Z$2)</f>
        <v>46.713999999999999</v>
      </c>
      <c r="AA343">
        <f>_xll.BDP($A343,AA$2)</f>
        <v>67.80699999999996</v>
      </c>
      <c r="AB343">
        <f>_xll.BDP($A343,AB$2)</f>
        <v>79.025999999999996</v>
      </c>
      <c r="AC343">
        <f>HLOOKUP(A343,'OperMarg BDH'!$B$1:$NK$4,4,FALSE)</f>
        <v>-0.44285842390121938</v>
      </c>
      <c r="AD343">
        <f>HLOOKUP(A343,'FCFMarg BDH'!$B$1:$NK$4,4,FALSE)</f>
        <v>-5.4653021001635641E-3</v>
      </c>
    </row>
    <row r="344" spans="1:30" x14ac:dyDescent="0.25">
      <c r="A344" t="s">
        <v>497</v>
      </c>
      <c r="B344" t="s">
        <v>862</v>
      </c>
      <c r="H344" t="str">
        <f>_xll.BDP($A344,H$2)</f>
        <v>#N/A N/A</v>
      </c>
      <c r="I344" t="str">
        <f>_xll.BDP($A344,I$2)</f>
        <v>#N/A N/A</v>
      </c>
      <c r="J344" t="str">
        <f>_xll.BDP($A344,J$2)</f>
        <v>#N/A N/A</v>
      </c>
      <c r="K344" t="str">
        <f>_xll.BDP($A344,K$2)</f>
        <v>#N/A N/A</v>
      </c>
      <c r="L344" t="str">
        <f>_xll.BDP($A344,L$2)</f>
        <v>#N/A N/A</v>
      </c>
      <c r="M344" t="str">
        <f>_xll.BDP($A344,M$2)</f>
        <v>#N/A N/A</v>
      </c>
      <c r="O344">
        <f>_xll.BDP($A344,O$2)</f>
        <v>133.958</v>
      </c>
      <c r="P344">
        <f>_xll.BDP($A344,P$2)</f>
        <v>-12.315</v>
      </c>
      <c r="Q344">
        <f>_xll.BDP($A344,Q$2)</f>
        <v>-16.891861628271549</v>
      </c>
      <c r="R344">
        <f>_xll.BDP($A344,R$2)</f>
        <v>-9.1931799519252309</v>
      </c>
      <c r="S344">
        <f>_xll.BDP($A344,S$2)</f>
        <v>-2.5850125944584379</v>
      </c>
      <c r="T344" t="str">
        <f>_xll.BDP($A344,T$2)</f>
        <v>#N/A N/A</v>
      </c>
      <c r="U344">
        <f>_xll.BDP($A344,U$2)</f>
        <v>-5.9320925553319919</v>
      </c>
      <c r="V344">
        <f>_xll.BDP($A344,V$2)</f>
        <v>174.75</v>
      </c>
      <c r="W344">
        <f>_xll.BDP($A344,W$2)</f>
        <v>-22.628</v>
      </c>
      <c r="X344">
        <f>_xll.BDP($A344,X$2)</f>
        <v>-27.619444994483882</v>
      </c>
      <c r="Y344">
        <f>_xll.BDP($A344,Y$2)</f>
        <v>2.7261802575107295</v>
      </c>
      <c r="Z344">
        <f>_xll.BDP($A344,Z$2)</f>
        <v>-3.911</v>
      </c>
      <c r="AA344">
        <f>_xll.BDP($A344,AA$2)</f>
        <v>4.7380000000000067</v>
      </c>
      <c r="AB344">
        <f>_xll.BDP($A344,AB$2)</f>
        <v>43.818999999999996</v>
      </c>
      <c r="AC344">
        <f>HLOOKUP(A344,'OperMarg BDH'!$B$1:$NK$4,4,FALSE)</f>
        <v>-1.0340811363226126</v>
      </c>
      <c r="AD344">
        <f>HLOOKUP(A344,'FCFMarg BDH'!$B$1:$NK$4,4,FALSE)</f>
        <v>-5.4196178187554827</v>
      </c>
    </row>
    <row r="345" spans="1:30" x14ac:dyDescent="0.25">
      <c r="A345" t="s">
        <v>498</v>
      </c>
      <c r="B345" t="s">
        <v>863</v>
      </c>
      <c r="H345" t="str">
        <f>_xll.BDP($A345,H$2)</f>
        <v>#N/A N/A</v>
      </c>
      <c r="I345" t="str">
        <f>_xll.BDP($A345,I$2)</f>
        <v>#N/A N/A</v>
      </c>
      <c r="J345" t="str">
        <f>_xll.BDP($A345,J$2)</f>
        <v>#N/A N/A</v>
      </c>
      <c r="K345" t="str">
        <f>_xll.BDP($A345,K$2)</f>
        <v>#N/A N/A</v>
      </c>
      <c r="L345" t="str">
        <f>_xll.BDP($A345,L$2)</f>
        <v>#N/A N/A</v>
      </c>
      <c r="M345" t="str">
        <f>_xll.BDP($A345,M$2)</f>
        <v>#N/A N/A</v>
      </c>
      <c r="O345">
        <f>_xll.BDP($A345,O$2)</f>
        <v>49.529867000000003</v>
      </c>
      <c r="P345">
        <f>_xll.BDP($A345,P$2)</f>
        <v>0.49095299999999997</v>
      </c>
      <c r="Q345">
        <f>_xll.BDP($A345,Q$2)</f>
        <v>5.0813784741235012E-2</v>
      </c>
      <c r="R345">
        <f>_xll.BDP($A345,R$2)</f>
        <v>0.99122616258993779</v>
      </c>
      <c r="S345" t="str">
        <f>_xll.BDP($A345,S$2)</f>
        <v>#N/A N/A</v>
      </c>
      <c r="T345">
        <f>_xll.BDP($A345,T$2)</f>
        <v>0</v>
      </c>
      <c r="U345" t="str">
        <f>_xll.BDP($A345,U$2)</f>
        <v>#N/A N/A</v>
      </c>
      <c r="V345">
        <f>_xll.BDP($A345,V$2)</f>
        <v>13.562586</v>
      </c>
      <c r="W345">
        <f>_xll.BDP($A345,W$2)</f>
        <v>2.5167999999999999E-2</v>
      </c>
      <c r="X345">
        <f>_xll.BDP($A345,X$2)</f>
        <v>-48.842880073470212</v>
      </c>
      <c r="Y345">
        <f>_xll.BDP($A345,Y$2)</f>
        <v>0</v>
      </c>
      <c r="Z345">
        <f>_xll.BDP($A345,Z$2)</f>
        <v>0.52398699999999998</v>
      </c>
      <c r="AA345">
        <f>_xll.BDP($A345,AA$2)</f>
        <v>-0.47780800000000045</v>
      </c>
      <c r="AB345">
        <f>_xll.BDP($A345,AB$2)</f>
        <v>2.8419669999999999</v>
      </c>
      <c r="AC345">
        <f>HLOOKUP(A345,'OperMarg BDH'!$B$1:$NK$4,4,FALSE)</f>
        <v>-0.41205639631099855</v>
      </c>
      <c r="AD345">
        <f>HLOOKUP(A345,'FCFMarg BDH'!$B$1:$NK$4,4,FALSE)</f>
        <v>6.0265022428773372E-2</v>
      </c>
    </row>
    <row r="346" spans="1:30" x14ac:dyDescent="0.25">
      <c r="A346" t="s">
        <v>499</v>
      </c>
      <c r="B346" t="s">
        <v>864</v>
      </c>
      <c r="H346" t="str">
        <f>_xll.BDP($A346,H$2)</f>
        <v>BB     *-</v>
      </c>
      <c r="I346" t="str">
        <f>_xll.BDP($A346,I$2)</f>
        <v>#N/A N/A</v>
      </c>
      <c r="J346" t="str">
        <f>_xll.BDP($A346,J$2)</f>
        <v>#N/A N/A</v>
      </c>
      <c r="K346" t="str">
        <f>_xll.BDP($A346,K$2)</f>
        <v>WR</v>
      </c>
      <c r="L346" t="str">
        <f>_xll.BDP($A346,L$2)</f>
        <v>#N/A N/A</v>
      </c>
      <c r="M346" t="str">
        <f>_xll.BDP($A346,M$2)</f>
        <v>#N/A N/A</v>
      </c>
      <c r="O346">
        <f>_xll.BDP($A346,O$2)</f>
        <v>1368.2149999999999</v>
      </c>
      <c r="P346">
        <f>_xll.BDP($A346,P$2)</f>
        <v>-31.958999999999989</v>
      </c>
      <c r="Q346">
        <f>_xll.BDP($A346,Q$2)</f>
        <v>5.0524223166680677</v>
      </c>
      <c r="R346">
        <f>_xll.BDP($A346,R$2)</f>
        <v>-2.3358171047678904</v>
      </c>
      <c r="S346">
        <f>_xll.BDP($A346,S$2)</f>
        <v>-5.5702640380797662E-2</v>
      </c>
      <c r="T346">
        <f>_xll.BDP($A346,T$2)</f>
        <v>3.961909871244635</v>
      </c>
      <c r="U346">
        <f>_xll.BDP($A346,U$2)</f>
        <v>7.0983313220423616</v>
      </c>
      <c r="V346">
        <f>_xll.BDP($A346,V$2)</f>
        <v>1673.5749999999998</v>
      </c>
      <c r="W346">
        <f>_xll.BDP($A346,W$2)</f>
        <v>69.128</v>
      </c>
      <c r="X346">
        <f>_xll.BDP($A346,X$2)</f>
        <v>34.480465620768612</v>
      </c>
      <c r="Y346">
        <f>_xll.BDP($A346,Y$2)</f>
        <v>34.282479124030885</v>
      </c>
      <c r="Z346">
        <f>_xll.BDP($A346,Z$2)</f>
        <v>71.387999999999991</v>
      </c>
      <c r="AA346">
        <f>_xll.BDP($A346,AA$2)</f>
        <v>-27.274999999999977</v>
      </c>
      <c r="AB346">
        <f>_xll.BDP($A346,AB$2)</f>
        <v>330.55399999999997</v>
      </c>
      <c r="AC346">
        <f>HLOOKUP(A346,'OperMarg BDH'!$B$1:$NK$4,4,FALSE)</f>
        <v>-1.6867299340303291E-2</v>
      </c>
      <c r="AD346">
        <f>HLOOKUP(A346,'FCFMarg BDH'!$B$1:$NK$4,4,FALSE)</f>
        <v>-3.4129771064191163E-2</v>
      </c>
    </row>
    <row r="347" spans="1:30" x14ac:dyDescent="0.25">
      <c r="A347" t="s">
        <v>500</v>
      </c>
      <c r="B347" t="s">
        <v>865</v>
      </c>
      <c r="H347" t="str">
        <f>_xll.BDP($A347,H$2)</f>
        <v>#N/A N/A</v>
      </c>
      <c r="I347" t="str">
        <f>_xll.BDP($A347,I$2)</f>
        <v>#N/A N/A</v>
      </c>
      <c r="J347" t="str">
        <f>_xll.BDP($A347,J$2)</f>
        <v>#N/A N/A</v>
      </c>
      <c r="K347" t="str">
        <f>_xll.BDP($A347,K$2)</f>
        <v>#N/A N/A</v>
      </c>
      <c r="L347" t="str">
        <f>_xll.BDP($A347,L$2)</f>
        <v>#N/A N/A</v>
      </c>
      <c r="M347" t="str">
        <f>_xll.BDP($A347,M$2)</f>
        <v>#N/A N/A</v>
      </c>
      <c r="O347">
        <f>_xll.BDP($A347,O$2)</f>
        <v>57.213999999999999</v>
      </c>
      <c r="P347">
        <f>_xll.BDP($A347,P$2)</f>
        <v>-9.593</v>
      </c>
      <c r="Q347">
        <f>_xll.BDP($A347,Q$2)</f>
        <v>-10.794560771839061</v>
      </c>
      <c r="R347">
        <f>_xll.BDP($A347,R$2)</f>
        <v>-16.766875240325795</v>
      </c>
      <c r="S347">
        <f>_xll.BDP($A347,S$2)</f>
        <v>-2.9996873045653536</v>
      </c>
      <c r="T347" t="str">
        <f>_xll.BDP($A347,T$2)</f>
        <v>#N/A N/A</v>
      </c>
      <c r="U347">
        <f>_xll.BDP($A347,U$2)</f>
        <v>-34.639053254437869</v>
      </c>
      <c r="V347">
        <f>_xll.BDP($A347,V$2)</f>
        <v>70.614999999999995</v>
      </c>
      <c r="W347">
        <f>_xll.BDP($A347,W$2)</f>
        <v>-6.1760000000000002</v>
      </c>
      <c r="X347">
        <f>_xll.BDP($A347,X$2)</f>
        <v>-59.721152082186769</v>
      </c>
      <c r="Y347">
        <f>_xll.BDP($A347,Y$2)</f>
        <v>4.5287828365078244</v>
      </c>
      <c r="Z347">
        <f>_xll.BDP($A347,Z$2)</f>
        <v>-8.1539999999999999</v>
      </c>
      <c r="AA347">
        <f>_xll.BDP($A347,AA$2)</f>
        <v>1.6630000000000038</v>
      </c>
      <c r="AB347">
        <f>_xll.BDP($A347,AB$2)</f>
        <v>19.474999999999998</v>
      </c>
      <c r="AC347">
        <f>HLOOKUP(A347,'OperMarg BDH'!$B$1:$NK$4,4,FALSE)</f>
        <v>-0.9097163514927632</v>
      </c>
      <c r="AD347">
        <f>HLOOKUP(A347,'FCFMarg BDH'!$B$1:$NK$4,4,FALSE)</f>
        <v>-0.32704306127565935</v>
      </c>
    </row>
    <row r="348" spans="1:30" x14ac:dyDescent="0.25">
      <c r="A348" t="s">
        <v>501</v>
      </c>
      <c r="B348" t="s">
        <v>866</v>
      </c>
      <c r="H348" t="str">
        <f>_xll.BDP($A348,H$2)</f>
        <v>#N/A N/A</v>
      </c>
      <c r="I348" t="str">
        <f>_xll.BDP($A348,I$2)</f>
        <v>#N/A N/A</v>
      </c>
      <c r="J348" t="str">
        <f>_xll.BDP($A348,J$2)</f>
        <v>#N/A N/A</v>
      </c>
      <c r="K348" t="str">
        <f>_xll.BDP($A348,K$2)</f>
        <v>#N/A N/A</v>
      </c>
      <c r="L348" t="str">
        <f>_xll.BDP($A348,L$2)</f>
        <v>#N/A N/A</v>
      </c>
      <c r="M348" t="str">
        <f>_xll.BDP($A348,M$2)</f>
        <v>#N/A N/A</v>
      </c>
      <c r="O348">
        <f>_xll.BDP($A348,O$2)</f>
        <v>263.90899999999999</v>
      </c>
      <c r="P348">
        <f>_xll.BDP($A348,P$2)</f>
        <v>18.503999999999998</v>
      </c>
      <c r="Q348">
        <f>_xll.BDP($A348,Q$2)</f>
        <v>3.3674486281256044</v>
      </c>
      <c r="R348">
        <f>_xll.BDP($A348,R$2)</f>
        <v>7.0115077545669147</v>
      </c>
      <c r="S348">
        <f>_xll.BDP($A348,S$2)</f>
        <v>1.0054336013910019</v>
      </c>
      <c r="T348">
        <f>_xll.BDP($A348,T$2)</f>
        <v>0.94167007777322942</v>
      </c>
      <c r="U348">
        <f>_xll.BDP($A348,U$2)</f>
        <v>20.880341880341881</v>
      </c>
      <c r="V348">
        <f>_xll.BDP($A348,V$2)</f>
        <v>266.98500000000001</v>
      </c>
      <c r="W348">
        <f>_xll.BDP($A348,W$2)</f>
        <v>8.8870000000000005</v>
      </c>
      <c r="X348">
        <f>_xll.BDP($A348,X$2)</f>
        <v>-4.1710710322957638</v>
      </c>
      <c r="Y348">
        <f>_xll.BDP($A348,Y$2)</f>
        <v>6.8932711575556675</v>
      </c>
      <c r="Z348">
        <f>_xll.BDP($A348,Z$2)</f>
        <v>25.748999999999999</v>
      </c>
      <c r="AA348">
        <f>_xll.BDP($A348,AA$2)</f>
        <v>-5.9620000000000175</v>
      </c>
      <c r="AB348">
        <f>_xll.BDP($A348,AB$2)</f>
        <v>24.756999999999998</v>
      </c>
      <c r="AC348">
        <f>HLOOKUP(A348,'OperMarg BDH'!$B$1:$NK$4,4,FALSE)</f>
        <v>1.089699083875727</v>
      </c>
      <c r="AD348">
        <f>HLOOKUP(A348,'FCFMarg BDH'!$B$1:$NK$4,4,FALSE)</f>
        <v>0.44034064335167639</v>
      </c>
    </row>
    <row r="349" spans="1:30" x14ac:dyDescent="0.25">
      <c r="A349" t="s">
        <v>502</v>
      </c>
      <c r="B349" t="s">
        <v>867</v>
      </c>
      <c r="H349" t="str">
        <f>_xll.BDP($A349,H$2)</f>
        <v>#N/A N/A</v>
      </c>
      <c r="I349" t="str">
        <f>_xll.BDP($A349,I$2)</f>
        <v>#N/A N/A</v>
      </c>
      <c r="J349" t="str">
        <f>_xll.BDP($A349,J$2)</f>
        <v>#N/A N/A</v>
      </c>
      <c r="K349" t="str">
        <f>_xll.BDP($A349,K$2)</f>
        <v>#N/A N/A</v>
      </c>
      <c r="L349" t="str">
        <f>_xll.BDP($A349,L$2)</f>
        <v>#N/A N/A</v>
      </c>
      <c r="M349" t="str">
        <f>_xll.BDP($A349,M$2)</f>
        <v>#N/A N/A</v>
      </c>
      <c r="O349">
        <f>_xll.BDP($A349,O$2)</f>
        <v>572.46400000000006</v>
      </c>
      <c r="P349">
        <f>_xll.BDP($A349,P$2)</f>
        <v>117.282</v>
      </c>
      <c r="Q349">
        <f>_xll.BDP($A349,Q$2)</f>
        <v>34.228353223958187</v>
      </c>
      <c r="R349">
        <f>_xll.BDP($A349,R$2)</f>
        <v>20.487227144414319</v>
      </c>
      <c r="S349">
        <f>_xll.BDP($A349,S$2)</f>
        <v>1.6231904116035096</v>
      </c>
      <c r="T349">
        <f>_xll.BDP($A349,T$2)</f>
        <v>0.36351653216880325</v>
      </c>
      <c r="U349" t="str">
        <f>_xll.BDP($A349,U$2)</f>
        <v>#N/A N/A</v>
      </c>
      <c r="V349">
        <f>_xll.BDP($A349,V$2)</f>
        <v>476.15099999999995</v>
      </c>
      <c r="W349">
        <f>_xll.BDP($A349,W$2)</f>
        <v>195.94499999999999</v>
      </c>
      <c r="X349">
        <f>_xll.BDP($A349,X$2)</f>
        <v>-81.978082943590707</v>
      </c>
      <c r="Y349">
        <f>_xll.BDP($A349,Y$2)</f>
        <v>15.174597974172061</v>
      </c>
      <c r="Z349">
        <f>_xll.BDP($A349,Z$2)</f>
        <v>121.327</v>
      </c>
      <c r="AA349">
        <f>_xll.BDP($A349,AA$2)</f>
        <v>65.072000000000003</v>
      </c>
      <c r="AB349">
        <f>_xll.BDP($A349,AB$2)</f>
        <v>347.09699999999998</v>
      </c>
      <c r="AC349">
        <f>HLOOKUP(A349,'OperMarg BDH'!$B$1:$NK$4,4,FALSE)</f>
        <v>8.9916045497462544</v>
      </c>
      <c r="AD349">
        <f>HLOOKUP(A349,'FCFMarg BDH'!$B$1:$NK$4,4,FALSE)</f>
        <v>1.6544755033943439</v>
      </c>
    </row>
    <row r="350" spans="1:30" x14ac:dyDescent="0.25">
      <c r="A350" t="s">
        <v>503</v>
      </c>
      <c r="B350" t="s">
        <v>868</v>
      </c>
      <c r="H350" t="str">
        <f>_xll.BDP($A350,H$2)</f>
        <v>#N/A N/A</v>
      </c>
      <c r="I350" t="str">
        <f>_xll.BDP($A350,I$2)</f>
        <v>#N/A N/A</v>
      </c>
      <c r="J350" t="str">
        <f>_xll.BDP($A350,J$2)</f>
        <v>#N/A N/A</v>
      </c>
      <c r="K350" t="str">
        <f>_xll.BDP($A350,K$2)</f>
        <v>#N/A N/A</v>
      </c>
      <c r="L350" t="str">
        <f>_xll.BDP($A350,L$2)</f>
        <v>#N/A N/A</v>
      </c>
      <c r="M350" t="str">
        <f>_xll.BDP($A350,M$2)</f>
        <v>#N/A N/A</v>
      </c>
      <c r="O350">
        <f>_xll.BDP($A350,O$2)</f>
        <v>444.02199999999999</v>
      </c>
      <c r="P350">
        <f>_xll.BDP($A350,P$2)</f>
        <v>26.968</v>
      </c>
      <c r="Q350">
        <f>_xll.BDP($A350,Q$2)</f>
        <v>3.5827053614460542</v>
      </c>
      <c r="R350">
        <f>_xll.BDP($A350,R$2)</f>
        <v>6.0735729310709825</v>
      </c>
      <c r="S350">
        <f>_xll.BDP($A350,S$2)</f>
        <v>0.48920654500598632</v>
      </c>
      <c r="T350">
        <f>_xll.BDP($A350,T$2)</f>
        <v>1.4918159728712186</v>
      </c>
      <c r="U350">
        <f>_xll.BDP($A350,U$2)</f>
        <v>7.5614989422786341</v>
      </c>
      <c r="V350">
        <f>_xll.BDP($A350,V$2)</f>
        <v>292.54300000000001</v>
      </c>
      <c r="W350">
        <f>_xll.BDP($A350,W$2)</f>
        <v>15.907999999999999</v>
      </c>
      <c r="X350">
        <f>_xll.BDP($A350,X$2)</f>
        <v>-3.0762698555799202</v>
      </c>
      <c r="Y350">
        <f>_xll.BDP($A350,Y$2)</f>
        <v>18.843725537784188</v>
      </c>
      <c r="Z350">
        <f>_xll.BDP($A350,Z$2)</f>
        <v>29.930999999999997</v>
      </c>
      <c r="AA350">
        <f>_xll.BDP($A350,AA$2)</f>
        <v>-2.5730000000000217</v>
      </c>
      <c r="AB350">
        <f>_xll.BDP($A350,AB$2)</f>
        <v>60.414999999999999</v>
      </c>
      <c r="AC350">
        <f>HLOOKUP(A350,'OperMarg BDH'!$B$1:$NK$4,4,FALSE)</f>
        <v>1.2001138315544329</v>
      </c>
      <c r="AD350">
        <f>HLOOKUP(A350,'FCFMarg BDH'!$B$1:$NK$4,4,FALSE)</f>
        <v>0.74147633216666553</v>
      </c>
    </row>
    <row r="351" spans="1:30" x14ac:dyDescent="0.25">
      <c r="A351" t="s">
        <v>504</v>
      </c>
      <c r="B351" t="s">
        <v>869</v>
      </c>
      <c r="H351" t="str">
        <f>_xll.BDP($A351,H$2)</f>
        <v>#N/A N/A</v>
      </c>
      <c r="I351" t="str">
        <f>_xll.BDP($A351,I$2)</f>
        <v>#N/A N/A</v>
      </c>
      <c r="J351" t="str">
        <f>_xll.BDP($A351,J$2)</f>
        <v>#N/A N/A</v>
      </c>
      <c r="K351" t="str">
        <f>_xll.BDP($A351,K$2)</f>
        <v>#N/A N/A</v>
      </c>
      <c r="L351" t="str">
        <f>_xll.BDP($A351,L$2)</f>
        <v>#N/A N/A</v>
      </c>
      <c r="M351" t="str">
        <f>_xll.BDP($A351,M$2)</f>
        <v>#N/A N/A</v>
      </c>
      <c r="O351">
        <f>_xll.BDP($A351,O$2)</f>
        <v>157.27199999999999</v>
      </c>
      <c r="P351">
        <f>_xll.BDP($A351,P$2)</f>
        <v>-14.684000000000001</v>
      </c>
      <c r="Q351">
        <f>_xll.BDP($A351,Q$2)</f>
        <v>-9.5744951421740687</v>
      </c>
      <c r="R351">
        <f>_xll.BDP($A351,R$2)</f>
        <v>-9.3366905742916746</v>
      </c>
      <c r="S351">
        <f>_xll.BDP($A351,S$2)</f>
        <v>-2.8679687500000002</v>
      </c>
      <c r="T351" t="str">
        <f>_xll.BDP($A351,T$2)</f>
        <v>#N/A N/A</v>
      </c>
      <c r="U351">
        <f>_xll.BDP($A351,U$2)</f>
        <v>-155.0625</v>
      </c>
      <c r="V351">
        <f>_xll.BDP($A351,V$2)</f>
        <v>434.16399999999999</v>
      </c>
      <c r="W351">
        <f>_xll.BDP($A351,W$2)</f>
        <v>-15.058</v>
      </c>
      <c r="X351">
        <f>_xll.BDP($A351,X$2)</f>
        <v>-75.520388681061107</v>
      </c>
      <c r="Y351">
        <f>_xll.BDP($A351,Y$2)</f>
        <v>1.1792778765627736</v>
      </c>
      <c r="Z351">
        <f>_xll.BDP($A351,Z$2)</f>
        <v>-6.7509999999999994</v>
      </c>
      <c r="AA351">
        <f>_xll.BDP($A351,AA$2)</f>
        <v>9.1420000000000101</v>
      </c>
      <c r="AB351">
        <f>_xll.BDP($A351,AB$2)</f>
        <v>93.55</v>
      </c>
      <c r="AC351">
        <f>HLOOKUP(A351,'OperMarg BDH'!$B$1:$NK$4,4,FALSE)</f>
        <v>4.0502562394968945E-2</v>
      </c>
      <c r="AD351">
        <f>HLOOKUP(A351,'FCFMarg BDH'!$B$1:$NK$4,4,FALSE)</f>
        <v>0.31162413390028432</v>
      </c>
    </row>
    <row r="352" spans="1:30" x14ac:dyDescent="0.25">
      <c r="A352" t="s">
        <v>505</v>
      </c>
      <c r="B352" t="s">
        <v>870</v>
      </c>
      <c r="H352" t="str">
        <f>_xll.BDP($A352,H$2)</f>
        <v>NR</v>
      </c>
      <c r="I352" t="str">
        <f>_xll.BDP($A352,I$2)</f>
        <v>#N/A N/A</v>
      </c>
      <c r="J352" t="str">
        <f>_xll.BDP($A352,J$2)</f>
        <v>#N/A N/A</v>
      </c>
      <c r="K352" t="str">
        <f>_xll.BDP($A352,K$2)</f>
        <v>WR</v>
      </c>
      <c r="L352" t="str">
        <f>_xll.BDP($A352,L$2)</f>
        <v>#N/A N/A</v>
      </c>
      <c r="M352" t="str">
        <f>_xll.BDP($A352,M$2)</f>
        <v>#N/A N/A</v>
      </c>
      <c r="O352">
        <f>_xll.BDP($A352,O$2)</f>
        <v>233.614</v>
      </c>
      <c r="P352">
        <f>_xll.BDP($A352,P$2)</f>
        <v>26.189999999999998</v>
      </c>
      <c r="Q352">
        <f>_xll.BDP($A352,Q$2)</f>
        <v>-22.491374660765192</v>
      </c>
      <c r="R352">
        <f>_xll.BDP($A352,R$2)</f>
        <v>11.210800722559435</v>
      </c>
      <c r="S352" t="str">
        <f>_xll.BDP($A352,S$2)</f>
        <v>#N/A N/A</v>
      </c>
      <c r="T352" t="str">
        <f>_xll.BDP($A352,T$2)</f>
        <v>#N/A N/A</v>
      </c>
      <c r="U352">
        <f>_xll.BDP($A352,U$2)</f>
        <v>-2498.1666666666665</v>
      </c>
      <c r="V352">
        <f>_xll.BDP($A352,V$2)</f>
        <v>211.35999999999999</v>
      </c>
      <c r="W352">
        <f>_xll.BDP($A352,W$2)</f>
        <v>-52.542999999999999</v>
      </c>
      <c r="X352">
        <f>_xll.BDP($A352,X$2)</f>
        <v>-64.100061928800642</v>
      </c>
      <c r="Y352">
        <f>_xll.BDP($A352,Y$2)</f>
        <v>0</v>
      </c>
      <c r="Z352">
        <f>_xll.BDP($A352,Z$2)</f>
        <v>36.845999999999997</v>
      </c>
      <c r="AA352">
        <f>_xll.BDP($A352,AA$2)</f>
        <v>-4.3270000000000124</v>
      </c>
      <c r="AB352">
        <f>_xll.BDP($A352,AB$2)</f>
        <v>68.313999999999993</v>
      </c>
      <c r="AC352">
        <f>HLOOKUP(A352,'OperMarg BDH'!$B$1:$NK$4,4,FALSE)</f>
        <v>-0.26069551282996084</v>
      </c>
      <c r="AD352">
        <f>HLOOKUP(A352,'FCFMarg BDH'!$B$1:$NK$4,4,FALSE)</f>
        <v>0.57293024489876732</v>
      </c>
    </row>
    <row r="353" spans="1:30" x14ac:dyDescent="0.25">
      <c r="A353" t="s">
        <v>506</v>
      </c>
      <c r="B353" t="s">
        <v>871</v>
      </c>
      <c r="H353" t="str">
        <f>_xll.BDP($A353,H$2)</f>
        <v>#N/A N/A</v>
      </c>
      <c r="I353" t="str">
        <f>_xll.BDP($A353,I$2)</f>
        <v>#N/A N/A</v>
      </c>
      <c r="J353" t="str">
        <f>_xll.BDP($A353,J$2)</f>
        <v>#N/A N/A</v>
      </c>
      <c r="K353" t="str">
        <f>_xll.BDP($A353,K$2)</f>
        <v>#N/A N/A</v>
      </c>
      <c r="L353" t="str">
        <f>_xll.BDP($A353,L$2)</f>
        <v>#N/A N/A</v>
      </c>
      <c r="M353" t="str">
        <f>_xll.BDP($A353,M$2)</f>
        <v>#N/A N/A</v>
      </c>
      <c r="O353">
        <f>_xll.BDP($A353,O$2)</f>
        <v>36.396000000000001</v>
      </c>
      <c r="P353">
        <f>_xll.BDP($A353,P$2)</f>
        <v>74.203999999999994</v>
      </c>
      <c r="Q353">
        <f>_xll.BDP($A353,Q$2)</f>
        <v>9.3526761182547524</v>
      </c>
      <c r="R353">
        <f>_xll.BDP($A353,R$2)</f>
        <v>203.87954720298933</v>
      </c>
      <c r="S353">
        <f>_xll.BDP($A353,S$2)</f>
        <v>2.8881018176156927</v>
      </c>
      <c r="T353">
        <f>_xll.BDP($A353,T$2)</f>
        <v>7.3387603541845241</v>
      </c>
      <c r="U353">
        <f>_xll.BDP($A353,U$2)</f>
        <v>0.94698404111441703</v>
      </c>
      <c r="V353">
        <f>_xll.BDP($A353,V$2)</f>
        <v>150.441</v>
      </c>
      <c r="W353">
        <f>_xll.BDP($A353,W$2)</f>
        <v>3.4039999999999999</v>
      </c>
      <c r="X353">
        <f>_xll.BDP($A353,X$2)</f>
        <v>-171.63514134863905</v>
      </c>
      <c r="Y353">
        <f>_xll.BDP($A353,Y$2)</f>
        <v>17.078456006009002</v>
      </c>
      <c r="Z353">
        <f>_xll.BDP($A353,Z$2)</f>
        <v>74.275999999999996</v>
      </c>
      <c r="AA353">
        <f>_xll.BDP($A353,AA$2)</f>
        <v>-31.77</v>
      </c>
      <c r="AB353">
        <f>_xll.BDP($A353,AB$2)</f>
        <v>93.876999999999995</v>
      </c>
      <c r="AC353">
        <f>HLOOKUP(A353,'OperMarg BDH'!$B$1:$NK$4,4,FALSE)</f>
        <v>-0.76995257524165239</v>
      </c>
      <c r="AD353">
        <f>HLOOKUP(A353,'FCFMarg BDH'!$B$1:$NK$4,4,FALSE)</f>
        <v>-0.68675936927126224</v>
      </c>
    </row>
    <row r="354" spans="1:30" x14ac:dyDescent="0.25">
      <c r="A354" t="s">
        <v>507</v>
      </c>
      <c r="B354" t="s">
        <v>872</v>
      </c>
      <c r="H354" t="str">
        <f>_xll.BDP($A354,H$2)</f>
        <v>#N/A N/A</v>
      </c>
      <c r="I354" t="str">
        <f>_xll.BDP($A354,I$2)</f>
        <v>#N/A N/A</v>
      </c>
      <c r="J354" t="str">
        <f>_xll.BDP($A354,J$2)</f>
        <v>#N/A N/A</v>
      </c>
      <c r="K354" t="str">
        <f>_xll.BDP($A354,K$2)</f>
        <v>#N/A N/A</v>
      </c>
      <c r="L354" t="str">
        <f>_xll.BDP($A354,L$2)</f>
        <v>#N/A N/A</v>
      </c>
      <c r="M354" t="str">
        <f>_xll.BDP($A354,M$2)</f>
        <v>#N/A N/A</v>
      </c>
      <c r="O354">
        <f>_xll.BDP($A354,O$2)</f>
        <v>74.616</v>
      </c>
      <c r="P354">
        <f>_xll.BDP($A354,P$2)</f>
        <v>-1.2949999999999999</v>
      </c>
      <c r="Q354">
        <f>_xll.BDP($A354,Q$2)</f>
        <v>-7.8334405489439263</v>
      </c>
      <c r="R354">
        <f>_xll.BDP($A354,R$2)</f>
        <v>-1.7355526964726062</v>
      </c>
      <c r="S354" t="str">
        <f>_xll.BDP($A354,S$2)</f>
        <v>#N/A N/A</v>
      </c>
      <c r="T354" t="str">
        <f>_xll.BDP($A354,T$2)</f>
        <v>#N/A N/A</v>
      </c>
      <c r="U354" t="str">
        <f>_xll.BDP($A354,U$2)</f>
        <v>#N/A N/A</v>
      </c>
      <c r="V354">
        <f>_xll.BDP($A354,V$2)</f>
        <v>47.253999999999998</v>
      </c>
      <c r="W354">
        <f>_xll.BDP($A354,W$2)</f>
        <v>-5.8449999999999998</v>
      </c>
      <c r="X354">
        <f>_xll.BDP($A354,X$2)</f>
        <v>-1255.932203389837</v>
      </c>
      <c r="Y354">
        <f>_xll.BDP($A354,Y$2)</f>
        <v>0</v>
      </c>
      <c r="Z354">
        <f>_xll.BDP($A354,Z$2)</f>
        <v>5.3999999999999999E-2</v>
      </c>
      <c r="AA354">
        <f>_xll.BDP($A354,AA$2)</f>
        <v>0.28200000000000358</v>
      </c>
      <c r="AB354">
        <f>_xll.BDP($A354,AB$2)</f>
        <v>9.6329999999999991</v>
      </c>
      <c r="AC354">
        <f>HLOOKUP(A354,'OperMarg BDH'!$B$1:$NK$4,4,FALSE)</f>
        <v>-0.71110032390122035</v>
      </c>
      <c r="AD354">
        <f>HLOOKUP(A354,'FCFMarg BDH'!$B$1:$NK$4,4,FALSE)</f>
        <v>-9.5480400610666542E-3</v>
      </c>
    </row>
    <row r="355" spans="1:30" x14ac:dyDescent="0.25">
      <c r="A355" t="s">
        <v>508</v>
      </c>
      <c r="B355" t="s">
        <v>873</v>
      </c>
      <c r="H355" t="str">
        <f>_xll.BDP($A355,H$2)</f>
        <v>#N/A N/A</v>
      </c>
      <c r="I355" t="str">
        <f>_xll.BDP($A355,I$2)</f>
        <v>#N/A N/A</v>
      </c>
      <c r="J355" t="str">
        <f>_xll.BDP($A355,J$2)</f>
        <v>#N/A N/A</v>
      </c>
      <c r="K355" t="str">
        <f>_xll.BDP($A355,K$2)</f>
        <v>#N/A N/A</v>
      </c>
      <c r="L355" t="str">
        <f>_xll.BDP($A355,L$2)</f>
        <v>#N/A N/A</v>
      </c>
      <c r="M355" t="str">
        <f>_xll.BDP($A355,M$2)</f>
        <v>#N/A N/A</v>
      </c>
      <c r="O355">
        <f>_xll.BDP($A355,O$2)</f>
        <v>155.047</v>
      </c>
      <c r="P355">
        <f>_xll.BDP($A355,P$2)</f>
        <v>9.3870000000000005</v>
      </c>
      <c r="Q355">
        <f>_xll.BDP($A355,Q$2)</f>
        <v>8.8437699536269641</v>
      </c>
      <c r="R355">
        <f>_xll.BDP($A355,R$2)</f>
        <v>6.0542932143156598</v>
      </c>
      <c r="S355" t="str">
        <f>_xll.BDP($A355,S$2)</f>
        <v>#N/A N/A</v>
      </c>
      <c r="T355">
        <f>_xll.BDP($A355,T$2)</f>
        <v>0</v>
      </c>
      <c r="U355" t="str">
        <f>_xll.BDP($A355,U$2)</f>
        <v>#N/A N/A</v>
      </c>
      <c r="V355">
        <f>_xll.BDP($A355,V$2)</f>
        <v>211.87699999999998</v>
      </c>
      <c r="W355">
        <f>_xll.BDP($A355,W$2)</f>
        <v>13.712</v>
      </c>
      <c r="X355">
        <f>_xll.BDP($A355,X$2)</f>
        <v>-56.580291258793416</v>
      </c>
      <c r="Y355">
        <f>_xll.BDP($A355,Y$2)</f>
        <v>0</v>
      </c>
      <c r="Z355">
        <f>_xll.BDP($A355,Z$2)</f>
        <v>10.331</v>
      </c>
      <c r="AA355">
        <f>_xll.BDP($A355,AA$2)</f>
        <v>2.9139999999999944</v>
      </c>
      <c r="AB355">
        <f>_xll.BDP($A355,AB$2)</f>
        <v>98.606999999999999</v>
      </c>
      <c r="AC355">
        <f>HLOOKUP(A355,'OperMarg BDH'!$B$1:$NK$4,4,FALSE)</f>
        <v>2.4540677712941807</v>
      </c>
      <c r="AD355">
        <f>HLOOKUP(A355,'FCFMarg BDH'!$B$1:$NK$4,4,FALSE)</f>
        <v>0.83358075854275138</v>
      </c>
    </row>
    <row r="356" spans="1:30" x14ac:dyDescent="0.25">
      <c r="A356" t="s">
        <v>509</v>
      </c>
      <c r="B356" t="s">
        <v>874</v>
      </c>
      <c r="H356" t="str">
        <f>_xll.BDP($A356,H$2)</f>
        <v>#N/A N/A</v>
      </c>
      <c r="I356" t="str">
        <f>_xll.BDP($A356,I$2)</f>
        <v>#N/A N/A</v>
      </c>
      <c r="J356" t="str">
        <f>_xll.BDP($A356,J$2)</f>
        <v>#N/A N/A</v>
      </c>
      <c r="K356" t="str">
        <f>_xll.BDP($A356,K$2)</f>
        <v>#N/A N/A</v>
      </c>
      <c r="L356" t="str">
        <f>_xll.BDP($A356,L$2)</f>
        <v>#N/A N/A</v>
      </c>
      <c r="M356" t="str">
        <f>_xll.BDP($A356,M$2)</f>
        <v>#N/A N/A</v>
      </c>
      <c r="O356">
        <f>_xll.BDP($A356,O$2)</f>
        <v>331.74900000000002</v>
      </c>
      <c r="P356">
        <f>_xll.BDP($A356,P$2)</f>
        <v>-8.4469999999999992</v>
      </c>
      <c r="Q356">
        <f>_xll.BDP($A356,Q$2)</f>
        <v>-21.646485746754323</v>
      </c>
      <c r="R356">
        <f>_xll.BDP($A356,R$2)</f>
        <v>-2.5462020985745246</v>
      </c>
      <c r="S356">
        <f>_xll.BDP($A356,S$2)</f>
        <v>-3.9527374824520352</v>
      </c>
      <c r="T356" t="str">
        <f>_xll.BDP($A356,T$2)</f>
        <v>#N/A N/A</v>
      </c>
      <c r="U356">
        <f>_xll.BDP($A356,U$2)</f>
        <v>-89.27591973244148</v>
      </c>
      <c r="V356">
        <f>_xll.BDP($A356,V$2)</f>
        <v>947.96899999999994</v>
      </c>
      <c r="W356">
        <f>_xll.BDP($A356,W$2)</f>
        <v>-71.811999999999998</v>
      </c>
      <c r="X356">
        <f>_xll.BDP($A356,X$2)</f>
        <v>-62.827627750791429</v>
      </c>
      <c r="Y356">
        <f>_xll.BDP($A356,Y$2)</f>
        <v>0.22542931256190865</v>
      </c>
      <c r="Z356">
        <f>_xll.BDP($A356,Z$2)</f>
        <v>0.72699999999999998</v>
      </c>
      <c r="AA356">
        <f>_xll.BDP($A356,AA$2)</f>
        <v>-62.268999999999977</v>
      </c>
      <c r="AB356">
        <f>_xll.BDP($A356,AB$2)</f>
        <v>210.79899999999998</v>
      </c>
      <c r="AC356">
        <f>HLOOKUP(A356,'OperMarg BDH'!$B$1:$NK$4,4,FALSE)</f>
        <v>-7.463842522213357E-2</v>
      </c>
      <c r="AD356">
        <f>HLOOKUP(A356,'FCFMarg BDH'!$B$1:$NK$4,4,FALSE)</f>
        <v>0.24157760978120726</v>
      </c>
    </row>
    <row r="357" spans="1:30" x14ac:dyDescent="0.25">
      <c r="A357" t="s">
        <v>510</v>
      </c>
      <c r="B357" t="s">
        <v>875</v>
      </c>
      <c r="H357" t="str">
        <f>_xll.BDP($A357,H$2)</f>
        <v>BB</v>
      </c>
      <c r="I357" t="str">
        <f>_xll.BDP($A357,I$2)</f>
        <v>#N/A N/A</v>
      </c>
      <c r="J357" t="str">
        <f>_xll.BDP($A357,J$2)</f>
        <v>#N/A N/A</v>
      </c>
      <c r="K357" t="str">
        <f>_xll.BDP($A357,K$2)</f>
        <v>#N/A N/A</v>
      </c>
      <c r="L357" t="str">
        <f>_xll.BDP($A357,L$2)</f>
        <v>Ba3</v>
      </c>
      <c r="M357" t="str">
        <f>_xll.BDP($A357,M$2)</f>
        <v>#N/A N/A</v>
      </c>
      <c r="O357">
        <f>_xll.BDP($A357,O$2)</f>
        <v>907.29200000000003</v>
      </c>
      <c r="P357">
        <f>_xll.BDP($A357,P$2)</f>
        <v>162.559</v>
      </c>
      <c r="Q357">
        <f>_xll.BDP($A357,Q$2)</f>
        <v>13.478130524682241</v>
      </c>
      <c r="R357">
        <f>_xll.BDP($A357,R$2)</f>
        <v>17.916944048883931</v>
      </c>
      <c r="S357">
        <f>_xll.BDP($A357,S$2)</f>
        <v>0.2530554106960779</v>
      </c>
      <c r="T357">
        <f>_xll.BDP($A357,T$2)</f>
        <v>4.3659007945028989</v>
      </c>
      <c r="U357">
        <f>_xll.BDP($A357,U$2)</f>
        <v>5.985695097380793</v>
      </c>
      <c r="V357">
        <f>_xll.BDP($A357,V$2)</f>
        <v>1772.9069999999999</v>
      </c>
      <c r="W357">
        <f>_xll.BDP($A357,W$2)</f>
        <v>122.286</v>
      </c>
      <c r="X357">
        <f>_xll.BDP($A357,X$2)</f>
        <v>36.599496460375477</v>
      </c>
      <c r="Y357">
        <f>_xll.BDP($A357,Y$2)</f>
        <v>36.233429051834079</v>
      </c>
      <c r="Z357">
        <f>_xll.BDP($A357,Z$2)</f>
        <v>178.28399999999999</v>
      </c>
      <c r="AA357">
        <f>_xll.BDP($A357,AA$2)</f>
        <v>-12.947999999999922</v>
      </c>
      <c r="AB357">
        <f>_xll.BDP($A357,AB$2)</f>
        <v>378.61799999999999</v>
      </c>
      <c r="AC357">
        <f>HLOOKUP(A357,'OperMarg BDH'!$B$1:$NK$4,4,FALSE)</f>
        <v>2.1058023160151302</v>
      </c>
      <c r="AD357">
        <f>HLOOKUP(A357,'FCFMarg BDH'!$B$1:$NK$4,4,FALSE)</f>
        <v>1.585918824832518</v>
      </c>
    </row>
    <row r="358" spans="1:30" x14ac:dyDescent="0.25">
      <c r="A358" t="s">
        <v>511</v>
      </c>
      <c r="B358" t="s">
        <v>876</v>
      </c>
      <c r="H358" t="str">
        <f>_xll.BDP($A358,H$2)</f>
        <v>BB+</v>
      </c>
      <c r="I358" t="str">
        <f>_xll.BDP($A358,I$2)</f>
        <v>#N/A N/A</v>
      </c>
      <c r="J358" t="str">
        <f>_xll.BDP($A358,J$2)</f>
        <v>Baa3</v>
      </c>
      <c r="K358" t="str">
        <f>_xll.BDP($A358,K$2)</f>
        <v>#N/A N/A</v>
      </c>
      <c r="L358" t="str">
        <f>_xll.BDP($A358,L$2)</f>
        <v>Ba2</v>
      </c>
      <c r="M358" t="str">
        <f>_xll.BDP($A358,M$2)</f>
        <v>#N/A N/A</v>
      </c>
      <c r="O358">
        <f>_xll.BDP($A358,O$2)</f>
        <v>965.08699999999999</v>
      </c>
      <c r="P358">
        <f>_xll.BDP($A358,P$2)</f>
        <v>513.80300000000011</v>
      </c>
      <c r="Q358">
        <f>_xll.BDP($A358,Q$2)</f>
        <v>54.73413277766668</v>
      </c>
      <c r="R358">
        <f>_xll.BDP($A358,R$2)</f>
        <v>53.239034408296881</v>
      </c>
      <c r="S358">
        <f>_xll.BDP($A358,S$2)</f>
        <v>0.37393163015190073</v>
      </c>
      <c r="T358">
        <f>_xll.BDP($A358,T$2)</f>
        <v>2.2371560765761664</v>
      </c>
      <c r="U358">
        <f>_xll.BDP($A358,U$2)</f>
        <v>7.8769278099543873</v>
      </c>
      <c r="V358">
        <f>_xll.BDP($A358,V$2)</f>
        <v>2660.7669999999998</v>
      </c>
      <c r="W358">
        <f>_xll.BDP($A358,W$2)</f>
        <v>528.23199999999997</v>
      </c>
      <c r="X358" t="str">
        <f>_xll.BDP($A358,X$2)</f>
        <v>#N/A N/A</v>
      </c>
      <c r="Y358">
        <f>_xll.BDP($A358,Y$2)</f>
        <v>51.641350031776554</v>
      </c>
      <c r="Z358">
        <f>_xll.BDP($A358,Z$2)</f>
        <v>579.39699999999993</v>
      </c>
      <c r="AA358">
        <f>_xll.BDP($A358,AA$2)</f>
        <v>-717.22600000000023</v>
      </c>
      <c r="AB358">
        <f>_xll.BDP($A358,AB$2)</f>
        <v>339.22299999999996</v>
      </c>
      <c r="AC358">
        <f>HLOOKUP(A358,'OperMarg BDH'!$B$1:$NK$4,4,FALSE)</f>
        <v>13.653548416447157</v>
      </c>
      <c r="AD358">
        <f>HLOOKUP(A358,'FCFMarg BDH'!$B$1:$NK$4,4,FALSE)</f>
        <v>2.8064500112270245</v>
      </c>
    </row>
    <row r="359" spans="1:30" x14ac:dyDescent="0.25">
      <c r="A359" t="s">
        <v>102</v>
      </c>
      <c r="B359" t="s">
        <v>877</v>
      </c>
      <c r="H359" t="str">
        <f>_xll.BDP($A359,H$2)</f>
        <v>BBB-</v>
      </c>
      <c r="I359" t="str">
        <f>_xll.BDP($A359,I$2)</f>
        <v>A-</v>
      </c>
      <c r="J359" t="str">
        <f>_xll.BDP($A359,J$2)</f>
        <v>Baa3</v>
      </c>
      <c r="K359" t="str">
        <f>_xll.BDP($A359,K$2)</f>
        <v>#N/A N/A</v>
      </c>
      <c r="L359" t="str">
        <f>_xll.BDP($A359,L$2)</f>
        <v>Baa3</v>
      </c>
      <c r="M359" t="str">
        <f>_xll.BDP($A359,M$2)</f>
        <v>BBB+</v>
      </c>
      <c r="O359">
        <f>_xll.BDP($A359,O$2)</f>
        <v>1595.703</v>
      </c>
      <c r="P359">
        <f>_xll.BDP($A359,P$2)</f>
        <v>360.94400000000002</v>
      </c>
      <c r="Q359">
        <f>_xll.BDP($A359,Q$2)</f>
        <v>38.49507082458328</v>
      </c>
      <c r="R359">
        <f>_xll.BDP($A359,R$2)</f>
        <v>22.619748161155304</v>
      </c>
      <c r="S359">
        <f>_xll.BDP($A359,S$2)</f>
        <v>0.28289652610301691</v>
      </c>
      <c r="T359">
        <f>_xll.BDP($A359,T$2)</f>
        <v>1.6548092155710297</v>
      </c>
      <c r="U359">
        <f>_xll.BDP($A359,U$2)</f>
        <v>9.8356230955132933</v>
      </c>
      <c r="V359">
        <f>_xll.BDP($A359,V$2)</f>
        <v>2504.451</v>
      </c>
      <c r="W359">
        <f>_xll.BDP($A359,W$2)</f>
        <v>614.26699999999994</v>
      </c>
      <c r="X359">
        <f>_xll.BDP($A359,X$2)</f>
        <v>202.00825801833133</v>
      </c>
      <c r="Y359">
        <f>_xll.BDP($A359,Y$2)</f>
        <v>50.944777917395875</v>
      </c>
      <c r="Z359">
        <f>_xll.BDP($A359,Z$2)</f>
        <v>506.91999999999996</v>
      </c>
      <c r="AA359">
        <f>_xll.BDP($A359,AA$2)</f>
        <v>-27.367999999999995</v>
      </c>
      <c r="AB359">
        <f>_xll.BDP($A359,AB$2)</f>
        <v>165.80099999999999</v>
      </c>
      <c r="AC359">
        <f>HLOOKUP(A359,'OperMarg BDH'!$B$1:$NK$4,4,FALSE)</f>
        <v>27.849266403541424</v>
      </c>
      <c r="AD359">
        <f>HLOOKUP(A359,'FCFMarg BDH'!$B$1:$NK$4,4,FALSE)</f>
        <v>1.3271919189026222</v>
      </c>
    </row>
    <row r="360" spans="1:30" x14ac:dyDescent="0.25">
      <c r="A360" t="s">
        <v>512</v>
      </c>
      <c r="B360" t="s">
        <v>878</v>
      </c>
      <c r="H360" t="str">
        <f>_xll.BDP($A360,H$2)</f>
        <v>B+</v>
      </c>
      <c r="I360" t="str">
        <f>_xll.BDP($A360,I$2)</f>
        <v>#N/A N/A</v>
      </c>
      <c r="J360" t="str">
        <f>_xll.BDP($A360,J$2)</f>
        <v>B2</v>
      </c>
      <c r="K360" t="str">
        <f>_xll.BDP($A360,K$2)</f>
        <v>#N/A N/A</v>
      </c>
      <c r="L360" t="str">
        <f>_xll.BDP($A360,L$2)</f>
        <v>B1</v>
      </c>
      <c r="M360" t="str">
        <f>_xll.BDP($A360,M$2)</f>
        <v>#N/A N/A</v>
      </c>
      <c r="O360">
        <f>_xll.BDP($A360,O$2)</f>
        <v>1351.462</v>
      </c>
      <c r="P360">
        <f>_xll.BDP($A360,P$2)</f>
        <v>-102.48500000000001</v>
      </c>
      <c r="Q360">
        <f>_xll.BDP($A360,Q$2)</f>
        <v>0.24410601259968831</v>
      </c>
      <c r="R360">
        <f>_xll.BDP($A360,R$2)</f>
        <v>-7.5832690819275728</v>
      </c>
      <c r="S360">
        <f>_xll.BDP($A360,S$2)</f>
        <v>-0.14818172485638731</v>
      </c>
      <c r="T360">
        <f>_xll.BDP($A360,T$2)</f>
        <v>4.0846053543893781</v>
      </c>
      <c r="U360">
        <f>_xll.BDP($A360,U$2)</f>
        <v>4.0914679178070283</v>
      </c>
      <c r="V360">
        <f>_xll.BDP($A360,V$2)</f>
        <v>1960.115</v>
      </c>
      <c r="W360">
        <f>_xll.BDP($A360,W$2)</f>
        <v>3.2989999999999999</v>
      </c>
      <c r="X360">
        <f>_xll.BDP($A360,X$2)</f>
        <v>66.896956060149904</v>
      </c>
      <c r="Y360">
        <f>_xll.BDP($A360,Y$2)</f>
        <v>35.284511367955453</v>
      </c>
      <c r="Z360">
        <f>_xll.BDP($A360,Z$2)</f>
        <v>205.14</v>
      </c>
      <c r="AA360">
        <f>_xll.BDP($A360,AA$2)</f>
        <v>6.0869999999999322</v>
      </c>
      <c r="AB360">
        <f>_xll.BDP($A360,AB$2)</f>
        <v>58.346999999999994</v>
      </c>
      <c r="AC360">
        <f>HLOOKUP(A360,'OperMarg BDH'!$B$1:$NK$4,4,FALSE)</f>
        <v>-0.25943010782555648</v>
      </c>
      <c r="AD360">
        <f>HLOOKUP(A360,'FCFMarg BDH'!$B$1:$NK$4,4,FALSE)</f>
        <v>-0.57964336279224937</v>
      </c>
    </row>
    <row r="361" spans="1:30" x14ac:dyDescent="0.25">
      <c r="A361" t="s">
        <v>513</v>
      </c>
      <c r="B361" t="s">
        <v>879</v>
      </c>
      <c r="H361" t="str">
        <f>_xll.BDP($A361,H$2)</f>
        <v>B+</v>
      </c>
      <c r="I361" t="str">
        <f>_xll.BDP($A361,I$2)</f>
        <v>#N/A N/A</v>
      </c>
      <c r="J361" t="str">
        <f>_xll.BDP($A361,J$2)</f>
        <v>#N/A N/A</v>
      </c>
      <c r="K361" t="str">
        <f>_xll.BDP($A361,K$2)</f>
        <v>#N/A N/A</v>
      </c>
      <c r="L361" t="str">
        <f>_xll.BDP($A361,L$2)</f>
        <v>#N/A N/A</v>
      </c>
      <c r="M361" t="str">
        <f>_xll.BDP($A361,M$2)</f>
        <v>#N/A N/A</v>
      </c>
      <c r="O361">
        <f>_xll.BDP($A361,O$2)</f>
        <v>1171.046</v>
      </c>
      <c r="P361">
        <f>_xll.BDP($A361,P$2)</f>
        <v>-18.650000000000006</v>
      </c>
      <c r="Q361">
        <f>_xll.BDP($A361,Q$2)</f>
        <v>2.1516661173002598</v>
      </c>
      <c r="R361">
        <f>_xll.BDP($A361,R$2)</f>
        <v>-1.5925932883934537</v>
      </c>
      <c r="S361">
        <f>_xll.BDP($A361,S$2)</f>
        <v>-3.2553958404245117E-2</v>
      </c>
      <c r="T361">
        <f>_xll.BDP($A361,T$2)</f>
        <v>4.8611472474326209</v>
      </c>
      <c r="U361" t="str">
        <f>_xll.BDP($A361,U$2)</f>
        <v>#N/A N/A</v>
      </c>
      <c r="V361">
        <f>_xll.BDP($A361,V$2)</f>
        <v>1118.4169999999999</v>
      </c>
      <c r="W361">
        <f>_xll.BDP($A361,W$2)</f>
        <v>25.196999999999999</v>
      </c>
      <c r="X361">
        <f>_xll.BDP($A361,X$2)</f>
        <v>243.73765217227671</v>
      </c>
      <c r="Y361">
        <f>_xll.BDP($A361,Y$2)</f>
        <v>51.2237385518997</v>
      </c>
      <c r="Z361">
        <f>_xll.BDP($A361,Z$2)</f>
        <v>89.870999999999995</v>
      </c>
      <c r="AA361">
        <f>_xll.BDP($A361,AA$2)</f>
        <v>-15.216000000000065</v>
      </c>
      <c r="AB361">
        <f>_xll.BDP($A361,AB$2)</f>
        <v>54.738</v>
      </c>
      <c r="AC361">
        <f>HLOOKUP(A361,'OperMarg BDH'!$B$1:$NK$4,4,FALSE)</f>
        <v>1.1761470639880718</v>
      </c>
      <c r="AD361">
        <f>HLOOKUP(A361,'FCFMarg BDH'!$B$1:$NK$4,4,FALSE)</f>
        <v>-0.6764272813287292</v>
      </c>
    </row>
    <row r="362" spans="1:30" x14ac:dyDescent="0.25">
      <c r="A362" t="s">
        <v>514</v>
      </c>
      <c r="B362" t="s">
        <v>880</v>
      </c>
      <c r="H362" t="str">
        <f>_xll.BDP($A362,H$2)</f>
        <v>#N/A N/A</v>
      </c>
      <c r="I362" t="str">
        <f>_xll.BDP($A362,I$2)</f>
        <v>#N/A N/A</v>
      </c>
      <c r="J362" t="str">
        <f>_xll.BDP($A362,J$2)</f>
        <v>#N/A N/A</v>
      </c>
      <c r="K362" t="str">
        <f>_xll.BDP($A362,K$2)</f>
        <v>#N/A N/A</v>
      </c>
      <c r="L362" t="str">
        <f>_xll.BDP($A362,L$2)</f>
        <v>#N/A N/A</v>
      </c>
      <c r="M362" t="str">
        <f>_xll.BDP($A362,M$2)</f>
        <v>#N/A N/A</v>
      </c>
      <c r="O362">
        <f>_xll.BDP($A362,O$2)</f>
        <v>17.984999999999999</v>
      </c>
      <c r="P362">
        <f>_xll.BDP($A362,P$2)</f>
        <v>-33.788000000000004</v>
      </c>
      <c r="Q362">
        <f>_xll.BDP($A362,Q$2)</f>
        <v>-366.18849040867389</v>
      </c>
      <c r="R362">
        <f>_xll.BDP($A362,R$2)</f>
        <v>-187.86766750069506</v>
      </c>
      <c r="S362">
        <f>_xll.BDP($A362,S$2)</f>
        <v>-2.2525333333333335</v>
      </c>
      <c r="T362" t="str">
        <f>_xll.BDP($A362,T$2)</f>
        <v>#N/A N/A</v>
      </c>
      <c r="U362">
        <f>_xll.BDP($A362,U$2)</f>
        <v>-22.201851851851849</v>
      </c>
      <c r="V362">
        <f>_xll.BDP($A362,V$2)</f>
        <v>79.09899999999999</v>
      </c>
      <c r="W362">
        <f>_xll.BDP($A362,W$2)</f>
        <v>-65.858999999999995</v>
      </c>
      <c r="X362">
        <f>_xll.BDP($A362,X$2)</f>
        <v>37.668961358725724</v>
      </c>
      <c r="Y362">
        <f>_xll.BDP($A362,Y$2)</f>
        <v>18.963577289219838</v>
      </c>
      <c r="Z362">
        <f>_xll.BDP($A362,Z$2)</f>
        <v>-33.562999999999995</v>
      </c>
      <c r="AA362">
        <f>_xll.BDP($A362,AA$2)</f>
        <v>1.8210000000000015</v>
      </c>
      <c r="AB362">
        <f>_xll.BDP($A362,AB$2)</f>
        <v>6.9999999999999993E-3</v>
      </c>
      <c r="AC362">
        <f>HLOOKUP(A362,'OperMarg BDH'!$B$1:$NK$4,4,FALSE)</f>
        <v>-0.79179547995391109</v>
      </c>
      <c r="AD362">
        <f>HLOOKUP(A362,'FCFMarg BDH'!$B$1:$NK$4,4,FALSE)</f>
        <v>-0.65459039758988824</v>
      </c>
    </row>
    <row r="363" spans="1:30" x14ac:dyDescent="0.25">
      <c r="A363" t="s">
        <v>515</v>
      </c>
      <c r="B363" t="s">
        <v>881</v>
      </c>
      <c r="H363" t="str">
        <f>_xll.BDP($A363,H$2)</f>
        <v>#N/A N/A</v>
      </c>
      <c r="I363" t="str">
        <f>_xll.BDP($A363,I$2)</f>
        <v>#N/A N/A</v>
      </c>
      <c r="J363" t="str">
        <f>_xll.BDP($A363,J$2)</f>
        <v>#N/A N/A</v>
      </c>
      <c r="K363" t="str">
        <f>_xll.BDP($A363,K$2)</f>
        <v>#N/A N/A</v>
      </c>
      <c r="L363" t="str">
        <f>_xll.BDP($A363,L$2)</f>
        <v>#N/A N/A</v>
      </c>
      <c r="M363" t="str">
        <f>_xll.BDP($A363,M$2)</f>
        <v>#N/A N/A</v>
      </c>
      <c r="O363">
        <f>_xll.BDP($A363,O$2)</f>
        <v>396.93299999999999</v>
      </c>
      <c r="P363">
        <f>_xll.BDP($A363,P$2)</f>
        <v>41.436999999999998</v>
      </c>
      <c r="Q363">
        <f>_xll.BDP($A363,Q$2)</f>
        <v>10.68492667528273</v>
      </c>
      <c r="R363">
        <f>_xll.BDP($A363,R$2)</f>
        <v>10.43929328123386</v>
      </c>
      <c r="S363">
        <f>_xll.BDP($A363,S$2)</f>
        <v>7.0941619585687379</v>
      </c>
      <c r="T363">
        <f>_xll.BDP($A363,T$2)</f>
        <v>0</v>
      </c>
      <c r="U363" t="str">
        <f>_xll.BDP($A363,U$2)</f>
        <v>#N/A N/A</v>
      </c>
      <c r="V363">
        <f>_xll.BDP($A363,V$2)</f>
        <v>449.42499999999995</v>
      </c>
      <c r="W363">
        <f>_xll.BDP($A363,W$2)</f>
        <v>42.411999999999999</v>
      </c>
      <c r="X363">
        <f>_xll.BDP($A363,X$2)</f>
        <v>-35.503515384821014</v>
      </c>
      <c r="Y363">
        <f>_xll.BDP($A363,Y$2)</f>
        <v>1.2996606775324024</v>
      </c>
      <c r="Z363">
        <f>_xll.BDP($A363,Z$2)</f>
        <v>48.918999999999997</v>
      </c>
      <c r="AA363">
        <f>_xll.BDP($A363,AA$2)</f>
        <v>-4.3289999999999864</v>
      </c>
      <c r="AB363">
        <f>_xll.BDP($A363,AB$2)</f>
        <v>82.760999999999996</v>
      </c>
      <c r="AC363">
        <f>HLOOKUP(A363,'OperMarg BDH'!$B$1:$NK$4,4,FALSE)</f>
        <v>9.9690808105641366</v>
      </c>
      <c r="AD363">
        <f>HLOOKUP(A363,'FCFMarg BDH'!$B$1:$NK$4,4,FALSE)</f>
        <v>0.52581941195919946</v>
      </c>
    </row>
    <row r="364" spans="1:30" x14ac:dyDescent="0.25">
      <c r="A364" t="s">
        <v>516</v>
      </c>
      <c r="B364" t="s">
        <v>882</v>
      </c>
      <c r="H364" t="str">
        <f>_xll.BDP($A364,H$2)</f>
        <v>NR</v>
      </c>
      <c r="I364" t="str">
        <f>_xll.BDP($A364,I$2)</f>
        <v>#N/A N/A</v>
      </c>
      <c r="J364" t="str">
        <f>_xll.BDP($A364,J$2)</f>
        <v>#N/A N/A</v>
      </c>
      <c r="K364" t="str">
        <f>_xll.BDP($A364,K$2)</f>
        <v>WR</v>
      </c>
      <c r="L364" t="str">
        <f>_xll.BDP($A364,L$2)</f>
        <v>#N/A N/A</v>
      </c>
      <c r="M364" t="str">
        <f>_xll.BDP($A364,M$2)</f>
        <v>C</v>
      </c>
      <c r="O364">
        <f>_xll.BDP($A364,O$2)</f>
        <v>103.773</v>
      </c>
      <c r="P364">
        <f>_xll.BDP($A364,P$2)</f>
        <v>-10.425000000000001</v>
      </c>
      <c r="Q364">
        <f>_xll.BDP($A364,Q$2)</f>
        <v>-14.911393136943135</v>
      </c>
      <c r="R364">
        <f>_xll.BDP($A364,R$2)</f>
        <v>-10.045965713624932</v>
      </c>
      <c r="S364">
        <f>_xll.BDP($A364,S$2)</f>
        <v>-0.17160493827160495</v>
      </c>
      <c r="T364" t="str">
        <f>_xll.BDP($A364,T$2)</f>
        <v>#N/A N/A</v>
      </c>
      <c r="U364" t="str">
        <f>_xll.BDP($A364,U$2)</f>
        <v>#N/A N/A</v>
      </c>
      <c r="V364">
        <f>_xll.BDP($A364,V$2)</f>
        <v>98.960999999999999</v>
      </c>
      <c r="W364">
        <f>_xll.BDP($A364,W$2)</f>
        <v>-15.473999999999998</v>
      </c>
      <c r="X364">
        <f>_xll.BDP($A364,X$2)</f>
        <v>-50.999497108372729</v>
      </c>
      <c r="Y364">
        <f>_xll.BDP($A364,Y$2)</f>
        <v>61.387819444023407</v>
      </c>
      <c r="Z364">
        <f>_xll.BDP($A364,Z$2)</f>
        <v>-9.1189999999999998</v>
      </c>
      <c r="AA364">
        <f>_xll.BDP($A364,AA$2)</f>
        <v>-4.3030000000000008</v>
      </c>
      <c r="AB364">
        <f>_xll.BDP($A364,AB$2)</f>
        <v>68.863</v>
      </c>
      <c r="AC364">
        <f>HLOOKUP(A364,'OperMarg BDH'!$B$1:$NK$4,4,FALSE)</f>
        <v>-0.97217714478407991</v>
      </c>
      <c r="AD364">
        <f>HLOOKUP(A364,'FCFMarg BDH'!$B$1:$NK$4,4,FALSE)</f>
        <v>-0.48276030775009726</v>
      </c>
    </row>
    <row r="365" spans="1:30" x14ac:dyDescent="0.25">
      <c r="A365" t="s">
        <v>517</v>
      </c>
      <c r="B365" t="s">
        <v>883</v>
      </c>
      <c r="H365" t="str">
        <f>_xll.BDP($A365,H$2)</f>
        <v>#N/A N/A</v>
      </c>
      <c r="I365" t="str">
        <f>_xll.BDP($A365,I$2)</f>
        <v>#N/A N/A</v>
      </c>
      <c r="J365" t="str">
        <f>_xll.BDP($A365,J$2)</f>
        <v>#N/A N/A</v>
      </c>
      <c r="K365" t="str">
        <f>_xll.BDP($A365,K$2)</f>
        <v>#N/A N/A</v>
      </c>
      <c r="L365" t="str">
        <f>_xll.BDP($A365,L$2)</f>
        <v>#N/A N/A</v>
      </c>
      <c r="M365" t="str">
        <f>_xll.BDP($A365,M$2)</f>
        <v>#N/A N/A</v>
      </c>
      <c r="O365">
        <f>_xll.BDP($A365,O$2)</f>
        <v>24.400852</v>
      </c>
      <c r="P365">
        <f>_xll.BDP($A365,P$2)</f>
        <v>-11.733713</v>
      </c>
      <c r="Q365">
        <f>_xll.BDP($A365,Q$2)</f>
        <v>-71.743306340286807</v>
      </c>
      <c r="R365">
        <f>_xll.BDP($A365,R$2)</f>
        <v>-48.087308590700026</v>
      </c>
      <c r="S365">
        <f>_xll.BDP($A365,S$2)</f>
        <v>-8.2013217213830902</v>
      </c>
      <c r="T365" t="str">
        <f>_xll.BDP($A365,T$2)</f>
        <v>#N/A N/A</v>
      </c>
      <c r="U365" t="str">
        <f>_xll.BDP($A365,U$2)</f>
        <v>#N/A N/A</v>
      </c>
      <c r="V365">
        <f>_xll.BDP($A365,V$2)</f>
        <v>11.824909</v>
      </c>
      <c r="W365">
        <f>_xll.BDP($A365,W$2)</f>
        <v>-17.505977999999999</v>
      </c>
      <c r="X365" t="str">
        <f>_xll.BDP($A365,X$2)</f>
        <v>#N/A N/A</v>
      </c>
      <c r="Y365">
        <f>_xll.BDP($A365,Y$2)</f>
        <v>12.099120593655307</v>
      </c>
      <c r="Z365">
        <f>_xll.BDP($A365,Z$2)</f>
        <v>-11.546998</v>
      </c>
      <c r="AA365">
        <f>_xll.BDP($A365,AA$2)</f>
        <v>-2.6216560000000007</v>
      </c>
      <c r="AB365">
        <f>_xll.BDP($A365,AB$2)</f>
        <v>2.1201019999999997</v>
      </c>
      <c r="AC365">
        <f>HLOOKUP(A365,'OperMarg BDH'!$B$1:$NK$4,4,FALSE)</f>
        <v>-2.1641065871138512</v>
      </c>
      <c r="AD365">
        <f>HLOOKUP(A365,'FCFMarg BDH'!$B$1:$NK$4,4,FALSE)</f>
        <v>-2.2279396077843443</v>
      </c>
    </row>
    <row r="366" spans="1:30" x14ac:dyDescent="0.25">
      <c r="A366" t="s">
        <v>518</v>
      </c>
      <c r="B366" t="s">
        <v>884</v>
      </c>
      <c r="H366" t="str">
        <f>_xll.BDP($A366,H$2)</f>
        <v>#N/A N/A</v>
      </c>
      <c r="I366" t="str">
        <f>_xll.BDP($A366,I$2)</f>
        <v>#N/A N/A</v>
      </c>
      <c r="J366" t="str">
        <f>_xll.BDP($A366,J$2)</f>
        <v>#N/A N/A</v>
      </c>
      <c r="K366" t="str">
        <f>_xll.BDP($A366,K$2)</f>
        <v>#N/A N/A</v>
      </c>
      <c r="L366" t="str">
        <f>_xll.BDP($A366,L$2)</f>
        <v>#N/A N/A</v>
      </c>
      <c r="M366" t="str">
        <f>_xll.BDP($A366,M$2)</f>
        <v>#N/A N/A</v>
      </c>
      <c r="O366">
        <f>_xll.BDP($A366,O$2)</f>
        <v>300.39</v>
      </c>
      <c r="P366">
        <f>_xll.BDP($A366,P$2)</f>
        <v>10.119</v>
      </c>
      <c r="Q366">
        <f>_xll.BDP($A366,Q$2)</f>
        <v>2.9461699790272649</v>
      </c>
      <c r="R366">
        <f>_xll.BDP($A366,R$2)</f>
        <v>3.3686207929691401</v>
      </c>
      <c r="S366" t="str">
        <f>_xll.BDP($A366,S$2)</f>
        <v>#N/A N/A</v>
      </c>
      <c r="T366">
        <f>_xll.BDP($A366,T$2)</f>
        <v>0</v>
      </c>
      <c r="U366" t="str">
        <f>_xll.BDP($A366,U$2)</f>
        <v>#N/A N/A</v>
      </c>
      <c r="V366">
        <f>_xll.BDP($A366,V$2)</f>
        <v>94.759999999999991</v>
      </c>
      <c r="W366">
        <f>_xll.BDP($A366,W$2)</f>
        <v>8.85</v>
      </c>
      <c r="X366">
        <f>_xll.BDP($A366,X$2)</f>
        <v>-56.475907951959904</v>
      </c>
      <c r="Y366">
        <f>_xll.BDP($A366,Y$2)</f>
        <v>0</v>
      </c>
      <c r="Z366">
        <f>_xll.BDP($A366,Z$2)</f>
        <v>10.337999999999999</v>
      </c>
      <c r="AA366">
        <f>_xll.BDP($A366,AA$2)</f>
        <v>-0.99399999999999977</v>
      </c>
      <c r="AB366">
        <f>_xll.BDP($A366,AB$2)</f>
        <v>19.608999999999998</v>
      </c>
      <c r="AC366">
        <f>HLOOKUP(A366,'OperMarg BDH'!$B$1:$NK$4,4,FALSE)</f>
        <v>4.3494089199185861</v>
      </c>
      <c r="AD366">
        <f>HLOOKUP(A366,'FCFMarg BDH'!$B$1:$NK$4,4,FALSE)</f>
        <v>0.12858171835022383</v>
      </c>
    </row>
    <row r="367" spans="1:30" x14ac:dyDescent="0.25">
      <c r="A367" t="s">
        <v>519</v>
      </c>
      <c r="B367" t="s">
        <v>885</v>
      </c>
      <c r="H367" t="str">
        <f>_xll.BDP($A367,H$2)</f>
        <v>NR</v>
      </c>
      <c r="I367" t="str">
        <f>_xll.BDP($A367,I$2)</f>
        <v>#N/A N/A</v>
      </c>
      <c r="J367" t="str">
        <f>_xll.BDP($A367,J$2)</f>
        <v>#N/A N/A</v>
      </c>
      <c r="K367" t="str">
        <f>_xll.BDP($A367,K$2)</f>
        <v>#N/A N/A</v>
      </c>
      <c r="L367" t="str">
        <f>_xll.BDP($A367,L$2)</f>
        <v>#N/A N/A</v>
      </c>
      <c r="M367" t="str">
        <f>_xll.BDP($A367,M$2)</f>
        <v>#N/A N/A</v>
      </c>
      <c r="O367">
        <f>_xll.BDP($A367,O$2)</f>
        <v>492.315</v>
      </c>
      <c r="P367">
        <f>_xll.BDP($A367,P$2)</f>
        <v>87.747</v>
      </c>
      <c r="Q367">
        <f>_xll.BDP($A367,Q$2)</f>
        <v>2.0801722474432021</v>
      </c>
      <c r="R367">
        <f>_xll.BDP($A367,R$2)</f>
        <v>17.82334480972548</v>
      </c>
      <c r="S367">
        <f>_xll.BDP($A367,S$2)</f>
        <v>0.15583066355053882</v>
      </c>
      <c r="T367">
        <f>_xll.BDP($A367,T$2)</f>
        <v>4.7049767051641354</v>
      </c>
      <c r="U367" t="str">
        <f>_xll.BDP($A367,U$2)</f>
        <v>#N/A N/A</v>
      </c>
      <c r="V367">
        <f>_xll.BDP($A367,V$2)</f>
        <v>1277.759</v>
      </c>
      <c r="W367">
        <f>_xll.BDP($A367,W$2)</f>
        <v>10.241</v>
      </c>
      <c r="X367">
        <f>_xll.BDP($A367,X$2)</f>
        <v>323.0239054367961</v>
      </c>
      <c r="Y367">
        <f>_xll.BDP($A367,Y$2)</f>
        <v>44.068717183756874</v>
      </c>
      <c r="Z367">
        <f>_xll.BDP($A367,Z$2)</f>
        <v>102.46</v>
      </c>
      <c r="AA367">
        <f>_xll.BDP($A367,AA$2)</f>
        <v>-2.0479999999999876</v>
      </c>
      <c r="AB367">
        <f>_xll.BDP($A367,AB$2)</f>
        <v>13.805999999999999</v>
      </c>
      <c r="AC367">
        <f>HLOOKUP(A367,'OperMarg BDH'!$B$1:$NK$4,4,FALSE)</f>
        <v>-0.38546432768240207</v>
      </c>
      <c r="AD367">
        <f>HLOOKUP(A367,'FCFMarg BDH'!$B$1:$NK$4,4,FALSE)</f>
        <v>2.0969340217351986</v>
      </c>
    </row>
    <row r="368" spans="1:30" x14ac:dyDescent="0.25">
      <c r="A368" t="s">
        <v>31</v>
      </c>
      <c r="B368" t="s">
        <v>886</v>
      </c>
      <c r="H368" t="str">
        <f>_xll.BDP($A368,H$2)</f>
        <v>NR</v>
      </c>
      <c r="I368" t="str">
        <f>_xll.BDP($A368,I$2)</f>
        <v>#N/A N/A</v>
      </c>
      <c r="J368" t="str">
        <f>_xll.BDP($A368,J$2)</f>
        <v>#N/A N/A</v>
      </c>
      <c r="K368" t="str">
        <f>_xll.BDP($A368,K$2)</f>
        <v>WR</v>
      </c>
      <c r="L368" t="str">
        <f>_xll.BDP($A368,L$2)</f>
        <v>#N/A N/A</v>
      </c>
      <c r="M368" t="str">
        <f>_xll.BDP($A368,M$2)</f>
        <v>A-</v>
      </c>
      <c r="O368">
        <f>_xll.BDP($A368,O$2)</f>
        <v>15130</v>
      </c>
      <c r="P368">
        <f>_xll.BDP($A368,P$2)</f>
        <v>2188</v>
      </c>
      <c r="Q368">
        <f>_xll.BDP($A368,Q$2)</f>
        <v>11.837409120951751</v>
      </c>
      <c r="R368">
        <f>_xll.BDP($A368,R$2)</f>
        <v>14.461335095836086</v>
      </c>
      <c r="S368">
        <f>_xll.BDP($A368,S$2)</f>
        <v>0.89745693191140274</v>
      </c>
      <c r="T368">
        <f>_xll.BDP($A368,T$2)</f>
        <v>0.80329489291598022</v>
      </c>
      <c r="U368" t="str">
        <f>_xll.BDP($A368,U$2)</f>
        <v>#N/A N/A</v>
      </c>
      <c r="V368">
        <f>_xll.BDP($A368,V$2)</f>
        <v>15499</v>
      </c>
      <c r="W368">
        <f>_xll.BDP($A368,W$2)</f>
        <v>1791</v>
      </c>
      <c r="X368">
        <f>_xll.BDP($A368,X$2)</f>
        <v>-29.97059488803438</v>
      </c>
      <c r="Y368">
        <f>_xll.BDP($A368,Y$2)</f>
        <v>15.730047099812891</v>
      </c>
      <c r="Z368">
        <f>_xll.BDP($A368,Z$2)</f>
        <v>2816</v>
      </c>
      <c r="AA368">
        <f>_xll.BDP($A368,AA$2)</f>
        <v>366</v>
      </c>
      <c r="AB368">
        <f>_xll.BDP($A368,AB$2)</f>
        <v>4804</v>
      </c>
      <c r="AC368">
        <f>HLOOKUP(A368,'OperMarg BDH'!$B$1:$NK$4,4,FALSE)</f>
        <v>4.2422430741162378</v>
      </c>
      <c r="AD368">
        <f>HLOOKUP(A368,'FCFMarg BDH'!$B$1:$NK$4,4,FALSE)</f>
        <v>2.4075107392991422</v>
      </c>
    </row>
    <row r="369" spans="1:30" x14ac:dyDescent="0.25">
      <c r="A369" t="s">
        <v>520</v>
      </c>
      <c r="B369" t="s">
        <v>887</v>
      </c>
      <c r="H369" t="str">
        <f>_xll.BDP($A369,H$2)</f>
        <v>#N/A N/A</v>
      </c>
      <c r="I369" t="str">
        <f>_xll.BDP($A369,I$2)</f>
        <v>#N/A N/A</v>
      </c>
      <c r="J369" t="str">
        <f>_xll.BDP($A369,J$2)</f>
        <v>#N/A N/A</v>
      </c>
      <c r="K369" t="str">
        <f>_xll.BDP($A369,K$2)</f>
        <v>#N/A N/A</v>
      </c>
      <c r="L369" t="str">
        <f>_xll.BDP($A369,L$2)</f>
        <v>#N/A N/A</v>
      </c>
      <c r="M369" t="str">
        <f>_xll.BDP($A369,M$2)</f>
        <v>#N/A N/A</v>
      </c>
      <c r="O369">
        <f>_xll.BDP($A369,O$2)</f>
        <v>33.965271999999999</v>
      </c>
      <c r="P369">
        <f>_xll.BDP($A369,P$2)</f>
        <v>-2.2001909999999998</v>
      </c>
      <c r="Q369">
        <f>_xll.BDP($A369,Q$2)</f>
        <v>4.3694924627719756</v>
      </c>
      <c r="R369">
        <f>_xll.BDP($A369,R$2)</f>
        <v>-6.4777664668782862</v>
      </c>
      <c r="S369">
        <f>_xll.BDP($A369,S$2)</f>
        <v>-0.18197977635799922</v>
      </c>
      <c r="T369">
        <f>_xll.BDP($A369,T$2)</f>
        <v>2.4634108650695721</v>
      </c>
      <c r="U369">
        <f>_xll.BDP($A369,U$2)</f>
        <v>9.4881825313881603</v>
      </c>
      <c r="V369">
        <f>_xll.BDP($A369,V$2)</f>
        <v>28.618651999999997</v>
      </c>
      <c r="W369">
        <f>_xll.BDP($A369,W$2)</f>
        <v>1.48411</v>
      </c>
      <c r="X369">
        <f>_xll.BDP($A369,X$2)</f>
        <v>83.902996639459943</v>
      </c>
      <c r="Y369">
        <f>_xll.BDP($A369,Y$2)</f>
        <v>42.246242066188167</v>
      </c>
      <c r="Z369">
        <f>_xll.BDP($A369,Z$2)</f>
        <v>2.020788</v>
      </c>
      <c r="AA369">
        <f>_xll.BDP($A369,AA$2)</f>
        <v>1.0767170000000021</v>
      </c>
      <c r="AB369">
        <f>_xll.BDP($A369,AB$2)</f>
        <v>1.906218</v>
      </c>
      <c r="AC369">
        <f>HLOOKUP(A369,'OperMarg BDH'!$B$1:$NK$4,4,FALSE)</f>
        <v>2.0948349923272551</v>
      </c>
      <c r="AD369">
        <f>HLOOKUP(A369,'FCFMarg BDH'!$B$1:$NK$4,4,FALSE)</f>
        <v>0.19833448053127156</v>
      </c>
    </row>
    <row r="370" spans="1:30" x14ac:dyDescent="0.25">
      <c r="A370" t="s">
        <v>87</v>
      </c>
      <c r="B370" t="s">
        <v>888</v>
      </c>
      <c r="H370" t="str">
        <f>_xll.BDP($A370,H$2)</f>
        <v>A-u</v>
      </c>
      <c r="I370" t="str">
        <f>_xll.BDP($A370,I$2)</f>
        <v>#N/A N/A</v>
      </c>
      <c r="J370" t="str">
        <f>_xll.BDP($A370,J$2)</f>
        <v>A3</v>
      </c>
      <c r="K370" t="str">
        <f>_xll.BDP($A370,K$2)</f>
        <v>A3</v>
      </c>
      <c r="L370" t="str">
        <f>_xll.BDP($A370,L$2)</f>
        <v>A3</v>
      </c>
      <c r="M370" t="str">
        <f>_xll.BDP($A370,M$2)</f>
        <v>A</v>
      </c>
      <c r="O370">
        <f>_xll.BDP($A370,O$2)</f>
        <v>2382.5309999999999</v>
      </c>
      <c r="P370">
        <f>_xll.BDP($A370,P$2)</f>
        <v>760.05200000000002</v>
      </c>
      <c r="Q370">
        <f>_xll.BDP($A370,Q$2)</f>
        <v>31.434092567945605</v>
      </c>
      <c r="R370">
        <f>_xll.BDP($A370,R$2)</f>
        <v>31.901032977115513</v>
      </c>
      <c r="S370">
        <f>_xll.BDP($A370,S$2)</f>
        <v>0.48756568054701127</v>
      </c>
      <c r="T370">
        <f>_xll.BDP($A370,T$2)</f>
        <v>1.864823979607066</v>
      </c>
      <c r="U370">
        <f>_xll.BDP($A370,U$2)</f>
        <v>15.253058203016566</v>
      </c>
      <c r="V370">
        <f>_xll.BDP($A370,V$2)</f>
        <v>5037.3490000000002</v>
      </c>
      <c r="W370">
        <f>_xll.BDP($A370,W$2)</f>
        <v>748.92700000000002</v>
      </c>
      <c r="X370">
        <f>_xll.BDP($A370,X$2)</f>
        <v>-32.63907708918066</v>
      </c>
      <c r="Y370">
        <f>_xll.BDP($A370,Y$2)</f>
        <v>30.946257644646025</v>
      </c>
      <c r="Z370">
        <f>_xll.BDP($A370,Z$2)</f>
        <v>804.91699999999992</v>
      </c>
      <c r="AA370">
        <f>_xll.BDP($A370,AA$2)</f>
        <v>-10.638999999999953</v>
      </c>
      <c r="AB370">
        <f>_xll.BDP($A370,AB$2)</f>
        <v>973.67699999999991</v>
      </c>
      <c r="AC370">
        <f>HLOOKUP(A370,'OperMarg BDH'!$B$1:$NK$4,4,FALSE)</f>
        <v>8.9799418095663608</v>
      </c>
      <c r="AD370">
        <f>HLOOKUP(A370,'FCFMarg BDH'!$B$1:$NK$4,4,FALSE)</f>
        <v>4.8286589382317588</v>
      </c>
    </row>
    <row r="371" spans="1:30" x14ac:dyDescent="0.25">
      <c r="A371" t="s">
        <v>521</v>
      </c>
      <c r="B371" t="s">
        <v>889</v>
      </c>
      <c r="H371" t="str">
        <f>_xll.BDP($A371,H$2)</f>
        <v>#N/A N/A</v>
      </c>
      <c r="I371" t="str">
        <f>_xll.BDP($A371,I$2)</f>
        <v>#N/A N/A</v>
      </c>
      <c r="J371" t="str">
        <f>_xll.BDP($A371,J$2)</f>
        <v>#N/A N/A</v>
      </c>
      <c r="K371" t="str">
        <f>_xll.BDP($A371,K$2)</f>
        <v>#N/A N/A</v>
      </c>
      <c r="L371" t="str">
        <f>_xll.BDP($A371,L$2)</f>
        <v>#N/A N/A</v>
      </c>
      <c r="M371" t="str">
        <f>_xll.BDP($A371,M$2)</f>
        <v>#N/A N/A</v>
      </c>
      <c r="O371">
        <f>_xll.BDP($A371,O$2)</f>
        <v>35.585000000000001</v>
      </c>
      <c r="P371">
        <f>_xll.BDP($A371,P$2)</f>
        <v>-5.069</v>
      </c>
      <c r="Q371">
        <f>_xll.BDP($A371,Q$2)</f>
        <v>-6.7978080651960093</v>
      </c>
      <c r="R371">
        <f>_xll.BDP($A371,R$2)</f>
        <v>-14.244766053112265</v>
      </c>
      <c r="S371" t="str">
        <f>_xll.BDP($A371,S$2)</f>
        <v>#N/A N/A</v>
      </c>
      <c r="T371" t="str">
        <f>_xll.BDP($A371,T$2)</f>
        <v>#N/A N/A</v>
      </c>
      <c r="U371">
        <f>_xll.BDP($A371,U$2)</f>
        <v>-568.33333333333337</v>
      </c>
      <c r="V371">
        <f>_xll.BDP($A371,V$2)</f>
        <v>20.146000000000001</v>
      </c>
      <c r="W371">
        <f>_xll.BDP($A371,W$2)</f>
        <v>-2.419</v>
      </c>
      <c r="X371">
        <f>_xll.BDP($A371,X$2)</f>
        <v>-35.693039857227866</v>
      </c>
      <c r="Y371">
        <f>_xll.BDP($A371,Y$2)</f>
        <v>0</v>
      </c>
      <c r="Z371">
        <f>_xll.BDP($A371,Z$2)</f>
        <v>-4.1689999999999996</v>
      </c>
      <c r="AA371">
        <f>_xll.BDP($A371,AA$2)</f>
        <v>4.9370000000000012</v>
      </c>
      <c r="AB371">
        <f>_xll.BDP($A371,AB$2)</f>
        <v>5.3999999999999995</v>
      </c>
      <c r="AC371">
        <f>HLOOKUP(A371,'OperMarg BDH'!$B$1:$NK$4,4,FALSE)</f>
        <v>-0.31913919072377051</v>
      </c>
      <c r="AD371">
        <f>HLOOKUP(A371,'FCFMarg BDH'!$B$1:$NK$4,4,FALSE)</f>
        <v>-0.43488296566585627</v>
      </c>
    </row>
    <row r="372" spans="1:30" x14ac:dyDescent="0.25">
      <c r="A372" t="s">
        <v>522</v>
      </c>
      <c r="B372" t="s">
        <v>890</v>
      </c>
      <c r="H372" t="str">
        <f>_xll.BDP($A372,H$2)</f>
        <v>#N/A N/A</v>
      </c>
      <c r="I372" t="str">
        <f>_xll.BDP($A372,I$2)</f>
        <v>#N/A N/A</v>
      </c>
      <c r="J372" t="str">
        <f>_xll.BDP($A372,J$2)</f>
        <v>#N/A N/A</v>
      </c>
      <c r="K372" t="str">
        <f>_xll.BDP($A372,K$2)</f>
        <v>#N/A N/A</v>
      </c>
      <c r="L372" t="str">
        <f>_xll.BDP($A372,L$2)</f>
        <v>#N/A N/A</v>
      </c>
      <c r="M372" t="str">
        <f>_xll.BDP($A372,M$2)</f>
        <v>#N/A N/A</v>
      </c>
      <c r="O372">
        <f>_xll.BDP($A372,O$2)</f>
        <v>56.195999999999998</v>
      </c>
      <c r="P372">
        <f>_xll.BDP($A372,P$2)</f>
        <v>5.593</v>
      </c>
      <c r="Q372">
        <f>_xll.BDP($A372,Q$2)</f>
        <v>2.0232756779841985</v>
      </c>
      <c r="R372">
        <f>_xll.BDP($A372,R$2)</f>
        <v>9.9526656701544596</v>
      </c>
      <c r="S372" t="str">
        <f>_xll.BDP($A372,S$2)</f>
        <v>#N/A N/A</v>
      </c>
      <c r="T372">
        <f>_xll.BDP($A372,T$2)</f>
        <v>0</v>
      </c>
      <c r="U372">
        <f>_xll.BDP($A372,U$2)</f>
        <v>68.275862068965509</v>
      </c>
      <c r="V372">
        <f>_xll.BDP($A372,V$2)</f>
        <v>49.138999999999996</v>
      </c>
      <c r="W372">
        <f>_xll.BDP($A372,W$2)</f>
        <v>1.137</v>
      </c>
      <c r="X372">
        <f>_xll.BDP($A372,X$2)</f>
        <v>-26.611464968152866</v>
      </c>
      <c r="Y372">
        <f>_xll.BDP($A372,Y$2)</f>
        <v>0</v>
      </c>
      <c r="Z372">
        <f>_xll.BDP($A372,Z$2)</f>
        <v>9.4740000000000002</v>
      </c>
      <c r="AA372">
        <f>_xll.BDP($A372,AA$2)</f>
        <v>-1.9550000000000001</v>
      </c>
      <c r="AB372">
        <f>_xll.BDP($A372,AB$2)</f>
        <v>10.445</v>
      </c>
      <c r="AC372">
        <f>HLOOKUP(A372,'OperMarg BDH'!$B$1:$NK$4,4,FALSE)</f>
        <v>-0.58976158943541757</v>
      </c>
      <c r="AD372">
        <f>HLOOKUP(A372,'FCFMarg BDH'!$B$1:$NK$4,4,FALSE)</f>
        <v>0.11444982205711084</v>
      </c>
    </row>
    <row r="373" spans="1:30" x14ac:dyDescent="0.25">
      <c r="A373" t="s">
        <v>7</v>
      </c>
      <c r="B373" t="s">
        <v>891</v>
      </c>
      <c r="H373" t="str">
        <f>_xll.BDP($A373,H$2)</f>
        <v>BB+u</v>
      </c>
      <c r="I373" t="str">
        <f>_xll.BDP($A373,I$2)</f>
        <v>#N/A N/A</v>
      </c>
      <c r="J373" t="str">
        <f>_xll.BDP($A373,J$2)</f>
        <v>#N/A N/A</v>
      </c>
      <c r="K373" t="str">
        <f>_xll.BDP($A373,K$2)</f>
        <v>#N/A N/A</v>
      </c>
      <c r="L373" t="str">
        <f>_xll.BDP($A373,L$2)</f>
        <v>#N/A N/A</v>
      </c>
      <c r="M373" t="str">
        <f>_xll.BDP($A373,M$2)</f>
        <v>A+</v>
      </c>
      <c r="O373">
        <f>_xll.BDP($A373,O$2)</f>
        <v>4680.38</v>
      </c>
      <c r="P373">
        <f>_xll.BDP($A373,P$2)</f>
        <v>857.1160000000001</v>
      </c>
      <c r="Q373">
        <f>_xll.BDP($A373,Q$2)</f>
        <v>12.334404471431808</v>
      </c>
      <c r="R373">
        <f>_xll.BDP($A373,R$2)</f>
        <v>18.312957494904261</v>
      </c>
      <c r="S373">
        <f>_xll.BDP($A373,S$2)</f>
        <v>0.77176983301593316</v>
      </c>
      <c r="T373">
        <f>_xll.BDP($A373,T$2)</f>
        <v>1.2031117433276068</v>
      </c>
      <c r="U373">
        <f>_xll.BDP($A373,U$2)</f>
        <v>84.244709826105179</v>
      </c>
      <c r="V373">
        <f>_xll.BDP($A373,V$2)</f>
        <v>16804.958999999999</v>
      </c>
      <c r="W373">
        <f>_xll.BDP($A373,W$2)</f>
        <v>577.29700000000003</v>
      </c>
      <c r="X373">
        <f>_xll.BDP($A373,X$2)</f>
        <v>-29.601159794943065</v>
      </c>
      <c r="Y373">
        <f>_xll.BDP($A373,Y$2)</f>
        <v>6.6086742609726095</v>
      </c>
      <c r="Z373">
        <f>_xll.BDP($A373,Z$2)</f>
        <v>1195.2469999999998</v>
      </c>
      <c r="AA373">
        <f>_xll.BDP($A373,AA$2)</f>
        <v>99.123000000000047</v>
      </c>
      <c r="AB373">
        <f>_xll.BDP($A373,AB$2)</f>
        <v>2077.59</v>
      </c>
      <c r="AC373">
        <f>HLOOKUP(A373,'OperMarg BDH'!$B$1:$NK$4,4,FALSE)</f>
        <v>2.3516976354335095</v>
      </c>
      <c r="AD373">
        <f>HLOOKUP(A373,'FCFMarg BDH'!$B$1:$NK$4,4,FALSE)</f>
        <v>0.17254216872094891</v>
      </c>
    </row>
    <row r="374" spans="1:30" x14ac:dyDescent="0.25">
      <c r="A374" t="s">
        <v>523</v>
      </c>
      <c r="B374" t="s">
        <v>892</v>
      </c>
      <c r="H374" t="str">
        <f>_xll.BDP($A374,H$2)</f>
        <v>BB-</v>
      </c>
      <c r="I374" t="str">
        <f>_xll.BDP($A374,I$2)</f>
        <v>#N/A N/A</v>
      </c>
      <c r="J374" t="str">
        <f>_xll.BDP($A374,J$2)</f>
        <v>B2</v>
      </c>
      <c r="K374" t="str">
        <f>_xll.BDP($A374,K$2)</f>
        <v>#N/A N/A</v>
      </c>
      <c r="L374" t="str">
        <f>_xll.BDP($A374,L$2)</f>
        <v>Ba3</v>
      </c>
      <c r="M374" t="str">
        <f>_xll.BDP($A374,M$2)</f>
        <v>#N/A N/A</v>
      </c>
      <c r="O374">
        <f>_xll.BDP($A374,O$2)</f>
        <v>1038.1590000000001</v>
      </c>
      <c r="P374">
        <f>_xll.BDP($A374,P$2)</f>
        <v>174.55500000000001</v>
      </c>
      <c r="Q374">
        <f>_xll.BDP($A374,Q$2)</f>
        <v>15.437327037573242</v>
      </c>
      <c r="R374">
        <f>_xll.BDP($A374,R$2)</f>
        <v>16.813898449081499</v>
      </c>
      <c r="S374" t="str">
        <f>_xll.BDP($A374,S$2)</f>
        <v>#N/A N/A</v>
      </c>
      <c r="T374">
        <f>_xll.BDP($A374,T$2)</f>
        <v>0</v>
      </c>
      <c r="U374" t="str">
        <f>_xll.BDP($A374,U$2)</f>
        <v>#N/A N/A</v>
      </c>
      <c r="V374">
        <f>_xll.BDP($A374,V$2)</f>
        <v>1119.8119999999999</v>
      </c>
      <c r="W374">
        <f>_xll.BDP($A374,W$2)</f>
        <v>160.26399999999998</v>
      </c>
      <c r="X374">
        <f>_xll.BDP($A374,X$2)</f>
        <v>-43.102649745790472</v>
      </c>
      <c r="Y374">
        <f>_xll.BDP($A374,Y$2)</f>
        <v>0</v>
      </c>
      <c r="Z374">
        <f>_xll.BDP($A374,Z$2)</f>
        <v>194.76599999999999</v>
      </c>
      <c r="AA374">
        <f>_xll.BDP($A374,AA$2)</f>
        <v>-4.9269999999999925</v>
      </c>
      <c r="AB374">
        <f>_xll.BDP($A374,AB$2)</f>
        <v>62.826999999999998</v>
      </c>
      <c r="AC374">
        <f>HLOOKUP(A374,'OperMarg BDH'!$B$1:$NK$4,4,FALSE)</f>
        <v>6.5377372518317953</v>
      </c>
      <c r="AD374">
        <f>HLOOKUP(A374,'FCFMarg BDH'!$B$1:$NK$4,4,FALSE)</f>
        <v>3.5448126815441818</v>
      </c>
    </row>
    <row r="375" spans="1:30" x14ac:dyDescent="0.25">
      <c r="A375" t="s">
        <v>524</v>
      </c>
      <c r="B375" t="s">
        <v>893</v>
      </c>
      <c r="H375" t="str">
        <f>_xll.BDP($A375,H$2)</f>
        <v>#N/A N/A</v>
      </c>
      <c r="I375" t="str">
        <f>_xll.BDP($A375,I$2)</f>
        <v>#N/A N/A</v>
      </c>
      <c r="J375" t="str">
        <f>_xll.BDP($A375,J$2)</f>
        <v>#N/A N/A</v>
      </c>
      <c r="K375" t="str">
        <f>_xll.BDP($A375,K$2)</f>
        <v>#N/A N/A</v>
      </c>
      <c r="L375" t="str">
        <f>_xll.BDP($A375,L$2)</f>
        <v>#N/A N/A</v>
      </c>
      <c r="M375" t="str">
        <f>_xll.BDP($A375,M$2)</f>
        <v>#N/A N/A</v>
      </c>
      <c r="O375">
        <f>_xll.BDP($A375,O$2)</f>
        <v>48.137999999999998</v>
      </c>
      <c r="P375">
        <f>_xll.BDP($A375,P$2)</f>
        <v>11.705</v>
      </c>
      <c r="Q375">
        <f>_xll.BDP($A375,Q$2)</f>
        <v>19.350616976193443</v>
      </c>
      <c r="R375">
        <f>_xll.BDP($A375,R$2)</f>
        <v>24.315509576633847</v>
      </c>
      <c r="S375" t="str">
        <f>_xll.BDP($A375,S$2)</f>
        <v>#N/A N/A</v>
      </c>
      <c r="T375">
        <f>_xll.BDP($A375,T$2)</f>
        <v>0</v>
      </c>
      <c r="U375" t="str">
        <f>_xll.BDP($A375,U$2)</f>
        <v>#N/A N/A</v>
      </c>
      <c r="V375">
        <f>_xll.BDP($A375,V$2)</f>
        <v>90.701999999999998</v>
      </c>
      <c r="W375">
        <f>_xll.BDP($A375,W$2)</f>
        <v>9.3149999999999995</v>
      </c>
      <c r="X375">
        <f>_xll.BDP($A375,X$2)</f>
        <v>-41.546637678533685</v>
      </c>
      <c r="Y375">
        <f>_xll.BDP($A375,Y$2)</f>
        <v>0</v>
      </c>
      <c r="Z375">
        <f>_xll.BDP($A375,Z$2)</f>
        <v>13.298</v>
      </c>
      <c r="AA375">
        <f>_xll.BDP($A375,AA$2)</f>
        <v>0.97100000000000186</v>
      </c>
      <c r="AB375">
        <f>_xll.BDP($A375,AB$2)</f>
        <v>27.517999999999997</v>
      </c>
      <c r="AC375">
        <f>HLOOKUP(A375,'OperMarg BDH'!$B$1:$NK$4,4,FALSE)</f>
        <v>2.5048996672563244</v>
      </c>
      <c r="AD375">
        <f>HLOOKUP(A375,'FCFMarg BDH'!$B$1:$NK$4,4,FALSE)</f>
        <v>1.6089443254838045</v>
      </c>
    </row>
    <row r="376" spans="1:30" x14ac:dyDescent="0.25">
      <c r="A376" t="s">
        <v>525</v>
      </c>
      <c r="B376" t="s">
        <v>894</v>
      </c>
      <c r="H376" t="str">
        <f>_xll.BDP($A376,H$2)</f>
        <v>#N/A N/A</v>
      </c>
      <c r="I376" t="str">
        <f>_xll.BDP($A376,I$2)</f>
        <v>#N/A N/A</v>
      </c>
      <c r="J376" t="str">
        <f>_xll.BDP($A376,J$2)</f>
        <v>#N/A N/A</v>
      </c>
      <c r="K376" t="str">
        <f>_xll.BDP($A376,K$2)</f>
        <v>#N/A N/A</v>
      </c>
      <c r="L376" t="str">
        <f>_xll.BDP($A376,L$2)</f>
        <v>#N/A N/A</v>
      </c>
      <c r="M376" t="str">
        <f>_xll.BDP($A376,M$2)</f>
        <v>#N/A N/A</v>
      </c>
      <c r="O376">
        <f>_xll.BDP($A376,O$2)</f>
        <v>873.26599999999996</v>
      </c>
      <c r="P376">
        <f>_xll.BDP($A376,P$2)</f>
        <v>20.861000000000001</v>
      </c>
      <c r="Q376">
        <f>_xll.BDP($A376,Q$2)</f>
        <v>-7.5155794454381599</v>
      </c>
      <c r="R376">
        <f>_xll.BDP($A376,R$2)</f>
        <v>2.388848300517826</v>
      </c>
      <c r="S376" t="str">
        <f>_xll.BDP($A376,S$2)</f>
        <v>#N/A N/A</v>
      </c>
      <c r="T376" t="str">
        <f>_xll.BDP($A376,T$2)</f>
        <v>#N/A N/A</v>
      </c>
      <c r="U376" t="str">
        <f>_xll.BDP($A376,U$2)</f>
        <v>#N/A N/A</v>
      </c>
      <c r="V376">
        <f>_xll.BDP($A376,V$2)</f>
        <v>2279.085</v>
      </c>
      <c r="W376">
        <f>_xll.BDP($A376,W$2)</f>
        <v>-65.631</v>
      </c>
      <c r="X376">
        <f>_xll.BDP($A376,X$2)</f>
        <v>-82.138913348152727</v>
      </c>
      <c r="Y376">
        <f>_xll.BDP($A376,Y$2)</f>
        <v>0</v>
      </c>
      <c r="Z376">
        <f>_xll.BDP($A376,Z$2)</f>
        <v>28.673999999999999</v>
      </c>
      <c r="AA376">
        <f>_xll.BDP($A376,AA$2)</f>
        <v>148.94599999999994</v>
      </c>
      <c r="AB376">
        <f>_xll.BDP($A376,AB$2)</f>
        <v>465.52299999999997</v>
      </c>
      <c r="AC376">
        <f>HLOOKUP(A376,'OperMarg BDH'!$B$1:$NK$4,4,FALSE)</f>
        <v>-0.59582327608898222</v>
      </c>
      <c r="AD376">
        <f>HLOOKUP(A376,'FCFMarg BDH'!$B$1:$NK$4,4,FALSE)</f>
        <v>0.4353924217059828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topLeftCell="U1" workbookViewId="0">
      <selection activeCell="AD4" sqref="AD4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174</v>
      </c>
      <c r="W1" t="s">
        <v>173</v>
      </c>
      <c r="AC1" t="s">
        <v>181</v>
      </c>
      <c r="AD1" t="s">
        <v>182</v>
      </c>
    </row>
    <row r="2" spans="1:30" x14ac:dyDescent="0.25">
      <c r="A2" t="s">
        <v>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</row>
    <row r="3" spans="1:30" x14ac:dyDescent="0.25">
      <c r="A3" t="s">
        <v>188</v>
      </c>
      <c r="B3" t="s">
        <v>526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O3">
        <v>83.126999999999995</v>
      </c>
      <c r="P3">
        <v>-18.048999999999999</v>
      </c>
      <c r="Q3">
        <v>-33.690617970093953</v>
      </c>
      <c r="R3">
        <v>-21.712560299301071</v>
      </c>
      <c r="S3" t="s">
        <v>126</v>
      </c>
      <c r="T3" t="s">
        <v>126</v>
      </c>
      <c r="U3" t="s">
        <v>126</v>
      </c>
      <c r="V3">
        <v>28.651999999999997</v>
      </c>
      <c r="W3">
        <v>-28.006</v>
      </c>
      <c r="X3">
        <v>-116.42038851070902</v>
      </c>
      <c r="Y3">
        <v>0</v>
      </c>
      <c r="Z3">
        <v>-15.681999999999999</v>
      </c>
      <c r="AA3">
        <v>-6.6360000000000028</v>
      </c>
      <c r="AB3">
        <v>7.0119999999999996</v>
      </c>
      <c r="AC3">
        <v>-2.7483164160654323</v>
      </c>
      <c r="AD3">
        <v>-4.1688630367201364E-2</v>
      </c>
    </row>
    <row r="4" spans="1:30" x14ac:dyDescent="0.25">
      <c r="A4" t="s">
        <v>189</v>
      </c>
      <c r="B4" t="s">
        <v>527</v>
      </c>
      <c r="H4" t="s">
        <v>150</v>
      </c>
      <c r="I4" t="s">
        <v>126</v>
      </c>
      <c r="J4" t="s">
        <v>895</v>
      </c>
      <c r="K4" t="s">
        <v>126</v>
      </c>
      <c r="L4" t="s">
        <v>135</v>
      </c>
      <c r="M4" t="s">
        <v>126</v>
      </c>
      <c r="O4">
        <v>864.928</v>
      </c>
      <c r="P4">
        <v>117.31400000000001</v>
      </c>
      <c r="Q4">
        <v>14.226386473787414</v>
      </c>
      <c r="R4">
        <v>13.563441118798329</v>
      </c>
      <c r="S4">
        <v>0.15530399810427292</v>
      </c>
      <c r="T4">
        <v>3.3814859576685818</v>
      </c>
      <c r="U4">
        <v>7.0906652951765174</v>
      </c>
      <c r="V4">
        <v>1681.8509999999999</v>
      </c>
      <c r="W4">
        <v>123.04799999999999</v>
      </c>
      <c r="X4">
        <v>121.45140465041</v>
      </c>
      <c r="Y4">
        <v>44.913788439047217</v>
      </c>
      <c r="Z4">
        <v>138.41800000000001</v>
      </c>
      <c r="AA4">
        <v>12.31800000000004</v>
      </c>
      <c r="AB4">
        <v>95.058999999999997</v>
      </c>
      <c r="AC4">
        <v>0.80330050960168498</v>
      </c>
      <c r="AD4">
        <v>0.78681386196756364</v>
      </c>
    </row>
    <row r="5" spans="1:30" x14ac:dyDescent="0.25">
      <c r="A5" t="s">
        <v>53</v>
      </c>
      <c r="B5" t="s">
        <v>528</v>
      </c>
      <c r="H5" t="s">
        <v>151</v>
      </c>
      <c r="I5" t="s">
        <v>126</v>
      </c>
      <c r="J5" t="s">
        <v>155</v>
      </c>
      <c r="K5" t="s">
        <v>126</v>
      </c>
      <c r="L5" t="s">
        <v>154</v>
      </c>
      <c r="M5" t="s">
        <v>126</v>
      </c>
      <c r="O5">
        <v>4583</v>
      </c>
      <c r="P5">
        <v>1190</v>
      </c>
      <c r="Q5">
        <v>29.936722670739691</v>
      </c>
      <c r="R5">
        <v>25.965524765437486</v>
      </c>
      <c r="S5">
        <v>0.25356914553590454</v>
      </c>
      <c r="T5">
        <v>3.1586257309941521</v>
      </c>
      <c r="U5" t="s">
        <v>126</v>
      </c>
      <c r="V5">
        <v>14012</v>
      </c>
      <c r="W5">
        <v>1372</v>
      </c>
      <c r="X5">
        <v>3.7752944729688918</v>
      </c>
      <c r="Y5">
        <v>33.492720525264055</v>
      </c>
      <c r="Z5">
        <v>1264</v>
      </c>
      <c r="AA5">
        <v>171</v>
      </c>
      <c r="AB5">
        <v>4410</v>
      </c>
      <c r="AC5">
        <v>2.0325409704133643</v>
      </c>
      <c r="AD5">
        <v>0.51423935572095414</v>
      </c>
    </row>
    <row r="6" spans="1:30" x14ac:dyDescent="0.25">
      <c r="A6" t="s">
        <v>190</v>
      </c>
      <c r="B6" t="s">
        <v>529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O6">
        <v>134.517</v>
      </c>
      <c r="P6">
        <v>23.900000000000002</v>
      </c>
      <c r="Q6">
        <v>6.9730963372659227</v>
      </c>
      <c r="R6">
        <v>17.767271051242595</v>
      </c>
      <c r="S6">
        <v>26.884139482564681</v>
      </c>
      <c r="T6">
        <v>0.20481927710843373</v>
      </c>
      <c r="U6">
        <v>75.924324324324331</v>
      </c>
      <c r="V6">
        <v>196.08099999999999</v>
      </c>
      <c r="W6">
        <v>9.379999999999999</v>
      </c>
      <c r="X6">
        <v>-61.323947160087556</v>
      </c>
      <c r="Y6">
        <v>0.45338406066880532</v>
      </c>
      <c r="Z6">
        <v>24.486000000000001</v>
      </c>
      <c r="AA6">
        <v>-7.7850000000000037</v>
      </c>
      <c r="AB6">
        <v>41.75</v>
      </c>
      <c r="AC6">
        <v>0.66019593233973173</v>
      </c>
      <c r="AD6">
        <v>0.69551865426385273</v>
      </c>
    </row>
    <row r="7" spans="1:30" x14ac:dyDescent="0.25">
      <c r="A7" t="s">
        <v>191</v>
      </c>
      <c r="B7" t="s">
        <v>530</v>
      </c>
      <c r="H7" t="s">
        <v>132</v>
      </c>
      <c r="I7" t="s">
        <v>126</v>
      </c>
      <c r="J7" t="s">
        <v>126</v>
      </c>
      <c r="K7" t="s">
        <v>133</v>
      </c>
      <c r="L7" t="s">
        <v>126</v>
      </c>
      <c r="M7" t="s">
        <v>126</v>
      </c>
      <c r="O7">
        <v>1097.5450000000001</v>
      </c>
      <c r="P7">
        <v>125.678</v>
      </c>
      <c r="Q7">
        <v>4.3992729227503196</v>
      </c>
      <c r="R7">
        <v>11.450828895398365</v>
      </c>
      <c r="S7">
        <v>0.39569912786121342</v>
      </c>
      <c r="T7">
        <v>2.4811758968332014</v>
      </c>
      <c r="U7">
        <v>12.962899494473481</v>
      </c>
      <c r="V7">
        <v>1323.3009999999999</v>
      </c>
      <c r="W7">
        <v>48.283999999999999</v>
      </c>
      <c r="X7">
        <v>-14.787283428301972</v>
      </c>
      <c r="Y7">
        <v>24.001342098283008</v>
      </c>
      <c r="Z7">
        <v>164.976</v>
      </c>
      <c r="AA7">
        <v>-3.6139999999999759</v>
      </c>
      <c r="AB7">
        <v>418.58599999999996</v>
      </c>
      <c r="AC7">
        <v>1.2778468034684534</v>
      </c>
      <c r="AD7">
        <v>1.1933327209394549</v>
      </c>
    </row>
    <row r="8" spans="1:30" x14ac:dyDescent="0.25">
      <c r="A8" t="s">
        <v>192</v>
      </c>
      <c r="B8" t="s">
        <v>531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O8">
        <v>57.54</v>
      </c>
      <c r="P8">
        <v>0.71399999999999997</v>
      </c>
      <c r="Q8">
        <v>-0.32672923183872093</v>
      </c>
      <c r="R8">
        <v>1.2408759124087592</v>
      </c>
      <c r="S8">
        <v>5.4923076923076914</v>
      </c>
      <c r="T8">
        <v>0.14332965821389193</v>
      </c>
      <c r="U8">
        <v>16.796296296296298</v>
      </c>
      <c r="V8">
        <v>33.07</v>
      </c>
      <c r="W8">
        <v>-0.188</v>
      </c>
      <c r="X8">
        <v>-37.04071007090792</v>
      </c>
      <c r="Y8">
        <v>0.39310553371635926</v>
      </c>
      <c r="Z8">
        <v>0.95399999999999996</v>
      </c>
      <c r="AA8">
        <v>2.4599999999999991</v>
      </c>
      <c r="AB8">
        <v>7.6</v>
      </c>
      <c r="AC8">
        <v>-0.67864076172069432</v>
      </c>
      <c r="AD8">
        <v>-0.45868161549980407</v>
      </c>
    </row>
    <row r="9" spans="1:30" x14ac:dyDescent="0.25">
      <c r="A9" t="s">
        <v>37</v>
      </c>
      <c r="B9" t="s">
        <v>532</v>
      </c>
      <c r="H9" t="s">
        <v>143</v>
      </c>
      <c r="I9" t="s">
        <v>126</v>
      </c>
      <c r="J9" t="s">
        <v>127</v>
      </c>
      <c r="K9" t="s">
        <v>126</v>
      </c>
      <c r="L9" t="s">
        <v>127</v>
      </c>
      <c r="M9" t="s">
        <v>151</v>
      </c>
      <c r="O9">
        <v>4055.24</v>
      </c>
      <c r="P9">
        <v>963.32799999999997</v>
      </c>
      <c r="Q9">
        <v>10.424117931367812</v>
      </c>
      <c r="R9">
        <v>23.755141495941054</v>
      </c>
      <c r="S9">
        <v>0.63629140017688557</v>
      </c>
      <c r="T9">
        <v>2.1308799407749834</v>
      </c>
      <c r="U9">
        <v>11.020175386620846</v>
      </c>
      <c r="V9">
        <v>10380.297999999999</v>
      </c>
      <c r="W9">
        <v>422.72299999999996</v>
      </c>
      <c r="X9">
        <v>-24.682071916479025</v>
      </c>
      <c r="Y9">
        <v>14.585062972180566</v>
      </c>
      <c r="Z9">
        <v>1151.6859999999999</v>
      </c>
      <c r="AA9">
        <v>-236.97299999999973</v>
      </c>
      <c r="AB9">
        <v>834.55599999999993</v>
      </c>
      <c r="AC9">
        <v>0.74761921245942931</v>
      </c>
      <c r="AD9">
        <v>0.12349323802996637</v>
      </c>
    </row>
    <row r="10" spans="1:30" x14ac:dyDescent="0.25">
      <c r="A10" t="s">
        <v>193</v>
      </c>
      <c r="B10" t="s">
        <v>533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896</v>
      </c>
      <c r="O10">
        <v>382.959</v>
      </c>
      <c r="P10">
        <v>92.947999999999993</v>
      </c>
      <c r="Q10">
        <v>12.046198156982861</v>
      </c>
      <c r="R10">
        <v>24.271005512339439</v>
      </c>
      <c r="S10">
        <v>0.30474754098360651</v>
      </c>
      <c r="T10">
        <v>2.8178085500362293</v>
      </c>
      <c r="U10">
        <v>9.6808510638297882</v>
      </c>
      <c r="V10">
        <v>456.29399999999998</v>
      </c>
      <c r="W10">
        <v>46.131999999999998</v>
      </c>
      <c r="X10" t="s">
        <v>126</v>
      </c>
      <c r="Y10">
        <v>66.842868852099741</v>
      </c>
      <c r="Z10">
        <v>98.563999999999993</v>
      </c>
      <c r="AA10">
        <v>-3.2810000000000059</v>
      </c>
      <c r="AB10">
        <v>33.827999999999996</v>
      </c>
      <c r="AC10">
        <v>1.9769990345957511</v>
      </c>
      <c r="AD10">
        <v>3.4075777596451378</v>
      </c>
    </row>
    <row r="11" spans="1:30" x14ac:dyDescent="0.25">
      <c r="A11" t="s">
        <v>194</v>
      </c>
      <c r="B11" t="s">
        <v>534</v>
      </c>
      <c r="H11" t="s">
        <v>132</v>
      </c>
      <c r="I11" t="s">
        <v>126</v>
      </c>
      <c r="J11" t="s">
        <v>133</v>
      </c>
      <c r="K11" t="s">
        <v>126</v>
      </c>
      <c r="L11" t="s">
        <v>126</v>
      </c>
      <c r="M11" t="s">
        <v>126</v>
      </c>
      <c r="O11">
        <v>101.261</v>
      </c>
      <c r="P11">
        <v>-16.149999999999999</v>
      </c>
      <c r="Q11">
        <v>-6.1109410335667231</v>
      </c>
      <c r="R11">
        <v>-15.948884565627438</v>
      </c>
      <c r="S11">
        <v>-48.208955223880601</v>
      </c>
      <c r="T11">
        <v>1.1423487544483997</v>
      </c>
      <c r="U11">
        <v>14.195652173913048</v>
      </c>
      <c r="V11">
        <v>190.89499999999998</v>
      </c>
      <c r="W11">
        <v>-6.1879999999999997</v>
      </c>
      <c r="X11">
        <v>-74.681086450971975</v>
      </c>
      <c r="Y11">
        <v>0.1754891432462872</v>
      </c>
      <c r="Z11">
        <v>7.2999999999999995E-2</v>
      </c>
      <c r="AA11">
        <v>-7.5479999999999983</v>
      </c>
      <c r="AB11">
        <v>99.566000000000003</v>
      </c>
      <c r="AC11">
        <v>-1.2396708710535917</v>
      </c>
      <c r="AD11">
        <v>-0.46125638157705401</v>
      </c>
    </row>
    <row r="12" spans="1:30" x14ac:dyDescent="0.25">
      <c r="A12" t="s">
        <v>195</v>
      </c>
      <c r="B12" t="s">
        <v>535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O12">
        <v>76.069999999999993</v>
      </c>
      <c r="P12">
        <v>11.840999999999999</v>
      </c>
      <c r="Q12">
        <v>22.480609964506375</v>
      </c>
      <c r="R12">
        <v>15.565926120678322</v>
      </c>
      <c r="S12" t="s">
        <v>126</v>
      </c>
      <c r="T12">
        <v>0</v>
      </c>
      <c r="U12" t="s">
        <v>126</v>
      </c>
      <c r="V12">
        <v>100.565</v>
      </c>
      <c r="W12">
        <v>17.100999999999999</v>
      </c>
      <c r="X12">
        <v>-57.504866090127379</v>
      </c>
      <c r="Y12">
        <v>0</v>
      </c>
      <c r="Z12">
        <v>19.670999999999999</v>
      </c>
      <c r="AA12">
        <v>4.5130000000000017</v>
      </c>
      <c r="AB12">
        <v>18.602999999999998</v>
      </c>
      <c r="AC12">
        <v>2.3297251281033837</v>
      </c>
      <c r="AD12">
        <v>1.9953523110020526</v>
      </c>
    </row>
    <row r="13" spans="1:30" x14ac:dyDescent="0.25">
      <c r="A13" t="s">
        <v>196</v>
      </c>
      <c r="B13" t="s">
        <v>536</v>
      </c>
      <c r="H13" t="s">
        <v>132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O13">
        <v>1373.0609999999999</v>
      </c>
      <c r="P13">
        <v>6.8569999999999993</v>
      </c>
      <c r="Q13">
        <v>-9.2931777976360852</v>
      </c>
      <c r="R13">
        <v>0.49939514704736349</v>
      </c>
      <c r="S13">
        <v>1.2212302064354573E-2</v>
      </c>
      <c r="T13">
        <v>6.1668708136083232</v>
      </c>
      <c r="U13">
        <v>1.8254856531812511</v>
      </c>
      <c r="V13">
        <v>2619.663</v>
      </c>
      <c r="W13">
        <v>-127.601</v>
      </c>
      <c r="X13">
        <v>37.719674239177031</v>
      </c>
      <c r="Y13">
        <v>21.433405747227795</v>
      </c>
      <c r="Z13">
        <v>80.986999999999995</v>
      </c>
      <c r="AA13">
        <v>-53.618999999999971</v>
      </c>
      <c r="AB13">
        <v>62.954000000000001</v>
      </c>
      <c r="AC13">
        <v>-0.2001158301839962</v>
      </c>
      <c r="AD13">
        <v>0.8502085021905581</v>
      </c>
    </row>
    <row r="14" spans="1:30" x14ac:dyDescent="0.25">
      <c r="A14" t="s">
        <v>54</v>
      </c>
      <c r="B14" t="s">
        <v>537</v>
      </c>
      <c r="H14" t="s">
        <v>143</v>
      </c>
      <c r="I14" t="s">
        <v>126</v>
      </c>
      <c r="J14" t="s">
        <v>127</v>
      </c>
      <c r="K14" t="s">
        <v>133</v>
      </c>
      <c r="L14" t="s">
        <v>127</v>
      </c>
      <c r="M14" t="s">
        <v>126</v>
      </c>
      <c r="O14">
        <v>1732.5719999999999</v>
      </c>
      <c r="P14">
        <v>547.65</v>
      </c>
      <c r="Q14">
        <v>27.459695758675544</v>
      </c>
      <c r="R14">
        <v>31.609075986452513</v>
      </c>
      <c r="S14">
        <v>0.36718906096417886</v>
      </c>
      <c r="T14">
        <v>2.5342324761414647</v>
      </c>
      <c r="U14">
        <v>31.724950411732884</v>
      </c>
      <c r="V14">
        <v>6009.8469999999998</v>
      </c>
      <c r="W14">
        <v>475.75899999999996</v>
      </c>
      <c r="X14">
        <v>-43.255980025438014</v>
      </c>
      <c r="Y14">
        <v>24.817037771510655</v>
      </c>
      <c r="Z14">
        <v>590.20799999999997</v>
      </c>
      <c r="AA14">
        <v>15.119000000000028</v>
      </c>
      <c r="AB14">
        <v>2869.1579999999999</v>
      </c>
      <c r="AC14">
        <v>7.1405706639482167</v>
      </c>
      <c r="AD14">
        <v>5.6165946750653823</v>
      </c>
    </row>
    <row r="15" spans="1:30" x14ac:dyDescent="0.25">
      <c r="A15" t="s">
        <v>197</v>
      </c>
      <c r="B15" t="s">
        <v>538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O15">
        <v>157.608</v>
      </c>
      <c r="P15">
        <v>32.649000000000001</v>
      </c>
      <c r="Q15">
        <v>17.712933353636874</v>
      </c>
      <c r="R15">
        <v>20.71531901933912</v>
      </c>
      <c r="S15" t="s">
        <v>126</v>
      </c>
      <c r="T15">
        <v>0</v>
      </c>
      <c r="U15" t="s">
        <v>126</v>
      </c>
      <c r="V15">
        <v>183.30699999999999</v>
      </c>
      <c r="W15">
        <v>27.916999999999998</v>
      </c>
      <c r="X15">
        <v>-91.707011339144685</v>
      </c>
      <c r="Y15">
        <v>0</v>
      </c>
      <c r="Z15">
        <v>34.35</v>
      </c>
      <c r="AA15">
        <v>0.61599999999999966</v>
      </c>
      <c r="AB15">
        <v>143.39400000000001</v>
      </c>
      <c r="AC15">
        <v>3.5723781289089209</v>
      </c>
      <c r="AD15">
        <v>1.6696326685230356</v>
      </c>
    </row>
    <row r="16" spans="1:30" x14ac:dyDescent="0.25">
      <c r="A16" t="s">
        <v>198</v>
      </c>
      <c r="B16" t="s">
        <v>539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O16">
        <v>100.601</v>
      </c>
      <c r="P16">
        <v>18.056000000000001</v>
      </c>
      <c r="Q16">
        <v>14.438226260176339</v>
      </c>
      <c r="R16">
        <v>17.948131728312841</v>
      </c>
      <c r="S16" t="s">
        <v>126</v>
      </c>
      <c r="T16">
        <v>0</v>
      </c>
      <c r="U16" t="s">
        <v>126</v>
      </c>
      <c r="V16">
        <v>131.22</v>
      </c>
      <c r="W16">
        <v>14.524999999999999</v>
      </c>
      <c r="X16">
        <v>-76.273768366465006</v>
      </c>
      <c r="Y16">
        <v>0</v>
      </c>
      <c r="Z16">
        <v>18.311</v>
      </c>
      <c r="AA16">
        <v>-3.1010000000000026</v>
      </c>
      <c r="AB16">
        <v>55.802999999999997</v>
      </c>
      <c r="AC16">
        <v>4.0907390291337444</v>
      </c>
      <c r="AD16">
        <v>1.6155706520328674</v>
      </c>
    </row>
    <row r="17" spans="1:30" x14ac:dyDescent="0.25">
      <c r="A17" t="s">
        <v>199</v>
      </c>
      <c r="B17" t="s">
        <v>540</v>
      </c>
      <c r="H17" t="s">
        <v>150</v>
      </c>
      <c r="I17" t="s">
        <v>126</v>
      </c>
      <c r="J17" t="s">
        <v>895</v>
      </c>
      <c r="K17" t="s">
        <v>133</v>
      </c>
      <c r="L17" t="s">
        <v>160</v>
      </c>
      <c r="M17" t="s">
        <v>150</v>
      </c>
      <c r="O17">
        <v>2956.45</v>
      </c>
      <c r="P17">
        <v>-8.7200000000000273</v>
      </c>
      <c r="Q17">
        <v>7.8509360888903927</v>
      </c>
      <c r="R17">
        <v>-0.2949483333051473</v>
      </c>
      <c r="S17">
        <v>-5.2760869828285314E-3</v>
      </c>
      <c r="T17">
        <v>2.2699694108259076</v>
      </c>
      <c r="U17">
        <v>5.9948628864447091</v>
      </c>
      <c r="V17">
        <v>3427.2979999999998</v>
      </c>
      <c r="W17">
        <v>232.10899999999998</v>
      </c>
      <c r="X17">
        <v>108.0168715153274</v>
      </c>
      <c r="Y17">
        <v>48.222827428487406</v>
      </c>
      <c r="Z17">
        <v>557.53599999999994</v>
      </c>
      <c r="AA17">
        <v>-33.345000000000027</v>
      </c>
      <c r="AB17">
        <v>610.44200000000001</v>
      </c>
      <c r="AC17">
        <v>3.9704721493955728</v>
      </c>
      <c r="AD17">
        <v>-0.22407375406698446</v>
      </c>
    </row>
    <row r="18" spans="1:30" x14ac:dyDescent="0.25">
      <c r="A18" t="s">
        <v>200</v>
      </c>
      <c r="B18" t="s">
        <v>541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O18">
        <v>34.798000000000002</v>
      </c>
      <c r="P18">
        <v>-10.131</v>
      </c>
      <c r="Q18">
        <v>-57.457325133628366</v>
      </c>
      <c r="R18">
        <v>-29.11374216909018</v>
      </c>
      <c r="S18" t="s">
        <v>126</v>
      </c>
      <c r="T18" t="s">
        <v>126</v>
      </c>
      <c r="U18" t="s">
        <v>126</v>
      </c>
      <c r="V18">
        <v>110.94699999999999</v>
      </c>
      <c r="W18">
        <v>-19.994</v>
      </c>
      <c r="X18">
        <v>-55.681631064473159</v>
      </c>
      <c r="Y18">
        <v>0</v>
      </c>
      <c r="Z18">
        <v>-9.9529999999999994</v>
      </c>
      <c r="AA18">
        <v>-6.441999999999986</v>
      </c>
      <c r="AB18">
        <v>37.196999999999996</v>
      </c>
      <c r="AC18">
        <v>-0.85009706893632453</v>
      </c>
      <c r="AD18">
        <v>-0.48494757778007991</v>
      </c>
    </row>
    <row r="19" spans="1:30" x14ac:dyDescent="0.25">
      <c r="A19" t="s">
        <v>201</v>
      </c>
      <c r="B19" t="s">
        <v>542</v>
      </c>
      <c r="H19" t="s">
        <v>132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O19">
        <v>134.24199999999999</v>
      </c>
      <c r="P19">
        <v>-48.487000000000002</v>
      </c>
      <c r="Q19">
        <v>-41.710492990271305</v>
      </c>
      <c r="R19">
        <v>-36.119098344780326</v>
      </c>
      <c r="S19" t="s">
        <v>126</v>
      </c>
      <c r="T19" t="s">
        <v>126</v>
      </c>
      <c r="U19">
        <v>-505.89024390243907</v>
      </c>
      <c r="V19">
        <v>97.680999999999997</v>
      </c>
      <c r="W19">
        <v>-55.992999999999995</v>
      </c>
      <c r="X19">
        <v>-31.111224476781995</v>
      </c>
      <c r="Y19">
        <v>0</v>
      </c>
      <c r="Z19">
        <v>-42.022999999999996</v>
      </c>
      <c r="AA19">
        <v>6.9650000000000034</v>
      </c>
      <c r="AB19">
        <v>20.946999999999999</v>
      </c>
      <c r="AC19">
        <v>-2.893084489118614</v>
      </c>
      <c r="AD19">
        <v>-1.9230004523002193</v>
      </c>
    </row>
    <row r="20" spans="1:30" x14ac:dyDescent="0.25">
      <c r="A20" t="s">
        <v>76</v>
      </c>
      <c r="B20" t="s">
        <v>543</v>
      </c>
      <c r="H20" t="s">
        <v>143</v>
      </c>
      <c r="I20" t="s">
        <v>126</v>
      </c>
      <c r="J20" t="s">
        <v>153</v>
      </c>
      <c r="K20" t="s">
        <v>133</v>
      </c>
      <c r="L20" t="s">
        <v>153</v>
      </c>
      <c r="M20" t="s">
        <v>147</v>
      </c>
      <c r="O20">
        <v>2633.6889999999999</v>
      </c>
      <c r="P20">
        <v>789.27100000000007</v>
      </c>
      <c r="Q20">
        <v>28.593922820803826</v>
      </c>
      <c r="R20">
        <v>29.968268842676572</v>
      </c>
      <c r="S20">
        <v>0.90487720710216568</v>
      </c>
      <c r="T20">
        <v>3.1349811008095281</v>
      </c>
      <c r="U20">
        <v>31.860785181905392</v>
      </c>
      <c r="V20">
        <v>6381.75</v>
      </c>
      <c r="W20">
        <v>753.07499999999993</v>
      </c>
      <c r="X20">
        <v>-80.401094950265588</v>
      </c>
      <c r="Y20">
        <v>13.667740039957691</v>
      </c>
      <c r="Z20">
        <v>912.34499999999991</v>
      </c>
      <c r="AA20">
        <v>-66.226999999999919</v>
      </c>
      <c r="AB20">
        <v>392.089</v>
      </c>
      <c r="AC20">
        <v>4.0664447695497454</v>
      </c>
      <c r="AD20">
        <v>4.5367350943613136</v>
      </c>
    </row>
    <row r="21" spans="1:30" x14ac:dyDescent="0.25">
      <c r="A21" t="s">
        <v>202</v>
      </c>
      <c r="B21" t="s">
        <v>544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O21">
        <v>861.26</v>
      </c>
      <c r="P21">
        <v>304.13499999999999</v>
      </c>
      <c r="Q21">
        <v>37.371177112602467</v>
      </c>
      <c r="R21">
        <v>35.312797529201404</v>
      </c>
      <c r="S21" t="s">
        <v>126</v>
      </c>
      <c r="T21">
        <v>7.6983960872901893E-5</v>
      </c>
      <c r="U21">
        <v>344.36612489307095</v>
      </c>
      <c r="V21">
        <v>2722.3820000000001</v>
      </c>
      <c r="W21">
        <v>321.863</v>
      </c>
      <c r="X21">
        <v>-34.779983204181541</v>
      </c>
      <c r="Y21">
        <v>0</v>
      </c>
      <c r="Z21">
        <v>332.983</v>
      </c>
      <c r="AA21">
        <v>-27.787000000000035</v>
      </c>
      <c r="AB21">
        <v>742.48599999999999</v>
      </c>
      <c r="AC21">
        <v>35.037772615157962</v>
      </c>
      <c r="AD21">
        <v>4.1197412021242039</v>
      </c>
    </row>
    <row r="22" spans="1:30" x14ac:dyDescent="0.25">
      <c r="A22" t="s">
        <v>203</v>
      </c>
      <c r="B22" t="s">
        <v>545</v>
      </c>
      <c r="H22" t="s">
        <v>132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O22">
        <v>244.3</v>
      </c>
      <c r="P22">
        <v>-4.7759999999999998</v>
      </c>
      <c r="Q22">
        <v>-0.62341383544821938</v>
      </c>
      <c r="R22">
        <v>-1.9549733933688089</v>
      </c>
      <c r="S22">
        <v>-4.5589484636458226E-2</v>
      </c>
      <c r="T22">
        <v>8.8026324580744291</v>
      </c>
      <c r="U22" t="s">
        <v>126</v>
      </c>
      <c r="V22">
        <v>304.57799999999997</v>
      </c>
      <c r="W22">
        <v>-1.5229999999999999</v>
      </c>
      <c r="X22">
        <v>62.510719117824543</v>
      </c>
      <c r="Y22">
        <v>34.395458634569799</v>
      </c>
      <c r="Z22">
        <v>-2.3029999999999999</v>
      </c>
      <c r="AA22">
        <v>-7.146000000000015</v>
      </c>
      <c r="AB22">
        <v>6.351</v>
      </c>
      <c r="AC22">
        <v>-0.50499373501873568</v>
      </c>
      <c r="AD22">
        <v>-0.3069080986421604</v>
      </c>
    </row>
    <row r="23" spans="1:30" x14ac:dyDescent="0.25">
      <c r="A23" t="s">
        <v>39</v>
      </c>
      <c r="B23" t="s">
        <v>546</v>
      </c>
      <c r="H23" t="s">
        <v>140</v>
      </c>
      <c r="I23" t="s">
        <v>126</v>
      </c>
      <c r="J23" t="s">
        <v>148</v>
      </c>
      <c r="K23" t="s">
        <v>133</v>
      </c>
      <c r="L23" t="s">
        <v>148</v>
      </c>
      <c r="M23" t="s">
        <v>138</v>
      </c>
      <c r="O23">
        <v>170910</v>
      </c>
      <c r="P23">
        <v>45501</v>
      </c>
      <c r="Q23">
        <v>28.669475162366158</v>
      </c>
      <c r="R23">
        <v>26.622783921362121</v>
      </c>
      <c r="S23">
        <v>2.6828419811320754</v>
      </c>
      <c r="T23">
        <v>0.5249627925855771</v>
      </c>
      <c r="U23">
        <v>409.97058823529414</v>
      </c>
      <c r="V23">
        <v>207000</v>
      </c>
      <c r="W23">
        <v>48999</v>
      </c>
      <c r="X23">
        <v>-105.06034043173153</v>
      </c>
      <c r="Y23">
        <v>8.1932367149758445</v>
      </c>
      <c r="Z23">
        <v>53666</v>
      </c>
      <c r="AA23">
        <v>-900</v>
      </c>
      <c r="AB23">
        <v>14259</v>
      </c>
      <c r="AC23">
        <v>1.507788377118837</v>
      </c>
      <c r="AD23">
        <v>2.7590924159901373</v>
      </c>
    </row>
    <row r="24" spans="1:30" x14ac:dyDescent="0.25">
      <c r="A24" t="s">
        <v>55</v>
      </c>
      <c r="B24" t="s">
        <v>547</v>
      </c>
      <c r="H24" t="s">
        <v>143</v>
      </c>
      <c r="I24" t="s">
        <v>126</v>
      </c>
      <c r="J24" t="s">
        <v>156</v>
      </c>
      <c r="K24" t="s">
        <v>126</v>
      </c>
      <c r="L24" t="s">
        <v>157</v>
      </c>
      <c r="M24" t="s">
        <v>147</v>
      </c>
      <c r="O24">
        <v>7509</v>
      </c>
      <c r="P24">
        <v>426</v>
      </c>
      <c r="Q24">
        <v>5.7530962844586497</v>
      </c>
      <c r="R24">
        <v>5.6731921693967244</v>
      </c>
      <c r="S24">
        <v>0.21891058581706063</v>
      </c>
      <c r="T24">
        <v>1.146643109540636</v>
      </c>
      <c r="U24">
        <v>8.8631578947368421</v>
      </c>
      <c r="V24">
        <v>12043</v>
      </c>
      <c r="W24">
        <v>432</v>
      </c>
      <c r="X24">
        <v>0.77595936794582387</v>
      </c>
      <c r="Y24">
        <v>16.158764427468238</v>
      </c>
      <c r="Z24">
        <v>623</v>
      </c>
      <c r="AA24">
        <v>408</v>
      </c>
      <c r="AB24">
        <v>1711</v>
      </c>
      <c r="AC24">
        <v>6.9778505564769713</v>
      </c>
      <c r="AD24">
        <v>4.3100118281072159</v>
      </c>
    </row>
    <row r="25" spans="1:30" x14ac:dyDescent="0.25">
      <c r="A25" t="s">
        <v>204</v>
      </c>
      <c r="B25" t="s">
        <v>548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O25">
        <v>216.15</v>
      </c>
      <c r="P25">
        <v>-49.439</v>
      </c>
      <c r="Q25">
        <v>-4.8489474901688636</v>
      </c>
      <c r="R25">
        <v>-22.872542216053667</v>
      </c>
      <c r="S25" t="s">
        <v>126</v>
      </c>
      <c r="T25" t="s">
        <v>126</v>
      </c>
      <c r="U25" t="s">
        <v>126</v>
      </c>
      <c r="V25">
        <v>207.536</v>
      </c>
      <c r="W25">
        <v>-10.481</v>
      </c>
      <c r="X25">
        <v>-71.419094588437119</v>
      </c>
      <c r="Y25">
        <v>0</v>
      </c>
      <c r="Z25">
        <v>-43.486999999999995</v>
      </c>
      <c r="AA25">
        <v>64.384</v>
      </c>
      <c r="AB25">
        <v>71.539000000000001</v>
      </c>
      <c r="AC25">
        <v>-0.73659432996666718</v>
      </c>
      <c r="AD25">
        <v>-0.97905034937607571</v>
      </c>
    </row>
    <row r="26" spans="1:30" x14ac:dyDescent="0.25">
      <c r="A26" t="s">
        <v>205</v>
      </c>
      <c r="B26" t="s">
        <v>549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O26">
        <v>78.424000000000007</v>
      </c>
      <c r="P26">
        <v>-16.152000000000001</v>
      </c>
      <c r="Q26">
        <v>-0.39146179740895637</v>
      </c>
      <c r="R26">
        <v>-20.595735999183923</v>
      </c>
      <c r="S26">
        <v>-0.61866094683621886</v>
      </c>
      <c r="T26">
        <v>1.413742475407429</v>
      </c>
      <c r="U26">
        <v>2.7555555555555555</v>
      </c>
      <c r="V26">
        <v>111.05699999999999</v>
      </c>
      <c r="W26">
        <v>-0.307</v>
      </c>
      <c r="X26">
        <v>-6.1321876436736087</v>
      </c>
      <c r="Y26">
        <v>23.508648711922703</v>
      </c>
      <c r="Z26">
        <v>-6.5519999999999996</v>
      </c>
      <c r="AA26">
        <v>7.7210000000000036</v>
      </c>
      <c r="AB26">
        <v>22.006</v>
      </c>
      <c r="AC26">
        <v>0.71045513502216473</v>
      </c>
      <c r="AD26">
        <v>-3.7703881785958488</v>
      </c>
    </row>
    <row r="27" spans="1:30" x14ac:dyDescent="0.25">
      <c r="A27" t="s">
        <v>206</v>
      </c>
      <c r="B27" t="s">
        <v>550</v>
      </c>
      <c r="H27" t="s">
        <v>134</v>
      </c>
      <c r="I27" t="s">
        <v>126</v>
      </c>
      <c r="J27" t="s">
        <v>126</v>
      </c>
      <c r="K27" t="s">
        <v>126</v>
      </c>
      <c r="L27" t="s">
        <v>135</v>
      </c>
      <c r="M27" t="s">
        <v>150</v>
      </c>
      <c r="O27">
        <v>3620.902</v>
      </c>
      <c r="P27">
        <v>499.40300000000002</v>
      </c>
      <c r="Q27">
        <v>-0.49747272917079782</v>
      </c>
      <c r="R27">
        <v>13.792226356858043</v>
      </c>
      <c r="S27">
        <v>0.28630765103010514</v>
      </c>
      <c r="T27">
        <v>2.8263879875982409</v>
      </c>
      <c r="U27">
        <v>3.6401425877916562</v>
      </c>
      <c r="V27">
        <v>4322.0069999999996</v>
      </c>
      <c r="W27">
        <v>-18.012999999999998</v>
      </c>
      <c r="X27">
        <v>93.593795844841537</v>
      </c>
      <c r="Y27">
        <v>40.358287249419085</v>
      </c>
      <c r="Z27">
        <v>570.846</v>
      </c>
      <c r="AA27">
        <v>-114.70499999999979</v>
      </c>
      <c r="AB27">
        <v>442.43799999999999</v>
      </c>
      <c r="AC27">
        <v>0.15397636438206863</v>
      </c>
      <c r="AD27">
        <v>1.1387508708430933</v>
      </c>
    </row>
    <row r="28" spans="1:30" x14ac:dyDescent="0.25">
      <c r="A28" t="s">
        <v>207</v>
      </c>
      <c r="B28" t="s">
        <v>551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O28">
        <v>728.93299999999999</v>
      </c>
      <c r="P28">
        <v>93.274999999999991</v>
      </c>
      <c r="Q28">
        <v>-2.0578022945867453E-3</v>
      </c>
      <c r="R28">
        <v>12.796100601838575</v>
      </c>
      <c r="S28" t="s">
        <v>126</v>
      </c>
      <c r="T28">
        <v>0</v>
      </c>
      <c r="U28" t="s">
        <v>126</v>
      </c>
      <c r="V28">
        <v>629.66</v>
      </c>
      <c r="W28">
        <v>-1.4999999999999999E-2</v>
      </c>
      <c r="X28">
        <v>-85.701181367595396</v>
      </c>
      <c r="Y28">
        <v>0</v>
      </c>
      <c r="Z28">
        <v>112.69199999999999</v>
      </c>
      <c r="AA28">
        <v>5.0919999999999561</v>
      </c>
      <c r="AB28">
        <v>118.59399999999999</v>
      </c>
      <c r="AC28">
        <v>-1.2210448912138188E-2</v>
      </c>
      <c r="AD28">
        <v>2.836683898972622</v>
      </c>
    </row>
    <row r="29" spans="1:30" x14ac:dyDescent="0.25">
      <c r="A29" t="s">
        <v>208</v>
      </c>
      <c r="B29" t="s">
        <v>552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O29">
        <v>1.3164769999999999</v>
      </c>
      <c r="P29">
        <v>-20.869326999999998</v>
      </c>
      <c r="Q29">
        <v>-2082.5981768006582</v>
      </c>
      <c r="R29">
        <v>-1585.2405321171582</v>
      </c>
      <c r="S29">
        <v>-3.286438319815248</v>
      </c>
      <c r="T29" t="s">
        <v>126</v>
      </c>
      <c r="U29">
        <v>-49.005082950608887</v>
      </c>
      <c r="V29">
        <v>28.539019999999997</v>
      </c>
      <c r="W29">
        <v>-27.416926</v>
      </c>
      <c r="X29">
        <v>19.644595053999989</v>
      </c>
      <c r="Y29">
        <v>22.25071148203407</v>
      </c>
      <c r="Z29">
        <v>-20.349585999999999</v>
      </c>
      <c r="AA29">
        <v>-2.312338</v>
      </c>
      <c r="AB29">
        <v>3.318155</v>
      </c>
      <c r="AC29">
        <v>-0.69725188039040009</v>
      </c>
      <c r="AD29">
        <v>-0.68443719419873617</v>
      </c>
    </row>
    <row r="30" spans="1:30" x14ac:dyDescent="0.25">
      <c r="A30" t="s">
        <v>209</v>
      </c>
      <c r="B30" t="s">
        <v>553</v>
      </c>
      <c r="H30" t="s">
        <v>132</v>
      </c>
      <c r="I30" t="s">
        <v>126</v>
      </c>
      <c r="J30" t="s">
        <v>126</v>
      </c>
      <c r="K30" t="s">
        <v>133</v>
      </c>
      <c r="L30" t="s">
        <v>126</v>
      </c>
      <c r="M30" t="s">
        <v>126</v>
      </c>
      <c r="O30">
        <v>391.45299999999997</v>
      </c>
      <c r="P30">
        <v>196.12</v>
      </c>
      <c r="Q30">
        <v>33.139099713120089</v>
      </c>
      <c r="R30">
        <v>50.100522923569372</v>
      </c>
      <c r="S30" t="s">
        <v>126</v>
      </c>
      <c r="T30">
        <v>0</v>
      </c>
      <c r="U30">
        <v>3647</v>
      </c>
      <c r="V30">
        <v>407.97199999999998</v>
      </c>
      <c r="W30">
        <v>129.72399999999999</v>
      </c>
      <c r="X30">
        <v>-356.63153114393589</v>
      </c>
      <c r="Y30">
        <v>0</v>
      </c>
      <c r="Z30">
        <v>200.131</v>
      </c>
      <c r="AA30">
        <v>-84.409999999999968</v>
      </c>
      <c r="AB30">
        <v>199.52599999999998</v>
      </c>
      <c r="AC30">
        <v>0.72669803488482476</v>
      </c>
      <c r="AD30">
        <v>1.4903398084014274</v>
      </c>
    </row>
    <row r="31" spans="1:30" x14ac:dyDescent="0.25">
      <c r="A31" t="s">
        <v>210</v>
      </c>
      <c r="B31" t="s">
        <v>554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O31">
        <v>20.337</v>
      </c>
      <c r="P31">
        <v>0.34499999999999997</v>
      </c>
      <c r="Q31">
        <v>-12.88292275163495</v>
      </c>
      <c r="R31">
        <v>1.6964154005015486</v>
      </c>
      <c r="S31">
        <v>0.17249999999999999</v>
      </c>
      <c r="T31">
        <v>2.5225225225225225</v>
      </c>
      <c r="U31">
        <v>-6.4925373134328366</v>
      </c>
      <c r="V31">
        <v>13.899999999999999</v>
      </c>
      <c r="W31">
        <v>-2.6199999999999997</v>
      </c>
      <c r="X31">
        <v>46.746856205576776</v>
      </c>
      <c r="Y31">
        <v>14.388489208633093</v>
      </c>
      <c r="Z31">
        <v>0.43099999999999999</v>
      </c>
      <c r="AA31">
        <v>-1.149</v>
      </c>
      <c r="AB31">
        <v>1.111</v>
      </c>
      <c r="AC31">
        <v>-0.53681420978177763</v>
      </c>
      <c r="AD31">
        <v>0.50509362797300217</v>
      </c>
    </row>
    <row r="32" spans="1:30" x14ac:dyDescent="0.25">
      <c r="A32" t="s">
        <v>211</v>
      </c>
      <c r="B32" t="s">
        <v>555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O32">
        <v>68.591999999999999</v>
      </c>
      <c r="P32">
        <v>-4.6950000000000003</v>
      </c>
      <c r="Q32">
        <v>2.2349545136459059</v>
      </c>
      <c r="R32">
        <v>-6.8448215535339401</v>
      </c>
      <c r="S32">
        <v>-18.78</v>
      </c>
      <c r="T32">
        <v>1.5046296296296294E-2</v>
      </c>
      <c r="U32" t="s">
        <v>126</v>
      </c>
      <c r="V32">
        <v>77.963999999999999</v>
      </c>
      <c r="W32">
        <v>1.5329999999999999</v>
      </c>
      <c r="X32">
        <v>-40.317350707058573</v>
      </c>
      <c r="Y32">
        <v>0.32066081781334976</v>
      </c>
      <c r="Z32">
        <v>-3.5669999999999997</v>
      </c>
      <c r="AA32">
        <v>10.946000000000002</v>
      </c>
      <c r="AB32">
        <v>8.3409999999999993</v>
      </c>
      <c r="AC32">
        <v>1.7024277637325114</v>
      </c>
      <c r="AD32">
        <v>-0.21899488680273876</v>
      </c>
    </row>
    <row r="33" spans="1:30" x14ac:dyDescent="0.25">
      <c r="A33" t="s">
        <v>212</v>
      </c>
      <c r="B33" t="s">
        <v>556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O33">
        <v>25.474</v>
      </c>
      <c r="P33">
        <v>1.6419999999999999</v>
      </c>
      <c r="Q33">
        <v>3.0697966554133629</v>
      </c>
      <c r="R33">
        <v>6.4457878621339404</v>
      </c>
      <c r="S33">
        <v>9.6554157356227202E-2</v>
      </c>
      <c r="T33">
        <v>3.5399623883403861</v>
      </c>
      <c r="U33">
        <v>1.5383663366336635</v>
      </c>
      <c r="V33">
        <v>35.614999999999995</v>
      </c>
      <c r="W33">
        <v>0.78199999999999992</v>
      </c>
      <c r="X33">
        <v>309.88854635997268</v>
      </c>
      <c r="Y33">
        <v>47.749543731573773</v>
      </c>
      <c r="Z33">
        <v>2.0249999999999999</v>
      </c>
      <c r="AA33">
        <v>0.64200000000000124</v>
      </c>
      <c r="AB33">
        <v>3.9379999999999997</v>
      </c>
      <c r="AC33">
        <v>0.23223577771056647</v>
      </c>
      <c r="AD33">
        <v>1.0301649695753028</v>
      </c>
    </row>
    <row r="34" spans="1:30" x14ac:dyDescent="0.25">
      <c r="A34" t="s">
        <v>213</v>
      </c>
      <c r="B34" t="s">
        <v>557</v>
      </c>
      <c r="H34" t="s">
        <v>132</v>
      </c>
      <c r="I34" t="s">
        <v>126</v>
      </c>
      <c r="J34" t="s">
        <v>126</v>
      </c>
      <c r="K34" t="s">
        <v>126</v>
      </c>
      <c r="L34" t="s">
        <v>126</v>
      </c>
      <c r="M34" t="s">
        <v>132</v>
      </c>
      <c r="O34">
        <v>1386.4469999999999</v>
      </c>
      <c r="P34">
        <v>92.007000000000005</v>
      </c>
      <c r="Q34">
        <v>-0.17829747548950664</v>
      </c>
      <c r="R34">
        <v>6.6361714511986403</v>
      </c>
      <c r="S34" t="s">
        <v>126</v>
      </c>
      <c r="T34">
        <v>0</v>
      </c>
      <c r="U34">
        <v>32.885869565217391</v>
      </c>
      <c r="V34">
        <v>1352.5259999999998</v>
      </c>
      <c r="W34">
        <v>-2.472</v>
      </c>
      <c r="X34">
        <v>-29.753061805449676</v>
      </c>
      <c r="Y34">
        <v>0</v>
      </c>
      <c r="Z34">
        <v>127.124</v>
      </c>
      <c r="AA34">
        <v>-44.978000000000009</v>
      </c>
      <c r="AB34">
        <v>276.88099999999997</v>
      </c>
      <c r="AC34">
        <v>0.46034029163260726</v>
      </c>
      <c r="AD34">
        <v>1.1879998688929363</v>
      </c>
    </row>
    <row r="35" spans="1:30" x14ac:dyDescent="0.25">
      <c r="A35" t="s">
        <v>214</v>
      </c>
      <c r="B35" t="s">
        <v>558</v>
      </c>
      <c r="H35" t="s">
        <v>126</v>
      </c>
      <c r="I35" t="s">
        <v>126</v>
      </c>
      <c r="J35" t="s">
        <v>126</v>
      </c>
      <c r="K35" t="s">
        <v>126</v>
      </c>
      <c r="L35" t="s">
        <v>126</v>
      </c>
      <c r="M35" t="s">
        <v>126</v>
      </c>
      <c r="O35">
        <v>160.131</v>
      </c>
      <c r="P35">
        <v>6.2189999999999994</v>
      </c>
      <c r="Q35">
        <v>2.66157083887567</v>
      </c>
      <c r="R35">
        <v>3.8836952245349119</v>
      </c>
      <c r="S35" t="s">
        <v>126</v>
      </c>
      <c r="T35" t="s">
        <v>126</v>
      </c>
      <c r="U35" t="s">
        <v>126</v>
      </c>
      <c r="V35">
        <v>179.41899999999998</v>
      </c>
      <c r="W35">
        <v>4.2619999999999996</v>
      </c>
      <c r="X35">
        <v>-87.554978322384727</v>
      </c>
      <c r="Y35">
        <v>0</v>
      </c>
      <c r="Z35">
        <v>15.298999999999999</v>
      </c>
      <c r="AA35">
        <v>1.3829999999999991</v>
      </c>
      <c r="AB35">
        <v>124.69099999999999</v>
      </c>
      <c r="AC35">
        <v>-1.9674699166947595E-2</v>
      </c>
      <c r="AD35">
        <v>0.27547817667280577</v>
      </c>
    </row>
    <row r="36" spans="1:30" x14ac:dyDescent="0.25">
      <c r="A36" t="s">
        <v>215</v>
      </c>
      <c r="B36" t="s">
        <v>559</v>
      </c>
      <c r="H36" t="s">
        <v>126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O36">
        <v>5.556</v>
      </c>
      <c r="P36">
        <v>-5.0449999999999999</v>
      </c>
      <c r="Q36">
        <v>-128.0957523398128</v>
      </c>
      <c r="R36">
        <v>-90.802735781137514</v>
      </c>
      <c r="S36" t="s">
        <v>126</v>
      </c>
      <c r="T36" t="s">
        <v>126</v>
      </c>
      <c r="U36" t="s">
        <v>126</v>
      </c>
      <c r="V36">
        <v>8.2279999999999998</v>
      </c>
      <c r="W36">
        <v>-7.117</v>
      </c>
      <c r="X36">
        <v>-24.798773476427748</v>
      </c>
      <c r="Y36">
        <v>0</v>
      </c>
      <c r="Z36">
        <v>-4.726</v>
      </c>
      <c r="AA36">
        <v>-0.78400000000000025</v>
      </c>
      <c r="AB36">
        <v>1.0839999999999999</v>
      </c>
      <c r="AC36">
        <v>-2.9990820596507657</v>
      </c>
      <c r="AD36">
        <v>-1.8147771615770609</v>
      </c>
    </row>
    <row r="37" spans="1:30" x14ac:dyDescent="0.25">
      <c r="A37" t="s">
        <v>216</v>
      </c>
      <c r="B37" t="s">
        <v>560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O37">
        <v>78.361000000000004</v>
      </c>
      <c r="P37">
        <v>3.6459999999999999</v>
      </c>
      <c r="Q37">
        <v>3.2248184683707457</v>
      </c>
      <c r="R37">
        <v>4.6528247470042494</v>
      </c>
      <c r="S37">
        <v>0.39416216216216216</v>
      </c>
      <c r="T37">
        <v>3.1347320111457142</v>
      </c>
      <c r="U37" t="s">
        <v>126</v>
      </c>
      <c r="V37">
        <v>88.192999999999998</v>
      </c>
      <c r="W37">
        <v>2.5269999999999997</v>
      </c>
      <c r="X37">
        <v>-14.931819584130313</v>
      </c>
      <c r="Y37">
        <v>10.488360754254874</v>
      </c>
      <c r="Z37">
        <v>4.3319999999999999</v>
      </c>
      <c r="AA37">
        <v>4.083000000000002</v>
      </c>
      <c r="AB37">
        <v>18.93</v>
      </c>
      <c r="AC37">
        <v>1.5390065388805994</v>
      </c>
      <c r="AD37">
        <v>1.3115256590764985</v>
      </c>
    </row>
    <row r="38" spans="1:30" x14ac:dyDescent="0.25">
      <c r="A38" t="s">
        <v>40</v>
      </c>
      <c r="B38" t="s">
        <v>561</v>
      </c>
      <c r="H38" t="s">
        <v>130</v>
      </c>
      <c r="I38" t="s">
        <v>126</v>
      </c>
      <c r="J38" t="s">
        <v>152</v>
      </c>
      <c r="K38" t="s">
        <v>126</v>
      </c>
      <c r="L38" t="s">
        <v>152</v>
      </c>
      <c r="M38" t="s">
        <v>126</v>
      </c>
      <c r="O38">
        <v>2273.9</v>
      </c>
      <c r="P38">
        <v>499.3</v>
      </c>
      <c r="Q38">
        <v>12.524737235586436</v>
      </c>
      <c r="R38">
        <v>21.957869739214566</v>
      </c>
      <c r="S38">
        <v>0.66894426580921762</v>
      </c>
      <c r="T38">
        <v>2.1398280802292264</v>
      </c>
      <c r="U38" t="s">
        <v>126</v>
      </c>
      <c r="V38">
        <v>4595</v>
      </c>
      <c r="W38">
        <v>284.8</v>
      </c>
      <c r="X38">
        <v>-79.504753482202076</v>
      </c>
      <c r="Y38">
        <v>16.243743199129486</v>
      </c>
      <c r="Z38">
        <v>563.5</v>
      </c>
      <c r="AA38">
        <v>-58</v>
      </c>
      <c r="AB38">
        <v>1853</v>
      </c>
      <c r="AC38">
        <v>3.790134225472225</v>
      </c>
      <c r="AD38">
        <v>2.6548314554151871</v>
      </c>
    </row>
    <row r="39" spans="1:30" x14ac:dyDescent="0.25">
      <c r="A39" t="s">
        <v>33</v>
      </c>
      <c r="B39" t="s">
        <v>562</v>
      </c>
      <c r="H39" t="s">
        <v>138</v>
      </c>
      <c r="I39" t="s">
        <v>126</v>
      </c>
      <c r="J39" t="s">
        <v>126</v>
      </c>
      <c r="K39" t="s">
        <v>148</v>
      </c>
      <c r="L39" t="s">
        <v>148</v>
      </c>
      <c r="M39" t="s">
        <v>145</v>
      </c>
      <c r="O39">
        <v>12206.5</v>
      </c>
      <c r="P39">
        <v>1604.8000000000002</v>
      </c>
      <c r="Q39">
        <v>18.087084749928316</v>
      </c>
      <c r="R39">
        <v>13.147093761520503</v>
      </c>
      <c r="S39">
        <v>0.73463035019455258</v>
      </c>
      <c r="T39">
        <v>0.82711748892506909</v>
      </c>
      <c r="U39">
        <v>432.52459016393448</v>
      </c>
      <c r="V39">
        <v>32051.699999999997</v>
      </c>
      <c r="W39">
        <v>2207.7999999999997</v>
      </c>
      <c r="X39">
        <v>-28.266019009924744</v>
      </c>
      <c r="Y39">
        <v>6.8155511252133278</v>
      </c>
      <c r="Z39">
        <v>1821.3999999999999</v>
      </c>
      <c r="AA39">
        <v>328.00000000000364</v>
      </c>
      <c r="AB39">
        <v>1983.6</v>
      </c>
      <c r="AC39">
        <v>9.2555986811805138</v>
      </c>
      <c r="AD39">
        <v>2.4205912837290882</v>
      </c>
    </row>
    <row r="40" spans="1:30" x14ac:dyDescent="0.25">
      <c r="A40" t="s">
        <v>217</v>
      </c>
      <c r="B40" t="s">
        <v>563</v>
      </c>
      <c r="H40" t="s">
        <v>126</v>
      </c>
      <c r="I40" t="s">
        <v>126</v>
      </c>
      <c r="J40" t="s">
        <v>126</v>
      </c>
      <c r="K40" t="s">
        <v>126</v>
      </c>
      <c r="L40" t="s">
        <v>126</v>
      </c>
      <c r="M40" t="s">
        <v>126</v>
      </c>
      <c r="O40">
        <v>471.3</v>
      </c>
      <c r="P40">
        <v>-2</v>
      </c>
      <c r="Q40">
        <v>0.36070443454275403</v>
      </c>
      <c r="R40">
        <v>-0.42435815828559298</v>
      </c>
      <c r="S40">
        <v>-0.22727272727272727</v>
      </c>
      <c r="T40" t="s">
        <v>126</v>
      </c>
      <c r="U40">
        <v>10.374999999999998</v>
      </c>
      <c r="V40">
        <v>305.8</v>
      </c>
      <c r="W40">
        <v>1.7</v>
      </c>
      <c r="X40">
        <v>-54.169446297531699</v>
      </c>
      <c r="Y40">
        <v>2.877697841726619</v>
      </c>
      <c r="Z40">
        <v>8.4</v>
      </c>
      <c r="AA40">
        <v>-3.3000000000000398</v>
      </c>
      <c r="AB40">
        <v>90</v>
      </c>
      <c r="AC40">
        <v>-0.71294206565862406</v>
      </c>
      <c r="AD40">
        <v>-0.43560922619262299</v>
      </c>
    </row>
    <row r="41" spans="1:30" x14ac:dyDescent="0.25">
      <c r="A41" t="s">
        <v>218</v>
      </c>
      <c r="B41" t="s">
        <v>564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126</v>
      </c>
      <c r="O41">
        <v>19.356999999999999</v>
      </c>
      <c r="P41">
        <v>2.669</v>
      </c>
      <c r="Q41">
        <v>23.443715451774555</v>
      </c>
      <c r="R41">
        <v>13.788293640543472</v>
      </c>
      <c r="S41" t="s">
        <v>126</v>
      </c>
      <c r="T41">
        <v>0</v>
      </c>
      <c r="U41" t="s">
        <v>126</v>
      </c>
      <c r="V41">
        <v>89.328999999999994</v>
      </c>
      <c r="W41">
        <v>4.5379999999999994</v>
      </c>
      <c r="X41">
        <v>-85.331767469172036</v>
      </c>
      <c r="Y41">
        <v>0</v>
      </c>
      <c r="Z41">
        <v>2.8289999999999997</v>
      </c>
      <c r="AA41">
        <v>0.81600000000000028</v>
      </c>
      <c r="AB41">
        <v>72.66</v>
      </c>
      <c r="AC41">
        <v>0.72605645922430317</v>
      </c>
      <c r="AD41">
        <v>-0.1362130724895132</v>
      </c>
    </row>
    <row r="42" spans="1:30" x14ac:dyDescent="0.25">
      <c r="A42" t="s">
        <v>219</v>
      </c>
      <c r="B42" t="s">
        <v>565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O42">
        <v>195.63200000000001</v>
      </c>
      <c r="P42">
        <v>-15.863999999999999</v>
      </c>
      <c r="Q42">
        <v>-7.4721926883127505</v>
      </c>
      <c r="R42">
        <v>-8.10910280526703</v>
      </c>
      <c r="S42">
        <v>-1.0575999999999999</v>
      </c>
      <c r="T42" t="s">
        <v>126</v>
      </c>
      <c r="U42">
        <v>-20.881838074398246</v>
      </c>
      <c r="V42">
        <v>233.54899999999998</v>
      </c>
      <c r="W42">
        <v>-14.617999999999999</v>
      </c>
      <c r="X42">
        <v>-17.778207065828802</v>
      </c>
      <c r="Y42">
        <v>6.4226350787200976</v>
      </c>
      <c r="Z42">
        <v>-15.042</v>
      </c>
      <c r="AA42">
        <v>3.1719999999999828</v>
      </c>
      <c r="AB42">
        <v>46.29</v>
      </c>
      <c r="AC42">
        <v>-0.90351612733641251</v>
      </c>
      <c r="AD42">
        <v>-0.53170028520457024</v>
      </c>
    </row>
    <row r="43" spans="1:30" x14ac:dyDescent="0.25">
      <c r="A43" t="s">
        <v>220</v>
      </c>
      <c r="B43" t="s">
        <v>566</v>
      </c>
      <c r="H43" t="s">
        <v>126</v>
      </c>
      <c r="I43" t="s">
        <v>126</v>
      </c>
      <c r="J43" t="s">
        <v>126</v>
      </c>
      <c r="K43" t="s">
        <v>126</v>
      </c>
      <c r="L43" t="s">
        <v>126</v>
      </c>
      <c r="M43" t="s">
        <v>126</v>
      </c>
      <c r="O43">
        <v>85.334999999999994</v>
      </c>
      <c r="P43">
        <v>-2.9150000000000005</v>
      </c>
      <c r="Q43">
        <v>-8.9787308841624203</v>
      </c>
      <c r="R43">
        <v>-3.4159489072479059</v>
      </c>
      <c r="S43">
        <v>-1.1544554455445546</v>
      </c>
      <c r="T43" t="s">
        <v>126</v>
      </c>
      <c r="U43" t="s">
        <v>126</v>
      </c>
      <c r="V43">
        <v>163.822</v>
      </c>
      <c r="W43">
        <v>-7.6619999999999999</v>
      </c>
      <c r="X43">
        <v>-24.002720789303726</v>
      </c>
      <c r="Y43">
        <v>1.5413070283600494</v>
      </c>
      <c r="Z43">
        <v>2.5089999999999999</v>
      </c>
      <c r="AA43">
        <v>-5.8179999999999978</v>
      </c>
      <c r="AB43">
        <v>24.960999999999999</v>
      </c>
      <c r="AC43">
        <v>0.14288033984709086</v>
      </c>
      <c r="AD43">
        <v>0.47507684492844826</v>
      </c>
    </row>
    <row r="44" spans="1:30" x14ac:dyDescent="0.25">
      <c r="A44" t="s">
        <v>221</v>
      </c>
      <c r="B44" t="s">
        <v>567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O44">
        <v>532.84400000000005</v>
      </c>
      <c r="P44">
        <v>66.099000000000004</v>
      </c>
      <c r="Q44">
        <v>4.5840808942204463</v>
      </c>
      <c r="R44">
        <v>12.40494403615317</v>
      </c>
      <c r="S44">
        <v>12.535368860231369</v>
      </c>
      <c r="T44">
        <v>0.18732312604310281</v>
      </c>
      <c r="U44">
        <v>111.18907563025209</v>
      </c>
      <c r="V44">
        <v>313.322</v>
      </c>
      <c r="W44">
        <v>24.425999999999998</v>
      </c>
      <c r="X44">
        <v>-157.09894835499568</v>
      </c>
      <c r="Y44">
        <v>1.6829332124778982</v>
      </c>
      <c r="Z44">
        <v>70.195999999999998</v>
      </c>
      <c r="AA44">
        <v>-19.102000000000004</v>
      </c>
      <c r="AB44">
        <v>93.557000000000002</v>
      </c>
      <c r="AC44">
        <v>0.627462396706714</v>
      </c>
      <c r="AD44">
        <v>1.481468644335318</v>
      </c>
    </row>
    <row r="45" spans="1:30" x14ac:dyDescent="0.25">
      <c r="A45" t="s">
        <v>222</v>
      </c>
      <c r="B45" t="s">
        <v>568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126</v>
      </c>
      <c r="O45">
        <v>168.14500000000001</v>
      </c>
      <c r="P45">
        <v>-54.128</v>
      </c>
      <c r="Q45">
        <v>-31.232567129560795</v>
      </c>
      <c r="R45">
        <v>-32.191263492818692</v>
      </c>
      <c r="S45">
        <v>-2.0047407407407407</v>
      </c>
      <c r="T45" t="s">
        <v>126</v>
      </c>
      <c r="U45" t="s">
        <v>126</v>
      </c>
      <c r="V45">
        <v>327.27</v>
      </c>
      <c r="W45">
        <v>-52.515999999999998</v>
      </c>
      <c r="X45">
        <v>-22.102856700022279</v>
      </c>
      <c r="Y45">
        <v>8.2500687505729218</v>
      </c>
      <c r="Z45">
        <v>-43.466999999999999</v>
      </c>
      <c r="AA45">
        <v>-0.12300000000001887</v>
      </c>
      <c r="AB45">
        <v>31.933999999999997</v>
      </c>
      <c r="AC45">
        <v>-2.3465100458147941</v>
      </c>
      <c r="AD45">
        <v>-1.5821905078133442</v>
      </c>
    </row>
    <row r="46" spans="1:30" x14ac:dyDescent="0.25">
      <c r="A46" t="s">
        <v>223</v>
      </c>
      <c r="B46" t="s">
        <v>569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O46">
        <v>104.752</v>
      </c>
      <c r="P46">
        <v>-21.018999999999998</v>
      </c>
      <c r="Q46">
        <v>-26.914999236291433</v>
      </c>
      <c r="R46">
        <v>-20.065488009775471</v>
      </c>
      <c r="S46">
        <v>-0.86469475069935819</v>
      </c>
      <c r="T46" t="s">
        <v>126</v>
      </c>
      <c r="U46">
        <v>-9.3168915774778966</v>
      </c>
      <c r="V46">
        <v>139.61099999999999</v>
      </c>
      <c r="W46">
        <v>-28.193999999999999</v>
      </c>
      <c r="X46">
        <v>-476.77571728481496</v>
      </c>
      <c r="Y46">
        <v>17.411235504365703</v>
      </c>
      <c r="Z46">
        <v>1.0669999999999999</v>
      </c>
      <c r="AA46">
        <v>0.86299999999999599</v>
      </c>
      <c r="AB46">
        <v>65.644999999999996</v>
      </c>
      <c r="AC46">
        <v>-1.7934190450941641</v>
      </c>
      <c r="AD46">
        <v>-0.48503005634048257</v>
      </c>
    </row>
    <row r="47" spans="1:30" x14ac:dyDescent="0.25">
      <c r="A47" t="s">
        <v>224</v>
      </c>
      <c r="B47" t="s">
        <v>570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O47">
        <v>971.67399999999998</v>
      </c>
      <c r="P47">
        <v>49.007999999999996</v>
      </c>
      <c r="Q47">
        <v>-11.155181676158875</v>
      </c>
      <c r="R47">
        <v>5.0436669088603789</v>
      </c>
      <c r="S47">
        <v>0.30509487524279094</v>
      </c>
      <c r="T47" t="s">
        <v>126</v>
      </c>
      <c r="U47" t="s">
        <v>126</v>
      </c>
      <c r="V47">
        <v>712.029</v>
      </c>
      <c r="W47">
        <v>-108.392</v>
      </c>
      <c r="X47">
        <v>36.974000119618253</v>
      </c>
      <c r="Y47">
        <v>22.559755290865962</v>
      </c>
      <c r="Z47">
        <v>56.345999999999997</v>
      </c>
      <c r="AA47">
        <v>-8.52800000000002</v>
      </c>
      <c r="AB47">
        <v>30.81</v>
      </c>
      <c r="AC47">
        <v>-0.25945119774996322</v>
      </c>
      <c r="AD47">
        <v>0.84297455409270738</v>
      </c>
    </row>
    <row r="48" spans="1:30" x14ac:dyDescent="0.25">
      <c r="A48" t="s">
        <v>225</v>
      </c>
      <c r="B48" t="s">
        <v>571</v>
      </c>
      <c r="H48" t="s">
        <v>126</v>
      </c>
      <c r="I48" t="s">
        <v>126</v>
      </c>
      <c r="J48" t="s">
        <v>126</v>
      </c>
      <c r="K48" t="s">
        <v>126</v>
      </c>
      <c r="L48" t="s">
        <v>126</v>
      </c>
      <c r="M48" t="s">
        <v>126</v>
      </c>
      <c r="O48">
        <v>503.81700000000001</v>
      </c>
      <c r="P48">
        <v>87.158000000000001</v>
      </c>
      <c r="Q48">
        <v>10.230301875482565</v>
      </c>
      <c r="R48">
        <v>17.299535347159782</v>
      </c>
      <c r="S48">
        <v>0.57000287754728329</v>
      </c>
      <c r="T48">
        <v>1.7022823012875028</v>
      </c>
      <c r="U48">
        <v>16.278102440701275</v>
      </c>
      <c r="V48">
        <v>706.61</v>
      </c>
      <c r="W48">
        <v>51.541999999999994</v>
      </c>
      <c r="X48">
        <v>87.294483236765231</v>
      </c>
      <c r="Y48">
        <v>21.639659784039289</v>
      </c>
      <c r="Z48">
        <v>107.244</v>
      </c>
      <c r="AA48">
        <v>-20.206000000000017</v>
      </c>
      <c r="AB48">
        <v>11.888999999999999</v>
      </c>
      <c r="AC48">
        <v>1.7309539898921993</v>
      </c>
      <c r="AD48">
        <v>1.4589803522614548</v>
      </c>
    </row>
    <row r="49" spans="1:30" x14ac:dyDescent="0.25">
      <c r="A49" t="s">
        <v>226</v>
      </c>
      <c r="B49" t="s">
        <v>572</v>
      </c>
      <c r="H49" t="s">
        <v>126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O49">
        <v>573.98</v>
      </c>
      <c r="P49">
        <v>90.308999999999997</v>
      </c>
      <c r="Q49">
        <v>12.970660998641067</v>
      </c>
      <c r="R49">
        <v>15.73382347816997</v>
      </c>
      <c r="S49">
        <v>0.29836559523455541</v>
      </c>
      <c r="T49">
        <v>2.1954130628760238</v>
      </c>
      <c r="U49">
        <v>10.85427454295678</v>
      </c>
      <c r="V49">
        <v>978.03</v>
      </c>
      <c r="W49">
        <v>74.448999999999998</v>
      </c>
      <c r="X49">
        <v>-6.0353648335829764</v>
      </c>
      <c r="Y49">
        <v>30.947823686389984</v>
      </c>
      <c r="Z49">
        <v>95.055999999999997</v>
      </c>
      <c r="AA49">
        <v>8.399000000000008</v>
      </c>
      <c r="AB49">
        <v>130.22499999999999</v>
      </c>
      <c r="AC49">
        <v>1.779621500477337</v>
      </c>
      <c r="AD49">
        <v>2.6313569881550931</v>
      </c>
    </row>
    <row r="50" spans="1:30" x14ac:dyDescent="0.25">
      <c r="A50" t="s">
        <v>227</v>
      </c>
      <c r="B50" t="s">
        <v>573</v>
      </c>
      <c r="H50" t="s">
        <v>126</v>
      </c>
      <c r="I50" t="s">
        <v>126</v>
      </c>
      <c r="J50" t="s">
        <v>126</v>
      </c>
      <c r="K50" t="s">
        <v>126</v>
      </c>
      <c r="L50" t="s">
        <v>126</v>
      </c>
      <c r="M50" t="s">
        <v>897</v>
      </c>
      <c r="O50">
        <v>300.58499999999998</v>
      </c>
      <c r="P50">
        <v>39.568999999999996</v>
      </c>
      <c r="Q50">
        <v>-0.82439243475223334</v>
      </c>
      <c r="R50">
        <v>13.163996872764775</v>
      </c>
      <c r="S50">
        <v>0.26592963473234987</v>
      </c>
      <c r="T50">
        <v>4.5952748610253247</v>
      </c>
      <c r="U50">
        <v>2.2767543242863169</v>
      </c>
      <c r="V50">
        <v>700.34299999999996</v>
      </c>
      <c r="W50">
        <v>-2.4779999999999998</v>
      </c>
      <c r="X50">
        <v>-11.017071647230701</v>
      </c>
      <c r="Y50">
        <v>21.2460180225975</v>
      </c>
      <c r="Z50">
        <v>52.220999999999997</v>
      </c>
      <c r="AA50">
        <v>-6.5800000000000054</v>
      </c>
      <c r="AB50">
        <v>167.673</v>
      </c>
      <c r="AC50">
        <v>-1.7236622623007805E-2</v>
      </c>
      <c r="AD50">
        <v>2.9186871544969097</v>
      </c>
    </row>
    <row r="51" spans="1:30" x14ac:dyDescent="0.25">
      <c r="A51" t="s">
        <v>228</v>
      </c>
      <c r="B51" t="s">
        <v>574</v>
      </c>
      <c r="H51" t="s">
        <v>126</v>
      </c>
      <c r="I51" t="s">
        <v>126</v>
      </c>
      <c r="J51" t="s">
        <v>126</v>
      </c>
      <c r="K51" t="s">
        <v>126</v>
      </c>
      <c r="L51" t="s">
        <v>126</v>
      </c>
      <c r="M51" t="s">
        <v>126</v>
      </c>
      <c r="O51">
        <v>24.506</v>
      </c>
      <c r="P51">
        <v>-0.622</v>
      </c>
      <c r="Q51">
        <v>-12.87031747327185</v>
      </c>
      <c r="R51">
        <v>-2.5381539214886151</v>
      </c>
      <c r="S51">
        <v>-9.1055482359830187E-2</v>
      </c>
      <c r="T51" t="s">
        <v>126</v>
      </c>
      <c r="U51">
        <v>-5.3626373626373622</v>
      </c>
      <c r="V51">
        <v>36.976999999999997</v>
      </c>
      <c r="W51">
        <v>-3.1539999999999999</v>
      </c>
      <c r="X51">
        <v>17.58835941621242</v>
      </c>
      <c r="Y51">
        <v>18.473645779809072</v>
      </c>
      <c r="Z51">
        <v>-7.6999999999999999E-2</v>
      </c>
      <c r="AA51">
        <v>-1.9729999999999999</v>
      </c>
      <c r="AB51">
        <v>2.83</v>
      </c>
      <c r="AC51">
        <v>-0.85963193271696525</v>
      </c>
      <c r="AD51">
        <v>-0.43660824268988374</v>
      </c>
    </row>
    <row r="52" spans="1:30" x14ac:dyDescent="0.25">
      <c r="A52" t="s">
        <v>229</v>
      </c>
      <c r="B52" t="s">
        <v>575</v>
      </c>
      <c r="H52" t="s">
        <v>126</v>
      </c>
      <c r="I52" t="s">
        <v>126</v>
      </c>
      <c r="J52" t="s">
        <v>126</v>
      </c>
      <c r="K52" t="s">
        <v>126</v>
      </c>
      <c r="L52" t="s">
        <v>126</v>
      </c>
      <c r="M52" t="s">
        <v>126</v>
      </c>
      <c r="O52">
        <v>109.895</v>
      </c>
      <c r="P52">
        <v>3.9029999999999996</v>
      </c>
      <c r="Q52">
        <v>-8.6391555575776877</v>
      </c>
      <c r="R52">
        <v>3.5515719550480003</v>
      </c>
      <c r="S52" t="s">
        <v>126</v>
      </c>
      <c r="T52" t="s">
        <v>126</v>
      </c>
      <c r="U52" t="s">
        <v>126</v>
      </c>
      <c r="V52">
        <v>103.12599999999999</v>
      </c>
      <c r="W52">
        <v>-9.4939999999999998</v>
      </c>
      <c r="X52">
        <v>-59.801258694932088</v>
      </c>
      <c r="Y52">
        <v>0</v>
      </c>
      <c r="Z52">
        <v>7.3179999999999996</v>
      </c>
      <c r="AA52">
        <v>-6.2199999999999953</v>
      </c>
      <c r="AB52">
        <v>33.046999999999997</v>
      </c>
      <c r="AC52">
        <v>-2.6904618844381907</v>
      </c>
      <c r="AD52">
        <v>-0.31623582408531398</v>
      </c>
    </row>
    <row r="53" spans="1:30" x14ac:dyDescent="0.25">
      <c r="A53" t="s">
        <v>19</v>
      </c>
      <c r="B53" t="s">
        <v>576</v>
      </c>
      <c r="H53" t="s">
        <v>143</v>
      </c>
      <c r="I53" t="s">
        <v>126</v>
      </c>
      <c r="J53" t="s">
        <v>144</v>
      </c>
      <c r="K53" t="s">
        <v>126</v>
      </c>
      <c r="L53" t="s">
        <v>144</v>
      </c>
      <c r="M53" t="s">
        <v>125</v>
      </c>
      <c r="O53">
        <v>8305</v>
      </c>
      <c r="P53">
        <v>1557</v>
      </c>
      <c r="Q53">
        <v>5.6833232992173386</v>
      </c>
      <c r="R53">
        <v>18.747742323901264</v>
      </c>
      <c r="S53">
        <v>1.1169296987087518</v>
      </c>
      <c r="T53">
        <v>1.3132728771640561</v>
      </c>
      <c r="U53">
        <v>29.1</v>
      </c>
      <c r="V53">
        <v>11495</v>
      </c>
      <c r="W53">
        <v>472</v>
      </c>
      <c r="X53">
        <v>-35.563254091506394</v>
      </c>
      <c r="Y53">
        <v>12.127011744236626</v>
      </c>
      <c r="Z53">
        <v>1785</v>
      </c>
      <c r="AA53">
        <v>-38</v>
      </c>
      <c r="AB53">
        <v>1657</v>
      </c>
      <c r="AC53">
        <v>5.5740511507394617</v>
      </c>
      <c r="AD53">
        <v>1.1730738231430557</v>
      </c>
    </row>
    <row r="54" spans="1:30" x14ac:dyDescent="0.25">
      <c r="A54" t="s">
        <v>230</v>
      </c>
      <c r="B54" t="s">
        <v>577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O54">
        <v>178.49299999999999</v>
      </c>
      <c r="P54">
        <v>26.145000000000003</v>
      </c>
      <c r="Q54">
        <v>-4.1105253427305266</v>
      </c>
      <c r="R54">
        <v>14.647633240519239</v>
      </c>
      <c r="S54">
        <v>0.28558476881233003</v>
      </c>
      <c r="T54">
        <v>28.217365269461069</v>
      </c>
      <c r="U54">
        <v>0.46918918918918912</v>
      </c>
      <c r="V54">
        <v>391.49699999999996</v>
      </c>
      <c r="W54">
        <v>-7.3369999999999997</v>
      </c>
      <c r="X54">
        <v>-35.898778620624306</v>
      </c>
      <c r="Y54">
        <v>23.38434266418389</v>
      </c>
      <c r="Z54">
        <v>31.933999999999997</v>
      </c>
      <c r="AA54">
        <v>-0.91799999999999216</v>
      </c>
      <c r="AB54">
        <v>69.866</v>
      </c>
      <c r="AC54">
        <v>0.40294102049035285</v>
      </c>
      <c r="AD54">
        <v>1.2392933709422354</v>
      </c>
    </row>
    <row r="55" spans="1:30" x14ac:dyDescent="0.25">
      <c r="A55" t="s">
        <v>231</v>
      </c>
      <c r="B55" t="s">
        <v>578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126</v>
      </c>
      <c r="O55">
        <v>15.599</v>
      </c>
      <c r="P55">
        <v>-6.3620000000000001</v>
      </c>
      <c r="Q55">
        <v>-37.034425283672029</v>
      </c>
      <c r="R55">
        <v>-40.784665683697675</v>
      </c>
      <c r="S55" t="s">
        <v>126</v>
      </c>
      <c r="T55" t="s">
        <v>126</v>
      </c>
      <c r="U55" t="s">
        <v>126</v>
      </c>
      <c r="V55">
        <v>51.608999999999995</v>
      </c>
      <c r="W55">
        <v>-5.7770000000000001</v>
      </c>
      <c r="X55">
        <v>-106.87796563320593</v>
      </c>
      <c r="Y55">
        <v>0</v>
      </c>
      <c r="Z55">
        <v>-6.2919999999999998</v>
      </c>
      <c r="AA55">
        <v>1.3029999999999999</v>
      </c>
      <c r="AB55">
        <v>36.864999999999995</v>
      </c>
      <c r="AC55">
        <v>-2.434939710896765</v>
      </c>
      <c r="AD55">
        <v>-1.7548051683884609</v>
      </c>
    </row>
    <row r="56" spans="1:30" x14ac:dyDescent="0.25">
      <c r="A56" t="s">
        <v>232</v>
      </c>
      <c r="B56" t="s">
        <v>579</v>
      </c>
      <c r="H56" t="s">
        <v>151</v>
      </c>
      <c r="I56" t="s">
        <v>126</v>
      </c>
      <c r="J56" t="s">
        <v>135</v>
      </c>
      <c r="K56" t="s">
        <v>126</v>
      </c>
      <c r="L56" t="s">
        <v>155</v>
      </c>
      <c r="M56" t="s">
        <v>130</v>
      </c>
      <c r="O56">
        <v>2222.864</v>
      </c>
      <c r="P56">
        <v>398.65800000000002</v>
      </c>
      <c r="Q56">
        <v>13.877727112409936</v>
      </c>
      <c r="R56">
        <v>17.934430536461072</v>
      </c>
      <c r="S56">
        <v>0.6653126481131636</v>
      </c>
      <c r="T56">
        <v>1.2742116144063185</v>
      </c>
      <c r="U56">
        <v>8.9140080707913345</v>
      </c>
      <c r="V56">
        <v>3621.3909999999996</v>
      </c>
      <c r="W56">
        <v>308.483</v>
      </c>
      <c r="X56">
        <v>-16.524239468589954</v>
      </c>
      <c r="Y56">
        <v>16.5462387242913</v>
      </c>
      <c r="Z56">
        <v>451.029</v>
      </c>
      <c r="AA56">
        <v>44.277000000000044</v>
      </c>
      <c r="AB56">
        <v>986.99699999999996</v>
      </c>
      <c r="AC56">
        <v>2.7000533740146531</v>
      </c>
      <c r="AD56">
        <v>2.7548146023538558</v>
      </c>
    </row>
    <row r="57" spans="1:30" x14ac:dyDescent="0.25">
      <c r="A57" t="s">
        <v>233</v>
      </c>
      <c r="B57" t="s">
        <v>580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O57">
        <v>450.952</v>
      </c>
      <c r="P57">
        <v>50.754000000000005</v>
      </c>
      <c r="Q57">
        <v>-1.9999911298763506</v>
      </c>
      <c r="R57">
        <v>11.254856392698114</v>
      </c>
      <c r="S57" t="s">
        <v>126</v>
      </c>
      <c r="T57">
        <v>0.34779375309866134</v>
      </c>
      <c r="U57">
        <v>7568</v>
      </c>
      <c r="V57">
        <v>736.76299999999992</v>
      </c>
      <c r="W57">
        <v>-9.0190000000000001</v>
      </c>
      <c r="X57">
        <v>-27.402253357274731</v>
      </c>
      <c r="Y57">
        <v>0</v>
      </c>
      <c r="Z57">
        <v>54.388999999999996</v>
      </c>
      <c r="AA57">
        <v>-17.326000000000022</v>
      </c>
      <c r="AB57">
        <v>82.970999999999989</v>
      </c>
      <c r="AC57">
        <v>-3.4995388460126155E-2</v>
      </c>
      <c r="AD57">
        <v>1.4097760574114448</v>
      </c>
    </row>
    <row r="58" spans="1:30" x14ac:dyDescent="0.25">
      <c r="A58" t="s">
        <v>234</v>
      </c>
      <c r="B58" t="s">
        <v>581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O58">
        <v>47.753999999999998</v>
      </c>
      <c r="P58">
        <v>-6.0669999999999993</v>
      </c>
      <c r="Q58">
        <v>-20.278929513758008</v>
      </c>
      <c r="R58">
        <v>-12.704694894668508</v>
      </c>
      <c r="S58">
        <v>-0.79976272080147626</v>
      </c>
      <c r="T58" t="s">
        <v>126</v>
      </c>
      <c r="U58">
        <v>-19.260765550239231</v>
      </c>
      <c r="V58">
        <v>40.33</v>
      </c>
      <c r="W58">
        <v>-9.6839999999999993</v>
      </c>
      <c r="X58">
        <v>-33.872759003649058</v>
      </c>
      <c r="Y58">
        <v>18.809818993305232</v>
      </c>
      <c r="Z58">
        <v>-5.7649999999999997</v>
      </c>
      <c r="AA58">
        <v>-3.5700000000000021</v>
      </c>
      <c r="AB58">
        <v>13.991</v>
      </c>
      <c r="AC58">
        <v>-1.348194057940916</v>
      </c>
      <c r="AD58">
        <v>-0.5641823871060383</v>
      </c>
    </row>
    <row r="59" spans="1:30" x14ac:dyDescent="0.25">
      <c r="A59" t="s">
        <v>46</v>
      </c>
      <c r="B59" t="s">
        <v>582</v>
      </c>
      <c r="H59" t="s">
        <v>125</v>
      </c>
      <c r="I59" t="s">
        <v>125</v>
      </c>
      <c r="J59" t="s">
        <v>152</v>
      </c>
      <c r="K59" t="s">
        <v>126</v>
      </c>
      <c r="L59" t="s">
        <v>152</v>
      </c>
      <c r="M59" t="s">
        <v>129</v>
      </c>
      <c r="O59">
        <v>4515</v>
      </c>
      <c r="P59">
        <v>932</v>
      </c>
      <c r="Q59">
        <v>24.208194905869323</v>
      </c>
      <c r="R59">
        <v>20.642303433001107</v>
      </c>
      <c r="S59">
        <v>0.52774631936579841</v>
      </c>
      <c r="T59">
        <v>1.1158227848101265</v>
      </c>
      <c r="U59">
        <v>20.253333333333334</v>
      </c>
      <c r="V59">
        <v>12016</v>
      </c>
      <c r="W59">
        <v>1093</v>
      </c>
      <c r="X59">
        <v>-26.678635547576302</v>
      </c>
      <c r="Y59">
        <v>14.697070572569906</v>
      </c>
      <c r="Z59">
        <v>997</v>
      </c>
      <c r="AA59">
        <v>74</v>
      </c>
      <c r="AB59">
        <v>3252</v>
      </c>
      <c r="AC59">
        <v>10.848339216378173</v>
      </c>
      <c r="AD59">
        <v>2.3040435210508523</v>
      </c>
    </row>
    <row r="60" spans="1:30" x14ac:dyDescent="0.25">
      <c r="A60" t="s">
        <v>235</v>
      </c>
      <c r="B60" t="s">
        <v>583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O60">
        <v>433.13099999999997</v>
      </c>
      <c r="P60">
        <v>70.850000000000009</v>
      </c>
      <c r="Q60">
        <v>17.655397558706259</v>
      </c>
      <c r="R60">
        <v>16.35763775855342</v>
      </c>
      <c r="S60">
        <v>0.43768339768339776</v>
      </c>
      <c r="T60">
        <v>1.8962173173400947</v>
      </c>
      <c r="U60">
        <v>26.606642876749934</v>
      </c>
      <c r="V60">
        <v>554.50599999999997</v>
      </c>
      <c r="W60">
        <v>76.471000000000004</v>
      </c>
      <c r="X60">
        <v>-19.614341577059836</v>
      </c>
      <c r="Y60">
        <v>29.192650755807875</v>
      </c>
      <c r="Z60">
        <v>85.48299999999999</v>
      </c>
      <c r="AA60">
        <v>-4.0280000000000058</v>
      </c>
      <c r="AB60">
        <v>226.029</v>
      </c>
      <c r="AC60">
        <v>5.2294305563873591</v>
      </c>
      <c r="AD60">
        <v>1.4724196633800035</v>
      </c>
    </row>
    <row r="61" spans="1:30" x14ac:dyDescent="0.25">
      <c r="A61" t="s">
        <v>236</v>
      </c>
      <c r="B61" t="s">
        <v>584</v>
      </c>
      <c r="H61" t="s">
        <v>149</v>
      </c>
      <c r="I61" t="s">
        <v>125</v>
      </c>
      <c r="J61" t="s">
        <v>152</v>
      </c>
      <c r="K61" t="s">
        <v>152</v>
      </c>
      <c r="L61" t="s">
        <v>152</v>
      </c>
      <c r="M61" t="s">
        <v>149</v>
      </c>
      <c r="O61">
        <v>1460.116</v>
      </c>
      <c r="P61">
        <v>322.67600000000004</v>
      </c>
      <c r="Q61">
        <v>12.944656451953133</v>
      </c>
      <c r="R61">
        <v>22.099340052434194</v>
      </c>
      <c r="S61">
        <v>0.99338107171223988</v>
      </c>
      <c r="T61">
        <v>1.2079225981829889</v>
      </c>
      <c r="U61">
        <v>7.6452196588701726</v>
      </c>
      <c r="V61">
        <v>2428.6010000000001</v>
      </c>
      <c r="W61">
        <v>189.00700000000001</v>
      </c>
      <c r="X61">
        <v>-26.6603811937497</v>
      </c>
      <c r="Y61">
        <v>13.375025374691027</v>
      </c>
      <c r="Z61">
        <v>367.60499999999996</v>
      </c>
      <c r="AA61">
        <v>-29.255999999999972</v>
      </c>
      <c r="AB61">
        <v>536.26</v>
      </c>
      <c r="AC61">
        <v>5.2725612597601419</v>
      </c>
      <c r="AD61">
        <v>3.1054920467470555</v>
      </c>
    </row>
    <row r="62" spans="1:30" x14ac:dyDescent="0.25">
      <c r="A62" t="s">
        <v>237</v>
      </c>
      <c r="B62" t="s">
        <v>585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O62">
        <v>235.90299999999999</v>
      </c>
      <c r="P62">
        <v>20.683</v>
      </c>
      <c r="Q62">
        <v>7.7756535525194685</v>
      </c>
      <c r="R62">
        <v>8.767586677575105</v>
      </c>
      <c r="S62">
        <v>11.131862217438107</v>
      </c>
      <c r="T62">
        <v>3.818914039716706E-2</v>
      </c>
      <c r="U62">
        <v>72.460273972602749</v>
      </c>
      <c r="V62">
        <v>179.26499999999999</v>
      </c>
      <c r="W62">
        <v>18.343</v>
      </c>
      <c r="X62">
        <v>-19.822451876497407</v>
      </c>
      <c r="Y62">
        <v>1.0364544110674141</v>
      </c>
      <c r="Z62">
        <v>22.815999999999999</v>
      </c>
      <c r="AA62">
        <v>6.5659999999999883</v>
      </c>
      <c r="AB62">
        <v>19.233000000000001</v>
      </c>
      <c r="AC62">
        <v>4.4167575922554558</v>
      </c>
      <c r="AD62">
        <v>3.2512586227092175</v>
      </c>
    </row>
    <row r="63" spans="1:30" x14ac:dyDescent="0.25">
      <c r="A63" t="s">
        <v>238</v>
      </c>
      <c r="B63" t="s">
        <v>586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O63">
        <v>112.337</v>
      </c>
      <c r="P63">
        <v>12.045</v>
      </c>
      <c r="Q63">
        <v>-10.380373340929525</v>
      </c>
      <c r="R63">
        <v>10.722201945930548</v>
      </c>
      <c r="S63">
        <v>0.73035411108416193</v>
      </c>
      <c r="T63">
        <v>1.5896010464355792</v>
      </c>
      <c r="U63">
        <v>-0.72227458372604447</v>
      </c>
      <c r="V63">
        <v>134.19300000000001</v>
      </c>
      <c r="W63">
        <v>-11.661</v>
      </c>
      <c r="X63">
        <v>-46.771930658930401</v>
      </c>
      <c r="Y63">
        <v>12.289761761045657</v>
      </c>
      <c r="Z63">
        <v>13.748999999999999</v>
      </c>
      <c r="AA63">
        <v>-1.8670000000000009</v>
      </c>
      <c r="AB63">
        <v>28.294999999999998</v>
      </c>
      <c r="AC63">
        <v>-1.7672800636084696</v>
      </c>
      <c r="AD63">
        <v>-1.2653233471935053E-2</v>
      </c>
    </row>
    <row r="64" spans="1:30" x14ac:dyDescent="0.25">
      <c r="A64" t="s">
        <v>239</v>
      </c>
      <c r="B64" t="s">
        <v>587</v>
      </c>
      <c r="H64" t="s">
        <v>126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O64">
        <v>303.99299999999999</v>
      </c>
      <c r="P64">
        <v>47.028000000000006</v>
      </c>
      <c r="Q64">
        <v>-3.0823078162984014</v>
      </c>
      <c r="R64">
        <v>15.470093061353388</v>
      </c>
      <c r="S64">
        <v>1.0025795723452791</v>
      </c>
      <c r="T64">
        <v>1.4490935150494104</v>
      </c>
      <c r="U64">
        <v>6.1981575852606827</v>
      </c>
      <c r="V64">
        <v>367.98499999999996</v>
      </c>
      <c r="W64">
        <v>-9.3699999999999992</v>
      </c>
      <c r="X64">
        <v>-29.420261906407934</v>
      </c>
      <c r="Y64">
        <v>12.746986969577561</v>
      </c>
      <c r="Z64">
        <v>55.833999999999996</v>
      </c>
      <c r="AA64">
        <v>3.512999999999991</v>
      </c>
      <c r="AB64">
        <v>127.76299999999999</v>
      </c>
      <c r="AC64">
        <v>-0.69840748952037979</v>
      </c>
      <c r="AD64">
        <v>0.81336659926547172</v>
      </c>
    </row>
    <row r="65" spans="1:30" x14ac:dyDescent="0.25">
      <c r="A65" t="s">
        <v>59</v>
      </c>
      <c r="B65" t="s">
        <v>588</v>
      </c>
      <c r="H65" t="s">
        <v>126</v>
      </c>
      <c r="I65" t="s">
        <v>126</v>
      </c>
      <c r="J65" t="s">
        <v>126</v>
      </c>
      <c r="K65" t="s">
        <v>126</v>
      </c>
      <c r="L65" t="s">
        <v>126</v>
      </c>
      <c r="M65" t="s">
        <v>129</v>
      </c>
      <c r="O65">
        <v>2910.748</v>
      </c>
      <c r="P65">
        <v>342.988</v>
      </c>
      <c r="Q65">
        <v>19.789140111064231</v>
      </c>
      <c r="R65">
        <v>11.783500323628154</v>
      </c>
      <c r="S65">
        <v>2.0683857583944421</v>
      </c>
      <c r="T65">
        <v>0.17154134487460462</v>
      </c>
      <c r="U65">
        <v>198.66303833412209</v>
      </c>
      <c r="V65">
        <v>4098.3639999999996</v>
      </c>
      <c r="W65">
        <v>576.01199999999994</v>
      </c>
      <c r="X65">
        <v>-22.52628435339102</v>
      </c>
      <c r="Y65">
        <v>4.046102298380525</v>
      </c>
      <c r="Z65">
        <v>695.86500000000001</v>
      </c>
      <c r="AA65">
        <v>62.810999999999922</v>
      </c>
      <c r="AB65">
        <v>202.37699999999998</v>
      </c>
      <c r="AC65">
        <v>13.421890786726168</v>
      </c>
      <c r="AD65">
        <v>3.5693499852980106</v>
      </c>
    </row>
    <row r="66" spans="1:30" x14ac:dyDescent="0.25">
      <c r="A66" t="s">
        <v>240</v>
      </c>
      <c r="B66" t="s">
        <v>589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O66">
        <v>48.9</v>
      </c>
      <c r="P66">
        <v>12.813000000000001</v>
      </c>
      <c r="Q66">
        <v>9.7321063394683041</v>
      </c>
      <c r="R66">
        <v>26.202453987730063</v>
      </c>
      <c r="S66" t="s">
        <v>126</v>
      </c>
      <c r="T66">
        <v>0</v>
      </c>
      <c r="U66" t="s">
        <v>126</v>
      </c>
      <c r="V66">
        <v>212.327</v>
      </c>
      <c r="W66">
        <v>4.7589999999999995</v>
      </c>
      <c r="X66">
        <v>-70.472249142198578</v>
      </c>
      <c r="Y66">
        <v>0</v>
      </c>
      <c r="Z66">
        <v>13.706999999999999</v>
      </c>
      <c r="AA66">
        <v>0.3539999999999992</v>
      </c>
      <c r="AB66">
        <v>24.116999999999997</v>
      </c>
      <c r="AC66">
        <v>0.87322183892493421</v>
      </c>
      <c r="AD66">
        <v>0.87327426357780036</v>
      </c>
    </row>
    <row r="67" spans="1:30" x14ac:dyDescent="0.25">
      <c r="A67" t="s">
        <v>241</v>
      </c>
      <c r="B67" t="s">
        <v>590</v>
      </c>
      <c r="H67" t="s">
        <v>136</v>
      </c>
      <c r="I67" t="s">
        <v>126</v>
      </c>
      <c r="J67" t="s">
        <v>126</v>
      </c>
      <c r="K67" t="s">
        <v>133</v>
      </c>
      <c r="L67" t="s">
        <v>126</v>
      </c>
      <c r="M67" t="s">
        <v>126</v>
      </c>
      <c r="O67">
        <v>714.33799999999997</v>
      </c>
      <c r="P67">
        <v>212.98000000000002</v>
      </c>
      <c r="Q67">
        <v>21.7006515123093</v>
      </c>
      <c r="R67">
        <v>29.815017540716021</v>
      </c>
      <c r="S67">
        <v>43.796010692987871</v>
      </c>
      <c r="T67">
        <v>2.6051509620160083E-2</v>
      </c>
      <c r="U67" t="s">
        <v>126</v>
      </c>
      <c r="V67">
        <v>724.74399999999991</v>
      </c>
      <c r="W67">
        <v>155.01599999999999</v>
      </c>
      <c r="X67">
        <v>-59.565738564511626</v>
      </c>
      <c r="Y67">
        <v>0.6709955515326792</v>
      </c>
      <c r="Z67">
        <v>228.03799999999998</v>
      </c>
      <c r="AA67">
        <v>-82.274999999999977</v>
      </c>
      <c r="AB67">
        <v>31.849999999999998</v>
      </c>
      <c r="AC67">
        <v>2.8414399100575816</v>
      </c>
      <c r="AD67">
        <v>0.66296537178679871</v>
      </c>
    </row>
    <row r="68" spans="1:30" x14ac:dyDescent="0.25">
      <c r="A68" t="s">
        <v>17</v>
      </c>
      <c r="B68" t="s">
        <v>591</v>
      </c>
      <c r="H68" t="s">
        <v>137</v>
      </c>
      <c r="I68" t="s">
        <v>126</v>
      </c>
      <c r="J68" t="s">
        <v>142</v>
      </c>
      <c r="K68" t="s">
        <v>126</v>
      </c>
      <c r="L68" t="s">
        <v>142</v>
      </c>
      <c r="M68" t="s">
        <v>138</v>
      </c>
      <c r="O68">
        <v>47142</v>
      </c>
      <c r="P68">
        <v>11057</v>
      </c>
      <c r="Q68">
        <v>20.709770480675406</v>
      </c>
      <c r="R68">
        <v>23.454668872767385</v>
      </c>
      <c r="S68">
        <v>0.52881534267540298</v>
      </c>
      <c r="T68">
        <v>1.7145551455514556</v>
      </c>
      <c r="U68">
        <v>21.622340425531913</v>
      </c>
      <c r="V68">
        <v>105134</v>
      </c>
      <c r="W68">
        <v>9763</v>
      </c>
      <c r="X68">
        <v>-55.002559079437354</v>
      </c>
      <c r="Y68">
        <v>19.887952517739265</v>
      </c>
      <c r="Z68">
        <v>12332</v>
      </c>
      <c r="AA68">
        <v>-263</v>
      </c>
      <c r="AB68">
        <v>6726</v>
      </c>
      <c r="AC68">
        <v>6.5576984617533656</v>
      </c>
      <c r="AD68">
        <v>2.152885897149921</v>
      </c>
    </row>
    <row r="69" spans="1:30" x14ac:dyDescent="0.25">
      <c r="A69" t="s">
        <v>109</v>
      </c>
      <c r="B69" t="s">
        <v>592</v>
      </c>
      <c r="H69" t="s">
        <v>165</v>
      </c>
      <c r="I69" t="s">
        <v>126</v>
      </c>
      <c r="J69" t="s">
        <v>126</v>
      </c>
      <c r="K69" t="s">
        <v>126</v>
      </c>
      <c r="L69" t="s">
        <v>126</v>
      </c>
      <c r="M69" t="s">
        <v>126</v>
      </c>
      <c r="O69">
        <v>2918.4340000000002</v>
      </c>
      <c r="P69">
        <v>765.45399999999995</v>
      </c>
      <c r="Q69">
        <v>13.045249609893524</v>
      </c>
      <c r="R69">
        <v>26.228244325552673</v>
      </c>
      <c r="S69" t="s">
        <v>126</v>
      </c>
      <c r="T69">
        <v>1.8774385009759882</v>
      </c>
      <c r="U69" t="s">
        <v>126</v>
      </c>
      <c r="V69">
        <v>5212.2489999999998</v>
      </c>
      <c r="W69">
        <v>380.71699999999998</v>
      </c>
      <c r="X69">
        <v>-22.131286547681835</v>
      </c>
      <c r="Y69">
        <v>0</v>
      </c>
      <c r="Z69">
        <v>928.34299999999996</v>
      </c>
      <c r="AA69">
        <v>-77.912999999999897</v>
      </c>
      <c r="AB69">
        <v>280.74</v>
      </c>
      <c r="AC69">
        <v>3.7834156592750916</v>
      </c>
      <c r="AD69">
        <v>4.2181211512487833</v>
      </c>
    </row>
    <row r="70" spans="1:30" x14ac:dyDescent="0.25">
      <c r="A70" t="s">
        <v>242</v>
      </c>
      <c r="B70" t="s">
        <v>593</v>
      </c>
      <c r="H70" t="s">
        <v>136</v>
      </c>
      <c r="I70" t="s">
        <v>126</v>
      </c>
      <c r="J70" t="s">
        <v>126</v>
      </c>
      <c r="K70" t="s">
        <v>126</v>
      </c>
      <c r="L70" t="s">
        <v>159</v>
      </c>
      <c r="M70" t="s">
        <v>126</v>
      </c>
      <c r="O70">
        <v>347.97899999999998</v>
      </c>
      <c r="P70">
        <v>32.82</v>
      </c>
      <c r="Q70">
        <v>13.263444058405824</v>
      </c>
      <c r="R70">
        <v>9.4316036312536102</v>
      </c>
      <c r="S70">
        <v>6.6158550720547646E-2</v>
      </c>
      <c r="T70">
        <v>5.1205578955333051</v>
      </c>
      <c r="U70">
        <v>2.6440175132186523</v>
      </c>
      <c r="V70">
        <v>755.101</v>
      </c>
      <c r="W70">
        <v>46.153999999999996</v>
      </c>
      <c r="X70">
        <v>98.823207161019582</v>
      </c>
      <c r="Y70">
        <v>65.697304069256973</v>
      </c>
      <c r="Z70">
        <v>81.850999999999999</v>
      </c>
      <c r="AA70">
        <v>11.127000000000002</v>
      </c>
      <c r="AB70">
        <v>304.86599999999999</v>
      </c>
      <c r="AC70">
        <v>5.6382010304134136</v>
      </c>
      <c r="AD70">
        <v>1.0082491492538799</v>
      </c>
    </row>
    <row r="71" spans="1:30" x14ac:dyDescent="0.25">
      <c r="A71" t="s">
        <v>22</v>
      </c>
      <c r="B71" t="s">
        <v>594</v>
      </c>
      <c r="H71" t="s">
        <v>126</v>
      </c>
      <c r="I71" t="s">
        <v>126</v>
      </c>
      <c r="J71" t="s">
        <v>126</v>
      </c>
      <c r="K71" t="s">
        <v>126</v>
      </c>
      <c r="L71" t="s">
        <v>126</v>
      </c>
      <c r="M71" t="s">
        <v>126</v>
      </c>
      <c r="O71">
        <v>8843.1890000000003</v>
      </c>
      <c r="P71">
        <v>1162.1500000000001</v>
      </c>
      <c r="Q71">
        <v>18.97403753329257</v>
      </c>
      <c r="R71">
        <v>13.141752370100876</v>
      </c>
      <c r="S71" t="s">
        <v>126</v>
      </c>
      <c r="T71">
        <v>0</v>
      </c>
      <c r="U71" t="s">
        <v>126</v>
      </c>
      <c r="V71">
        <v>8208.9140000000007</v>
      </c>
      <c r="W71">
        <v>1677.9099999999999</v>
      </c>
      <c r="X71">
        <v>-61.075629857666272</v>
      </c>
      <c r="Y71">
        <v>0</v>
      </c>
      <c r="Z71">
        <v>1423.7759999999998</v>
      </c>
      <c r="AA71">
        <v>52.694999999999936</v>
      </c>
      <c r="AB71">
        <v>2213.0059999999999</v>
      </c>
      <c r="AC71">
        <v>9.2302430116873815</v>
      </c>
      <c r="AD71">
        <v>1.981602779202277</v>
      </c>
    </row>
    <row r="72" spans="1:30" x14ac:dyDescent="0.25">
      <c r="A72" t="s">
        <v>243</v>
      </c>
      <c r="B72" t="s">
        <v>595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O72">
        <v>0.65800000000000003</v>
      </c>
      <c r="P72">
        <v>-2.6149999999999998</v>
      </c>
      <c r="Q72">
        <v>-545.28875379939211</v>
      </c>
      <c r="R72">
        <v>-397.41641337386011</v>
      </c>
      <c r="S72">
        <v>-5.1375245579567776</v>
      </c>
      <c r="T72" t="s">
        <v>126</v>
      </c>
      <c r="U72" t="s">
        <v>126</v>
      </c>
      <c r="V72">
        <v>4.3149999999999995</v>
      </c>
      <c r="W72">
        <v>-3.5879999999999996</v>
      </c>
      <c r="X72">
        <v>-44.410256410256238</v>
      </c>
      <c r="Y72">
        <v>11.796060254924679</v>
      </c>
      <c r="Z72">
        <v>-2.593</v>
      </c>
      <c r="AA72">
        <v>-4.4999999999999984E-2</v>
      </c>
      <c r="AB72">
        <v>1.43</v>
      </c>
      <c r="AC72">
        <v>-1.3250295724705676</v>
      </c>
      <c r="AD72">
        <v>-1.0750005608157753</v>
      </c>
    </row>
    <row r="73" spans="1:30" x14ac:dyDescent="0.25">
      <c r="A73" t="s">
        <v>244</v>
      </c>
      <c r="B73" t="s">
        <v>596</v>
      </c>
      <c r="H73" t="s">
        <v>134</v>
      </c>
      <c r="I73" t="s">
        <v>126</v>
      </c>
      <c r="J73" t="s">
        <v>159</v>
      </c>
      <c r="K73" t="s">
        <v>126</v>
      </c>
      <c r="L73" t="s">
        <v>160</v>
      </c>
      <c r="M73" t="s">
        <v>126</v>
      </c>
      <c r="O73">
        <v>3480.1170000000002</v>
      </c>
      <c r="P73">
        <v>200.92099999999999</v>
      </c>
      <c r="Q73">
        <v>9.474221700017555</v>
      </c>
      <c r="R73">
        <v>5.7733978484056712</v>
      </c>
      <c r="S73">
        <v>7.9903298877891563E-2</v>
      </c>
      <c r="T73">
        <v>3.4609075299839787</v>
      </c>
      <c r="U73">
        <v>2.810799668263031</v>
      </c>
      <c r="V73">
        <v>4734.0549999999994</v>
      </c>
      <c r="W73">
        <v>329.714</v>
      </c>
      <c r="X73">
        <v>199.28309877795917</v>
      </c>
      <c r="Y73">
        <v>53.116239671909184</v>
      </c>
      <c r="Z73">
        <v>237.70099999999999</v>
      </c>
      <c r="AA73">
        <v>39.145000000000095</v>
      </c>
      <c r="AB73">
        <v>346.32</v>
      </c>
      <c r="AC73">
        <v>2.5206239571496756</v>
      </c>
      <c r="AD73">
        <v>0.45450673015903154</v>
      </c>
    </row>
    <row r="74" spans="1:30" x14ac:dyDescent="0.25">
      <c r="A74" t="s">
        <v>245</v>
      </c>
      <c r="B74" t="s">
        <v>597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O74">
        <v>586.34</v>
      </c>
      <c r="P74">
        <v>52.007000000000005</v>
      </c>
      <c r="Q74">
        <v>17.126581846710099</v>
      </c>
      <c r="R74">
        <v>8.8697683937647103</v>
      </c>
      <c r="S74" t="s">
        <v>126</v>
      </c>
      <c r="T74">
        <v>0</v>
      </c>
      <c r="U74" t="s">
        <v>126</v>
      </c>
      <c r="V74">
        <v>755.38400000000001</v>
      </c>
      <c r="W74">
        <v>100.42</v>
      </c>
      <c r="X74">
        <v>-104.35191470411478</v>
      </c>
      <c r="Y74">
        <v>0</v>
      </c>
      <c r="Z74">
        <v>119.137</v>
      </c>
      <c r="AA74">
        <v>-2.8869999999999578</v>
      </c>
      <c r="AB74">
        <v>457.733</v>
      </c>
      <c r="AC74">
        <v>6.0659115713113927</v>
      </c>
      <c r="AD74">
        <v>2.158496954497128</v>
      </c>
    </row>
    <row r="75" spans="1:30" x14ac:dyDescent="0.25">
      <c r="A75" t="s">
        <v>246</v>
      </c>
      <c r="B75" t="s">
        <v>598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O75">
        <v>200.86333200000001</v>
      </c>
      <c r="P75">
        <v>25.416763</v>
      </c>
      <c r="Q75">
        <v>25.013993594410749</v>
      </c>
      <c r="R75">
        <v>12.65375952241995</v>
      </c>
      <c r="S75" t="s">
        <v>126</v>
      </c>
      <c r="T75">
        <v>0</v>
      </c>
      <c r="U75" t="s">
        <v>126</v>
      </c>
      <c r="V75">
        <v>92.534638000000001</v>
      </c>
      <c r="W75">
        <v>50.243941</v>
      </c>
      <c r="X75">
        <v>-32.471024845103059</v>
      </c>
      <c r="Y75">
        <v>0</v>
      </c>
      <c r="Z75">
        <v>29.047214</v>
      </c>
      <c r="AA75">
        <v>15.971036000000005</v>
      </c>
      <c r="AB75">
        <v>11.729184999999999</v>
      </c>
      <c r="AC75">
        <v>7.9332232188491325</v>
      </c>
      <c r="AD75">
        <v>1.2527487389435989</v>
      </c>
    </row>
    <row r="76" spans="1:30" x14ac:dyDescent="0.25">
      <c r="A76" t="s">
        <v>247</v>
      </c>
      <c r="B76" t="s">
        <v>599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O76">
        <v>419.036</v>
      </c>
      <c r="P76">
        <v>16.725000000000001</v>
      </c>
      <c r="Q76">
        <v>5.9009249801926327</v>
      </c>
      <c r="R76">
        <v>3.9913038497885625</v>
      </c>
      <c r="S76" t="s">
        <v>126</v>
      </c>
      <c r="T76">
        <v>0</v>
      </c>
      <c r="U76">
        <v>61.710762331838566</v>
      </c>
      <c r="V76">
        <v>174.43099999999998</v>
      </c>
      <c r="W76">
        <v>24.727</v>
      </c>
      <c r="X76">
        <v>-40.606278877742838</v>
      </c>
      <c r="Y76">
        <v>0</v>
      </c>
      <c r="Z76">
        <v>18.991</v>
      </c>
      <c r="AA76">
        <v>-1.5900000000000105</v>
      </c>
      <c r="AB76">
        <v>46.226999999999997</v>
      </c>
      <c r="AC76">
        <v>15.291979270039457</v>
      </c>
      <c r="AD76">
        <v>0.35667684703470015</v>
      </c>
    </row>
    <row r="77" spans="1:30" x14ac:dyDescent="0.25">
      <c r="A77" t="s">
        <v>248</v>
      </c>
      <c r="B77" t="s">
        <v>600</v>
      </c>
      <c r="H77" t="s">
        <v>132</v>
      </c>
      <c r="I77" t="s">
        <v>126</v>
      </c>
      <c r="J77" t="s">
        <v>126</v>
      </c>
      <c r="K77" t="s">
        <v>133</v>
      </c>
      <c r="L77" t="s">
        <v>126</v>
      </c>
      <c r="M77" t="s">
        <v>130</v>
      </c>
      <c r="O77">
        <v>720.75599999999997</v>
      </c>
      <c r="P77">
        <v>145.99100000000001</v>
      </c>
      <c r="Q77">
        <v>6.63955624372187</v>
      </c>
      <c r="R77">
        <v>20.255259755034992</v>
      </c>
      <c r="S77" t="s">
        <v>126</v>
      </c>
      <c r="T77">
        <v>0</v>
      </c>
      <c r="U77">
        <v>100.79891304347825</v>
      </c>
      <c r="V77">
        <v>1997.1089999999999</v>
      </c>
      <c r="W77">
        <v>47.854999999999997</v>
      </c>
      <c r="X77">
        <v>-27.252473583922022</v>
      </c>
      <c r="Y77">
        <v>0</v>
      </c>
      <c r="Z77">
        <v>161.52599999999998</v>
      </c>
      <c r="AA77">
        <v>-33.144999999999868</v>
      </c>
      <c r="AB77">
        <v>300.05899999999997</v>
      </c>
      <c r="AC77">
        <v>1.3216113307837132</v>
      </c>
      <c r="AD77">
        <v>0.91046900483290583</v>
      </c>
    </row>
    <row r="78" spans="1:30" x14ac:dyDescent="0.25">
      <c r="A78" t="s">
        <v>249</v>
      </c>
      <c r="B78" t="s">
        <v>601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149</v>
      </c>
      <c r="O78">
        <v>347.15</v>
      </c>
      <c r="P78">
        <v>29.651</v>
      </c>
      <c r="Q78">
        <v>12.645254212876281</v>
      </c>
      <c r="R78">
        <v>8.5412645830332714</v>
      </c>
      <c r="S78" t="s">
        <v>126</v>
      </c>
      <c r="T78">
        <v>0</v>
      </c>
      <c r="U78">
        <v>9.7028870558375626</v>
      </c>
      <c r="V78">
        <v>473.85199999999998</v>
      </c>
      <c r="W78">
        <v>43.897999999999996</v>
      </c>
      <c r="X78">
        <v>-38.924230018265419</v>
      </c>
      <c r="Y78">
        <v>0</v>
      </c>
      <c r="Z78">
        <v>34.588000000000001</v>
      </c>
      <c r="AA78">
        <v>6.2380000000000138</v>
      </c>
      <c r="AB78">
        <v>154.5</v>
      </c>
      <c r="AC78">
        <v>5.386362764698637</v>
      </c>
      <c r="AD78">
        <v>0.80310751876826025</v>
      </c>
    </row>
    <row r="79" spans="1:30" x14ac:dyDescent="0.25">
      <c r="A79" t="s">
        <v>250</v>
      </c>
      <c r="B79" t="s">
        <v>602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O79">
        <v>545.79999999999995</v>
      </c>
      <c r="P79">
        <v>27.841999999999999</v>
      </c>
      <c r="Q79">
        <v>1.1718578233785271</v>
      </c>
      <c r="R79">
        <v>5.101135947233419</v>
      </c>
      <c r="S79">
        <v>4.3016966069406228E-2</v>
      </c>
      <c r="T79">
        <v>27.398306464745154</v>
      </c>
      <c r="U79">
        <v>1.9731074260994954</v>
      </c>
      <c r="V79">
        <v>1724.934</v>
      </c>
      <c r="W79">
        <v>6.3959999999999999</v>
      </c>
      <c r="X79">
        <v>-22.672923693601231</v>
      </c>
      <c r="Y79">
        <v>37.522189254777281</v>
      </c>
      <c r="Z79">
        <v>78.013999999999996</v>
      </c>
      <c r="AA79">
        <v>50.593000000000018</v>
      </c>
      <c r="AB79">
        <v>301.69599999999997</v>
      </c>
      <c r="AC79">
        <v>-3.3169997608160917E-2</v>
      </c>
      <c r="AD79">
        <v>1.2948421546464024</v>
      </c>
    </row>
    <row r="80" spans="1:30" x14ac:dyDescent="0.25">
      <c r="A80" t="s">
        <v>251</v>
      </c>
      <c r="B80" t="s">
        <v>603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O80">
        <v>71.171000000000006</v>
      </c>
      <c r="P80">
        <v>4.8680000000000003</v>
      </c>
      <c r="Q80">
        <v>7.4468533531916083</v>
      </c>
      <c r="R80">
        <v>6.8398645515729717</v>
      </c>
      <c r="S80" t="s">
        <v>126</v>
      </c>
      <c r="T80">
        <v>0</v>
      </c>
      <c r="U80">
        <v>181.47619047619045</v>
      </c>
      <c r="V80">
        <v>62.385999999999996</v>
      </c>
      <c r="W80">
        <v>5.3</v>
      </c>
      <c r="X80">
        <v>-69.397340188856518</v>
      </c>
      <c r="Y80">
        <v>0</v>
      </c>
      <c r="Z80">
        <v>6.7679999999999998</v>
      </c>
      <c r="AA80">
        <v>2.041999999999998</v>
      </c>
      <c r="AB80">
        <v>28.073999999999998</v>
      </c>
      <c r="AC80">
        <v>0.31347034416351555</v>
      </c>
      <c r="AD80">
        <v>0.10423120108263249</v>
      </c>
    </row>
    <row r="81" spans="1:30" x14ac:dyDescent="0.25">
      <c r="A81" t="s">
        <v>252</v>
      </c>
      <c r="B81" t="s">
        <v>604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O81">
        <v>285.38299999999998</v>
      </c>
      <c r="P81">
        <v>24.167000000000002</v>
      </c>
      <c r="Q81">
        <v>2.9066202261522238</v>
      </c>
      <c r="R81">
        <v>8.468268957856635</v>
      </c>
      <c r="S81" t="s">
        <v>126</v>
      </c>
      <c r="T81">
        <v>0</v>
      </c>
      <c r="U81" t="s">
        <v>126</v>
      </c>
      <c r="V81">
        <v>284.87299999999999</v>
      </c>
      <c r="W81">
        <v>8.2949999999999999</v>
      </c>
      <c r="X81">
        <v>-53.5957123778119</v>
      </c>
      <c r="Y81">
        <v>0</v>
      </c>
      <c r="Z81">
        <v>43.058</v>
      </c>
      <c r="AA81">
        <v>1.4780000000000015</v>
      </c>
      <c r="AB81">
        <v>82.477999999999994</v>
      </c>
      <c r="AC81">
        <v>0.87065885832568257</v>
      </c>
      <c r="AD81">
        <v>1.896182822009165</v>
      </c>
    </row>
    <row r="82" spans="1:30" x14ac:dyDescent="0.25">
      <c r="A82" t="s">
        <v>253</v>
      </c>
      <c r="B82" t="s">
        <v>605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O82">
        <v>573.12099999999998</v>
      </c>
      <c r="P82">
        <v>164.858</v>
      </c>
      <c r="Q82">
        <v>29.275144341247312</v>
      </c>
      <c r="R82">
        <v>28.764955393363707</v>
      </c>
      <c r="S82">
        <v>1.177557142857143</v>
      </c>
      <c r="T82">
        <v>0.32874938675595161</v>
      </c>
      <c r="U82" t="s">
        <v>126</v>
      </c>
      <c r="V82">
        <v>817.77499999999998</v>
      </c>
      <c r="W82">
        <v>167.78199999999998</v>
      </c>
      <c r="X82">
        <v>11.622370503290771</v>
      </c>
      <c r="Y82">
        <v>17.1196233682859</v>
      </c>
      <c r="Z82">
        <v>178.55199999999999</v>
      </c>
      <c r="AA82">
        <v>19.653000000000048</v>
      </c>
      <c r="AB82">
        <v>81.319000000000003</v>
      </c>
      <c r="AC82">
        <v>5.0574563398353041</v>
      </c>
      <c r="AD82">
        <v>2.809329922773478</v>
      </c>
    </row>
    <row r="83" spans="1:30" x14ac:dyDescent="0.25">
      <c r="A83" t="s">
        <v>254</v>
      </c>
      <c r="B83" t="s">
        <v>606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O83">
        <v>185.12899999999999</v>
      </c>
      <c r="P83">
        <v>8.6690000000000005</v>
      </c>
      <c r="Q83">
        <v>-18.361250803493778</v>
      </c>
      <c r="R83">
        <v>4.6826807253320659</v>
      </c>
      <c r="S83">
        <v>3.9404724566929852E-2</v>
      </c>
      <c r="T83" t="s">
        <v>126</v>
      </c>
      <c r="U83">
        <v>-3.7013560871552644</v>
      </c>
      <c r="V83">
        <v>451.35499999999996</v>
      </c>
      <c r="W83">
        <v>-33.991999999999997</v>
      </c>
      <c r="X83">
        <v>-169.22015313356655</v>
      </c>
      <c r="Y83">
        <v>48.741899391831261</v>
      </c>
      <c r="Z83">
        <v>17.431000000000001</v>
      </c>
      <c r="AA83">
        <v>-27.558999999999997</v>
      </c>
      <c r="AB83">
        <v>109.583</v>
      </c>
      <c r="AC83">
        <v>-3.7180090008269877</v>
      </c>
      <c r="AD83">
        <v>0.15125940859430684</v>
      </c>
    </row>
    <row r="84" spans="1:30" x14ac:dyDescent="0.25">
      <c r="A84" t="s">
        <v>255</v>
      </c>
      <c r="B84" t="s">
        <v>607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O84">
        <v>97.135000000000005</v>
      </c>
      <c r="P84">
        <v>-11.877000000000001</v>
      </c>
      <c r="Q84">
        <v>-36.622226797755694</v>
      </c>
      <c r="R84">
        <v>-12.227312503217172</v>
      </c>
      <c r="S84" t="s">
        <v>126</v>
      </c>
      <c r="T84" t="s">
        <v>126</v>
      </c>
      <c r="U84" t="s">
        <v>126</v>
      </c>
      <c r="V84">
        <v>141.44800000000001</v>
      </c>
      <c r="W84">
        <v>-35.573</v>
      </c>
      <c r="X84">
        <v>-48.751107174490713</v>
      </c>
      <c r="Y84">
        <v>0</v>
      </c>
      <c r="Z84">
        <v>-8.3360000000000003</v>
      </c>
      <c r="AA84">
        <v>4.7340000000000018</v>
      </c>
      <c r="AB84">
        <v>49.535999999999994</v>
      </c>
      <c r="AC84">
        <v>-0.92852378111812983</v>
      </c>
      <c r="AD84">
        <v>-0.57615049204111113</v>
      </c>
    </row>
    <row r="85" spans="1:30" x14ac:dyDescent="0.25">
      <c r="A85" t="s">
        <v>256</v>
      </c>
      <c r="B85" t="s">
        <v>607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O85">
        <v>97.135000000000005</v>
      </c>
      <c r="P85">
        <v>-11.877000000000001</v>
      </c>
      <c r="Q85">
        <v>-36.622226797755694</v>
      </c>
      <c r="R85">
        <v>-12.227312503217172</v>
      </c>
      <c r="S85" t="s">
        <v>141</v>
      </c>
      <c r="T85" t="s">
        <v>126</v>
      </c>
      <c r="U85" t="s">
        <v>126</v>
      </c>
      <c r="V85">
        <v>141.44800000000001</v>
      </c>
      <c r="W85">
        <v>-35.573</v>
      </c>
      <c r="X85">
        <v>-48.751107174490713</v>
      </c>
      <c r="Y85">
        <v>0</v>
      </c>
      <c r="Z85">
        <v>-8.3360000000000003</v>
      </c>
      <c r="AA85">
        <v>4.7340000000000018</v>
      </c>
      <c r="AB85">
        <v>49.535999999999994</v>
      </c>
      <c r="AC85">
        <v>-0.92852378111812983</v>
      </c>
      <c r="AD85">
        <v>-0.57615049204111113</v>
      </c>
    </row>
    <row r="86" spans="1:30" x14ac:dyDescent="0.25">
      <c r="A86" t="s">
        <v>257</v>
      </c>
      <c r="B86" t="s">
        <v>608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O86">
        <v>525.74900000000002</v>
      </c>
      <c r="P86">
        <v>-100.48599999999999</v>
      </c>
      <c r="Q86">
        <v>4.1179346037748044</v>
      </c>
      <c r="R86">
        <v>-19.112922706462587</v>
      </c>
      <c r="S86" t="s">
        <v>126</v>
      </c>
      <c r="T86">
        <v>0</v>
      </c>
      <c r="U86">
        <v>261.98540145985396</v>
      </c>
      <c r="V86">
        <v>603.36599999999999</v>
      </c>
      <c r="W86">
        <v>21.65</v>
      </c>
      <c r="X86">
        <v>-55.028794926341959</v>
      </c>
      <c r="Y86">
        <v>0</v>
      </c>
      <c r="Z86">
        <v>-87.35</v>
      </c>
      <c r="AA86">
        <v>150.52300000000002</v>
      </c>
      <c r="AB86">
        <v>192.63299999999998</v>
      </c>
      <c r="AC86">
        <v>9.0036313429530487E-2</v>
      </c>
      <c r="AD86">
        <v>-0.15606031783899527</v>
      </c>
    </row>
    <row r="87" spans="1:30" x14ac:dyDescent="0.25">
      <c r="A87" t="s">
        <v>258</v>
      </c>
      <c r="B87" t="s">
        <v>609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O87">
        <v>1647.6410000000001</v>
      </c>
      <c r="P87">
        <v>140.751</v>
      </c>
      <c r="Q87">
        <v>8.1495301464335981</v>
      </c>
      <c r="R87">
        <v>8.542576932717747</v>
      </c>
      <c r="S87" t="s">
        <v>126</v>
      </c>
      <c r="T87">
        <v>0.16233063503744427</v>
      </c>
      <c r="U87" t="s">
        <v>126</v>
      </c>
      <c r="V87">
        <v>3344.3689999999997</v>
      </c>
      <c r="W87">
        <v>134.27500000000001</v>
      </c>
      <c r="X87">
        <v>-38.876563217983332</v>
      </c>
      <c r="Y87">
        <v>0</v>
      </c>
      <c r="Z87">
        <v>319.30799999999999</v>
      </c>
      <c r="AA87">
        <v>20.32999999999987</v>
      </c>
      <c r="AB87">
        <v>286.82400000000001</v>
      </c>
      <c r="AC87">
        <v>2.3758733142519417</v>
      </c>
      <c r="AD87">
        <v>1.1540589263356233</v>
      </c>
    </row>
    <row r="88" spans="1:30" x14ac:dyDescent="0.25">
      <c r="A88" t="s">
        <v>259</v>
      </c>
      <c r="B88" t="s">
        <v>610</v>
      </c>
      <c r="H88" t="s">
        <v>132</v>
      </c>
      <c r="I88" t="s">
        <v>126</v>
      </c>
      <c r="J88" t="s">
        <v>126</v>
      </c>
      <c r="K88" t="s">
        <v>133</v>
      </c>
      <c r="L88" t="s">
        <v>126</v>
      </c>
      <c r="M88" t="s">
        <v>126</v>
      </c>
      <c r="O88">
        <v>438.31071600000001</v>
      </c>
      <c r="P88">
        <v>6.9083490000000003</v>
      </c>
      <c r="Q88">
        <v>-1.8302169459165125</v>
      </c>
      <c r="R88">
        <v>1.576130527458973</v>
      </c>
      <c r="S88">
        <v>0.80551446372272306</v>
      </c>
      <c r="T88">
        <v>17.67129541501377</v>
      </c>
      <c r="U88">
        <v>-2.1695509268691353</v>
      </c>
      <c r="V88">
        <v>248.24456599999999</v>
      </c>
      <c r="W88">
        <v>-8.0220369999999992</v>
      </c>
      <c r="X88">
        <v>0.32471345316493322</v>
      </c>
      <c r="Y88">
        <v>3.4547861966090325</v>
      </c>
      <c r="Z88">
        <v>8.6590119999999988</v>
      </c>
      <c r="AA88">
        <v>-49.965954000000004</v>
      </c>
      <c r="AB88">
        <v>8.0546129999999998</v>
      </c>
      <c r="AC88">
        <v>-0.30969723923664921</v>
      </c>
      <c r="AD88">
        <v>0.20150941975276776</v>
      </c>
    </row>
    <row r="89" spans="1:30" x14ac:dyDescent="0.25">
      <c r="A89" t="s">
        <v>260</v>
      </c>
      <c r="B89" t="s">
        <v>611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O89">
        <v>12.634</v>
      </c>
      <c r="P89">
        <v>-12.477</v>
      </c>
      <c r="Q89">
        <v>-100.42741807820168</v>
      </c>
      <c r="R89">
        <v>-98.75732151337661</v>
      </c>
      <c r="S89">
        <v>-1.4526720223541738</v>
      </c>
      <c r="T89" t="s">
        <v>126</v>
      </c>
      <c r="U89">
        <v>-13.055005500550056</v>
      </c>
      <c r="V89">
        <v>12.389999999999999</v>
      </c>
      <c r="W89">
        <v>-12.687999999999999</v>
      </c>
      <c r="X89" t="s">
        <v>126</v>
      </c>
      <c r="Y89">
        <v>69.322033898305079</v>
      </c>
      <c r="Z89">
        <v>-12.144</v>
      </c>
      <c r="AA89">
        <v>0.96999999999999931</v>
      </c>
      <c r="AB89">
        <v>7.7949999999999999</v>
      </c>
      <c r="AC89">
        <v>-1.8820753219297692</v>
      </c>
      <c r="AD89">
        <v>-1.2842150662192282</v>
      </c>
    </row>
    <row r="90" spans="1:30" x14ac:dyDescent="0.25">
      <c r="A90" t="s">
        <v>261</v>
      </c>
      <c r="B90" t="s">
        <v>612</v>
      </c>
      <c r="H90" t="s">
        <v>151</v>
      </c>
      <c r="I90" t="s">
        <v>126</v>
      </c>
      <c r="J90" t="s">
        <v>126</v>
      </c>
      <c r="K90" t="s">
        <v>133</v>
      </c>
      <c r="L90" t="s">
        <v>135</v>
      </c>
      <c r="M90" t="s">
        <v>147</v>
      </c>
      <c r="O90">
        <v>747.46799999999996</v>
      </c>
      <c r="P90">
        <v>96.557999999999993</v>
      </c>
      <c r="Q90">
        <v>10.261843985294353</v>
      </c>
      <c r="R90">
        <v>12.918011205830885</v>
      </c>
      <c r="S90">
        <v>0.36430107526881716</v>
      </c>
      <c r="T90">
        <v>1.980151638440421</v>
      </c>
      <c r="U90">
        <v>11.458222183977282</v>
      </c>
      <c r="V90">
        <v>868.9799999999999</v>
      </c>
      <c r="W90">
        <v>76.703999999999994</v>
      </c>
      <c r="X90">
        <v>14.808087319450209</v>
      </c>
      <c r="Y90">
        <v>30.501277359663053</v>
      </c>
      <c r="Z90">
        <v>126.634</v>
      </c>
      <c r="AA90">
        <v>-1.5700000000000216</v>
      </c>
      <c r="AB90">
        <v>82.685999999999993</v>
      </c>
      <c r="AC90">
        <v>6.2563177269688266</v>
      </c>
      <c r="AD90">
        <v>1.4159738879150177</v>
      </c>
    </row>
    <row r="91" spans="1:30" x14ac:dyDescent="0.25">
      <c r="A91" t="s">
        <v>262</v>
      </c>
      <c r="B91" t="s">
        <v>613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O91">
        <v>87.619</v>
      </c>
      <c r="P91">
        <v>-0.63100000000000001</v>
      </c>
      <c r="Q91">
        <v>0.80005478263846885</v>
      </c>
      <c r="R91">
        <v>-0.72016343487143197</v>
      </c>
      <c r="S91" t="s">
        <v>126</v>
      </c>
      <c r="T91">
        <v>0</v>
      </c>
      <c r="U91" t="s">
        <v>126</v>
      </c>
      <c r="V91">
        <v>47.224999999999994</v>
      </c>
      <c r="W91">
        <v>0.70099999999999996</v>
      </c>
      <c r="X91">
        <v>-80.829172997612332</v>
      </c>
      <c r="Y91">
        <v>0</v>
      </c>
      <c r="Z91">
        <v>0.22699999999999998</v>
      </c>
      <c r="AA91">
        <v>1.1289999999999978</v>
      </c>
      <c r="AB91">
        <v>18.619</v>
      </c>
      <c r="AC91">
        <v>0.6578651793173711</v>
      </c>
      <c r="AD91">
        <v>0.10052022173476477</v>
      </c>
    </row>
    <row r="92" spans="1:30" x14ac:dyDescent="0.25">
      <c r="A92" t="s">
        <v>263</v>
      </c>
      <c r="B92" t="s">
        <v>614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O92">
        <v>17.883927</v>
      </c>
      <c r="P92">
        <v>-3.138897</v>
      </c>
      <c r="Q92">
        <v>-15.061311757758794</v>
      </c>
      <c r="R92">
        <v>-17.551497498284355</v>
      </c>
      <c r="S92">
        <v>-0.59386855530253668</v>
      </c>
      <c r="T92" t="s">
        <v>126</v>
      </c>
      <c r="U92">
        <v>-12.502485678339784</v>
      </c>
      <c r="V92">
        <v>39.141638999999998</v>
      </c>
      <c r="W92">
        <v>-2.6935539999999998</v>
      </c>
      <c r="X92">
        <v>-19.155635190439156</v>
      </c>
      <c r="Y92">
        <v>13.503542863905112</v>
      </c>
      <c r="Z92">
        <v>-1.06734</v>
      </c>
      <c r="AA92">
        <v>0.60149499999999811</v>
      </c>
      <c r="AB92">
        <v>11.24756</v>
      </c>
      <c r="AC92">
        <v>-0.14253424488146291</v>
      </c>
      <c r="AD92">
        <v>-0.8613531720955796</v>
      </c>
    </row>
    <row r="93" spans="1:30" x14ac:dyDescent="0.25">
      <c r="A93" t="s">
        <v>264</v>
      </c>
      <c r="B93" t="s">
        <v>615</v>
      </c>
      <c r="H93" t="s">
        <v>132</v>
      </c>
      <c r="I93" t="s">
        <v>126</v>
      </c>
      <c r="J93" t="s">
        <v>133</v>
      </c>
      <c r="K93" t="s">
        <v>133</v>
      </c>
      <c r="L93" t="s">
        <v>126</v>
      </c>
      <c r="M93" t="s">
        <v>132</v>
      </c>
      <c r="O93">
        <v>722.69299999999998</v>
      </c>
      <c r="P93">
        <v>30.940999999999995</v>
      </c>
      <c r="Q93">
        <v>-8.0525202264308628</v>
      </c>
      <c r="R93">
        <v>4.2813476815189846</v>
      </c>
      <c r="S93">
        <v>0.1291969919035271</v>
      </c>
      <c r="T93">
        <v>8.8647635412191974</v>
      </c>
      <c r="U93">
        <v>-1.2083333333333333</v>
      </c>
      <c r="V93">
        <v>765.83600000000001</v>
      </c>
      <c r="W93">
        <v>-58.195</v>
      </c>
      <c r="X93">
        <v>75.587090995605394</v>
      </c>
      <c r="Y93">
        <v>31.271316574305725</v>
      </c>
      <c r="Z93">
        <v>67.567999999999998</v>
      </c>
      <c r="AA93">
        <v>4.3689999999999998</v>
      </c>
      <c r="AB93">
        <v>86.009</v>
      </c>
      <c r="AC93">
        <v>-0.12419250533317946</v>
      </c>
      <c r="AD93">
        <v>1.1832157231624263</v>
      </c>
    </row>
    <row r="94" spans="1:30" x14ac:dyDescent="0.25">
      <c r="A94" t="s">
        <v>265</v>
      </c>
      <c r="B94" t="s">
        <v>616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O94">
        <v>30.957999999999998</v>
      </c>
      <c r="P94">
        <v>4.0990000000000002</v>
      </c>
      <c r="Q94">
        <v>0.5491310808191745</v>
      </c>
      <c r="R94">
        <v>13.240519413398799</v>
      </c>
      <c r="S94">
        <v>0.27379600561084766</v>
      </c>
      <c r="T94">
        <v>4.7807083647324786</v>
      </c>
      <c r="U94">
        <v>1.993243243243243</v>
      </c>
      <c r="V94">
        <v>33.652999999999999</v>
      </c>
      <c r="W94">
        <v>0.16999999999999998</v>
      </c>
      <c r="X94">
        <v>149.14832535885182</v>
      </c>
      <c r="Y94">
        <v>44.486375657445102</v>
      </c>
      <c r="Z94">
        <v>4.3679999999999994</v>
      </c>
      <c r="AA94">
        <v>-3.3669999999999991</v>
      </c>
      <c r="AB94">
        <v>7.1779999999999999</v>
      </c>
      <c r="AC94">
        <v>0.35327998687975048</v>
      </c>
      <c r="AD94">
        <v>0.69845795371996444</v>
      </c>
    </row>
    <row r="95" spans="1:30" x14ac:dyDescent="0.25">
      <c r="A95" t="s">
        <v>266</v>
      </c>
      <c r="B95" t="s">
        <v>617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147</v>
      </c>
      <c r="O95">
        <v>594.18399999999997</v>
      </c>
      <c r="P95">
        <v>12.527999999999999</v>
      </c>
      <c r="Q95">
        <v>2.9292273100588373</v>
      </c>
      <c r="R95">
        <v>2.1084377903141114</v>
      </c>
      <c r="S95">
        <v>0.62712118936777284</v>
      </c>
      <c r="T95">
        <v>0.78700243704305417</v>
      </c>
      <c r="U95">
        <v>146.21857923497271</v>
      </c>
      <c r="V95">
        <v>433.108</v>
      </c>
      <c r="W95">
        <v>17.404999999999998</v>
      </c>
      <c r="X95">
        <v>-38.483909023567172</v>
      </c>
      <c r="Y95">
        <v>4.6124754102902736</v>
      </c>
      <c r="Z95">
        <v>15.27</v>
      </c>
      <c r="AA95">
        <v>5.4020000000000152</v>
      </c>
      <c r="AB95">
        <v>24.870999999999999</v>
      </c>
      <c r="AC95">
        <v>1.8301550640246693</v>
      </c>
      <c r="AD95">
        <v>0.20708242932063842</v>
      </c>
    </row>
    <row r="96" spans="1:30" x14ac:dyDescent="0.25">
      <c r="A96" t="s">
        <v>267</v>
      </c>
      <c r="B96" t="s">
        <v>618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O96">
        <v>30.399000000000001</v>
      </c>
      <c r="P96">
        <v>-1.554</v>
      </c>
      <c r="Q96">
        <v>-7.635119576301852</v>
      </c>
      <c r="R96">
        <v>-5.1120102634955096</v>
      </c>
      <c r="S96">
        <v>-0.52323232323232316</v>
      </c>
      <c r="T96" t="s">
        <v>126</v>
      </c>
      <c r="U96">
        <v>-6.6045751633986942</v>
      </c>
      <c r="V96">
        <v>7.5720000000000001</v>
      </c>
      <c r="W96">
        <v>-2.3209999999999997</v>
      </c>
      <c r="X96">
        <v>136.62468513853904</v>
      </c>
      <c r="Y96">
        <v>39.223454833597465</v>
      </c>
      <c r="Z96">
        <v>-1.5539999999999998</v>
      </c>
      <c r="AA96">
        <v>-0.51800000000000157</v>
      </c>
      <c r="AB96">
        <v>0.25800000000000001</v>
      </c>
      <c r="AC96">
        <v>-2.5163031489576646</v>
      </c>
      <c r="AD96">
        <v>-0.64644085334494827</v>
      </c>
    </row>
    <row r="97" spans="1:30" x14ac:dyDescent="0.25">
      <c r="A97" t="s">
        <v>268</v>
      </c>
      <c r="B97" t="s">
        <v>619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O97">
        <v>30.295999999999999</v>
      </c>
      <c r="P97">
        <v>2.2400000000000002</v>
      </c>
      <c r="Q97">
        <v>-12.599022973329813</v>
      </c>
      <c r="R97">
        <v>7.3937153419593349</v>
      </c>
      <c r="S97">
        <v>0.56210790464240901</v>
      </c>
      <c r="T97" t="s">
        <v>126</v>
      </c>
      <c r="U97" t="s">
        <v>126</v>
      </c>
      <c r="V97">
        <v>69.320999999999998</v>
      </c>
      <c r="W97">
        <v>-3.8169999999999997</v>
      </c>
      <c r="X97">
        <v>-12.315328467153284</v>
      </c>
      <c r="Y97">
        <v>5.7486187446805452</v>
      </c>
      <c r="Z97">
        <v>2.3939999999999997</v>
      </c>
      <c r="AA97">
        <v>-0.52400000000000002</v>
      </c>
      <c r="AB97">
        <v>10.311999999999999</v>
      </c>
      <c r="AC97">
        <v>-0.58330632727331411</v>
      </c>
      <c r="AD97">
        <v>-8.0707572243363446E-2</v>
      </c>
    </row>
    <row r="98" spans="1:30" x14ac:dyDescent="0.25">
      <c r="A98" t="s">
        <v>269</v>
      </c>
      <c r="B98" t="s">
        <v>620</v>
      </c>
      <c r="H98" t="s">
        <v>136</v>
      </c>
      <c r="I98" t="s">
        <v>126</v>
      </c>
      <c r="J98" t="s">
        <v>126</v>
      </c>
      <c r="K98" t="s">
        <v>126</v>
      </c>
      <c r="L98" t="s">
        <v>135</v>
      </c>
      <c r="M98" t="s">
        <v>126</v>
      </c>
      <c r="O98">
        <v>481.53399999999999</v>
      </c>
      <c r="P98">
        <v>68.096000000000004</v>
      </c>
      <c r="Q98">
        <v>2.2955803743868555</v>
      </c>
      <c r="R98">
        <v>14.141472876266267</v>
      </c>
      <c r="S98">
        <v>0.39981916074144097</v>
      </c>
      <c r="T98">
        <v>8.8607032362618483</v>
      </c>
      <c r="U98">
        <v>5.5482581812697935</v>
      </c>
      <c r="V98">
        <v>956.47499999999991</v>
      </c>
      <c r="W98">
        <v>11.054</v>
      </c>
      <c r="X98">
        <v>6.2131584900137034</v>
      </c>
      <c r="Y98">
        <v>17.806738283802503</v>
      </c>
      <c r="Z98">
        <v>82.384999999999991</v>
      </c>
      <c r="AA98">
        <v>8.5310000000000059</v>
      </c>
      <c r="AB98">
        <v>122.37299999999999</v>
      </c>
      <c r="AC98">
        <v>0.29321003915143184</v>
      </c>
      <c r="AD98">
        <v>0.33958470198473834</v>
      </c>
    </row>
    <row r="99" spans="1:30" x14ac:dyDescent="0.25">
      <c r="A99" t="s">
        <v>270</v>
      </c>
      <c r="B99" t="s">
        <v>621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O99">
        <v>195.381</v>
      </c>
      <c r="P99">
        <v>8.8619999999999983</v>
      </c>
      <c r="Q99">
        <v>3.8627092706046131</v>
      </c>
      <c r="R99">
        <v>4.5357532206304594</v>
      </c>
      <c r="S99" t="s">
        <v>126</v>
      </c>
      <c r="T99">
        <v>0</v>
      </c>
      <c r="U99">
        <v>367.23809523809518</v>
      </c>
      <c r="V99">
        <v>299.95299999999997</v>
      </c>
      <c r="W99">
        <v>7.5469999999999997</v>
      </c>
      <c r="X99">
        <v>-38.544697483464951</v>
      </c>
      <c r="Y99">
        <v>0</v>
      </c>
      <c r="Z99">
        <v>11.747999999999999</v>
      </c>
      <c r="AA99">
        <v>2.929000000000002</v>
      </c>
      <c r="AB99">
        <v>41.32</v>
      </c>
      <c r="AC99">
        <v>1.0595919207468885</v>
      </c>
      <c r="AD99">
        <v>0.66397361832872459</v>
      </c>
    </row>
    <row r="100" spans="1:30" x14ac:dyDescent="0.25">
      <c r="A100" t="s">
        <v>271</v>
      </c>
      <c r="B100" t="s">
        <v>622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O100">
        <v>34.963999999999999</v>
      </c>
      <c r="P100">
        <v>1.829</v>
      </c>
      <c r="Q100">
        <v>-6.8985241963162105</v>
      </c>
      <c r="R100">
        <v>5.2310948404072768</v>
      </c>
      <c r="S100" t="s">
        <v>126</v>
      </c>
      <c r="T100" t="s">
        <v>126</v>
      </c>
      <c r="U100" t="s">
        <v>126</v>
      </c>
      <c r="V100">
        <v>57.196999999999996</v>
      </c>
      <c r="W100">
        <v>-2.4119999999999999</v>
      </c>
      <c r="X100">
        <v>-68.660526677532744</v>
      </c>
      <c r="Y100">
        <v>0</v>
      </c>
      <c r="Z100">
        <v>3.4729999999999999</v>
      </c>
      <c r="AA100">
        <v>0.14100000000000001</v>
      </c>
      <c r="AB100">
        <v>3.8109999999999999</v>
      </c>
      <c r="AC100">
        <v>-6.307585208459715E-2</v>
      </c>
      <c r="AD100">
        <v>0.20542800744862491</v>
      </c>
    </row>
    <row r="101" spans="1:30" x14ac:dyDescent="0.25">
      <c r="A101" t="s">
        <v>272</v>
      </c>
      <c r="B101" t="s">
        <v>623</v>
      </c>
      <c r="H101" t="s">
        <v>126</v>
      </c>
      <c r="I101" t="s">
        <v>126</v>
      </c>
      <c r="J101" t="s">
        <v>126</v>
      </c>
      <c r="K101" t="s">
        <v>126</v>
      </c>
      <c r="L101" t="s">
        <v>126</v>
      </c>
      <c r="M101" t="s">
        <v>126</v>
      </c>
      <c r="O101">
        <v>17.826329000000001</v>
      </c>
      <c r="P101">
        <v>-0.84012799999999999</v>
      </c>
      <c r="Q101">
        <v>-11.455673234797811</v>
      </c>
      <c r="R101">
        <v>-4.7128491794356533</v>
      </c>
      <c r="S101">
        <v>-0.34032100343752858</v>
      </c>
      <c r="T101" t="s">
        <v>126</v>
      </c>
      <c r="U101">
        <v>-5.8034292580613824</v>
      </c>
      <c r="V101">
        <v>13.006513</v>
      </c>
      <c r="W101">
        <v>-2.0421260000000001</v>
      </c>
      <c r="X101">
        <v>28.543155935332891</v>
      </c>
      <c r="Y101">
        <v>18.979983336040952</v>
      </c>
      <c r="Z101">
        <v>-0.56465999999999994</v>
      </c>
      <c r="AA101">
        <v>-0.74930399999999864</v>
      </c>
      <c r="AB101">
        <v>0.45497799999999999</v>
      </c>
      <c r="AC101">
        <v>-0.97718961393589754</v>
      </c>
      <c r="AD101">
        <v>-0.43165726723854719</v>
      </c>
    </row>
    <row r="102" spans="1:30" x14ac:dyDescent="0.25">
      <c r="A102" t="s">
        <v>273</v>
      </c>
      <c r="B102" t="s">
        <v>624</v>
      </c>
      <c r="H102" t="s">
        <v>126</v>
      </c>
      <c r="I102" t="s">
        <v>126</v>
      </c>
      <c r="J102" t="s">
        <v>126</v>
      </c>
      <c r="K102" t="s">
        <v>126</v>
      </c>
      <c r="L102" t="s">
        <v>126</v>
      </c>
      <c r="M102" t="s">
        <v>126</v>
      </c>
      <c r="O102">
        <v>389.67899999999997</v>
      </c>
      <c r="P102">
        <v>-38.623999999999995</v>
      </c>
      <c r="Q102">
        <v>-7.7823028697979622</v>
      </c>
      <c r="R102">
        <v>-9.9117478745326277</v>
      </c>
      <c r="S102">
        <v>-0.13057691982623099</v>
      </c>
      <c r="T102">
        <v>5.7900372638882951</v>
      </c>
      <c r="U102">
        <v>4.8580925594476985E-2</v>
      </c>
      <c r="V102">
        <v>981.17399999999998</v>
      </c>
      <c r="W102">
        <v>-30.325999999999997</v>
      </c>
      <c r="X102">
        <v>-77.199051421977401</v>
      </c>
      <c r="Y102">
        <v>30.147048331896283</v>
      </c>
      <c r="Z102">
        <v>-15.29</v>
      </c>
      <c r="AA102">
        <v>16.843999999999966</v>
      </c>
      <c r="AB102">
        <v>483.86799999999999</v>
      </c>
      <c r="AC102">
        <v>-0.31583483067708557</v>
      </c>
      <c r="AD102">
        <v>0.15206232470460126</v>
      </c>
    </row>
    <row r="103" spans="1:30" x14ac:dyDescent="0.25">
      <c r="A103" t="s">
        <v>274</v>
      </c>
      <c r="B103" t="s">
        <v>625</v>
      </c>
      <c r="H103" t="s">
        <v>126</v>
      </c>
      <c r="I103" t="s">
        <v>126</v>
      </c>
      <c r="J103" t="s">
        <v>126</v>
      </c>
      <c r="K103" t="s">
        <v>126</v>
      </c>
      <c r="L103" t="s">
        <v>126</v>
      </c>
      <c r="M103" t="s">
        <v>126</v>
      </c>
      <c r="O103">
        <v>826.846</v>
      </c>
      <c r="P103">
        <v>62.837000000000003</v>
      </c>
      <c r="Q103">
        <v>5.1135277911485328</v>
      </c>
      <c r="R103">
        <v>7.5996013767980983</v>
      </c>
      <c r="S103">
        <v>0.33315307004289207</v>
      </c>
      <c r="T103" t="s">
        <v>126</v>
      </c>
      <c r="U103">
        <v>20.768458781362007</v>
      </c>
      <c r="V103">
        <v>1162.258</v>
      </c>
      <c r="W103">
        <v>42.280999999999999</v>
      </c>
      <c r="X103">
        <v>-4.1609462172421621</v>
      </c>
      <c r="Y103">
        <v>16.228152441196361</v>
      </c>
      <c r="Z103">
        <v>109.89099999999999</v>
      </c>
      <c r="AA103">
        <v>51.02600000000001</v>
      </c>
      <c r="AB103">
        <v>196.63499999999999</v>
      </c>
      <c r="AC103">
        <v>1.9959946923003555</v>
      </c>
      <c r="AD103">
        <v>0.60614990969793603</v>
      </c>
    </row>
    <row r="104" spans="1:30" x14ac:dyDescent="0.25">
      <c r="A104" t="s">
        <v>275</v>
      </c>
      <c r="B104" t="s">
        <v>626</v>
      </c>
      <c r="H104" t="s">
        <v>126</v>
      </c>
      <c r="I104" t="s">
        <v>126</v>
      </c>
      <c r="J104" t="s">
        <v>126</v>
      </c>
      <c r="K104" t="s">
        <v>126</v>
      </c>
      <c r="L104" t="s">
        <v>126</v>
      </c>
      <c r="M104" t="s">
        <v>126</v>
      </c>
      <c r="O104">
        <v>53.506</v>
      </c>
      <c r="P104">
        <v>1.796</v>
      </c>
      <c r="Q104">
        <v>0.46349942062572419</v>
      </c>
      <c r="R104">
        <v>3.3566329009830675</v>
      </c>
      <c r="S104">
        <v>1.3678598629093679</v>
      </c>
      <c r="T104">
        <v>0.70761670761670759</v>
      </c>
      <c r="U104">
        <v>3.1802325581395348</v>
      </c>
      <c r="V104">
        <v>25.757999999999999</v>
      </c>
      <c r="W104">
        <v>0.248</v>
      </c>
      <c r="X104">
        <v>-26.914182939362775</v>
      </c>
      <c r="Y104">
        <v>5.0974454538395841</v>
      </c>
      <c r="Z104">
        <v>1.8049999999999999</v>
      </c>
      <c r="AA104">
        <v>-1.9230000000000018</v>
      </c>
      <c r="AB104">
        <v>3.4079999999999999</v>
      </c>
      <c r="AC104">
        <v>-0.58880464963184409</v>
      </c>
      <c r="AD104">
        <v>-7.1734609065950666E-2</v>
      </c>
    </row>
    <row r="105" spans="1:30" x14ac:dyDescent="0.25">
      <c r="A105" t="s">
        <v>276</v>
      </c>
      <c r="B105" t="s">
        <v>627</v>
      </c>
      <c r="H105" t="s">
        <v>126</v>
      </c>
      <c r="I105" t="s">
        <v>126</v>
      </c>
      <c r="J105" t="s">
        <v>126</v>
      </c>
      <c r="K105" t="s">
        <v>126</v>
      </c>
      <c r="L105" t="s">
        <v>126</v>
      </c>
      <c r="M105" t="s">
        <v>126</v>
      </c>
      <c r="O105">
        <v>206.565</v>
      </c>
      <c r="P105">
        <v>0.44399999999999995</v>
      </c>
      <c r="Q105">
        <v>2.7255343354392081</v>
      </c>
      <c r="R105">
        <v>0.21494444847868707</v>
      </c>
      <c r="S105">
        <v>0.22199999999999998</v>
      </c>
      <c r="T105">
        <v>0</v>
      </c>
      <c r="U105">
        <v>547.18749999999989</v>
      </c>
      <c r="V105">
        <v>105.384</v>
      </c>
      <c r="W105">
        <v>5.63</v>
      </c>
      <c r="X105">
        <v>-80.605284697882354</v>
      </c>
      <c r="Y105">
        <v>1.8978213011462841</v>
      </c>
      <c r="Z105">
        <v>4.0880000000000001</v>
      </c>
      <c r="AA105">
        <v>8.6169999999999902</v>
      </c>
      <c r="AB105">
        <v>40.405999999999999</v>
      </c>
      <c r="AC105">
        <v>-0.46724685273974803</v>
      </c>
      <c r="AD105">
        <v>-0.37097203985231314</v>
      </c>
    </row>
    <row r="106" spans="1:30" x14ac:dyDescent="0.25">
      <c r="A106" t="s">
        <v>277</v>
      </c>
      <c r="B106" t="s">
        <v>628</v>
      </c>
      <c r="H106" t="s">
        <v>126</v>
      </c>
      <c r="I106" t="s">
        <v>126</v>
      </c>
      <c r="J106" t="s">
        <v>126</v>
      </c>
      <c r="K106" t="s">
        <v>126</v>
      </c>
      <c r="L106" t="s">
        <v>126</v>
      </c>
      <c r="M106" t="s">
        <v>126</v>
      </c>
      <c r="O106">
        <v>151.06299999999999</v>
      </c>
      <c r="P106">
        <v>12.132</v>
      </c>
      <c r="Q106">
        <v>4.5676307236053842E-2</v>
      </c>
      <c r="R106">
        <v>8.0310863679392046</v>
      </c>
      <c r="S106" t="s">
        <v>126</v>
      </c>
      <c r="T106" t="s">
        <v>126</v>
      </c>
      <c r="U106">
        <v>128.79310344827584</v>
      </c>
      <c r="V106">
        <v>192.26499999999999</v>
      </c>
      <c r="W106">
        <v>6.8999999999999992E-2</v>
      </c>
      <c r="X106">
        <v>-86.584447564971384</v>
      </c>
      <c r="Y106">
        <v>0</v>
      </c>
      <c r="Z106">
        <v>13.25</v>
      </c>
      <c r="AA106">
        <v>-2.3890000000000029</v>
      </c>
      <c r="AB106">
        <v>23.577999999999999</v>
      </c>
      <c r="AC106">
        <v>-0.77811447647592791</v>
      </c>
      <c r="AD106">
        <v>0.43921818961636383</v>
      </c>
    </row>
    <row r="107" spans="1:30" x14ac:dyDescent="0.25">
      <c r="A107" t="s">
        <v>278</v>
      </c>
      <c r="B107" t="s">
        <v>629</v>
      </c>
      <c r="H107" t="s">
        <v>126</v>
      </c>
      <c r="I107" t="s">
        <v>126</v>
      </c>
      <c r="J107" t="s">
        <v>126</v>
      </c>
      <c r="K107" t="s">
        <v>126</v>
      </c>
      <c r="L107" t="s">
        <v>126</v>
      </c>
      <c r="M107" t="s">
        <v>126</v>
      </c>
      <c r="O107">
        <v>71.241</v>
      </c>
      <c r="P107">
        <v>-11.901</v>
      </c>
      <c r="Q107">
        <v>-34.826855322075772</v>
      </c>
      <c r="R107">
        <v>-16.705268033856907</v>
      </c>
      <c r="S107">
        <v>-1.0753591759284358</v>
      </c>
      <c r="T107" t="s">
        <v>126</v>
      </c>
      <c r="U107">
        <v>-84.102766798418969</v>
      </c>
      <c r="V107">
        <v>130.71100000000001</v>
      </c>
      <c r="W107">
        <v>-24.811</v>
      </c>
      <c r="X107">
        <v>-76.942364268520976</v>
      </c>
      <c r="Y107">
        <v>8.4667702029668508</v>
      </c>
      <c r="Z107">
        <v>-11.687999999999999</v>
      </c>
      <c r="AA107">
        <v>-1.9869999999999983</v>
      </c>
      <c r="AB107">
        <v>42.722999999999999</v>
      </c>
      <c r="AC107">
        <v>-0.92594987468715184</v>
      </c>
      <c r="AD107">
        <v>-0.49558071527016345</v>
      </c>
    </row>
    <row r="108" spans="1:30" x14ac:dyDescent="0.25">
      <c r="A108" t="s">
        <v>279</v>
      </c>
      <c r="B108" t="s">
        <v>630</v>
      </c>
      <c r="H108" t="s">
        <v>132</v>
      </c>
      <c r="I108" t="s">
        <v>126</v>
      </c>
      <c r="J108" t="s">
        <v>126</v>
      </c>
      <c r="K108" t="s">
        <v>126</v>
      </c>
      <c r="L108" t="s">
        <v>895</v>
      </c>
      <c r="M108" t="s">
        <v>126</v>
      </c>
      <c r="O108">
        <v>1240.606</v>
      </c>
      <c r="P108">
        <v>-19.457999999999998</v>
      </c>
      <c r="Q108">
        <v>-21.35641775067991</v>
      </c>
      <c r="R108">
        <v>-1.568427042912899</v>
      </c>
      <c r="S108">
        <v>-3.2006921838169132E-2</v>
      </c>
      <c r="T108">
        <v>3.9907911232466695</v>
      </c>
      <c r="U108">
        <v>-1.3527564261509217</v>
      </c>
      <c r="V108">
        <v>1007.318</v>
      </c>
      <c r="W108">
        <v>-264.94900000000001</v>
      </c>
      <c r="X108">
        <v>302.86096487442859</v>
      </c>
      <c r="Y108">
        <v>60.351448102783834</v>
      </c>
      <c r="Z108">
        <v>124.15599999999999</v>
      </c>
      <c r="AA108">
        <v>-11.328000000000031</v>
      </c>
      <c r="AB108">
        <v>116.636</v>
      </c>
      <c r="AC108">
        <v>-0.18478841195561177</v>
      </c>
      <c r="AD108">
        <v>0.12707725852241578</v>
      </c>
    </row>
    <row r="109" spans="1:30" x14ac:dyDescent="0.25">
      <c r="A109" t="s">
        <v>280</v>
      </c>
      <c r="B109" t="s">
        <v>631</v>
      </c>
      <c r="H109" t="s">
        <v>126</v>
      </c>
      <c r="I109" t="s">
        <v>126</v>
      </c>
      <c r="J109" t="s">
        <v>126</v>
      </c>
      <c r="K109" t="s">
        <v>126</v>
      </c>
      <c r="L109" t="s">
        <v>126</v>
      </c>
      <c r="M109" t="s">
        <v>126</v>
      </c>
      <c r="O109">
        <v>204.71</v>
      </c>
      <c r="P109">
        <v>55.832000000000001</v>
      </c>
      <c r="Q109">
        <v>36.640125054955789</v>
      </c>
      <c r="R109">
        <v>27.273704264569393</v>
      </c>
      <c r="S109">
        <v>0.98204140502699955</v>
      </c>
      <c r="T109">
        <v>0.4394108404399506</v>
      </c>
      <c r="U109">
        <v>69.423327895595435</v>
      </c>
      <c r="V109">
        <v>553.86399999999992</v>
      </c>
      <c r="W109">
        <v>75.006</v>
      </c>
      <c r="X109">
        <v>-0.14872377308865012</v>
      </c>
      <c r="Y109">
        <v>10.264794245518754</v>
      </c>
      <c r="Z109">
        <v>57.061999999999998</v>
      </c>
      <c r="AA109">
        <v>-7.730000000000004</v>
      </c>
      <c r="AB109">
        <v>56.673999999999999</v>
      </c>
      <c r="AC109">
        <v>16.06918815913669</v>
      </c>
      <c r="AD109">
        <v>2.6657332550782868</v>
      </c>
    </row>
    <row r="110" spans="1:30" x14ac:dyDescent="0.25">
      <c r="A110" t="s">
        <v>281</v>
      </c>
      <c r="B110" t="s">
        <v>632</v>
      </c>
      <c r="H110" t="s">
        <v>126</v>
      </c>
      <c r="I110" t="s">
        <v>126</v>
      </c>
      <c r="J110" t="s">
        <v>126</v>
      </c>
      <c r="K110" t="s">
        <v>126</v>
      </c>
      <c r="L110" t="s">
        <v>126</v>
      </c>
      <c r="M110" t="s">
        <v>126</v>
      </c>
      <c r="O110">
        <v>86.16</v>
      </c>
      <c r="P110">
        <v>-2.0499999999999998</v>
      </c>
      <c r="Q110">
        <v>-18.767409470752092</v>
      </c>
      <c r="R110">
        <v>-2.3792943361188486</v>
      </c>
      <c r="S110">
        <v>-0.11273027220236456</v>
      </c>
      <c r="T110" t="s">
        <v>126</v>
      </c>
      <c r="U110">
        <v>-9.8380566801619445</v>
      </c>
      <c r="V110">
        <v>106.128</v>
      </c>
      <c r="W110">
        <v>-16.170000000000002</v>
      </c>
      <c r="X110">
        <v>-58.034335142768889</v>
      </c>
      <c r="Y110">
        <v>17.134969093924322</v>
      </c>
      <c r="Z110">
        <v>-1.079</v>
      </c>
      <c r="AA110">
        <v>-11.149999999999999</v>
      </c>
      <c r="AB110">
        <v>14.648</v>
      </c>
      <c r="AC110">
        <v>-1.0123061938761206</v>
      </c>
      <c r="AD110">
        <v>-0.17036621572455596</v>
      </c>
    </row>
    <row r="111" spans="1:30" x14ac:dyDescent="0.25">
      <c r="A111" t="s">
        <v>282</v>
      </c>
      <c r="B111" t="s">
        <v>633</v>
      </c>
      <c r="H111" t="s">
        <v>126</v>
      </c>
      <c r="I111" t="s">
        <v>126</v>
      </c>
      <c r="J111" t="s">
        <v>126</v>
      </c>
      <c r="K111" t="s">
        <v>126</v>
      </c>
      <c r="L111" t="s">
        <v>126</v>
      </c>
      <c r="M111" t="s">
        <v>126</v>
      </c>
      <c r="O111">
        <v>3282.4520000000002</v>
      </c>
      <c r="P111">
        <v>58.634000000000015</v>
      </c>
      <c r="Q111">
        <v>3.155781105100699</v>
      </c>
      <c r="R111">
        <v>1.7862865930712777</v>
      </c>
      <c r="S111">
        <v>2.420504064584204E-2</v>
      </c>
      <c r="T111">
        <v>3.1629954548161092</v>
      </c>
      <c r="U111">
        <v>3.1715674564018403</v>
      </c>
      <c r="V111">
        <v>6701.9629999999997</v>
      </c>
      <c r="W111">
        <v>103.58699999999999</v>
      </c>
      <c r="X111">
        <v>24.850545419717324</v>
      </c>
      <c r="Y111">
        <v>36.144454990276735</v>
      </c>
      <c r="Z111">
        <v>450.50700000000001</v>
      </c>
      <c r="AA111">
        <v>99.354999999999905</v>
      </c>
      <c r="AB111">
        <v>634.11899999999991</v>
      </c>
      <c r="AC111">
        <v>1.7000097115463799</v>
      </c>
      <c r="AD111">
        <v>0.15420066543812455</v>
      </c>
    </row>
    <row r="112" spans="1:30" x14ac:dyDescent="0.25">
      <c r="A112" t="s">
        <v>283</v>
      </c>
      <c r="B112" t="s">
        <v>634</v>
      </c>
      <c r="H112" t="s">
        <v>126</v>
      </c>
      <c r="I112" t="s">
        <v>126</v>
      </c>
      <c r="J112" t="s">
        <v>126</v>
      </c>
      <c r="K112" t="s">
        <v>126</v>
      </c>
      <c r="L112" t="s">
        <v>126</v>
      </c>
      <c r="M112" t="s">
        <v>126</v>
      </c>
      <c r="O112">
        <v>103.556</v>
      </c>
      <c r="P112">
        <v>4.4219999999999997</v>
      </c>
      <c r="Q112">
        <v>4.5492294024489173</v>
      </c>
      <c r="R112">
        <v>4.2701533469813429</v>
      </c>
      <c r="S112" t="s">
        <v>126</v>
      </c>
      <c r="T112">
        <v>0</v>
      </c>
      <c r="U112" t="s">
        <v>126</v>
      </c>
      <c r="V112">
        <v>86.066999999999993</v>
      </c>
      <c r="W112">
        <v>4.7109999999999994</v>
      </c>
      <c r="X112">
        <v>-29.628495611349255</v>
      </c>
      <c r="Y112">
        <v>0</v>
      </c>
      <c r="Z112">
        <v>4.7329999999999997</v>
      </c>
      <c r="AA112">
        <v>3.375</v>
      </c>
      <c r="AB112">
        <v>20.320999999999998</v>
      </c>
      <c r="AC112">
        <v>1.0936241717716237</v>
      </c>
      <c r="AD112">
        <v>0.48154969631313665</v>
      </c>
    </row>
    <row r="113" spans="1:30" x14ac:dyDescent="0.25">
      <c r="A113" t="s">
        <v>284</v>
      </c>
      <c r="B113" t="s">
        <v>635</v>
      </c>
      <c r="H113" t="s">
        <v>126</v>
      </c>
      <c r="I113" t="s">
        <v>126</v>
      </c>
      <c r="J113" t="s">
        <v>126</v>
      </c>
      <c r="K113" t="s">
        <v>126</v>
      </c>
      <c r="L113" t="s">
        <v>126</v>
      </c>
      <c r="M113" t="s">
        <v>126</v>
      </c>
      <c r="O113">
        <v>70.262</v>
      </c>
      <c r="P113">
        <v>-6.431</v>
      </c>
      <c r="Q113">
        <v>-5.7769491332441438</v>
      </c>
      <c r="R113">
        <v>-9.1528849164555517</v>
      </c>
      <c r="S113">
        <v>-1.0688050523516701</v>
      </c>
      <c r="T113" t="s">
        <v>126</v>
      </c>
      <c r="U113" t="s">
        <v>126</v>
      </c>
      <c r="V113">
        <v>32.646999999999998</v>
      </c>
      <c r="W113">
        <v>-4.0590000000000002</v>
      </c>
      <c r="X113">
        <v>-90.7838635618225</v>
      </c>
      <c r="Y113">
        <v>18.430483658529116</v>
      </c>
      <c r="Z113">
        <v>-4.6589999999999998</v>
      </c>
      <c r="AA113">
        <v>-0.23999999999999666</v>
      </c>
      <c r="AB113">
        <v>8.7850000000000001</v>
      </c>
      <c r="AC113">
        <v>-0.32847910374312161</v>
      </c>
      <c r="AD113">
        <v>4.5134503782936708E-2</v>
      </c>
    </row>
    <row r="114" spans="1:30" x14ac:dyDescent="0.25">
      <c r="A114" t="s">
        <v>285</v>
      </c>
      <c r="B114" t="s">
        <v>636</v>
      </c>
      <c r="H114" t="s">
        <v>126</v>
      </c>
      <c r="I114" t="s">
        <v>126</v>
      </c>
      <c r="J114" t="s">
        <v>126</v>
      </c>
      <c r="K114" t="s">
        <v>126</v>
      </c>
      <c r="L114" t="s">
        <v>126</v>
      </c>
      <c r="M114" t="s">
        <v>126</v>
      </c>
      <c r="O114">
        <v>241.137</v>
      </c>
      <c r="P114">
        <v>-9.8759999999999977</v>
      </c>
      <c r="Q114">
        <v>13.328108087933416</v>
      </c>
      <c r="R114">
        <v>-4.095597108697544</v>
      </c>
      <c r="S114" t="s">
        <v>126</v>
      </c>
      <c r="T114">
        <v>0</v>
      </c>
      <c r="U114" t="s">
        <v>126</v>
      </c>
      <c r="V114">
        <v>302.05799999999999</v>
      </c>
      <c r="W114">
        <v>32.139000000000003</v>
      </c>
      <c r="X114">
        <v>-2.5744940638557661</v>
      </c>
      <c r="Y114">
        <v>0</v>
      </c>
      <c r="Z114">
        <v>49.186</v>
      </c>
      <c r="AA114">
        <v>9.8969999999999985</v>
      </c>
      <c r="AB114">
        <v>5.9459999999999997</v>
      </c>
      <c r="AC114">
        <v>8.6012686305337329</v>
      </c>
      <c r="AD114">
        <v>-0.59973472700939789</v>
      </c>
    </row>
    <row r="115" spans="1:30" x14ac:dyDescent="0.25">
      <c r="A115" t="s">
        <v>286</v>
      </c>
      <c r="B115" t="s">
        <v>637</v>
      </c>
      <c r="H115" t="s">
        <v>126</v>
      </c>
      <c r="I115" t="s">
        <v>126</v>
      </c>
      <c r="J115" t="s">
        <v>126</v>
      </c>
      <c r="K115" t="s">
        <v>126</v>
      </c>
      <c r="L115" t="s">
        <v>126</v>
      </c>
      <c r="M115" t="s">
        <v>126</v>
      </c>
      <c r="O115">
        <v>3575</v>
      </c>
      <c r="P115">
        <v>615</v>
      </c>
      <c r="Q115">
        <v>0.92307692307692313</v>
      </c>
      <c r="R115">
        <v>17.2027972027972</v>
      </c>
      <c r="S115">
        <v>1.0603448275862069</v>
      </c>
      <c r="T115">
        <v>1.506426735218509</v>
      </c>
      <c r="U115">
        <v>8.6666666666666661</v>
      </c>
      <c r="V115">
        <v>5716</v>
      </c>
      <c r="W115">
        <v>33</v>
      </c>
      <c r="X115">
        <v>-73.699421965317924</v>
      </c>
      <c r="Y115">
        <v>10.146955913226034</v>
      </c>
      <c r="Z115">
        <v>712</v>
      </c>
      <c r="AA115">
        <v>-345</v>
      </c>
      <c r="AB115">
        <v>1782</v>
      </c>
      <c r="AC115">
        <v>-9.3089712108807482E-2</v>
      </c>
      <c r="AD115">
        <v>0.26456709581968807</v>
      </c>
    </row>
    <row r="116" spans="1:30" x14ac:dyDescent="0.25">
      <c r="A116" t="s">
        <v>287</v>
      </c>
      <c r="B116" t="s">
        <v>638</v>
      </c>
      <c r="H116" t="s">
        <v>126</v>
      </c>
      <c r="I116" t="s">
        <v>126</v>
      </c>
      <c r="J116" t="s">
        <v>126</v>
      </c>
      <c r="K116" t="s">
        <v>126</v>
      </c>
      <c r="L116" t="s">
        <v>126</v>
      </c>
      <c r="M116" t="s">
        <v>126</v>
      </c>
      <c r="O116">
        <v>727.69299999999998</v>
      </c>
      <c r="P116">
        <v>39.524000000000001</v>
      </c>
      <c r="Q116">
        <v>24.00023086658797</v>
      </c>
      <c r="R116">
        <v>5.4314113231816163</v>
      </c>
      <c r="S116" t="s">
        <v>126</v>
      </c>
      <c r="T116">
        <v>0</v>
      </c>
      <c r="U116">
        <v>59.741045214327656</v>
      </c>
      <c r="V116">
        <v>1026.384</v>
      </c>
      <c r="W116">
        <v>174.648</v>
      </c>
      <c r="X116">
        <v>-46.262427519708119</v>
      </c>
      <c r="Y116">
        <v>0</v>
      </c>
      <c r="Z116">
        <v>89.338999999999999</v>
      </c>
      <c r="AA116">
        <v>145.60699999999997</v>
      </c>
      <c r="AB116">
        <v>177.084</v>
      </c>
      <c r="AC116">
        <v>0.60105656719223832</v>
      </c>
      <c r="AD116">
        <v>1.1336688494953193</v>
      </c>
    </row>
    <row r="117" spans="1:30" x14ac:dyDescent="0.25">
      <c r="A117" t="s">
        <v>288</v>
      </c>
      <c r="B117" t="s">
        <v>639</v>
      </c>
      <c r="H117" t="s">
        <v>126</v>
      </c>
      <c r="I117" t="s">
        <v>126</v>
      </c>
      <c r="J117" t="s">
        <v>126</v>
      </c>
      <c r="K117" t="s">
        <v>126</v>
      </c>
      <c r="L117" t="s">
        <v>126</v>
      </c>
      <c r="M117" t="s">
        <v>126</v>
      </c>
      <c r="O117">
        <v>168.14699999999999</v>
      </c>
      <c r="P117">
        <v>-29.347000000000001</v>
      </c>
      <c r="Q117">
        <v>-11.414417146901226</v>
      </c>
      <c r="R117">
        <v>-17.453180847710637</v>
      </c>
      <c r="S117">
        <v>-1.3520224822629689</v>
      </c>
      <c r="T117" t="s">
        <v>126</v>
      </c>
      <c r="U117">
        <v>-13.13125</v>
      </c>
      <c r="V117">
        <v>173.714</v>
      </c>
      <c r="W117">
        <v>-19.192999999999998</v>
      </c>
      <c r="X117">
        <v>5.536722047065104</v>
      </c>
      <c r="Y117">
        <v>12.495250814557259</v>
      </c>
      <c r="Z117">
        <v>-22.105</v>
      </c>
      <c r="AA117">
        <v>28.558000000000007</v>
      </c>
      <c r="AB117">
        <v>16.103999999999999</v>
      </c>
      <c r="AC117">
        <v>-1.7569829782738497</v>
      </c>
      <c r="AD117">
        <v>-0.47069356372331278</v>
      </c>
    </row>
    <row r="118" spans="1:30" x14ac:dyDescent="0.25">
      <c r="A118" t="s">
        <v>289</v>
      </c>
      <c r="B118" t="s">
        <v>640</v>
      </c>
      <c r="H118" t="s">
        <v>126</v>
      </c>
      <c r="I118" t="s">
        <v>126</v>
      </c>
      <c r="J118" t="s">
        <v>126</v>
      </c>
      <c r="K118" t="s">
        <v>126</v>
      </c>
      <c r="L118" t="s">
        <v>126</v>
      </c>
      <c r="M118" t="s">
        <v>126</v>
      </c>
      <c r="O118">
        <v>520.29600000000005</v>
      </c>
      <c r="P118">
        <v>-0.90700000000000358</v>
      </c>
      <c r="Q118">
        <v>-12.117717606900687</v>
      </c>
      <c r="R118">
        <v>-0.17432384642588133</v>
      </c>
      <c r="S118">
        <v>-8.6597445995942573E-4</v>
      </c>
      <c r="T118">
        <v>13.240850793805752</v>
      </c>
      <c r="U118">
        <v>0.64065658361181932</v>
      </c>
      <c r="V118">
        <v>1580.9379999999999</v>
      </c>
      <c r="W118">
        <v>-63.047999999999995</v>
      </c>
      <c r="X118">
        <v>557.02875580853708</v>
      </c>
      <c r="Y118">
        <v>66.250226131575047</v>
      </c>
      <c r="Z118">
        <v>32.616</v>
      </c>
      <c r="AA118">
        <v>-12.728000000000009</v>
      </c>
      <c r="AB118">
        <v>66.814999999999998</v>
      </c>
      <c r="AC118">
        <v>-1.1225779163750467</v>
      </c>
      <c r="AD118">
        <v>0.45852583359838628</v>
      </c>
    </row>
    <row r="119" spans="1:30" x14ac:dyDescent="0.25">
      <c r="A119" t="s">
        <v>290</v>
      </c>
      <c r="B119" t="s">
        <v>641</v>
      </c>
      <c r="H119" t="s">
        <v>126</v>
      </c>
      <c r="I119" t="s">
        <v>126</v>
      </c>
      <c r="J119" t="s">
        <v>126</v>
      </c>
      <c r="K119" t="s">
        <v>126</v>
      </c>
      <c r="L119" t="s">
        <v>126</v>
      </c>
      <c r="M119" t="s">
        <v>126</v>
      </c>
      <c r="O119" t="s">
        <v>126</v>
      </c>
      <c r="P119" t="s">
        <v>126</v>
      </c>
      <c r="Q119" t="s">
        <v>126</v>
      </c>
      <c r="R119" t="s">
        <v>126</v>
      </c>
      <c r="S119" t="s">
        <v>126</v>
      </c>
      <c r="T119" t="s">
        <v>126</v>
      </c>
      <c r="U119" t="s">
        <v>126</v>
      </c>
      <c r="V119" t="s">
        <v>126</v>
      </c>
      <c r="W119" t="s">
        <v>126</v>
      </c>
      <c r="X119" t="s">
        <v>126</v>
      </c>
      <c r="Y119" t="s">
        <v>126</v>
      </c>
      <c r="Z119" t="s">
        <v>126</v>
      </c>
      <c r="AA119" t="s">
        <v>126</v>
      </c>
      <c r="AB119" t="s">
        <v>126</v>
      </c>
      <c r="AC119" t="e">
        <v>#DIV/0!</v>
      </c>
      <c r="AD119" t="e">
        <v>#DIV/0!</v>
      </c>
    </row>
    <row r="120" spans="1:30" x14ac:dyDescent="0.25">
      <c r="A120" t="s">
        <v>291</v>
      </c>
      <c r="B120" t="s">
        <v>642</v>
      </c>
      <c r="H120" t="s">
        <v>126</v>
      </c>
      <c r="I120" t="s">
        <v>126</v>
      </c>
      <c r="J120" t="s">
        <v>126</v>
      </c>
      <c r="K120" t="s">
        <v>126</v>
      </c>
      <c r="L120" t="s">
        <v>126</v>
      </c>
      <c r="M120" t="s">
        <v>126</v>
      </c>
      <c r="O120">
        <v>43.045000000000002</v>
      </c>
      <c r="P120">
        <v>0.95600000000000018</v>
      </c>
      <c r="Q120">
        <v>-6.7092577535137643</v>
      </c>
      <c r="R120">
        <v>2.2209315832268559</v>
      </c>
      <c r="S120" t="s">
        <v>126</v>
      </c>
      <c r="T120" t="s">
        <v>126</v>
      </c>
      <c r="U120" t="s">
        <v>126</v>
      </c>
      <c r="V120">
        <v>101.935</v>
      </c>
      <c r="W120">
        <v>-2.8879999999999999</v>
      </c>
      <c r="X120">
        <v>-23.272162457573494</v>
      </c>
      <c r="Y120">
        <v>0</v>
      </c>
      <c r="Z120">
        <v>2.0880000000000001</v>
      </c>
      <c r="AA120">
        <v>-0.91799999999999926</v>
      </c>
      <c r="AB120">
        <v>14.370999999999999</v>
      </c>
      <c r="AC120">
        <v>-1.0945275341831164</v>
      </c>
      <c r="AD120">
        <v>-0.28379666345334115</v>
      </c>
    </row>
    <row r="121" spans="1:30" x14ac:dyDescent="0.25">
      <c r="A121" t="s">
        <v>292</v>
      </c>
      <c r="B121" t="s">
        <v>643</v>
      </c>
      <c r="H121" t="s">
        <v>126</v>
      </c>
      <c r="I121" t="s">
        <v>126</v>
      </c>
      <c r="J121" t="s">
        <v>126</v>
      </c>
      <c r="K121" t="s">
        <v>126</v>
      </c>
      <c r="L121" t="s">
        <v>126</v>
      </c>
      <c r="M121" t="s">
        <v>126</v>
      </c>
      <c r="O121">
        <v>383.46</v>
      </c>
      <c r="P121">
        <v>42.801000000000002</v>
      </c>
      <c r="Q121">
        <v>7.2278725290773487</v>
      </c>
      <c r="R121">
        <v>11.161790017211706</v>
      </c>
      <c r="S121" t="s">
        <v>126</v>
      </c>
      <c r="T121">
        <v>0</v>
      </c>
      <c r="U121">
        <v>33.754556500607535</v>
      </c>
      <c r="V121">
        <v>415.95499999999998</v>
      </c>
      <c r="W121">
        <v>27.715999999999998</v>
      </c>
      <c r="X121">
        <v>-55.358726506985278</v>
      </c>
      <c r="Y121">
        <v>0</v>
      </c>
      <c r="Z121">
        <v>79.463999999999999</v>
      </c>
      <c r="AA121">
        <v>-5.2380000000000138</v>
      </c>
      <c r="AB121">
        <v>149.18899999999999</v>
      </c>
      <c r="AC121">
        <v>-0.93387550442519829</v>
      </c>
      <c r="AD121">
        <v>0.28294249597585913</v>
      </c>
    </row>
    <row r="122" spans="1:30" x14ac:dyDescent="0.25">
      <c r="A122" t="s">
        <v>293</v>
      </c>
      <c r="B122" t="s">
        <v>644</v>
      </c>
      <c r="H122" t="s">
        <v>126</v>
      </c>
      <c r="I122" t="s">
        <v>126</v>
      </c>
      <c r="J122" t="s">
        <v>126</v>
      </c>
      <c r="K122" t="s">
        <v>126</v>
      </c>
      <c r="L122" t="s">
        <v>126</v>
      </c>
      <c r="M122" t="s">
        <v>126</v>
      </c>
      <c r="O122">
        <v>232.846</v>
      </c>
      <c r="P122">
        <v>-7.1289999999999996</v>
      </c>
      <c r="Q122">
        <v>-9.5161608960428783</v>
      </c>
      <c r="R122">
        <v>-3.0616802521838467</v>
      </c>
      <c r="S122">
        <v>-0.82159732626483806</v>
      </c>
      <c r="T122" t="s">
        <v>126</v>
      </c>
      <c r="U122">
        <v>-7.3854014598540143</v>
      </c>
      <c r="V122">
        <v>116.669</v>
      </c>
      <c r="W122">
        <v>-22.157999999999998</v>
      </c>
      <c r="X122">
        <v>-73.404466994975891</v>
      </c>
      <c r="Y122">
        <v>7.4372798258320554</v>
      </c>
      <c r="Z122">
        <v>-0.872</v>
      </c>
      <c r="AA122">
        <v>4.2280000000000051</v>
      </c>
      <c r="AB122">
        <v>38.19</v>
      </c>
      <c r="AC122">
        <v>-1.8412458695705602</v>
      </c>
      <c r="AD122">
        <v>-0.43247270235142687</v>
      </c>
    </row>
    <row r="123" spans="1:30" x14ac:dyDescent="0.25">
      <c r="A123" t="s">
        <v>294</v>
      </c>
      <c r="B123" t="s">
        <v>645</v>
      </c>
      <c r="H123" t="s">
        <v>126</v>
      </c>
      <c r="I123" t="s">
        <v>126</v>
      </c>
      <c r="J123" t="s">
        <v>126</v>
      </c>
      <c r="K123" t="s">
        <v>126</v>
      </c>
      <c r="L123" t="s">
        <v>126</v>
      </c>
      <c r="M123" t="s">
        <v>126</v>
      </c>
      <c r="O123">
        <v>259.37599999999998</v>
      </c>
      <c r="P123">
        <v>8.6029999999999998</v>
      </c>
      <c r="Q123">
        <v>-15.975649250508914</v>
      </c>
      <c r="R123">
        <v>3.3168064894207636</v>
      </c>
      <c r="S123" t="s">
        <v>126</v>
      </c>
      <c r="T123" t="s">
        <v>126</v>
      </c>
      <c r="U123" t="s">
        <v>126</v>
      </c>
      <c r="V123">
        <v>295.26</v>
      </c>
      <c r="W123">
        <v>-41.436999999999998</v>
      </c>
      <c r="X123">
        <v>-58.46530158436024</v>
      </c>
      <c r="Y123">
        <v>0</v>
      </c>
      <c r="Z123">
        <v>16.936</v>
      </c>
      <c r="AA123">
        <v>-17.965000000000003</v>
      </c>
      <c r="AB123">
        <v>16.297999999999998</v>
      </c>
      <c r="AC123">
        <v>-0.49048095245503459</v>
      </c>
      <c r="AD123">
        <v>0.29619470491846839</v>
      </c>
    </row>
    <row r="124" spans="1:30" x14ac:dyDescent="0.25">
      <c r="A124" t="s">
        <v>295</v>
      </c>
      <c r="B124" t="s">
        <v>646</v>
      </c>
      <c r="H124" t="s">
        <v>898</v>
      </c>
      <c r="I124" t="s">
        <v>126</v>
      </c>
      <c r="J124" t="s">
        <v>126</v>
      </c>
      <c r="K124" t="s">
        <v>126</v>
      </c>
      <c r="L124" t="s">
        <v>160</v>
      </c>
      <c r="M124" t="s">
        <v>136</v>
      </c>
      <c r="O124">
        <v>482.08300000000003</v>
      </c>
      <c r="P124">
        <v>-2.0480000000000018</v>
      </c>
      <c r="Q124">
        <v>6.0611969308189666</v>
      </c>
      <c r="R124">
        <v>-0.42482311137293816</v>
      </c>
      <c r="S124">
        <v>-6.5545018994613716E-3</v>
      </c>
      <c r="T124">
        <v>4.6641953176038049</v>
      </c>
      <c r="U124">
        <v>6.4258416002602052</v>
      </c>
      <c r="V124">
        <v>747.78099999999995</v>
      </c>
      <c r="W124">
        <v>29.22</v>
      </c>
      <c r="X124">
        <v>83.469114823289786</v>
      </c>
      <c r="Y124">
        <v>41.784559917943895</v>
      </c>
      <c r="Z124">
        <v>32.597999999999999</v>
      </c>
      <c r="AA124">
        <v>29.419999999999973</v>
      </c>
      <c r="AB124">
        <v>40.335999999999999</v>
      </c>
      <c r="AC124">
        <v>1.2613047677045799</v>
      </c>
      <c r="AD124">
        <v>0.61520545328772069</v>
      </c>
    </row>
    <row r="125" spans="1:30" x14ac:dyDescent="0.25">
      <c r="A125" t="s">
        <v>296</v>
      </c>
      <c r="B125" t="s">
        <v>647</v>
      </c>
      <c r="H125" t="s">
        <v>126</v>
      </c>
      <c r="I125" t="s">
        <v>126</v>
      </c>
      <c r="J125" t="s">
        <v>126</v>
      </c>
      <c r="K125" t="s">
        <v>126</v>
      </c>
      <c r="L125" t="s">
        <v>126</v>
      </c>
      <c r="M125" t="s">
        <v>126</v>
      </c>
      <c r="O125">
        <v>1057.5360000000001</v>
      </c>
      <c r="P125">
        <v>-18.175000000000001</v>
      </c>
      <c r="Q125">
        <v>5.8670343137254894</v>
      </c>
      <c r="R125">
        <v>-1.7186176167998064</v>
      </c>
      <c r="S125">
        <v>-0.2638340494716061</v>
      </c>
      <c r="T125">
        <v>0.84978937634850515</v>
      </c>
      <c r="U125">
        <v>39.42556468172485</v>
      </c>
      <c r="V125">
        <v>553.84500000000003</v>
      </c>
      <c r="W125">
        <v>62.045999999999999</v>
      </c>
      <c r="X125">
        <v>-4.2386338467544835</v>
      </c>
      <c r="Y125">
        <v>12.438137023896578</v>
      </c>
      <c r="Z125">
        <v>-8.2230000000000008</v>
      </c>
      <c r="AA125">
        <v>30.523000000000025</v>
      </c>
      <c r="AB125">
        <v>80.179000000000002</v>
      </c>
      <c r="AC125">
        <v>6.1165563948548458</v>
      </c>
      <c r="AD125">
        <v>-0.14846600801648441</v>
      </c>
    </row>
    <row r="126" spans="1:30" x14ac:dyDescent="0.25">
      <c r="A126" t="s">
        <v>297</v>
      </c>
      <c r="B126" t="s">
        <v>648</v>
      </c>
      <c r="H126" t="s">
        <v>126</v>
      </c>
      <c r="I126" t="s">
        <v>126</v>
      </c>
      <c r="J126" t="s">
        <v>126</v>
      </c>
      <c r="K126" t="s">
        <v>126</v>
      </c>
      <c r="L126" t="s">
        <v>126</v>
      </c>
      <c r="M126" t="s">
        <v>126</v>
      </c>
      <c r="O126">
        <v>25.093</v>
      </c>
      <c r="P126">
        <v>8.3450000000000006</v>
      </c>
      <c r="Q126">
        <v>22.312995656159089</v>
      </c>
      <c r="R126">
        <v>33.256286613796682</v>
      </c>
      <c r="S126">
        <v>439.21052631578954</v>
      </c>
      <c r="T126">
        <v>2.0929884885633127E-3</v>
      </c>
      <c r="U126">
        <v>298.25</v>
      </c>
      <c r="V126">
        <v>43.183999999999997</v>
      </c>
      <c r="W126">
        <v>5.5989999999999993</v>
      </c>
      <c r="X126">
        <v>-42.052848632961663</v>
      </c>
      <c r="Y126">
        <v>4.3997776954427567E-2</v>
      </c>
      <c r="Z126">
        <v>8.6150000000000002</v>
      </c>
      <c r="AA126">
        <v>-5.1589999999999989</v>
      </c>
      <c r="AB126">
        <v>13.785</v>
      </c>
      <c r="AC126">
        <v>0.9143982969022395</v>
      </c>
      <c r="AD126">
        <v>0.43356994057803078</v>
      </c>
    </row>
    <row r="127" spans="1:30" x14ac:dyDescent="0.25">
      <c r="A127" t="s">
        <v>298</v>
      </c>
      <c r="B127" t="s">
        <v>649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O127">
        <v>54.514000000000003</v>
      </c>
      <c r="P127">
        <v>7.6809999999999992</v>
      </c>
      <c r="Q127">
        <v>-0.22379572219980184</v>
      </c>
      <c r="R127">
        <v>14.089958542759657</v>
      </c>
      <c r="S127">
        <v>1.4999023628197614</v>
      </c>
      <c r="T127">
        <v>10.445506692160611</v>
      </c>
      <c r="U127">
        <v>2.9726224783861674</v>
      </c>
      <c r="V127">
        <v>84.84899999999999</v>
      </c>
      <c r="W127">
        <v>-0.122</v>
      </c>
      <c r="X127">
        <v>-66.507190498972776</v>
      </c>
      <c r="Y127">
        <v>6.035427642046459</v>
      </c>
      <c r="Z127">
        <v>8.4269999999999996</v>
      </c>
      <c r="AA127">
        <v>-6.7049999999999947</v>
      </c>
      <c r="AB127">
        <v>28.753</v>
      </c>
      <c r="AC127">
        <v>0.1273066865833333</v>
      </c>
      <c r="AD127">
        <v>0.36501884021542713</v>
      </c>
    </row>
    <row r="128" spans="1:30" x14ac:dyDescent="0.25">
      <c r="A128" t="s">
        <v>299</v>
      </c>
      <c r="B128" t="s">
        <v>650</v>
      </c>
      <c r="H128" t="s">
        <v>132</v>
      </c>
      <c r="I128" t="s">
        <v>126</v>
      </c>
      <c r="J128" t="s">
        <v>126</v>
      </c>
      <c r="K128" t="s">
        <v>126</v>
      </c>
      <c r="L128" t="s">
        <v>126</v>
      </c>
      <c r="M128" t="s">
        <v>126</v>
      </c>
      <c r="O128">
        <v>519.55399999999997</v>
      </c>
      <c r="P128">
        <v>-49.216000000000001</v>
      </c>
      <c r="Q128">
        <v>-9.6682924200371865</v>
      </c>
      <c r="R128">
        <v>-9.4727400809155551</v>
      </c>
      <c r="S128">
        <v>-0.40486003142403526</v>
      </c>
      <c r="T128" t="s">
        <v>126</v>
      </c>
      <c r="U128">
        <v>-5.1956834532374092</v>
      </c>
      <c r="V128">
        <v>526.43200000000002</v>
      </c>
      <c r="W128">
        <v>-50.231999999999999</v>
      </c>
      <c r="X128">
        <v>10.006253509622747</v>
      </c>
      <c r="Y128">
        <v>23.091871314813687</v>
      </c>
      <c r="Z128">
        <v>-26.843</v>
      </c>
      <c r="AA128">
        <v>22.911999999999978</v>
      </c>
      <c r="AB128">
        <v>73.19</v>
      </c>
      <c r="AC128">
        <v>-3.110445784595248E-2</v>
      </c>
      <c r="AD128">
        <v>-4.081848647111707E-2</v>
      </c>
    </row>
    <row r="129" spans="1:30" x14ac:dyDescent="0.25">
      <c r="A129" t="s">
        <v>27</v>
      </c>
      <c r="B129" t="s">
        <v>651</v>
      </c>
      <c r="H129" t="s">
        <v>126</v>
      </c>
      <c r="I129" t="s">
        <v>126</v>
      </c>
      <c r="J129" t="s">
        <v>126</v>
      </c>
      <c r="K129" t="s">
        <v>126</v>
      </c>
      <c r="L129" t="s">
        <v>126</v>
      </c>
      <c r="M129" t="s">
        <v>126</v>
      </c>
      <c r="O129">
        <v>1481.3140000000001</v>
      </c>
      <c r="P129">
        <v>473.11</v>
      </c>
      <c r="Q129">
        <v>29.083502890001711</v>
      </c>
      <c r="R129">
        <v>31.938535651455396</v>
      </c>
      <c r="S129" t="s">
        <v>126</v>
      </c>
      <c r="T129">
        <v>0</v>
      </c>
      <c r="U129" t="s">
        <v>126</v>
      </c>
      <c r="V129">
        <v>2230.5540000000001</v>
      </c>
      <c r="W129">
        <v>430.81799999999998</v>
      </c>
      <c r="X129">
        <v>-35.233558976598609</v>
      </c>
      <c r="Y129">
        <v>0</v>
      </c>
      <c r="Z129">
        <v>499.69299999999998</v>
      </c>
      <c r="AA129">
        <v>-55.023000000000025</v>
      </c>
      <c r="AB129">
        <v>189.69299999999998</v>
      </c>
      <c r="AC129">
        <v>14.313766103410504</v>
      </c>
      <c r="AD129">
        <v>4.7044789529893158</v>
      </c>
    </row>
    <row r="130" spans="1:30" x14ac:dyDescent="0.25">
      <c r="A130" t="s">
        <v>70</v>
      </c>
      <c r="B130" t="s">
        <v>652</v>
      </c>
      <c r="H130" t="s">
        <v>126</v>
      </c>
      <c r="I130" t="s">
        <v>126</v>
      </c>
      <c r="J130" t="s">
        <v>126</v>
      </c>
      <c r="K130" t="s">
        <v>126</v>
      </c>
      <c r="L130" t="s">
        <v>126</v>
      </c>
      <c r="M130" t="s">
        <v>126</v>
      </c>
      <c r="O130">
        <v>7872</v>
      </c>
      <c r="P130">
        <v>2860</v>
      </c>
      <c r="Q130">
        <v>35.619918699186989</v>
      </c>
      <c r="R130">
        <v>36.331300813008134</v>
      </c>
      <c r="S130">
        <v>6.0084033613445378</v>
      </c>
      <c r="T130">
        <v>6.0336849898204703E-2</v>
      </c>
      <c r="U130">
        <v>68.125</v>
      </c>
      <c r="V130">
        <v>17895</v>
      </c>
      <c r="W130">
        <v>2804</v>
      </c>
      <c r="X130">
        <v>-70.930833872010339</v>
      </c>
      <c r="Y130">
        <v>2.6599608829281922</v>
      </c>
      <c r="Z130">
        <v>4222</v>
      </c>
      <c r="AA130">
        <v>-194</v>
      </c>
      <c r="AB130">
        <v>3323</v>
      </c>
      <c r="AC130">
        <v>0.98762710155721412</v>
      </c>
      <c r="AD130">
        <v>1.288920051637567</v>
      </c>
    </row>
    <row r="131" spans="1:30" x14ac:dyDescent="0.25">
      <c r="A131" t="s">
        <v>300</v>
      </c>
      <c r="B131" t="s">
        <v>653</v>
      </c>
      <c r="H131" t="s">
        <v>151</v>
      </c>
      <c r="I131" t="s">
        <v>126</v>
      </c>
      <c r="J131" t="s">
        <v>126</v>
      </c>
      <c r="K131" t="s">
        <v>126</v>
      </c>
      <c r="L131" t="s">
        <v>126</v>
      </c>
      <c r="M131" t="s">
        <v>151</v>
      </c>
      <c r="O131">
        <v>1405.4</v>
      </c>
      <c r="P131">
        <v>100.89999999999999</v>
      </c>
      <c r="Q131">
        <v>1.4515440444001706</v>
      </c>
      <c r="R131">
        <v>7.1794506901949608</v>
      </c>
      <c r="S131">
        <v>0.50424787606196897</v>
      </c>
      <c r="T131">
        <v>1.1819255759007679</v>
      </c>
      <c r="U131">
        <v>25.874999999999996</v>
      </c>
      <c r="V131">
        <v>1796</v>
      </c>
      <c r="W131">
        <v>20.399999999999999</v>
      </c>
      <c r="X131">
        <v>-16.127849864379446</v>
      </c>
      <c r="Y131">
        <v>11.14142538975501</v>
      </c>
      <c r="Z131">
        <v>176.1</v>
      </c>
      <c r="AA131">
        <v>1.7999999999999829</v>
      </c>
      <c r="AB131">
        <v>417.79999999999995</v>
      </c>
      <c r="AC131">
        <v>0.8335215342562815</v>
      </c>
      <c r="AD131">
        <v>0.49093438421605767</v>
      </c>
    </row>
    <row r="132" spans="1:30" x14ac:dyDescent="0.25">
      <c r="A132" t="s">
        <v>301</v>
      </c>
      <c r="B132" t="s">
        <v>654</v>
      </c>
      <c r="H132" t="s">
        <v>126</v>
      </c>
      <c r="I132" t="s">
        <v>126</v>
      </c>
      <c r="J132" t="s">
        <v>126</v>
      </c>
      <c r="K132" t="s">
        <v>126</v>
      </c>
      <c r="L132" t="s">
        <v>126</v>
      </c>
      <c r="M132" t="s">
        <v>126</v>
      </c>
      <c r="O132">
        <v>58.636504000000002</v>
      </c>
      <c r="P132">
        <v>-12.671092000000002</v>
      </c>
      <c r="Q132">
        <v>-16.407603359163431</v>
      </c>
      <c r="R132">
        <v>-21.609562534628601</v>
      </c>
      <c r="S132" t="s">
        <v>126</v>
      </c>
      <c r="T132" t="s">
        <v>126</v>
      </c>
      <c r="U132" t="s">
        <v>126</v>
      </c>
      <c r="V132">
        <v>53.218404</v>
      </c>
      <c r="W132">
        <v>-9.6208449999999992</v>
      </c>
      <c r="X132">
        <v>-211.18899751202272</v>
      </c>
      <c r="Y132">
        <v>0</v>
      </c>
      <c r="Z132">
        <v>-11.134924999999999</v>
      </c>
      <c r="AA132">
        <v>5.5351700000000026</v>
      </c>
      <c r="AB132">
        <v>19.288339999999998</v>
      </c>
      <c r="AC132">
        <v>-1.3619319457823602</v>
      </c>
      <c r="AD132">
        <v>-0.5576486348126064</v>
      </c>
    </row>
    <row r="133" spans="1:30" x14ac:dyDescent="0.25">
      <c r="A133" t="s">
        <v>302</v>
      </c>
      <c r="B133" t="s">
        <v>655</v>
      </c>
      <c r="H133" t="s">
        <v>126</v>
      </c>
      <c r="I133" t="s">
        <v>126</v>
      </c>
      <c r="J133" t="s">
        <v>126</v>
      </c>
      <c r="K133" t="s">
        <v>126</v>
      </c>
      <c r="L133" t="s">
        <v>126</v>
      </c>
      <c r="M133" t="s">
        <v>126</v>
      </c>
      <c r="O133">
        <v>1156.8330000000001</v>
      </c>
      <c r="P133">
        <v>-31.076000000000008</v>
      </c>
      <c r="Q133">
        <v>9.6310357674789717</v>
      </c>
      <c r="R133">
        <v>-2.6862995782450887</v>
      </c>
      <c r="S133">
        <v>-0.1231864525028938</v>
      </c>
      <c r="T133">
        <v>1.4071332212835597</v>
      </c>
      <c r="U133">
        <v>32.731927167838478</v>
      </c>
      <c r="V133">
        <v>1497.5459999999998</v>
      </c>
      <c r="W133">
        <v>111.41499999999999</v>
      </c>
      <c r="X133">
        <v>-25.663371910489456</v>
      </c>
      <c r="Y133">
        <v>16.845425783248057</v>
      </c>
      <c r="Z133">
        <v>99.114999999999995</v>
      </c>
      <c r="AA133">
        <v>101.75</v>
      </c>
      <c r="AB133">
        <v>303.101</v>
      </c>
      <c r="AC133">
        <v>1.039871398845841</v>
      </c>
      <c r="AD133">
        <v>7.364579860417439E-2</v>
      </c>
    </row>
    <row r="134" spans="1:30" x14ac:dyDescent="0.25">
      <c r="A134" t="s">
        <v>303</v>
      </c>
      <c r="B134" t="s">
        <v>656</v>
      </c>
      <c r="H134" t="s">
        <v>126</v>
      </c>
      <c r="I134" t="s">
        <v>126</v>
      </c>
      <c r="J134" t="s">
        <v>126</v>
      </c>
      <c r="K134" t="s">
        <v>126</v>
      </c>
      <c r="L134" t="s">
        <v>126</v>
      </c>
      <c r="M134" t="s">
        <v>126</v>
      </c>
      <c r="O134">
        <v>161.55199999999999</v>
      </c>
      <c r="P134">
        <v>-127.322</v>
      </c>
      <c r="Q134">
        <v>-106.60220857680498</v>
      </c>
      <c r="R134">
        <v>-78.811775774982678</v>
      </c>
      <c r="S134" t="s">
        <v>126</v>
      </c>
      <c r="T134" t="s">
        <v>126</v>
      </c>
      <c r="U134">
        <v>-288.49523809523805</v>
      </c>
      <c r="V134">
        <v>1376.3129999999999</v>
      </c>
      <c r="W134">
        <v>-172.21799999999999</v>
      </c>
      <c r="X134">
        <v>-16.593613980318707</v>
      </c>
      <c r="Y134">
        <v>0</v>
      </c>
      <c r="Z134">
        <v>-69.762</v>
      </c>
      <c r="AA134">
        <v>-35.907999999999973</v>
      </c>
      <c r="AB134">
        <v>173.91799999999998</v>
      </c>
      <c r="AC134">
        <v>-1.8150899192739847</v>
      </c>
      <c r="AD134">
        <v>-0.98647420269695296</v>
      </c>
    </row>
    <row r="135" spans="1:30" x14ac:dyDescent="0.25">
      <c r="A135" t="s">
        <v>304</v>
      </c>
      <c r="B135" t="s">
        <v>657</v>
      </c>
      <c r="H135" t="s">
        <v>126</v>
      </c>
      <c r="I135" t="s">
        <v>126</v>
      </c>
      <c r="J135" t="s">
        <v>126</v>
      </c>
      <c r="K135" t="s">
        <v>126</v>
      </c>
      <c r="L135" t="s">
        <v>126</v>
      </c>
      <c r="M135" t="s">
        <v>126</v>
      </c>
      <c r="O135">
        <v>3308.989</v>
      </c>
      <c r="P135">
        <v>573.54999999999995</v>
      </c>
      <c r="Q135">
        <v>11.137208373917229</v>
      </c>
      <c r="R135">
        <v>17.3330887470463</v>
      </c>
      <c r="S135">
        <v>2.5682531579819363</v>
      </c>
      <c r="T135">
        <v>0.29903564636885072</v>
      </c>
      <c r="U135">
        <v>320.01008492569002</v>
      </c>
      <c r="V135">
        <v>6883.5019999999995</v>
      </c>
      <c r="W135">
        <v>368.529</v>
      </c>
      <c r="X135">
        <v>-34.217432058727312</v>
      </c>
      <c r="Y135">
        <v>3.2443224393629873</v>
      </c>
      <c r="Z135">
        <v>856.12599999999998</v>
      </c>
      <c r="AA135">
        <v>-288.35499999999979</v>
      </c>
      <c r="AB135">
        <v>1325.0719999999999</v>
      </c>
      <c r="AC135">
        <v>-9.9805198232120348E-2</v>
      </c>
      <c r="AD135">
        <v>0.1577030665680203</v>
      </c>
    </row>
    <row r="136" spans="1:30" x14ac:dyDescent="0.25">
      <c r="A136" t="s">
        <v>68</v>
      </c>
      <c r="B136" t="s">
        <v>658</v>
      </c>
      <c r="H136" t="s">
        <v>130</v>
      </c>
      <c r="I136" t="s">
        <v>126</v>
      </c>
      <c r="J136" t="s">
        <v>152</v>
      </c>
      <c r="K136" t="s">
        <v>126</v>
      </c>
      <c r="L136" t="s">
        <v>152</v>
      </c>
      <c r="M136" t="s">
        <v>143</v>
      </c>
      <c r="O136">
        <v>4814</v>
      </c>
      <c r="P136">
        <v>803</v>
      </c>
      <c r="Q136">
        <v>22.039883672621521</v>
      </c>
      <c r="R136">
        <v>16.680515164104694</v>
      </c>
      <c r="S136">
        <v>0.20867983367983367</v>
      </c>
      <c r="T136">
        <v>2.4714193962748876</v>
      </c>
      <c r="U136">
        <v>8.9268292682926838</v>
      </c>
      <c r="V136">
        <v>9513</v>
      </c>
      <c r="W136">
        <v>1061</v>
      </c>
      <c r="X136">
        <v>96.178521617852169</v>
      </c>
      <c r="Y136">
        <v>40.449910648586147</v>
      </c>
      <c r="Z136">
        <v>1039</v>
      </c>
      <c r="AA136">
        <v>-50</v>
      </c>
      <c r="AB136">
        <v>400</v>
      </c>
      <c r="AC136">
        <v>13.042472708191907</v>
      </c>
      <c r="AD136">
        <v>3.6727381982584637</v>
      </c>
    </row>
    <row r="137" spans="1:30" x14ac:dyDescent="0.25">
      <c r="A137" t="s">
        <v>305</v>
      </c>
      <c r="B137" t="s">
        <v>659</v>
      </c>
      <c r="H137" t="s">
        <v>126</v>
      </c>
      <c r="I137" t="s">
        <v>126</v>
      </c>
      <c r="J137" t="s">
        <v>126</v>
      </c>
      <c r="K137" t="s">
        <v>126</v>
      </c>
      <c r="L137" t="s">
        <v>126</v>
      </c>
      <c r="M137" t="s">
        <v>126</v>
      </c>
      <c r="O137">
        <v>84.132000000000005</v>
      </c>
      <c r="P137">
        <v>-21.512999999999998</v>
      </c>
      <c r="Q137">
        <v>-33.663766462226022</v>
      </c>
      <c r="R137">
        <v>-25.570532021109681</v>
      </c>
      <c r="S137">
        <v>-0.70925095608598177</v>
      </c>
      <c r="T137" t="s">
        <v>126</v>
      </c>
      <c r="U137">
        <v>-22.136111111111109</v>
      </c>
      <c r="V137">
        <v>56.277999999999999</v>
      </c>
      <c r="W137">
        <v>-28.321999999999999</v>
      </c>
      <c r="X137" t="s">
        <v>126</v>
      </c>
      <c r="Y137">
        <v>53.896726962578633</v>
      </c>
      <c r="Z137">
        <v>-20.959</v>
      </c>
      <c r="AA137">
        <v>-3.7820000000000027</v>
      </c>
      <c r="AB137">
        <v>17.747999999999998</v>
      </c>
      <c r="AC137">
        <v>-6.0110961176752005</v>
      </c>
      <c r="AD137" t="e">
        <v>#DIV/0!</v>
      </c>
    </row>
    <row r="138" spans="1:30" x14ac:dyDescent="0.25">
      <c r="A138" t="s">
        <v>306</v>
      </c>
      <c r="B138" t="s">
        <v>660</v>
      </c>
      <c r="H138" t="s">
        <v>126</v>
      </c>
      <c r="I138" t="s">
        <v>126</v>
      </c>
      <c r="J138" t="s">
        <v>126</v>
      </c>
      <c r="K138" t="s">
        <v>126</v>
      </c>
      <c r="L138" t="s">
        <v>126</v>
      </c>
      <c r="M138" t="s">
        <v>126</v>
      </c>
      <c r="O138">
        <v>231.53299999999999</v>
      </c>
      <c r="P138">
        <v>-14.331999999999999</v>
      </c>
      <c r="Q138">
        <v>-25.392060742961046</v>
      </c>
      <c r="R138">
        <v>-6.1900463432858386</v>
      </c>
      <c r="S138">
        <v>-53.081481481481475</v>
      </c>
      <c r="T138" t="s">
        <v>126</v>
      </c>
      <c r="U138" t="s">
        <v>126</v>
      </c>
      <c r="V138">
        <v>340.70799999999997</v>
      </c>
      <c r="W138">
        <v>-58.790999999999997</v>
      </c>
      <c r="X138">
        <v>-51.284658229225464</v>
      </c>
      <c r="Y138">
        <v>7.9246745013325195E-2</v>
      </c>
      <c r="Z138">
        <v>-5.8019999999999996</v>
      </c>
      <c r="AA138">
        <v>-5.8499999999999943</v>
      </c>
      <c r="AB138">
        <v>59.195999999999998</v>
      </c>
      <c r="AC138">
        <v>-1.3691922997276029</v>
      </c>
      <c r="AD138">
        <v>-0.82910343242033124</v>
      </c>
    </row>
    <row r="139" spans="1:30" x14ac:dyDescent="0.25">
      <c r="A139" t="s">
        <v>307</v>
      </c>
      <c r="B139" t="s">
        <v>661</v>
      </c>
      <c r="H139" t="s">
        <v>126</v>
      </c>
      <c r="I139" t="s">
        <v>126</v>
      </c>
      <c r="J139" t="s">
        <v>126</v>
      </c>
      <c r="K139" t="s">
        <v>126</v>
      </c>
      <c r="L139" t="s">
        <v>126</v>
      </c>
      <c r="M139" t="s">
        <v>126</v>
      </c>
      <c r="O139">
        <v>615.29700000000003</v>
      </c>
      <c r="P139">
        <v>133.50699999999998</v>
      </c>
      <c r="Q139">
        <v>11.716293107231142</v>
      </c>
      <c r="R139">
        <v>21.697976749439697</v>
      </c>
      <c r="S139" t="s">
        <v>126</v>
      </c>
      <c r="T139">
        <v>0</v>
      </c>
      <c r="U139" t="s">
        <v>126</v>
      </c>
      <c r="V139">
        <v>1168.4639999999999</v>
      </c>
      <c r="W139">
        <v>72.09</v>
      </c>
      <c r="X139">
        <v>-83.885891832832556</v>
      </c>
      <c r="Y139">
        <v>0</v>
      </c>
      <c r="Z139">
        <v>147.38399999999999</v>
      </c>
      <c r="AA139">
        <v>-5.1610000000000014</v>
      </c>
      <c r="AB139">
        <v>115.87299999999999</v>
      </c>
      <c r="AC139">
        <v>2.5328716121551209</v>
      </c>
      <c r="AD139">
        <v>3.3389377123551958</v>
      </c>
    </row>
    <row r="140" spans="1:30" x14ac:dyDescent="0.25">
      <c r="A140" t="s">
        <v>308</v>
      </c>
      <c r="B140" t="s">
        <v>662</v>
      </c>
      <c r="H140" t="s">
        <v>126</v>
      </c>
      <c r="I140" t="s">
        <v>126</v>
      </c>
      <c r="J140" t="s">
        <v>126</v>
      </c>
      <c r="K140" t="s">
        <v>126</v>
      </c>
      <c r="L140" t="s">
        <v>126</v>
      </c>
      <c r="M140" t="s">
        <v>126</v>
      </c>
      <c r="O140">
        <v>105.613</v>
      </c>
      <c r="P140">
        <v>-12.299999999999999</v>
      </c>
      <c r="Q140">
        <v>-21.552271027240966</v>
      </c>
      <c r="R140">
        <v>-11.646293543408481</v>
      </c>
      <c r="S140" t="s">
        <v>126</v>
      </c>
      <c r="T140" t="s">
        <v>126</v>
      </c>
      <c r="U140" t="s">
        <v>126</v>
      </c>
      <c r="V140">
        <v>87.010999999999996</v>
      </c>
      <c r="W140">
        <v>-22.762</v>
      </c>
      <c r="X140">
        <v>-61.023192068012932</v>
      </c>
      <c r="Y140">
        <v>0</v>
      </c>
      <c r="Z140">
        <v>-9.5779999999999994</v>
      </c>
      <c r="AA140">
        <v>0.84099999999999753</v>
      </c>
      <c r="AB140">
        <v>28.495999999999999</v>
      </c>
      <c r="AC140">
        <v>-1.377915260274317</v>
      </c>
      <c r="AD140">
        <v>-0.64919132018883952</v>
      </c>
    </row>
    <row r="141" spans="1:30" x14ac:dyDescent="0.25">
      <c r="A141" t="s">
        <v>15</v>
      </c>
      <c r="B141" t="s">
        <v>663</v>
      </c>
      <c r="H141" t="s">
        <v>138</v>
      </c>
      <c r="I141" t="s">
        <v>126</v>
      </c>
      <c r="J141" t="s">
        <v>139</v>
      </c>
      <c r="K141" t="s">
        <v>139</v>
      </c>
      <c r="L141" t="s">
        <v>139</v>
      </c>
      <c r="M141" t="s">
        <v>140</v>
      </c>
      <c r="O141">
        <v>59825</v>
      </c>
      <c r="P141">
        <v>11301</v>
      </c>
      <c r="Q141">
        <v>23.344755536982866</v>
      </c>
      <c r="R141">
        <v>18.890096113664857</v>
      </c>
      <c r="S141" t="s">
        <v>141</v>
      </c>
      <c r="T141">
        <v>0.25227524437809989</v>
      </c>
      <c r="U141">
        <v>215.72289156626505</v>
      </c>
      <c r="V141">
        <v>110920</v>
      </c>
      <c r="W141">
        <v>13966</v>
      </c>
      <c r="X141">
        <v>-63.507771249241195</v>
      </c>
      <c r="Y141">
        <v>4.7286332491886043</v>
      </c>
      <c r="Z141">
        <v>18659</v>
      </c>
      <c r="AA141">
        <v>692</v>
      </c>
      <c r="AB141">
        <v>18898</v>
      </c>
      <c r="AC141">
        <v>7.1889814307357298</v>
      </c>
      <c r="AD141">
        <v>4.4945997041019821</v>
      </c>
    </row>
    <row r="142" spans="1:30" x14ac:dyDescent="0.25">
      <c r="A142" t="s">
        <v>30</v>
      </c>
      <c r="B142" t="s">
        <v>663</v>
      </c>
      <c r="H142" t="s">
        <v>138</v>
      </c>
      <c r="I142" t="s">
        <v>126</v>
      </c>
      <c r="J142" t="s">
        <v>139</v>
      </c>
      <c r="K142" t="s">
        <v>139</v>
      </c>
      <c r="L142" t="s">
        <v>139</v>
      </c>
      <c r="M142" t="s">
        <v>140</v>
      </c>
      <c r="O142">
        <v>59825</v>
      </c>
      <c r="P142">
        <v>11301</v>
      </c>
      <c r="Q142">
        <v>23.344755536982866</v>
      </c>
      <c r="R142">
        <v>18.890096113664857</v>
      </c>
      <c r="S142">
        <v>2.1546234509056243</v>
      </c>
      <c r="T142">
        <v>0.25227524437809989</v>
      </c>
      <c r="U142">
        <v>215.72289156626505</v>
      </c>
      <c r="V142">
        <v>110920</v>
      </c>
      <c r="W142">
        <v>13966</v>
      </c>
      <c r="X142">
        <v>-63.507771249241195</v>
      </c>
      <c r="Y142">
        <v>4.7286332491886043</v>
      </c>
      <c r="Z142">
        <v>18659</v>
      </c>
      <c r="AA142">
        <v>692</v>
      </c>
      <c r="AB142">
        <v>18898</v>
      </c>
      <c r="AC142">
        <v>7.1889814307357298</v>
      </c>
      <c r="AD142">
        <v>4.4945997041019821</v>
      </c>
    </row>
    <row r="143" spans="1:30" x14ac:dyDescent="0.25">
      <c r="A143" t="s">
        <v>309</v>
      </c>
      <c r="B143" t="s">
        <v>664</v>
      </c>
      <c r="H143" t="s">
        <v>126</v>
      </c>
      <c r="I143" t="s">
        <v>126</v>
      </c>
      <c r="J143" t="s">
        <v>126</v>
      </c>
      <c r="K143" t="s">
        <v>126</v>
      </c>
      <c r="L143" t="s">
        <v>126</v>
      </c>
      <c r="M143" t="s">
        <v>126</v>
      </c>
      <c r="O143">
        <v>2573.6550000000002</v>
      </c>
      <c r="P143">
        <v>154.92699999999999</v>
      </c>
      <c r="Q143">
        <v>2.9434403601104266</v>
      </c>
      <c r="R143">
        <v>6.0197268087603035</v>
      </c>
      <c r="S143">
        <v>16.657026126222984</v>
      </c>
      <c r="T143">
        <v>0</v>
      </c>
      <c r="U143">
        <v>567.70790378006882</v>
      </c>
      <c r="V143">
        <v>2042.01</v>
      </c>
      <c r="W143">
        <v>75.753999999999991</v>
      </c>
      <c r="X143">
        <v>-172.99453969610025</v>
      </c>
      <c r="Y143">
        <v>0.45548258823414189</v>
      </c>
      <c r="Z143">
        <v>218.43199999999999</v>
      </c>
      <c r="AA143">
        <v>27.463000000000306</v>
      </c>
      <c r="AB143">
        <v>1240.472</v>
      </c>
      <c r="AC143">
        <v>0.51071153320280283</v>
      </c>
      <c r="AD143">
        <v>0.60554402652621286</v>
      </c>
    </row>
    <row r="144" spans="1:30" x14ac:dyDescent="0.25">
      <c r="A144" t="s">
        <v>310</v>
      </c>
      <c r="B144" t="s">
        <v>665</v>
      </c>
      <c r="H144" t="s">
        <v>126</v>
      </c>
      <c r="I144" t="s">
        <v>126</v>
      </c>
      <c r="J144" t="s">
        <v>126</v>
      </c>
      <c r="K144" t="s">
        <v>126</v>
      </c>
      <c r="L144" t="s">
        <v>126</v>
      </c>
      <c r="M144" t="s">
        <v>126</v>
      </c>
      <c r="O144">
        <v>58.579000000000001</v>
      </c>
      <c r="P144">
        <v>7.6859999999999991</v>
      </c>
      <c r="Q144">
        <v>-9.9250584680516916</v>
      </c>
      <c r="R144">
        <v>13.120742928353163</v>
      </c>
      <c r="S144" t="s">
        <v>126</v>
      </c>
      <c r="T144" t="s">
        <v>126</v>
      </c>
      <c r="U144" t="s">
        <v>126</v>
      </c>
      <c r="V144">
        <v>141.67699999999999</v>
      </c>
      <c r="W144">
        <v>-5.8140000000000001</v>
      </c>
      <c r="X144">
        <v>-63.041954228917739</v>
      </c>
      <c r="Y144">
        <v>0</v>
      </c>
      <c r="Z144">
        <v>8.4469999999999992</v>
      </c>
      <c r="AA144">
        <v>-9.6219999999999963</v>
      </c>
      <c r="AB144">
        <v>41.519999999999996</v>
      </c>
      <c r="AC144">
        <v>-0.16745818046044067</v>
      </c>
      <c r="AD144">
        <v>0.92314842480750048</v>
      </c>
    </row>
    <row r="145" spans="1:30" x14ac:dyDescent="0.25">
      <c r="A145" t="s">
        <v>311</v>
      </c>
      <c r="B145" t="s">
        <v>666</v>
      </c>
      <c r="H145" t="s">
        <v>126</v>
      </c>
      <c r="I145" t="s">
        <v>126</v>
      </c>
      <c r="J145" t="s">
        <v>126</v>
      </c>
      <c r="K145" t="s">
        <v>126</v>
      </c>
      <c r="L145" t="s">
        <v>126</v>
      </c>
      <c r="M145" t="s">
        <v>126</v>
      </c>
      <c r="O145">
        <v>110.524</v>
      </c>
      <c r="P145">
        <v>-10.378</v>
      </c>
      <c r="Q145">
        <v>-19.2781658282364</v>
      </c>
      <c r="R145">
        <v>-9.3898157866164809</v>
      </c>
      <c r="S145">
        <v>-57.021978021978022</v>
      </c>
      <c r="T145" t="s">
        <v>126</v>
      </c>
      <c r="U145">
        <v>-400.85294117647049</v>
      </c>
      <c r="V145">
        <v>89.230999999999995</v>
      </c>
      <c r="W145">
        <v>-21.306999999999999</v>
      </c>
      <c r="X145">
        <v>-82.100665557404312</v>
      </c>
      <c r="Y145">
        <v>0.20396498974571617</v>
      </c>
      <c r="Z145">
        <v>2.8529999999999998</v>
      </c>
      <c r="AA145">
        <v>-3.2259999999999991</v>
      </c>
      <c r="AB145">
        <v>19.919</v>
      </c>
      <c r="AC145">
        <v>-0.80187990763185679</v>
      </c>
      <c r="AD145">
        <v>1.8086240427602904E-2</v>
      </c>
    </row>
    <row r="146" spans="1:30" x14ac:dyDescent="0.25">
      <c r="A146" t="s">
        <v>312</v>
      </c>
      <c r="B146" t="s">
        <v>667</v>
      </c>
      <c r="H146" t="s">
        <v>126</v>
      </c>
      <c r="I146" t="s">
        <v>126</v>
      </c>
      <c r="J146" t="s">
        <v>126</v>
      </c>
      <c r="K146" t="s">
        <v>126</v>
      </c>
      <c r="L146" t="s">
        <v>126</v>
      </c>
      <c r="M146" t="s">
        <v>126</v>
      </c>
      <c r="O146">
        <v>461.94</v>
      </c>
      <c r="P146">
        <v>39.177999999999997</v>
      </c>
      <c r="Q146">
        <v>-4.9841970818721046</v>
      </c>
      <c r="R146">
        <v>8.4811880330778884</v>
      </c>
      <c r="S146" t="s">
        <v>126</v>
      </c>
      <c r="T146">
        <v>0</v>
      </c>
      <c r="U146" t="s">
        <v>126</v>
      </c>
      <c r="V146">
        <v>606.08399999999995</v>
      </c>
      <c r="W146">
        <v>-23.023999999999997</v>
      </c>
      <c r="X146">
        <v>-34.51896731057986</v>
      </c>
      <c r="Y146">
        <v>0</v>
      </c>
      <c r="Z146">
        <v>53.759</v>
      </c>
      <c r="AA146">
        <v>-19.73299999999999</v>
      </c>
      <c r="AB146">
        <v>90.328999999999994</v>
      </c>
      <c r="AC146">
        <v>-0.69748147305545194</v>
      </c>
      <c r="AD146">
        <v>1.3057037810700516</v>
      </c>
    </row>
    <row r="147" spans="1:30" x14ac:dyDescent="0.25">
      <c r="A147" t="s">
        <v>313</v>
      </c>
      <c r="B147" t="s">
        <v>668</v>
      </c>
      <c r="H147" t="s">
        <v>126</v>
      </c>
      <c r="I147" t="s">
        <v>126</v>
      </c>
      <c r="J147" t="s">
        <v>126</v>
      </c>
      <c r="K147" t="s">
        <v>126</v>
      </c>
      <c r="L147" t="s">
        <v>126</v>
      </c>
      <c r="M147" t="s">
        <v>126</v>
      </c>
      <c r="O147">
        <v>132.274</v>
      </c>
      <c r="P147">
        <v>21.839000000000002</v>
      </c>
      <c r="Q147">
        <v>11.087590909778188</v>
      </c>
      <c r="R147">
        <v>16.510425329240817</v>
      </c>
      <c r="S147" t="s">
        <v>126</v>
      </c>
      <c r="T147">
        <v>0</v>
      </c>
      <c r="U147">
        <v>441.52941176470591</v>
      </c>
      <c r="V147">
        <v>212.59399999999999</v>
      </c>
      <c r="W147">
        <v>14.665999999999999</v>
      </c>
      <c r="X147">
        <v>-72.404355129054494</v>
      </c>
      <c r="Y147">
        <v>0</v>
      </c>
      <c r="Z147">
        <v>26.282999999999998</v>
      </c>
      <c r="AA147">
        <v>-7.2260000000000026</v>
      </c>
      <c r="AB147">
        <v>59.536999999999999</v>
      </c>
      <c r="AC147">
        <v>5.4435391924591547</v>
      </c>
      <c r="AD147">
        <v>2.4995498478383835</v>
      </c>
    </row>
    <row r="148" spans="1:30" x14ac:dyDescent="0.25">
      <c r="A148" t="s">
        <v>314</v>
      </c>
      <c r="B148" t="s">
        <v>669</v>
      </c>
      <c r="H148" t="s">
        <v>126</v>
      </c>
      <c r="I148" t="s">
        <v>126</v>
      </c>
      <c r="J148" t="s">
        <v>126</v>
      </c>
      <c r="K148" t="s">
        <v>126</v>
      </c>
      <c r="L148" t="s">
        <v>126</v>
      </c>
      <c r="M148" t="s">
        <v>126</v>
      </c>
      <c r="O148">
        <v>480.99299999999999</v>
      </c>
      <c r="P148">
        <v>40.302</v>
      </c>
      <c r="Q148">
        <v>3.2360138297230936</v>
      </c>
      <c r="R148">
        <v>8.3789161172823707</v>
      </c>
      <c r="S148">
        <v>1.1352676056338029</v>
      </c>
      <c r="T148">
        <v>0.84148930661281141</v>
      </c>
      <c r="U148" t="s">
        <v>126</v>
      </c>
      <c r="V148">
        <v>553.22399999999993</v>
      </c>
      <c r="W148">
        <v>15.565</v>
      </c>
      <c r="X148">
        <v>-58.960031951846304</v>
      </c>
      <c r="Y148">
        <v>6.4169305742339446</v>
      </c>
      <c r="Z148">
        <v>44.033000000000001</v>
      </c>
      <c r="AA148">
        <v>-16.939999999999984</v>
      </c>
      <c r="AB148">
        <v>181.64599999999999</v>
      </c>
      <c r="AC148">
        <v>0.4389234453842113</v>
      </c>
      <c r="AD148">
        <v>8.7220817762644481E-2</v>
      </c>
    </row>
    <row r="149" spans="1:30" x14ac:dyDescent="0.25">
      <c r="A149" t="s">
        <v>315</v>
      </c>
      <c r="B149" t="s">
        <v>670</v>
      </c>
      <c r="H149" t="s">
        <v>126</v>
      </c>
      <c r="I149" t="s">
        <v>126</v>
      </c>
      <c r="J149" t="s">
        <v>126</v>
      </c>
      <c r="K149" t="s">
        <v>126</v>
      </c>
      <c r="L149" t="s">
        <v>126</v>
      </c>
      <c r="M149" t="s">
        <v>126</v>
      </c>
      <c r="O149">
        <v>346.48899999999998</v>
      </c>
      <c r="P149">
        <v>84.745999999999995</v>
      </c>
      <c r="Q149">
        <v>9.7610602356784781</v>
      </c>
      <c r="R149">
        <v>24.458496517926974</v>
      </c>
      <c r="S149" t="s">
        <v>126</v>
      </c>
      <c r="T149">
        <v>4.6559820644105798</v>
      </c>
      <c r="U149" t="s">
        <v>126</v>
      </c>
      <c r="V149">
        <v>1080.672</v>
      </c>
      <c r="W149">
        <v>33.820999999999998</v>
      </c>
      <c r="X149">
        <v>-46.934607926958691</v>
      </c>
      <c r="Y149">
        <v>0</v>
      </c>
      <c r="Z149">
        <v>104.36199999999999</v>
      </c>
      <c r="AA149">
        <v>-23.158999999999992</v>
      </c>
      <c r="AB149">
        <v>324.608</v>
      </c>
      <c r="AC149">
        <v>3.0191613838236742</v>
      </c>
      <c r="AD149">
        <v>3.1231835822383829</v>
      </c>
    </row>
    <row r="150" spans="1:30" x14ac:dyDescent="0.25">
      <c r="A150" t="s">
        <v>316</v>
      </c>
      <c r="B150" t="s">
        <v>671</v>
      </c>
      <c r="H150" t="s">
        <v>126</v>
      </c>
      <c r="I150" t="s">
        <v>126</v>
      </c>
      <c r="J150" t="s">
        <v>126</v>
      </c>
      <c r="K150" t="s">
        <v>126</v>
      </c>
      <c r="L150" t="s">
        <v>126</v>
      </c>
      <c r="M150" t="s">
        <v>126</v>
      </c>
      <c r="O150">
        <v>660.12800000000004</v>
      </c>
      <c r="P150">
        <v>-4.4000000000000039E-2</v>
      </c>
      <c r="Q150">
        <v>-2.8330869164768044</v>
      </c>
      <c r="R150">
        <v>-6.6653739880750459E-3</v>
      </c>
      <c r="S150">
        <v>-9.2436974789916054E-2</v>
      </c>
      <c r="T150" t="s">
        <v>126</v>
      </c>
      <c r="U150" t="s">
        <v>126</v>
      </c>
      <c r="V150">
        <v>158.82899999999998</v>
      </c>
      <c r="W150">
        <v>-18.701999999999998</v>
      </c>
      <c r="X150">
        <v>-49.609464273711104</v>
      </c>
      <c r="Y150">
        <v>0.29969338093169379</v>
      </c>
      <c r="Z150">
        <v>2.5129999999999999</v>
      </c>
      <c r="AA150">
        <v>-25.673999999999992</v>
      </c>
      <c r="AB150">
        <v>37.378</v>
      </c>
      <c r="AC150">
        <v>-0.38449097150611372</v>
      </c>
      <c r="AD150">
        <v>-8.9209750039585603E-2</v>
      </c>
    </row>
    <row r="151" spans="1:30" x14ac:dyDescent="0.25">
      <c r="A151" t="s">
        <v>317</v>
      </c>
      <c r="B151" t="s">
        <v>672</v>
      </c>
      <c r="H151" t="s">
        <v>126</v>
      </c>
      <c r="I151" t="s">
        <v>126</v>
      </c>
      <c r="J151" t="s">
        <v>126</v>
      </c>
      <c r="K151" t="s">
        <v>126</v>
      </c>
      <c r="L151" t="s">
        <v>126</v>
      </c>
      <c r="M151" t="s">
        <v>126</v>
      </c>
      <c r="O151">
        <v>75.61</v>
      </c>
      <c r="P151">
        <v>-4.5019999999999998</v>
      </c>
      <c r="Q151">
        <v>-7.6643301150641454</v>
      </c>
      <c r="R151">
        <v>-5.9542388572940084</v>
      </c>
      <c r="S151" t="s">
        <v>126</v>
      </c>
      <c r="T151" t="s">
        <v>126</v>
      </c>
      <c r="U151" t="s">
        <v>126</v>
      </c>
      <c r="V151">
        <v>58.759</v>
      </c>
      <c r="W151">
        <v>-5.7949999999999999</v>
      </c>
      <c r="X151">
        <v>-20.590850307145168</v>
      </c>
      <c r="Y151">
        <v>0</v>
      </c>
      <c r="Z151">
        <v>-2.4279999999999999</v>
      </c>
      <c r="AA151">
        <v>9.5929999999999964</v>
      </c>
      <c r="AB151">
        <v>5.0949999999999998</v>
      </c>
      <c r="AC151">
        <v>-1.2540295321262573</v>
      </c>
      <c r="AD151">
        <v>-0.92174387499740051</v>
      </c>
    </row>
    <row r="152" spans="1:30" x14ac:dyDescent="0.25">
      <c r="A152" t="s">
        <v>318</v>
      </c>
      <c r="B152" t="s">
        <v>673</v>
      </c>
      <c r="H152" t="s">
        <v>134</v>
      </c>
      <c r="I152" t="s">
        <v>126</v>
      </c>
      <c r="J152" t="s">
        <v>160</v>
      </c>
      <c r="K152" t="s">
        <v>126</v>
      </c>
      <c r="L152" t="s">
        <v>135</v>
      </c>
      <c r="M152" t="s">
        <v>134</v>
      </c>
      <c r="O152">
        <v>1150.925</v>
      </c>
      <c r="P152">
        <v>114.19799999999999</v>
      </c>
      <c r="Q152">
        <v>19.74437952082021</v>
      </c>
      <c r="R152">
        <v>9.9222799052935677</v>
      </c>
      <c r="S152">
        <v>9.6614213197969534E-2</v>
      </c>
      <c r="T152">
        <v>2.2694772030829231</v>
      </c>
      <c r="U152">
        <v>2.9965174299775064</v>
      </c>
      <c r="V152">
        <v>1898.722</v>
      </c>
      <c r="W152">
        <v>227.24299999999999</v>
      </c>
      <c r="X152">
        <v>163.43324351412187</v>
      </c>
      <c r="Y152">
        <v>62.25239924538716</v>
      </c>
      <c r="Z152">
        <v>153.46299999999999</v>
      </c>
      <c r="AA152">
        <v>351.29600000000005</v>
      </c>
      <c r="AB152">
        <v>204.83599999999998</v>
      </c>
      <c r="AC152">
        <v>12.274130301915887</v>
      </c>
      <c r="AD152">
        <v>0.8025532542838606</v>
      </c>
    </row>
    <row r="153" spans="1:30" x14ac:dyDescent="0.25">
      <c r="A153" t="s">
        <v>319</v>
      </c>
      <c r="B153" t="s">
        <v>674</v>
      </c>
      <c r="H153" t="s">
        <v>126</v>
      </c>
      <c r="I153" t="s">
        <v>126</v>
      </c>
      <c r="J153" t="s">
        <v>126</v>
      </c>
      <c r="K153" t="s">
        <v>126</v>
      </c>
      <c r="L153" t="s">
        <v>126</v>
      </c>
      <c r="M153" t="s">
        <v>126</v>
      </c>
      <c r="O153">
        <v>47.47</v>
      </c>
      <c r="P153">
        <v>20.917999999999999</v>
      </c>
      <c r="Q153">
        <v>7.592163471666316</v>
      </c>
      <c r="R153">
        <v>44.065725721508322</v>
      </c>
      <c r="S153" t="s">
        <v>126</v>
      </c>
      <c r="T153">
        <v>0</v>
      </c>
      <c r="U153" t="s">
        <v>126</v>
      </c>
      <c r="V153">
        <v>110.57499999999999</v>
      </c>
      <c r="W153">
        <v>3.6039999999999996</v>
      </c>
      <c r="X153">
        <v>-88.150636536053852</v>
      </c>
      <c r="Y153">
        <v>0</v>
      </c>
      <c r="Z153">
        <v>21.151999999999997</v>
      </c>
      <c r="AA153">
        <v>-1.6949999999999994</v>
      </c>
      <c r="AB153">
        <v>14.135999999999999</v>
      </c>
      <c r="AC153">
        <v>-0.16061779700076023</v>
      </c>
      <c r="AD153">
        <v>7.2102859174525108E-2</v>
      </c>
    </row>
    <row r="154" spans="1:30" x14ac:dyDescent="0.25">
      <c r="A154" t="s">
        <v>320</v>
      </c>
      <c r="B154" t="s">
        <v>675</v>
      </c>
      <c r="H154" t="s">
        <v>126</v>
      </c>
      <c r="I154" t="s">
        <v>126</v>
      </c>
      <c r="J154" t="s">
        <v>126</v>
      </c>
      <c r="K154" t="s">
        <v>126</v>
      </c>
      <c r="L154" t="s">
        <v>126</v>
      </c>
      <c r="M154" t="s">
        <v>126</v>
      </c>
      <c r="O154">
        <v>130.03700000000001</v>
      </c>
      <c r="P154">
        <v>-0.58000000000000096</v>
      </c>
      <c r="Q154">
        <v>-6.4473957412121168</v>
      </c>
      <c r="R154">
        <v>-0.44602690003614431</v>
      </c>
      <c r="S154">
        <v>-7.2130332048252824E-2</v>
      </c>
      <c r="T154">
        <v>15.302325581395321</v>
      </c>
      <c r="U154">
        <v>9.6971608832807572</v>
      </c>
      <c r="V154">
        <v>107.91799999999999</v>
      </c>
      <c r="W154">
        <v>-8.3840000000000003</v>
      </c>
      <c r="X154">
        <v>-55.015457915657329</v>
      </c>
      <c r="Y154">
        <v>7.4510276320910327</v>
      </c>
      <c r="Z154">
        <v>7.5659999999999998</v>
      </c>
      <c r="AA154">
        <v>-2.6440000000000019</v>
      </c>
      <c r="AB154">
        <v>49.147999999999996</v>
      </c>
      <c r="AC154">
        <v>-1.6600177344637588</v>
      </c>
      <c r="AD154">
        <v>-0.36461786625439035</v>
      </c>
    </row>
    <row r="155" spans="1:30" x14ac:dyDescent="0.25">
      <c r="A155" t="s">
        <v>321</v>
      </c>
      <c r="B155" t="s">
        <v>676</v>
      </c>
      <c r="H155" t="s">
        <v>126</v>
      </c>
      <c r="I155" t="s">
        <v>126</v>
      </c>
      <c r="J155" t="s">
        <v>126</v>
      </c>
      <c r="K155" t="s">
        <v>126</v>
      </c>
      <c r="L155" t="s">
        <v>126</v>
      </c>
      <c r="M155" t="s">
        <v>126</v>
      </c>
      <c r="O155">
        <v>948.17100000000005</v>
      </c>
      <c r="P155">
        <v>174.642</v>
      </c>
      <c r="Q155">
        <v>14.6453540553339</v>
      </c>
      <c r="R155">
        <v>18.418829514929268</v>
      </c>
      <c r="S155" t="s">
        <v>126</v>
      </c>
      <c r="T155">
        <v>0</v>
      </c>
      <c r="U155">
        <v>398.00216450216448</v>
      </c>
      <c r="V155">
        <v>1723.021</v>
      </c>
      <c r="W155">
        <v>138.863</v>
      </c>
      <c r="X155">
        <v>-54.819664171555736</v>
      </c>
      <c r="Y155">
        <v>0</v>
      </c>
      <c r="Z155">
        <v>201.14999999999998</v>
      </c>
      <c r="AA155">
        <v>-25.977000000000089</v>
      </c>
      <c r="AB155">
        <v>297.81799999999998</v>
      </c>
      <c r="AC155">
        <v>3.5474844343429708</v>
      </c>
      <c r="AD155">
        <v>0.96738496018179665</v>
      </c>
    </row>
    <row r="156" spans="1:30" x14ac:dyDescent="0.25">
      <c r="A156" t="s">
        <v>322</v>
      </c>
      <c r="B156" t="s">
        <v>677</v>
      </c>
      <c r="H156" t="s">
        <v>126</v>
      </c>
      <c r="I156" t="s">
        <v>126</v>
      </c>
      <c r="J156" t="s">
        <v>126</v>
      </c>
      <c r="K156" t="s">
        <v>126</v>
      </c>
      <c r="L156" t="s">
        <v>126</v>
      </c>
      <c r="M156" t="s">
        <v>126</v>
      </c>
      <c r="O156">
        <v>64.248999999999995</v>
      </c>
      <c r="P156">
        <v>-3.1589999999999998</v>
      </c>
      <c r="Q156">
        <v>-11.97995299537736</v>
      </c>
      <c r="R156">
        <v>-4.9168080437049611</v>
      </c>
      <c r="S156">
        <v>-0.77086383601756947</v>
      </c>
      <c r="T156" t="s">
        <v>126</v>
      </c>
      <c r="U156" t="s">
        <v>126</v>
      </c>
      <c r="V156">
        <v>49.997</v>
      </c>
      <c r="W156">
        <v>-7.6970000000000001</v>
      </c>
      <c r="X156">
        <v>-56.860477920933818</v>
      </c>
      <c r="Y156">
        <v>8.1964917895073715</v>
      </c>
      <c r="Z156">
        <v>0.621</v>
      </c>
      <c r="AA156">
        <v>-0.64299999999999891</v>
      </c>
      <c r="AB156">
        <v>24.751999999999999</v>
      </c>
      <c r="AC156">
        <v>-5.4155894709446255E-2</v>
      </c>
      <c r="AD156">
        <v>6.2358697151558548E-2</v>
      </c>
    </row>
    <row r="157" spans="1:30" x14ac:dyDescent="0.25">
      <c r="A157" t="s">
        <v>323</v>
      </c>
      <c r="B157" t="s">
        <v>678</v>
      </c>
      <c r="H157" t="s">
        <v>126</v>
      </c>
      <c r="I157" t="s">
        <v>126</v>
      </c>
      <c r="J157" t="s">
        <v>126</v>
      </c>
      <c r="K157" t="s">
        <v>126</v>
      </c>
      <c r="L157" t="s">
        <v>126</v>
      </c>
      <c r="M157" t="s">
        <v>126</v>
      </c>
      <c r="O157">
        <v>31.567307</v>
      </c>
      <c r="P157">
        <v>-2.7576179999999999</v>
      </c>
      <c r="Q157">
        <v>6.1058898689077283</v>
      </c>
      <c r="R157">
        <v>-8.7356770724851494</v>
      </c>
      <c r="S157" t="s">
        <v>126</v>
      </c>
      <c r="T157">
        <v>0</v>
      </c>
      <c r="U157" t="s">
        <v>126</v>
      </c>
      <c r="V157">
        <v>42.630510999999998</v>
      </c>
      <c r="W157">
        <v>1.927465</v>
      </c>
      <c r="X157">
        <v>-45.524516737355277</v>
      </c>
      <c r="Y157">
        <v>0</v>
      </c>
      <c r="Z157">
        <v>-2.152317</v>
      </c>
      <c r="AA157">
        <v>5.4486699999999999</v>
      </c>
      <c r="AB157">
        <v>16.386206999999999</v>
      </c>
      <c r="AC157">
        <v>0.65451070889284479</v>
      </c>
      <c r="AD157">
        <v>-0.2300801397891476</v>
      </c>
    </row>
    <row r="158" spans="1:30" x14ac:dyDescent="0.25">
      <c r="A158" t="s">
        <v>324</v>
      </c>
      <c r="B158" t="s">
        <v>679</v>
      </c>
      <c r="H158" t="s">
        <v>132</v>
      </c>
      <c r="I158" t="s">
        <v>126</v>
      </c>
      <c r="J158" t="s">
        <v>126</v>
      </c>
      <c r="K158" t="s">
        <v>133</v>
      </c>
      <c r="L158" t="s">
        <v>126</v>
      </c>
      <c r="M158" t="s">
        <v>126</v>
      </c>
      <c r="O158">
        <v>484.779</v>
      </c>
      <c r="P158">
        <v>58.181000000000004</v>
      </c>
      <c r="Q158">
        <v>6.3853838553237656</v>
      </c>
      <c r="R158">
        <v>12.001551222309548</v>
      </c>
      <c r="S158" t="s">
        <v>126</v>
      </c>
      <c r="T158">
        <v>0</v>
      </c>
      <c r="U158">
        <v>3648.5714285714284</v>
      </c>
      <c r="V158">
        <v>830.95999999999992</v>
      </c>
      <c r="W158">
        <v>30.954999999999998</v>
      </c>
      <c r="X158">
        <v>-61.839872999434483</v>
      </c>
      <c r="Y158">
        <v>0</v>
      </c>
      <c r="Z158">
        <v>75.628999999999991</v>
      </c>
      <c r="AA158">
        <v>-13.912000000000006</v>
      </c>
      <c r="AB158">
        <v>91.210999999999999</v>
      </c>
      <c r="AC158">
        <v>0.30673919742417177</v>
      </c>
      <c r="AD158">
        <v>0.83726561185471104</v>
      </c>
    </row>
    <row r="159" spans="1:30" x14ac:dyDescent="0.25">
      <c r="A159" t="s">
        <v>325</v>
      </c>
      <c r="B159" t="s">
        <v>680</v>
      </c>
      <c r="H159" t="s">
        <v>126</v>
      </c>
      <c r="I159" t="s">
        <v>126</v>
      </c>
      <c r="J159" t="s">
        <v>126</v>
      </c>
      <c r="K159" t="s">
        <v>126</v>
      </c>
      <c r="L159" t="s">
        <v>126</v>
      </c>
      <c r="M159" t="s">
        <v>126</v>
      </c>
      <c r="O159">
        <v>307.57</v>
      </c>
      <c r="P159">
        <v>10.437000000000001</v>
      </c>
      <c r="Q159">
        <v>5.4160028611373026</v>
      </c>
      <c r="R159">
        <v>3.3933738661117796</v>
      </c>
      <c r="S159">
        <v>2.2070205117360966</v>
      </c>
      <c r="T159">
        <v>0.15741567630693137</v>
      </c>
      <c r="U159">
        <v>237.46534653465346</v>
      </c>
      <c r="V159">
        <v>361.86899999999997</v>
      </c>
      <c r="W159">
        <v>16.658000000000001</v>
      </c>
      <c r="X159">
        <v>-48.387735615517911</v>
      </c>
      <c r="Y159">
        <v>1.3068265035137023</v>
      </c>
      <c r="Z159">
        <v>33.628</v>
      </c>
      <c r="AA159">
        <v>-4.7930000000000348</v>
      </c>
      <c r="AB159">
        <v>119.997</v>
      </c>
      <c r="AC159">
        <v>0.82763834403193359</v>
      </c>
      <c r="AD159">
        <v>0.56893641102721859</v>
      </c>
    </row>
    <row r="160" spans="1:30" x14ac:dyDescent="0.25">
      <c r="A160" t="s">
        <v>18</v>
      </c>
      <c r="B160" t="s">
        <v>681</v>
      </c>
      <c r="H160" t="s">
        <v>129</v>
      </c>
      <c r="I160" t="s">
        <v>129</v>
      </c>
      <c r="J160" t="s">
        <v>142</v>
      </c>
      <c r="K160" t="s">
        <v>126</v>
      </c>
      <c r="L160" t="s">
        <v>142</v>
      </c>
      <c r="M160" t="s">
        <v>137</v>
      </c>
      <c r="O160">
        <v>52708</v>
      </c>
      <c r="P160">
        <v>10065</v>
      </c>
      <c r="Q160">
        <v>23.774379600819611</v>
      </c>
      <c r="R160">
        <v>19.095772937694466</v>
      </c>
      <c r="S160">
        <v>0.74854975457385098</v>
      </c>
      <c r="T160">
        <v>0.59920977337753756</v>
      </c>
      <c r="U160">
        <v>41.965306122448979</v>
      </c>
      <c r="V160">
        <v>92358</v>
      </c>
      <c r="W160">
        <v>12531</v>
      </c>
      <c r="X160">
        <v>-22.078412524031858</v>
      </c>
      <c r="Y160">
        <v>14.558565581757943</v>
      </c>
      <c r="Z160">
        <v>20776</v>
      </c>
      <c r="AA160">
        <v>-1900</v>
      </c>
      <c r="AB160">
        <v>5674</v>
      </c>
      <c r="AC160">
        <v>5.875818162370539</v>
      </c>
      <c r="AD160">
        <v>2.0095824872935579</v>
      </c>
    </row>
    <row r="161" spans="1:30" x14ac:dyDescent="0.25">
      <c r="A161" t="s">
        <v>326</v>
      </c>
      <c r="B161" t="s">
        <v>682</v>
      </c>
      <c r="H161" t="s">
        <v>126</v>
      </c>
      <c r="I161" t="s">
        <v>126</v>
      </c>
      <c r="J161" t="s">
        <v>126</v>
      </c>
      <c r="K161" t="s">
        <v>126</v>
      </c>
      <c r="L161" t="s">
        <v>126</v>
      </c>
      <c r="M161" t="s">
        <v>126</v>
      </c>
      <c r="O161">
        <v>318.23399999999998</v>
      </c>
      <c r="P161">
        <v>6.6170000000000009</v>
      </c>
      <c r="Q161">
        <v>4.5240294877354401</v>
      </c>
      <c r="R161">
        <v>2.0792875682673762</v>
      </c>
      <c r="S161" t="s">
        <v>126</v>
      </c>
      <c r="T161">
        <v>0</v>
      </c>
      <c r="U161" t="s">
        <v>126</v>
      </c>
      <c r="V161">
        <v>353.22199999999998</v>
      </c>
      <c r="W161">
        <v>14.396999999999998</v>
      </c>
      <c r="X161">
        <v>-51.777349423041386</v>
      </c>
      <c r="Y161">
        <v>0</v>
      </c>
      <c r="Z161">
        <v>27.375</v>
      </c>
      <c r="AA161">
        <v>19.031999999999996</v>
      </c>
      <c r="AB161">
        <v>65.881</v>
      </c>
      <c r="AC161">
        <v>0.21163634939813528</v>
      </c>
      <c r="AD161">
        <v>-0.39155920576755515</v>
      </c>
    </row>
    <row r="162" spans="1:30" x14ac:dyDescent="0.25">
      <c r="A162" t="s">
        <v>327</v>
      </c>
      <c r="B162" t="s">
        <v>683</v>
      </c>
      <c r="H162" t="s">
        <v>126</v>
      </c>
      <c r="I162" t="s">
        <v>126</v>
      </c>
      <c r="J162" t="s">
        <v>126</v>
      </c>
      <c r="K162" t="s">
        <v>126</v>
      </c>
      <c r="L162" t="s">
        <v>126</v>
      </c>
      <c r="M162" t="s">
        <v>126</v>
      </c>
      <c r="O162">
        <v>67.406000000000006</v>
      </c>
      <c r="P162">
        <v>-5.7550000000000008</v>
      </c>
      <c r="Q162">
        <v>-11.911402545767439</v>
      </c>
      <c r="R162">
        <v>-8.5378156247218353</v>
      </c>
      <c r="S162">
        <v>-0.23020000000000004</v>
      </c>
      <c r="T162" t="s">
        <v>126</v>
      </c>
      <c r="U162" t="s">
        <v>126</v>
      </c>
      <c r="V162">
        <v>124.482</v>
      </c>
      <c r="W162">
        <v>-8.0289999999999999</v>
      </c>
      <c r="X162">
        <v>-55.488379767123931</v>
      </c>
      <c r="Y162">
        <v>20.083224883918959</v>
      </c>
      <c r="Z162">
        <v>7.7789999999999999</v>
      </c>
      <c r="AA162">
        <v>-3.1249999999999982</v>
      </c>
      <c r="AB162">
        <v>72.082999999999998</v>
      </c>
      <c r="AC162">
        <v>-0.60147041728377448</v>
      </c>
      <c r="AD162">
        <v>-0.59889665937660874</v>
      </c>
    </row>
    <row r="163" spans="1:30" x14ac:dyDescent="0.25">
      <c r="A163" t="s">
        <v>328</v>
      </c>
      <c r="B163" t="s">
        <v>684</v>
      </c>
      <c r="H163" t="s">
        <v>161</v>
      </c>
      <c r="I163" t="s">
        <v>126</v>
      </c>
      <c r="J163" t="s">
        <v>126</v>
      </c>
      <c r="K163" t="s">
        <v>126</v>
      </c>
      <c r="L163" t="s">
        <v>159</v>
      </c>
      <c r="M163" t="s">
        <v>126</v>
      </c>
      <c r="O163">
        <v>283.34199999999998</v>
      </c>
      <c r="P163">
        <v>-29.915999999999997</v>
      </c>
      <c r="Q163">
        <v>-2.6423897621955095</v>
      </c>
      <c r="R163">
        <v>-10.558265276591538</v>
      </c>
      <c r="S163">
        <v>-8.6488424266253444E-2</v>
      </c>
      <c r="T163">
        <v>6.9546584215573093</v>
      </c>
      <c r="U163">
        <v>4.0244138903578355</v>
      </c>
      <c r="V163">
        <v>614.24099999999999</v>
      </c>
      <c r="W163">
        <v>-7.4870000000000001</v>
      </c>
      <c r="X163">
        <v>170.61522419186645</v>
      </c>
      <c r="Y163">
        <v>56.312750207166239</v>
      </c>
      <c r="Z163">
        <v>33.683</v>
      </c>
      <c r="AA163">
        <v>-1.2609999999999957</v>
      </c>
      <c r="AB163">
        <v>35.018000000000001</v>
      </c>
      <c r="AC163">
        <v>-0.44821906762384195</v>
      </c>
      <c r="AD163">
        <v>-0.99032033156168053</v>
      </c>
    </row>
    <row r="164" spans="1:30" x14ac:dyDescent="0.25">
      <c r="A164" t="s">
        <v>329</v>
      </c>
      <c r="B164" t="s">
        <v>685</v>
      </c>
      <c r="H164" t="s">
        <v>126</v>
      </c>
      <c r="I164" t="s">
        <v>126</v>
      </c>
      <c r="J164" t="s">
        <v>126</v>
      </c>
      <c r="K164" t="s">
        <v>126</v>
      </c>
      <c r="L164" t="s">
        <v>126</v>
      </c>
      <c r="M164" t="s">
        <v>126</v>
      </c>
      <c r="O164">
        <v>15.587999999999999</v>
      </c>
      <c r="P164">
        <v>-2.2050000000000001</v>
      </c>
      <c r="Q164">
        <v>-14.45984090325892</v>
      </c>
      <c r="R164">
        <v>-14.145496535796767</v>
      </c>
      <c r="S164">
        <v>-0.63</v>
      </c>
      <c r="T164" t="s">
        <v>126</v>
      </c>
      <c r="U164">
        <v>-406.59999999999997</v>
      </c>
      <c r="V164">
        <v>14.408999999999999</v>
      </c>
      <c r="W164">
        <v>-2.254</v>
      </c>
      <c r="X164">
        <v>-44.132725719168342</v>
      </c>
      <c r="Y164">
        <v>24.290374071760702</v>
      </c>
      <c r="Z164">
        <v>-2.085</v>
      </c>
      <c r="AA164">
        <v>0.3530000000000002</v>
      </c>
      <c r="AB164">
        <v>1.478</v>
      </c>
      <c r="AC164">
        <v>-0.79012056422349641</v>
      </c>
      <c r="AD164">
        <v>-1.0942696326416346</v>
      </c>
    </row>
    <row r="165" spans="1:30" x14ac:dyDescent="0.25">
      <c r="A165" t="s">
        <v>330</v>
      </c>
      <c r="B165" t="s">
        <v>686</v>
      </c>
      <c r="H165" t="s">
        <v>126</v>
      </c>
      <c r="I165" t="s">
        <v>126</v>
      </c>
      <c r="J165" t="s">
        <v>126</v>
      </c>
      <c r="K165" t="s">
        <v>126</v>
      </c>
      <c r="L165" t="s">
        <v>126</v>
      </c>
      <c r="M165" t="s">
        <v>126</v>
      </c>
      <c r="O165">
        <v>310.27300000000002</v>
      </c>
      <c r="P165">
        <v>18.196999999999999</v>
      </c>
      <c r="Q165">
        <v>2.5764407473418567</v>
      </c>
      <c r="R165">
        <v>5.8648351612934402</v>
      </c>
      <c r="S165">
        <v>7.4977338277709098</v>
      </c>
      <c r="T165">
        <v>0.38845925044616303</v>
      </c>
      <c r="U165">
        <v>81.724696356275302</v>
      </c>
      <c r="V165">
        <v>131.089</v>
      </c>
      <c r="W165">
        <v>7.9939999999999998</v>
      </c>
      <c r="X165">
        <v>-18.974380021136227</v>
      </c>
      <c r="Y165">
        <v>1.8514139248907231</v>
      </c>
      <c r="Z165">
        <v>23.087</v>
      </c>
      <c r="AA165">
        <v>-0.68999999999999773</v>
      </c>
      <c r="AB165">
        <v>20.919999999999998</v>
      </c>
      <c r="AC165">
        <v>0.77533383224313968</v>
      </c>
      <c r="AD165">
        <v>1.135328201424882</v>
      </c>
    </row>
    <row r="166" spans="1:30" x14ac:dyDescent="0.25">
      <c r="A166" t="s">
        <v>331</v>
      </c>
      <c r="B166" t="s">
        <v>687</v>
      </c>
      <c r="H166" t="s">
        <v>132</v>
      </c>
      <c r="I166" t="s">
        <v>126</v>
      </c>
      <c r="J166" t="s">
        <v>126</v>
      </c>
      <c r="K166" t="s">
        <v>126</v>
      </c>
      <c r="L166" t="s">
        <v>135</v>
      </c>
      <c r="M166" t="s">
        <v>126</v>
      </c>
      <c r="O166">
        <v>575.19500000000005</v>
      </c>
      <c r="P166">
        <v>88.132999999999996</v>
      </c>
      <c r="Q166">
        <v>2.3400759742348245</v>
      </c>
      <c r="R166">
        <v>15.322282008710086</v>
      </c>
      <c r="S166" t="s">
        <v>126</v>
      </c>
      <c r="T166">
        <v>0</v>
      </c>
      <c r="U166">
        <v>27.254423720707795</v>
      </c>
      <c r="V166">
        <v>1191.396</v>
      </c>
      <c r="W166">
        <v>13.459999999999999</v>
      </c>
      <c r="X166">
        <v>-20.336875471130778</v>
      </c>
      <c r="Y166">
        <v>0</v>
      </c>
      <c r="Z166">
        <v>106.714</v>
      </c>
      <c r="AA166">
        <v>-48.594000000000008</v>
      </c>
      <c r="AB166">
        <v>194.78699999999998</v>
      </c>
      <c r="AC166">
        <v>0.46347703326875123</v>
      </c>
      <c r="AD166">
        <v>0.91937253294954435</v>
      </c>
    </row>
    <row r="167" spans="1:30" x14ac:dyDescent="0.25">
      <c r="A167" t="s">
        <v>332</v>
      </c>
      <c r="B167" t="s">
        <v>688</v>
      </c>
      <c r="H167" t="s">
        <v>126</v>
      </c>
      <c r="I167" t="s">
        <v>126</v>
      </c>
      <c r="J167" t="s">
        <v>126</v>
      </c>
      <c r="K167" t="s">
        <v>126</v>
      </c>
      <c r="L167" t="s">
        <v>126</v>
      </c>
      <c r="M167" t="s">
        <v>126</v>
      </c>
      <c r="O167">
        <v>69.632000000000005</v>
      </c>
      <c r="P167">
        <v>-10.738</v>
      </c>
      <c r="Q167">
        <v>-25.595990349264703</v>
      </c>
      <c r="R167">
        <v>-15.421070772058822</v>
      </c>
      <c r="S167" t="s">
        <v>126</v>
      </c>
      <c r="T167" t="s">
        <v>126</v>
      </c>
      <c r="U167" t="s">
        <v>126</v>
      </c>
      <c r="V167">
        <v>148.27599999999998</v>
      </c>
      <c r="W167">
        <v>-17.823</v>
      </c>
      <c r="X167">
        <v>-53.326747497511015</v>
      </c>
      <c r="Y167">
        <v>0</v>
      </c>
      <c r="Z167">
        <v>-8.9659999999999993</v>
      </c>
      <c r="AA167">
        <v>-5.4529999999999959</v>
      </c>
      <c r="AB167">
        <v>20.120999999999999</v>
      </c>
      <c r="AC167">
        <v>-1.1607556988305769</v>
      </c>
      <c r="AD167">
        <v>-1.1823383645210723</v>
      </c>
    </row>
    <row r="168" spans="1:30" x14ac:dyDescent="0.25">
      <c r="A168" t="s">
        <v>90</v>
      </c>
      <c r="B168" t="s">
        <v>689</v>
      </c>
      <c r="H168" t="s">
        <v>125</v>
      </c>
      <c r="I168" t="s">
        <v>126</v>
      </c>
      <c r="J168" t="s">
        <v>127</v>
      </c>
      <c r="K168" t="s">
        <v>126</v>
      </c>
      <c r="L168" t="s">
        <v>127</v>
      </c>
      <c r="M168" t="s">
        <v>147</v>
      </c>
      <c r="O168">
        <v>4506</v>
      </c>
      <c r="P168">
        <v>1342</v>
      </c>
      <c r="Q168">
        <v>29.161118508655125</v>
      </c>
      <c r="R168">
        <v>29.782512205947626</v>
      </c>
      <c r="S168">
        <v>2.6893787575150299</v>
      </c>
      <c r="T168">
        <v>0.3337792642140468</v>
      </c>
      <c r="U168">
        <v>48.741935483870968</v>
      </c>
      <c r="V168">
        <v>5201</v>
      </c>
      <c r="W168">
        <v>1314</v>
      </c>
      <c r="X168">
        <v>-45.971410006497727</v>
      </c>
      <c r="Y168">
        <v>9.5943087867717747</v>
      </c>
      <c r="Z168">
        <v>1446</v>
      </c>
      <c r="AA168">
        <v>-169</v>
      </c>
      <c r="AB168">
        <v>849</v>
      </c>
      <c r="AC168">
        <v>0.36457458404235576</v>
      </c>
      <c r="AD168">
        <v>0.12475252651495215</v>
      </c>
    </row>
    <row r="169" spans="1:30" x14ac:dyDescent="0.25">
      <c r="A169" t="s">
        <v>333</v>
      </c>
      <c r="B169" t="s">
        <v>690</v>
      </c>
      <c r="H169" t="s">
        <v>126</v>
      </c>
      <c r="I169" t="s">
        <v>126</v>
      </c>
      <c r="J169" t="s">
        <v>126</v>
      </c>
      <c r="K169" t="s">
        <v>126</v>
      </c>
      <c r="L169" t="s">
        <v>126</v>
      </c>
      <c r="M169" t="s">
        <v>126</v>
      </c>
      <c r="O169">
        <v>111.11499999999999</v>
      </c>
      <c r="P169">
        <v>-4.75</v>
      </c>
      <c r="Q169">
        <v>-9.491967781127661</v>
      </c>
      <c r="R169">
        <v>-4.2748503802366917</v>
      </c>
      <c r="S169" t="s">
        <v>126</v>
      </c>
      <c r="T169" t="s">
        <v>126</v>
      </c>
      <c r="U169" t="s">
        <v>126</v>
      </c>
      <c r="V169">
        <v>54.915999999999997</v>
      </c>
      <c r="W169">
        <v>-10.546999999999999</v>
      </c>
      <c r="X169">
        <v>-82.131865125504362</v>
      </c>
      <c r="Y169">
        <v>0</v>
      </c>
      <c r="Z169">
        <v>-2.4319999999999999</v>
      </c>
      <c r="AA169">
        <v>-4.4239999999999995</v>
      </c>
      <c r="AB169">
        <v>24.016999999999999</v>
      </c>
      <c r="AC169">
        <v>-1.062374390104657</v>
      </c>
      <c r="AD169">
        <v>-0.66205286906314698</v>
      </c>
    </row>
    <row r="170" spans="1:30" x14ac:dyDescent="0.25">
      <c r="A170" t="s">
        <v>334</v>
      </c>
      <c r="B170" t="s">
        <v>691</v>
      </c>
      <c r="H170" t="s">
        <v>126</v>
      </c>
      <c r="I170" t="s">
        <v>126</v>
      </c>
      <c r="J170" t="s">
        <v>126</v>
      </c>
      <c r="K170" t="s">
        <v>126</v>
      </c>
      <c r="L170" t="s">
        <v>126</v>
      </c>
      <c r="M170" t="s">
        <v>126</v>
      </c>
      <c r="O170">
        <v>648.03399999999999</v>
      </c>
      <c r="P170">
        <v>48.448000000000008</v>
      </c>
      <c r="Q170">
        <v>33.662894230858257</v>
      </c>
      <c r="R170">
        <v>7.4761509426974531</v>
      </c>
      <c r="S170">
        <v>3.0352086204736253</v>
      </c>
      <c r="T170">
        <v>5.4602496495561044E-2</v>
      </c>
      <c r="U170" t="s">
        <v>126</v>
      </c>
      <c r="V170">
        <v>1061.2159999999999</v>
      </c>
      <c r="W170">
        <v>218.14699999999999</v>
      </c>
      <c r="X170">
        <v>-46.640997705742329</v>
      </c>
      <c r="Y170">
        <v>1.5041235714501102</v>
      </c>
      <c r="Z170">
        <v>119.36699999999999</v>
      </c>
      <c r="AA170">
        <v>82.718999999999994</v>
      </c>
      <c r="AB170">
        <v>448.77599999999995</v>
      </c>
      <c r="AC170">
        <v>11.998483226370226</v>
      </c>
      <c r="AD170">
        <v>0.9479078643232649</v>
      </c>
    </row>
    <row r="171" spans="1:30" x14ac:dyDescent="0.25">
      <c r="A171" t="s">
        <v>335</v>
      </c>
      <c r="B171" t="s">
        <v>692</v>
      </c>
      <c r="H171" t="s">
        <v>126</v>
      </c>
      <c r="I171" t="s">
        <v>126</v>
      </c>
      <c r="J171" t="s">
        <v>126</v>
      </c>
      <c r="K171" t="s">
        <v>126</v>
      </c>
      <c r="L171" t="s">
        <v>126</v>
      </c>
      <c r="M171" t="s">
        <v>126</v>
      </c>
      <c r="O171">
        <v>336.33</v>
      </c>
      <c r="P171">
        <v>11.706</v>
      </c>
      <c r="Q171">
        <v>5.0016352986650015</v>
      </c>
      <c r="R171">
        <v>3.4805102131834804</v>
      </c>
      <c r="S171">
        <v>0.48673596673596675</v>
      </c>
      <c r="T171">
        <v>0.55897023711023375</v>
      </c>
      <c r="U171">
        <v>24.126662444585182</v>
      </c>
      <c r="V171">
        <v>383.18199999999996</v>
      </c>
      <c r="W171">
        <v>16.821999999999999</v>
      </c>
      <c r="X171">
        <v>-27.486771704750364</v>
      </c>
      <c r="Y171">
        <v>6.2763908534325719</v>
      </c>
      <c r="Z171">
        <v>19.329000000000001</v>
      </c>
      <c r="AA171">
        <v>-15.85899999999998</v>
      </c>
      <c r="AB171">
        <v>98.438000000000002</v>
      </c>
      <c r="AC171">
        <v>1.6767411362558415</v>
      </c>
      <c r="AD171">
        <v>1.4460906710697685</v>
      </c>
    </row>
    <row r="172" spans="1:30" x14ac:dyDescent="0.25">
      <c r="A172" t="s">
        <v>336</v>
      </c>
      <c r="B172" t="s">
        <v>693</v>
      </c>
      <c r="H172" t="s">
        <v>132</v>
      </c>
      <c r="I172" t="s">
        <v>126</v>
      </c>
      <c r="J172" t="s">
        <v>135</v>
      </c>
      <c r="K172" t="s">
        <v>126</v>
      </c>
      <c r="L172" t="s">
        <v>160</v>
      </c>
      <c r="M172" t="s">
        <v>126</v>
      </c>
      <c r="O172">
        <v>520.80100000000004</v>
      </c>
      <c r="P172">
        <v>174.697</v>
      </c>
      <c r="Q172">
        <v>33.683307059702258</v>
      </c>
      <c r="R172">
        <v>33.543906405709663</v>
      </c>
      <c r="S172">
        <v>0.71110432694264669</v>
      </c>
      <c r="T172">
        <v>2.6059340387352266</v>
      </c>
      <c r="U172" t="s">
        <v>126</v>
      </c>
      <c r="V172">
        <v>1153.789</v>
      </c>
      <c r="W172">
        <v>175.423</v>
      </c>
      <c r="X172">
        <v>-7.4913153402093355</v>
      </c>
      <c r="Y172">
        <v>21.292454686255457</v>
      </c>
      <c r="Z172">
        <v>193.32399999999998</v>
      </c>
      <c r="AA172">
        <v>0.70499999999999829</v>
      </c>
      <c r="AB172">
        <v>207.80099999999999</v>
      </c>
      <c r="AC172">
        <v>6.0021191663069828</v>
      </c>
      <c r="AD172">
        <v>3.8082526167015471</v>
      </c>
    </row>
    <row r="173" spans="1:30" x14ac:dyDescent="0.25">
      <c r="A173" t="s">
        <v>337</v>
      </c>
      <c r="B173" t="s">
        <v>694</v>
      </c>
      <c r="H173" t="s">
        <v>126</v>
      </c>
      <c r="I173" t="s">
        <v>126</v>
      </c>
      <c r="J173" t="s">
        <v>126</v>
      </c>
      <c r="K173" t="s">
        <v>126</v>
      </c>
      <c r="L173" t="s">
        <v>126</v>
      </c>
      <c r="M173" t="s">
        <v>126</v>
      </c>
      <c r="O173">
        <v>1210.0530000000001</v>
      </c>
      <c r="P173">
        <v>229.99199999999999</v>
      </c>
      <c r="Q173">
        <v>25.783911944352848</v>
      </c>
      <c r="R173">
        <v>19.006770777808903</v>
      </c>
      <c r="S173">
        <v>25.174255691768828</v>
      </c>
      <c r="T173">
        <v>2.1764299497343782E-2</v>
      </c>
      <c r="U173">
        <v>379.88235294117652</v>
      </c>
      <c r="V173">
        <v>1624.2919999999999</v>
      </c>
      <c r="W173">
        <v>311.99899999999997</v>
      </c>
      <c r="X173">
        <v>-5.8989886925053048</v>
      </c>
      <c r="Y173">
        <v>0.56246044430434916</v>
      </c>
      <c r="Z173">
        <v>341.65899999999999</v>
      </c>
      <c r="AA173">
        <v>-25.055999999999983</v>
      </c>
      <c r="AB173">
        <v>70.376999999999995</v>
      </c>
      <c r="AC173">
        <v>13.610673679070562</v>
      </c>
      <c r="AD173">
        <v>1.2148963916708182</v>
      </c>
    </row>
    <row r="174" spans="1:30" x14ac:dyDescent="0.25">
      <c r="A174" t="s">
        <v>338</v>
      </c>
      <c r="B174" t="s">
        <v>695</v>
      </c>
      <c r="H174" t="s">
        <v>126</v>
      </c>
      <c r="I174" t="s">
        <v>126</v>
      </c>
      <c r="J174" t="s">
        <v>126</v>
      </c>
      <c r="K174" t="s">
        <v>126</v>
      </c>
      <c r="L174" t="s">
        <v>126</v>
      </c>
      <c r="M174" t="s">
        <v>134</v>
      </c>
      <c r="O174">
        <v>1743.2</v>
      </c>
      <c r="P174">
        <v>76.8</v>
      </c>
      <c r="Q174">
        <v>1.2677833868747133</v>
      </c>
      <c r="R174">
        <v>4.4056906837999081</v>
      </c>
      <c r="S174">
        <v>0.14320343091553236</v>
      </c>
      <c r="T174">
        <v>3.5801068090787718</v>
      </c>
      <c r="U174">
        <v>5.1717171717171713</v>
      </c>
      <c r="V174">
        <v>2351.9</v>
      </c>
      <c r="W174">
        <v>22.099999999999998</v>
      </c>
      <c r="X174">
        <v>-26.361875894586252</v>
      </c>
      <c r="Y174">
        <v>22.802840256813635</v>
      </c>
      <c r="Z174">
        <v>176.6</v>
      </c>
      <c r="AA174">
        <v>-44.699999999999989</v>
      </c>
      <c r="AB174">
        <v>297.2</v>
      </c>
      <c r="AC174">
        <v>-4.7993298002931409E-2</v>
      </c>
      <c r="AD174">
        <v>1.5463968416744291</v>
      </c>
    </row>
    <row r="175" spans="1:30" x14ac:dyDescent="0.25">
      <c r="A175" t="s">
        <v>339</v>
      </c>
      <c r="B175" t="s">
        <v>696</v>
      </c>
      <c r="H175" t="s">
        <v>126</v>
      </c>
      <c r="I175" t="s">
        <v>126</v>
      </c>
      <c r="J175" t="s">
        <v>126</v>
      </c>
      <c r="K175" t="s">
        <v>126</v>
      </c>
      <c r="L175" t="s">
        <v>126</v>
      </c>
      <c r="M175" t="s">
        <v>126</v>
      </c>
      <c r="O175">
        <v>145.76300000000001</v>
      </c>
      <c r="P175">
        <v>-16.911999999999999</v>
      </c>
      <c r="Q175">
        <v>-52.116792327270979</v>
      </c>
      <c r="R175">
        <v>-11.602395669682977</v>
      </c>
      <c r="S175">
        <v>-2.0133333333333332</v>
      </c>
      <c r="T175" t="s">
        <v>126</v>
      </c>
      <c r="U175">
        <v>-191.69745222929936</v>
      </c>
      <c r="V175">
        <v>275.935</v>
      </c>
      <c r="W175">
        <v>-75.966999999999999</v>
      </c>
      <c r="X175">
        <v>-138.48224120373251</v>
      </c>
      <c r="Y175">
        <v>3.0441951908964069</v>
      </c>
      <c r="Z175">
        <v>-2.9779999999999998</v>
      </c>
      <c r="AA175">
        <v>-16.865999999999993</v>
      </c>
      <c r="AB175">
        <v>38.414999999999999</v>
      </c>
      <c r="AC175">
        <v>-5.6253800481181138</v>
      </c>
      <c r="AD175">
        <v>-0.86676712396301636</v>
      </c>
    </row>
    <row r="176" spans="1:30" x14ac:dyDescent="0.25">
      <c r="A176" t="s">
        <v>340</v>
      </c>
      <c r="B176" t="s">
        <v>697</v>
      </c>
      <c r="H176" t="s">
        <v>126</v>
      </c>
      <c r="I176" t="s">
        <v>126</v>
      </c>
      <c r="J176" t="s">
        <v>126</v>
      </c>
      <c r="K176" t="s">
        <v>126</v>
      </c>
      <c r="L176" t="s">
        <v>126</v>
      </c>
      <c r="M176" t="s">
        <v>126</v>
      </c>
      <c r="O176">
        <v>5413.1</v>
      </c>
      <c r="P176">
        <v>95.3</v>
      </c>
      <c r="Q176">
        <v>0.98464835306940557</v>
      </c>
      <c r="R176">
        <v>1.7605438658070234</v>
      </c>
      <c r="S176">
        <v>3.3674911660777385</v>
      </c>
      <c r="T176">
        <v>1.4274322169059011</v>
      </c>
      <c r="U176">
        <v>26.321428571428569</v>
      </c>
      <c r="V176">
        <v>1798.6</v>
      </c>
      <c r="W176">
        <v>53.3</v>
      </c>
      <c r="X176">
        <v>-11.840505713591053</v>
      </c>
      <c r="Y176">
        <v>1.573446013566107</v>
      </c>
      <c r="Z176">
        <v>115.3</v>
      </c>
      <c r="AA176">
        <v>-81</v>
      </c>
      <c r="AB176">
        <v>125.69999999999999</v>
      </c>
      <c r="AC176">
        <v>2.1028299748661405</v>
      </c>
      <c r="AD176">
        <v>6.3356934220135414E-2</v>
      </c>
    </row>
    <row r="177" spans="1:30" x14ac:dyDescent="0.25">
      <c r="A177" t="s">
        <v>341</v>
      </c>
      <c r="B177" t="s">
        <v>697</v>
      </c>
      <c r="H177" t="s">
        <v>126</v>
      </c>
      <c r="I177" t="s">
        <v>126</v>
      </c>
      <c r="J177" t="s">
        <v>126</v>
      </c>
      <c r="K177" t="s">
        <v>126</v>
      </c>
      <c r="L177" t="s">
        <v>126</v>
      </c>
      <c r="M177" t="s">
        <v>126</v>
      </c>
      <c r="O177">
        <v>5413.1</v>
      </c>
      <c r="P177">
        <v>95.3</v>
      </c>
      <c r="Q177">
        <v>0.98464835306940557</v>
      </c>
      <c r="R177">
        <v>1.7605438658070234</v>
      </c>
      <c r="S177">
        <v>3.3674911660777385</v>
      </c>
      <c r="T177">
        <v>1.4274322169059011</v>
      </c>
      <c r="U177">
        <v>26.321428571428569</v>
      </c>
      <c r="V177">
        <v>1798.6</v>
      </c>
      <c r="W177">
        <v>53.3</v>
      </c>
      <c r="X177">
        <v>-11.840505713591053</v>
      </c>
      <c r="Y177">
        <v>1.573446013566107</v>
      </c>
      <c r="Z177">
        <v>115.3</v>
      </c>
      <c r="AA177">
        <v>-81</v>
      </c>
      <c r="AB177">
        <v>125.69999999999999</v>
      </c>
      <c r="AC177">
        <v>2.1028299748661405</v>
      </c>
      <c r="AD177">
        <v>6.3356934220135414E-2</v>
      </c>
    </row>
    <row r="178" spans="1:30" x14ac:dyDescent="0.25">
      <c r="A178" t="s">
        <v>342</v>
      </c>
      <c r="B178" t="s">
        <v>698</v>
      </c>
      <c r="H178" t="s">
        <v>126</v>
      </c>
      <c r="I178" t="s">
        <v>126</v>
      </c>
      <c r="J178" t="s">
        <v>126</v>
      </c>
      <c r="K178" t="s">
        <v>126</v>
      </c>
      <c r="L178" t="s">
        <v>126</v>
      </c>
      <c r="M178" t="s">
        <v>126</v>
      </c>
      <c r="O178">
        <v>136.78299999999999</v>
      </c>
      <c r="P178">
        <v>6.3010000000000002</v>
      </c>
      <c r="Q178">
        <v>4.2936622241067974</v>
      </c>
      <c r="R178">
        <v>4.6065666054992214</v>
      </c>
      <c r="S178">
        <v>0.97192657720191267</v>
      </c>
      <c r="T178" t="s">
        <v>126</v>
      </c>
      <c r="U178">
        <v>38.776173285198553</v>
      </c>
      <c r="V178">
        <v>114.624</v>
      </c>
      <c r="W178">
        <v>5.8729999999999993</v>
      </c>
      <c r="X178">
        <v>-15.204102564102563</v>
      </c>
      <c r="Y178">
        <v>5.6558835845896152</v>
      </c>
      <c r="Z178">
        <v>8.7690000000000001</v>
      </c>
      <c r="AA178">
        <v>4.8629999999999995</v>
      </c>
      <c r="AB178">
        <v>17.600999999999999</v>
      </c>
      <c r="AC178">
        <v>-0.2309157340071257</v>
      </c>
      <c r="AD178">
        <v>-0.16068048893356207</v>
      </c>
    </row>
    <row r="179" spans="1:30" x14ac:dyDescent="0.25">
      <c r="A179" t="s">
        <v>343</v>
      </c>
      <c r="B179" t="s">
        <v>699</v>
      </c>
      <c r="H179" t="s">
        <v>126</v>
      </c>
      <c r="I179" t="s">
        <v>126</v>
      </c>
      <c r="J179" t="s">
        <v>126</v>
      </c>
      <c r="K179" t="s">
        <v>126</v>
      </c>
      <c r="L179" t="s">
        <v>126</v>
      </c>
      <c r="M179" t="s">
        <v>126</v>
      </c>
      <c r="O179">
        <v>305.39400000000001</v>
      </c>
      <c r="P179">
        <v>-6.3049999999999997</v>
      </c>
      <c r="Q179">
        <v>3.0465562519237444</v>
      </c>
      <c r="R179">
        <v>-2.0645461272978514</v>
      </c>
      <c r="S179">
        <v>-0.80287788106456126</v>
      </c>
      <c r="T179">
        <v>0.59795933906951948</v>
      </c>
      <c r="U179" t="s">
        <v>126</v>
      </c>
      <c r="V179">
        <v>156.66</v>
      </c>
      <c r="W179">
        <v>9.3040000000000003</v>
      </c>
      <c r="X179">
        <v>1.9779053499927635</v>
      </c>
      <c r="Y179">
        <v>5.0127665007021571</v>
      </c>
      <c r="Z179">
        <v>1.458</v>
      </c>
      <c r="AA179">
        <v>9.5149999999999793</v>
      </c>
      <c r="AB179">
        <v>5.8029999999999999</v>
      </c>
      <c r="AC179">
        <v>3.3164599223648001</v>
      </c>
      <c r="AD179">
        <v>0.11142212913188464</v>
      </c>
    </row>
    <row r="180" spans="1:30" x14ac:dyDescent="0.25">
      <c r="A180" t="s">
        <v>344</v>
      </c>
      <c r="B180" t="s">
        <v>700</v>
      </c>
      <c r="H180" t="s">
        <v>126</v>
      </c>
      <c r="I180" t="s">
        <v>126</v>
      </c>
      <c r="J180" t="s">
        <v>126</v>
      </c>
      <c r="K180" t="s">
        <v>126</v>
      </c>
      <c r="L180" t="s">
        <v>126</v>
      </c>
      <c r="M180" t="s">
        <v>126</v>
      </c>
      <c r="O180">
        <v>1151.8869999999999</v>
      </c>
      <c r="P180">
        <v>-7.68</v>
      </c>
      <c r="Q180">
        <v>1.851136439598676</v>
      </c>
      <c r="R180">
        <v>-0.66673206660028284</v>
      </c>
      <c r="S180">
        <v>-0.11998875105458863</v>
      </c>
      <c r="T180">
        <v>1.9334207015983713</v>
      </c>
      <c r="U180">
        <v>24.008448540706606</v>
      </c>
      <c r="V180">
        <v>347.76799999999997</v>
      </c>
      <c r="W180">
        <v>21.323</v>
      </c>
      <c r="X180">
        <v>40.15124051566783</v>
      </c>
      <c r="Y180">
        <v>18.40479860136643</v>
      </c>
      <c r="Z180">
        <v>0.46499999999999997</v>
      </c>
      <c r="AA180">
        <v>40.733999999999995</v>
      </c>
      <c r="AB180">
        <v>0.875</v>
      </c>
      <c r="AC180">
        <v>4.1770245618114744E-2</v>
      </c>
      <c r="AD180">
        <v>0.55226746308001173</v>
      </c>
    </row>
    <row r="181" spans="1:30" x14ac:dyDescent="0.25">
      <c r="A181" t="s">
        <v>345</v>
      </c>
      <c r="B181" t="s">
        <v>701</v>
      </c>
      <c r="H181" t="s">
        <v>126</v>
      </c>
      <c r="I181" t="s">
        <v>126</v>
      </c>
      <c r="J181" t="s">
        <v>126</v>
      </c>
      <c r="K181" t="s">
        <v>126</v>
      </c>
      <c r="L181" t="s">
        <v>126</v>
      </c>
      <c r="M181" t="s">
        <v>126</v>
      </c>
      <c r="O181">
        <v>1285.347</v>
      </c>
      <c r="P181">
        <v>36.973999999999997</v>
      </c>
      <c r="Q181">
        <v>3.188633108413526</v>
      </c>
      <c r="R181">
        <v>2.8765772978036277</v>
      </c>
      <c r="S181">
        <v>126.19112627986345</v>
      </c>
      <c r="T181">
        <v>4.0431638792294538E-3</v>
      </c>
      <c r="U181">
        <v>2602.5</v>
      </c>
      <c r="V181">
        <v>722.14599999999996</v>
      </c>
      <c r="W181">
        <v>40.984999999999999</v>
      </c>
      <c r="X181">
        <v>-30.876740809860188</v>
      </c>
      <c r="Y181">
        <v>4.0573512835354632E-2</v>
      </c>
      <c r="Z181">
        <v>69.870999999999995</v>
      </c>
      <c r="AA181">
        <v>-1.27800000000002</v>
      </c>
      <c r="AB181">
        <v>136.624</v>
      </c>
      <c r="AC181">
        <v>1.9436186616373043</v>
      </c>
      <c r="AD181">
        <v>0.7228016873594445</v>
      </c>
    </row>
    <row r="182" spans="1:30" x14ac:dyDescent="0.25">
      <c r="A182" t="s">
        <v>346</v>
      </c>
      <c r="B182" t="s">
        <v>701</v>
      </c>
      <c r="H182" t="s">
        <v>126</v>
      </c>
      <c r="I182" t="s">
        <v>126</v>
      </c>
      <c r="J182" t="s">
        <v>126</v>
      </c>
      <c r="K182" t="s">
        <v>126</v>
      </c>
      <c r="L182" t="s">
        <v>126</v>
      </c>
      <c r="M182" t="s">
        <v>126</v>
      </c>
      <c r="O182">
        <v>1285.347</v>
      </c>
      <c r="P182">
        <v>36.973999999999997</v>
      </c>
      <c r="Q182">
        <v>3.188633108413526</v>
      </c>
      <c r="R182">
        <v>2.8765772978036277</v>
      </c>
      <c r="S182" t="s">
        <v>141</v>
      </c>
      <c r="T182">
        <v>4.0431638792294538E-3</v>
      </c>
      <c r="U182">
        <v>2602.5</v>
      </c>
      <c r="V182">
        <v>722.14599999999996</v>
      </c>
      <c r="W182">
        <v>40.984999999999999</v>
      </c>
      <c r="X182">
        <v>-30.876740809860188</v>
      </c>
      <c r="Y182">
        <v>4.0573512835354632E-2</v>
      </c>
      <c r="Z182">
        <v>69.870999999999995</v>
      </c>
      <c r="AA182">
        <v>-1.27800000000002</v>
      </c>
      <c r="AB182">
        <v>136.624</v>
      </c>
      <c r="AC182">
        <v>1.9436186616373043</v>
      </c>
      <c r="AD182">
        <v>0.7228016873594445</v>
      </c>
    </row>
    <row r="183" spans="1:30" x14ac:dyDescent="0.25">
      <c r="A183" t="s">
        <v>347</v>
      </c>
      <c r="B183" t="s">
        <v>702</v>
      </c>
      <c r="H183" t="s">
        <v>126</v>
      </c>
      <c r="I183" t="s">
        <v>126</v>
      </c>
      <c r="J183" t="s">
        <v>126</v>
      </c>
      <c r="K183" t="s">
        <v>126</v>
      </c>
      <c r="L183" t="s">
        <v>126</v>
      </c>
      <c r="M183" t="s">
        <v>126</v>
      </c>
      <c r="O183">
        <v>266.31799999999998</v>
      </c>
      <c r="P183">
        <v>27.259</v>
      </c>
      <c r="Q183">
        <v>11.193385351346887</v>
      </c>
      <c r="R183">
        <v>10.235507926614048</v>
      </c>
      <c r="S183" t="s">
        <v>126</v>
      </c>
      <c r="T183">
        <v>0</v>
      </c>
      <c r="U183">
        <v>40.190207156308851</v>
      </c>
      <c r="V183">
        <v>379.14299999999997</v>
      </c>
      <c r="W183">
        <v>29.81</v>
      </c>
      <c r="X183">
        <v>-39.393658250642062</v>
      </c>
      <c r="Y183">
        <v>0</v>
      </c>
      <c r="Z183">
        <v>30.308999999999997</v>
      </c>
      <c r="AA183">
        <v>-5.4410000000000025</v>
      </c>
      <c r="AB183">
        <v>93.412999999999997</v>
      </c>
      <c r="AC183">
        <v>1.1856345919805791</v>
      </c>
      <c r="AD183">
        <v>0.99464540090204778</v>
      </c>
    </row>
    <row r="184" spans="1:30" x14ac:dyDescent="0.25">
      <c r="A184" t="s">
        <v>348</v>
      </c>
      <c r="B184" t="s">
        <v>703</v>
      </c>
      <c r="H184" t="s">
        <v>126</v>
      </c>
      <c r="I184" t="s">
        <v>126</v>
      </c>
      <c r="J184" t="s">
        <v>126</v>
      </c>
      <c r="K184" t="s">
        <v>126</v>
      </c>
      <c r="L184" t="s">
        <v>126</v>
      </c>
      <c r="M184" t="s">
        <v>126</v>
      </c>
      <c r="O184">
        <v>22.897708999999999</v>
      </c>
      <c r="P184">
        <v>-19.641947999999999</v>
      </c>
      <c r="Q184">
        <v>-156.90517771887139</v>
      </c>
      <c r="R184">
        <v>-85.781280563920177</v>
      </c>
      <c r="S184" t="s">
        <v>126</v>
      </c>
      <c r="T184" t="s">
        <v>126</v>
      </c>
      <c r="U184" t="s">
        <v>126</v>
      </c>
      <c r="V184">
        <v>146.13172299999999</v>
      </c>
      <c r="W184">
        <v>-35.927690999999996</v>
      </c>
      <c r="X184">
        <v>-83.774176541866368</v>
      </c>
      <c r="Y184">
        <v>0</v>
      </c>
      <c r="Z184">
        <v>-18.900404999999999</v>
      </c>
      <c r="AA184">
        <v>-18.665584999999993</v>
      </c>
      <c r="AB184">
        <v>16.756665999999999</v>
      </c>
      <c r="AC184">
        <v>-1.5136648881061561</v>
      </c>
      <c r="AD184">
        <v>-0.87365036695243081</v>
      </c>
    </row>
    <row r="185" spans="1:30" x14ac:dyDescent="0.25">
      <c r="A185" t="s">
        <v>349</v>
      </c>
      <c r="B185" t="s">
        <v>704</v>
      </c>
      <c r="H185" t="s">
        <v>126</v>
      </c>
      <c r="I185" t="s">
        <v>126</v>
      </c>
      <c r="J185" t="s">
        <v>126</v>
      </c>
      <c r="K185" t="s">
        <v>126</v>
      </c>
      <c r="L185" t="s">
        <v>126</v>
      </c>
      <c r="M185" t="s">
        <v>126</v>
      </c>
      <c r="O185">
        <v>162.28800000000001</v>
      </c>
      <c r="P185">
        <v>11.535</v>
      </c>
      <c r="Q185">
        <v>3.8012668835650194</v>
      </c>
      <c r="R185">
        <v>7.107734398107068</v>
      </c>
      <c r="S185">
        <v>0.30065683156961892</v>
      </c>
      <c r="T185">
        <v>5.3276860087533526</v>
      </c>
      <c r="U185">
        <v>19.094191522762952</v>
      </c>
      <c r="V185">
        <v>183.84899999999999</v>
      </c>
      <c r="W185">
        <v>6.1689999999999996</v>
      </c>
      <c r="X185">
        <v>-14.920964736792397</v>
      </c>
      <c r="Y185">
        <v>20.868212500475934</v>
      </c>
      <c r="Z185">
        <v>16.254999999999999</v>
      </c>
      <c r="AA185">
        <v>-2.6339999999999897</v>
      </c>
      <c r="AB185">
        <v>9.3579999999999988</v>
      </c>
      <c r="AC185">
        <v>0.50568086400401047</v>
      </c>
      <c r="AD185">
        <v>0.17633128879806836</v>
      </c>
    </row>
    <row r="186" spans="1:30" x14ac:dyDescent="0.25">
      <c r="A186" t="s">
        <v>350</v>
      </c>
      <c r="B186" t="s">
        <v>705</v>
      </c>
      <c r="H186" t="s">
        <v>130</v>
      </c>
      <c r="I186" t="s">
        <v>126</v>
      </c>
      <c r="J186" t="s">
        <v>127</v>
      </c>
      <c r="K186" t="s">
        <v>126</v>
      </c>
      <c r="L186" t="s">
        <v>127</v>
      </c>
      <c r="M186" t="s">
        <v>125</v>
      </c>
      <c r="O186">
        <v>4607.3090000000002</v>
      </c>
      <c r="P186">
        <v>571.54600000000005</v>
      </c>
      <c r="Q186">
        <v>14.708564153174878</v>
      </c>
      <c r="R186">
        <v>12.405202255807025</v>
      </c>
      <c r="S186">
        <v>0.37630973559702346</v>
      </c>
      <c r="T186">
        <v>1.5659160572540296</v>
      </c>
      <c r="U186">
        <v>15.722022304350645</v>
      </c>
      <c r="V186">
        <v>7993.3059999999996</v>
      </c>
      <c r="W186">
        <v>677.66899999999998</v>
      </c>
      <c r="X186">
        <v>-30.753628173253656</v>
      </c>
      <c r="Y186">
        <v>19.001124190666545</v>
      </c>
      <c r="Z186">
        <v>717.04899999999998</v>
      </c>
      <c r="AA186">
        <v>247.49300000000005</v>
      </c>
      <c r="AB186">
        <v>1452.6769999999999</v>
      </c>
      <c r="AC186">
        <v>1.4998597428614808</v>
      </c>
      <c r="AD186">
        <v>1.2265395286620968</v>
      </c>
    </row>
    <row r="187" spans="1:30" x14ac:dyDescent="0.25">
      <c r="A187" t="s">
        <v>351</v>
      </c>
      <c r="B187" t="s">
        <v>706</v>
      </c>
      <c r="H187" t="s">
        <v>126</v>
      </c>
      <c r="I187" t="s">
        <v>126</v>
      </c>
      <c r="J187" t="s">
        <v>126</v>
      </c>
      <c r="K187" t="s">
        <v>126</v>
      </c>
      <c r="L187" t="s">
        <v>126</v>
      </c>
      <c r="M187" t="s">
        <v>126</v>
      </c>
      <c r="O187">
        <v>44.545999999999999</v>
      </c>
      <c r="P187">
        <v>0.96199999999999997</v>
      </c>
      <c r="Q187">
        <v>-1.8318143043146409</v>
      </c>
      <c r="R187">
        <v>2.1595653930768193</v>
      </c>
      <c r="S187">
        <v>17.814814814814813</v>
      </c>
      <c r="T187">
        <v>0.68354430379746833</v>
      </c>
      <c r="U187" t="s">
        <v>126</v>
      </c>
      <c r="V187">
        <v>30.681999999999999</v>
      </c>
      <c r="W187">
        <v>-0.81599999999999995</v>
      </c>
      <c r="X187">
        <v>-30.794406426658739</v>
      </c>
      <c r="Y187">
        <v>0.17599895704321752</v>
      </c>
      <c r="Z187">
        <v>1.5569999999999999</v>
      </c>
      <c r="AA187">
        <v>-0.85899999999999999</v>
      </c>
      <c r="AB187">
        <v>6.2639999999999993</v>
      </c>
      <c r="AC187">
        <v>-1.054418079309297</v>
      </c>
      <c r="AD187">
        <v>-0.65258098806297715</v>
      </c>
    </row>
    <row r="188" spans="1:30" x14ac:dyDescent="0.25">
      <c r="A188" t="s">
        <v>352</v>
      </c>
      <c r="B188" t="s">
        <v>707</v>
      </c>
      <c r="H188" t="s">
        <v>132</v>
      </c>
      <c r="I188" t="s">
        <v>126</v>
      </c>
      <c r="J188" t="s">
        <v>126</v>
      </c>
      <c r="K188" t="s">
        <v>126</v>
      </c>
      <c r="L188" t="s">
        <v>126</v>
      </c>
      <c r="M188" t="s">
        <v>126</v>
      </c>
      <c r="O188">
        <v>332.52499999999998</v>
      </c>
      <c r="P188">
        <v>44.003999999999998</v>
      </c>
      <c r="Q188">
        <v>8.0553341853995946</v>
      </c>
      <c r="R188">
        <v>13.2332907300203</v>
      </c>
      <c r="S188" t="s">
        <v>126</v>
      </c>
      <c r="T188">
        <v>0</v>
      </c>
      <c r="U188" t="s">
        <v>126</v>
      </c>
      <c r="V188">
        <v>447.87599999999998</v>
      </c>
      <c r="W188">
        <v>26.785999999999998</v>
      </c>
      <c r="X188">
        <v>-57.315909562331456</v>
      </c>
      <c r="Y188">
        <v>0</v>
      </c>
      <c r="Z188">
        <v>56.503999999999998</v>
      </c>
      <c r="AA188">
        <v>0.80299999999999727</v>
      </c>
      <c r="AB188">
        <v>114.30999999999999</v>
      </c>
      <c r="AC188">
        <v>0.72909845356724889</v>
      </c>
      <c r="AD188">
        <v>0.48936546969460443</v>
      </c>
    </row>
    <row r="189" spans="1:30" x14ac:dyDescent="0.25">
      <c r="A189" t="s">
        <v>353</v>
      </c>
      <c r="B189" t="s">
        <v>708</v>
      </c>
      <c r="H189" t="s">
        <v>126</v>
      </c>
      <c r="I189" t="s">
        <v>126</v>
      </c>
      <c r="J189" t="s">
        <v>126</v>
      </c>
      <c r="K189" t="s">
        <v>126</v>
      </c>
      <c r="L189" t="s">
        <v>126</v>
      </c>
      <c r="M189" t="s">
        <v>126</v>
      </c>
      <c r="O189">
        <v>11.834116</v>
      </c>
      <c r="P189">
        <v>-2.0710899999999999</v>
      </c>
      <c r="Q189">
        <v>-3.1761138728063845</v>
      </c>
      <c r="R189">
        <v>-17.501011482395473</v>
      </c>
      <c r="S189">
        <v>-11.67396610131277</v>
      </c>
      <c r="T189">
        <v>0.61079953314948521</v>
      </c>
      <c r="U189">
        <v>7.918459147787682</v>
      </c>
      <c r="V189">
        <v>10.69276</v>
      </c>
      <c r="W189">
        <v>-0.375865</v>
      </c>
      <c r="X189">
        <v>-13.976318350105551</v>
      </c>
      <c r="Y189">
        <v>1.6591693818995286</v>
      </c>
      <c r="Z189">
        <v>-8.8776999999999995E-2</v>
      </c>
      <c r="AA189">
        <v>0.98765400000000048</v>
      </c>
      <c r="AB189">
        <v>1.1970799999999999</v>
      </c>
      <c r="AC189">
        <v>-0.47690464744712718</v>
      </c>
      <c r="AD189">
        <v>-0.59873246506311395</v>
      </c>
    </row>
    <row r="190" spans="1:30" x14ac:dyDescent="0.25">
      <c r="A190" t="s">
        <v>354</v>
      </c>
      <c r="B190" t="s">
        <v>709</v>
      </c>
      <c r="H190" t="s">
        <v>132</v>
      </c>
      <c r="I190" t="s">
        <v>126</v>
      </c>
      <c r="J190" t="s">
        <v>133</v>
      </c>
      <c r="K190" t="s">
        <v>133</v>
      </c>
      <c r="L190" t="s">
        <v>126</v>
      </c>
      <c r="M190" t="s">
        <v>126</v>
      </c>
      <c r="O190">
        <v>2852.6709999999998</v>
      </c>
      <c r="P190">
        <v>262.87900000000002</v>
      </c>
      <c r="Q190">
        <v>14.266804689359553</v>
      </c>
      <c r="R190">
        <v>9.2151881517356902</v>
      </c>
      <c r="S190">
        <v>13.772672499607063</v>
      </c>
      <c r="T190">
        <v>1.6911098812638359E-2</v>
      </c>
      <c r="U190">
        <v>166.15502793296091</v>
      </c>
      <c r="V190">
        <v>2151.8669999999997</v>
      </c>
      <c r="W190">
        <v>406.98499999999996</v>
      </c>
      <c r="X190">
        <v>-18.340641593845383</v>
      </c>
      <c r="Y190">
        <v>0.88699719824691758</v>
      </c>
      <c r="Z190">
        <v>338.89400000000001</v>
      </c>
      <c r="AA190">
        <v>-35.431999999999903</v>
      </c>
      <c r="AB190">
        <v>299.82499999999999</v>
      </c>
      <c r="AC190">
        <v>7.8866096901598501</v>
      </c>
      <c r="AD190">
        <v>1.4370784053527277</v>
      </c>
    </row>
    <row r="191" spans="1:30" x14ac:dyDescent="0.25">
      <c r="A191" t="s">
        <v>72</v>
      </c>
      <c r="B191" t="s">
        <v>710</v>
      </c>
      <c r="H191" t="s">
        <v>126</v>
      </c>
      <c r="I191" t="s">
        <v>126</v>
      </c>
      <c r="J191" t="s">
        <v>126</v>
      </c>
      <c r="K191" t="s">
        <v>126</v>
      </c>
      <c r="L191" t="s">
        <v>126</v>
      </c>
      <c r="M191" t="s">
        <v>126</v>
      </c>
      <c r="O191">
        <v>1388.386</v>
      </c>
      <c r="P191">
        <v>558.75800000000004</v>
      </c>
      <c r="Q191">
        <v>46.077243648380204</v>
      </c>
      <c r="R191">
        <v>40.24514796317451</v>
      </c>
      <c r="S191" t="s">
        <v>126</v>
      </c>
      <c r="T191">
        <v>0</v>
      </c>
      <c r="U191">
        <v>16.784517100660707</v>
      </c>
      <c r="V191">
        <v>1655.578</v>
      </c>
      <c r="W191">
        <v>639.73</v>
      </c>
      <c r="X191">
        <v>-76.071096743277025</v>
      </c>
      <c r="Y191">
        <v>0</v>
      </c>
      <c r="Z191">
        <v>596.42700000000002</v>
      </c>
      <c r="AA191">
        <v>66.912999999999982</v>
      </c>
      <c r="AB191">
        <v>157.32299999999998</v>
      </c>
      <c r="AC191">
        <v>37.683815140744272</v>
      </c>
      <c r="AD191">
        <v>5.3890626817767409</v>
      </c>
    </row>
    <row r="192" spans="1:30" x14ac:dyDescent="0.25">
      <c r="A192" t="s">
        <v>355</v>
      </c>
      <c r="B192" t="s">
        <v>711</v>
      </c>
      <c r="H192" t="s">
        <v>126</v>
      </c>
      <c r="I192" t="s">
        <v>126</v>
      </c>
      <c r="J192" t="s">
        <v>126</v>
      </c>
      <c r="K192" t="s">
        <v>126</v>
      </c>
      <c r="L192" t="s">
        <v>126</v>
      </c>
      <c r="M192" t="s">
        <v>126</v>
      </c>
      <c r="O192">
        <v>2.327782</v>
      </c>
      <c r="P192" t="s">
        <v>126</v>
      </c>
      <c r="Q192">
        <v>-1436.4101964874717</v>
      </c>
      <c r="R192" t="s">
        <v>126</v>
      </c>
      <c r="S192" t="s">
        <v>126</v>
      </c>
      <c r="T192" t="s">
        <v>126</v>
      </c>
      <c r="U192" t="s">
        <v>126</v>
      </c>
      <c r="V192">
        <v>41.948630999999999</v>
      </c>
      <c r="W192">
        <v>-33.436498</v>
      </c>
      <c r="X192">
        <v>-3.7940049806971654</v>
      </c>
      <c r="Y192">
        <v>0</v>
      </c>
      <c r="Z192" t="s">
        <v>126</v>
      </c>
      <c r="AA192" t="s">
        <v>126</v>
      </c>
      <c r="AB192">
        <v>1.3800779999999999</v>
      </c>
      <c r="AC192">
        <v>-1.4670370964181358</v>
      </c>
      <c r="AD192">
        <v>-2.7985384357936534</v>
      </c>
    </row>
    <row r="193" spans="1:30" x14ac:dyDescent="0.25">
      <c r="A193" t="s">
        <v>356</v>
      </c>
      <c r="B193" t="s">
        <v>712</v>
      </c>
      <c r="H193" t="s">
        <v>126</v>
      </c>
      <c r="I193" t="s">
        <v>126</v>
      </c>
      <c r="J193" t="s">
        <v>126</v>
      </c>
      <c r="K193" t="s">
        <v>126</v>
      </c>
      <c r="L193" t="s">
        <v>126</v>
      </c>
      <c r="M193" t="s">
        <v>126</v>
      </c>
      <c r="O193">
        <v>2.3518680000000001</v>
      </c>
      <c r="P193">
        <v>-1.8550040000000001</v>
      </c>
      <c r="Q193">
        <v>-116.42209511758313</v>
      </c>
      <c r="R193">
        <v>-78.873644269151171</v>
      </c>
      <c r="S193" t="s">
        <v>126</v>
      </c>
      <c r="T193" t="s">
        <v>126</v>
      </c>
      <c r="U193">
        <v>-0.75173463878037006</v>
      </c>
      <c r="V193">
        <v>3.9932499999999997</v>
      </c>
      <c r="W193">
        <v>-2.7380939999999998</v>
      </c>
      <c r="X193">
        <v>-24.022780467629271</v>
      </c>
      <c r="Y193">
        <v>0</v>
      </c>
      <c r="Z193">
        <v>-1.8050089999999999</v>
      </c>
      <c r="AA193">
        <v>0.35351500000000002</v>
      </c>
      <c r="AB193">
        <v>0.76145799999999997</v>
      </c>
      <c r="AC193">
        <v>-1.3669158097889376</v>
      </c>
      <c r="AD193">
        <v>-1.0069087442086748</v>
      </c>
    </row>
    <row r="194" spans="1:30" x14ac:dyDescent="0.25">
      <c r="A194" t="s">
        <v>357</v>
      </c>
      <c r="B194" t="s">
        <v>713</v>
      </c>
      <c r="H194" t="s">
        <v>126</v>
      </c>
      <c r="I194" t="s">
        <v>126</v>
      </c>
      <c r="J194" t="s">
        <v>126</v>
      </c>
      <c r="K194" t="s">
        <v>126</v>
      </c>
      <c r="L194" t="s">
        <v>126</v>
      </c>
      <c r="M194" t="s">
        <v>126</v>
      </c>
      <c r="O194">
        <v>177.80500000000001</v>
      </c>
      <c r="P194">
        <v>8.9139999999999979</v>
      </c>
      <c r="Q194">
        <v>-2.5162397007958157</v>
      </c>
      <c r="R194">
        <v>5.0133573296588949</v>
      </c>
      <c r="S194" t="s">
        <v>126</v>
      </c>
      <c r="T194">
        <v>0</v>
      </c>
      <c r="U194" t="s">
        <v>126</v>
      </c>
      <c r="V194">
        <v>205.09</v>
      </c>
      <c r="W194">
        <v>-4.4740000000000002</v>
      </c>
      <c r="X194">
        <v>-57.783254638390979</v>
      </c>
      <c r="Y194">
        <v>0</v>
      </c>
      <c r="Z194">
        <v>16.957999999999998</v>
      </c>
      <c r="AA194">
        <v>-0.28299999999998704</v>
      </c>
      <c r="AB194">
        <v>91.905999999999992</v>
      </c>
      <c r="AC194">
        <v>0.4710650159271858</v>
      </c>
      <c r="AD194">
        <v>0.5010197010528078</v>
      </c>
    </row>
    <row r="195" spans="1:30" x14ac:dyDescent="0.25">
      <c r="A195" t="s">
        <v>358</v>
      </c>
      <c r="B195" t="s">
        <v>714</v>
      </c>
      <c r="H195" t="s">
        <v>126</v>
      </c>
      <c r="I195" t="s">
        <v>126</v>
      </c>
      <c r="J195" t="s">
        <v>126</v>
      </c>
      <c r="K195" t="s">
        <v>126</v>
      </c>
      <c r="L195" t="s">
        <v>126</v>
      </c>
      <c r="M195" t="s">
        <v>126</v>
      </c>
      <c r="O195">
        <v>2099.8829999999998</v>
      </c>
      <c r="P195">
        <v>70.044999999999987</v>
      </c>
      <c r="Q195">
        <v>0.37897349518997014</v>
      </c>
      <c r="R195">
        <v>3.3356620345038266</v>
      </c>
      <c r="S195" t="s">
        <v>126</v>
      </c>
      <c r="T195">
        <v>0</v>
      </c>
      <c r="U195">
        <v>57.683486238532112</v>
      </c>
      <c r="V195">
        <v>1374.1109999999999</v>
      </c>
      <c r="W195">
        <v>7.9579999999999993</v>
      </c>
      <c r="X195">
        <v>-45.498457143480209</v>
      </c>
      <c r="Y195">
        <v>0</v>
      </c>
      <c r="Z195">
        <v>116.99</v>
      </c>
      <c r="AA195">
        <v>-40.874000000000024</v>
      </c>
      <c r="AB195">
        <v>333.82400000000001</v>
      </c>
      <c r="AC195">
        <v>0.73036014327642773</v>
      </c>
      <c r="AD195">
        <v>0.57336345249280773</v>
      </c>
    </row>
    <row r="196" spans="1:30" x14ac:dyDescent="0.25">
      <c r="A196" t="s">
        <v>359</v>
      </c>
      <c r="B196" t="s">
        <v>715</v>
      </c>
      <c r="H196" t="s">
        <v>126</v>
      </c>
      <c r="I196" t="s">
        <v>126</v>
      </c>
      <c r="J196" t="s">
        <v>126</v>
      </c>
      <c r="K196" t="s">
        <v>126</v>
      </c>
      <c r="L196" t="s">
        <v>126</v>
      </c>
      <c r="M196" t="s">
        <v>126</v>
      </c>
      <c r="O196">
        <v>166.25800000000001</v>
      </c>
      <c r="P196">
        <v>19.082000000000001</v>
      </c>
      <c r="Q196">
        <v>-1.1584404960964283</v>
      </c>
      <c r="R196">
        <v>11.477342443671883</v>
      </c>
      <c r="S196" t="s">
        <v>126</v>
      </c>
      <c r="T196">
        <v>0</v>
      </c>
      <c r="U196" t="s">
        <v>126</v>
      </c>
      <c r="V196">
        <v>279.613</v>
      </c>
      <c r="W196">
        <v>-1.9259999999999999</v>
      </c>
      <c r="X196">
        <v>-113.27664202606687</v>
      </c>
      <c r="Y196">
        <v>0</v>
      </c>
      <c r="Z196">
        <v>30.02</v>
      </c>
      <c r="AA196">
        <v>-16.215457000000001</v>
      </c>
      <c r="AB196">
        <v>89.256999999999991</v>
      </c>
      <c r="AC196">
        <v>0.38662624484512348</v>
      </c>
      <c r="AD196">
        <v>1.6699539394182725</v>
      </c>
    </row>
    <row r="197" spans="1:30" x14ac:dyDescent="0.25">
      <c r="A197" t="s">
        <v>360</v>
      </c>
      <c r="B197" t="s">
        <v>716</v>
      </c>
      <c r="H197" t="s">
        <v>126</v>
      </c>
      <c r="I197" t="s">
        <v>126</v>
      </c>
      <c r="J197" t="s">
        <v>126</v>
      </c>
      <c r="K197" t="s">
        <v>126</v>
      </c>
      <c r="L197" t="s">
        <v>126</v>
      </c>
      <c r="M197" t="s">
        <v>126</v>
      </c>
      <c r="O197">
        <v>6.6790000000000003</v>
      </c>
      <c r="P197">
        <v>-9.5280000000000005</v>
      </c>
      <c r="Q197">
        <v>-82.138044617457695</v>
      </c>
      <c r="R197">
        <v>-142.65608624045515</v>
      </c>
      <c r="S197">
        <v>-51.225806451612904</v>
      </c>
      <c r="T197" t="s">
        <v>126</v>
      </c>
      <c r="U197">
        <v>-554</v>
      </c>
      <c r="V197">
        <v>11.645999999999999</v>
      </c>
      <c r="W197">
        <v>-5.4859999999999998</v>
      </c>
      <c r="X197">
        <v>-61.509433962264112</v>
      </c>
      <c r="Y197">
        <v>1.5971148892323543</v>
      </c>
      <c r="Z197">
        <v>-5.5750000000000002</v>
      </c>
      <c r="AA197">
        <v>0.84299999999999953</v>
      </c>
      <c r="AB197">
        <v>2.7889999999999997</v>
      </c>
      <c r="AC197">
        <v>-1.5164517864351559</v>
      </c>
      <c r="AD197">
        <v>-1.141401458924896</v>
      </c>
    </row>
    <row r="198" spans="1:30" x14ac:dyDescent="0.25">
      <c r="A198" t="s">
        <v>361</v>
      </c>
      <c r="B198" t="s">
        <v>717</v>
      </c>
      <c r="H198" t="s">
        <v>126</v>
      </c>
      <c r="I198" t="s">
        <v>126</v>
      </c>
      <c r="J198" t="s">
        <v>126</v>
      </c>
      <c r="K198" t="s">
        <v>126</v>
      </c>
      <c r="L198" t="s">
        <v>126</v>
      </c>
      <c r="M198" t="s">
        <v>126</v>
      </c>
      <c r="O198">
        <v>0</v>
      </c>
      <c r="P198">
        <v>-70.568999999999988</v>
      </c>
      <c r="Q198" t="s">
        <v>126</v>
      </c>
      <c r="R198" t="s">
        <v>126</v>
      </c>
      <c r="S198" t="s">
        <v>126</v>
      </c>
      <c r="T198" t="s">
        <v>126</v>
      </c>
      <c r="U198">
        <v>-942.35294117647049</v>
      </c>
      <c r="V198">
        <v>327.74</v>
      </c>
      <c r="W198">
        <v>-16.038</v>
      </c>
      <c r="X198">
        <v>-2.8502717522004719</v>
      </c>
      <c r="Y198">
        <v>0</v>
      </c>
      <c r="Z198">
        <v>-70.504999999999995</v>
      </c>
      <c r="AA198">
        <v>104.988</v>
      </c>
      <c r="AB198">
        <v>5.9260000000000002</v>
      </c>
      <c r="AC198">
        <v>0.87783615019726469</v>
      </c>
      <c r="AD198">
        <v>0.29835741692433393</v>
      </c>
    </row>
    <row r="199" spans="1:30" x14ac:dyDescent="0.25">
      <c r="A199" t="s">
        <v>362</v>
      </c>
      <c r="B199" t="s">
        <v>718</v>
      </c>
      <c r="H199" t="s">
        <v>136</v>
      </c>
      <c r="I199" t="s">
        <v>126</v>
      </c>
      <c r="J199" t="s">
        <v>126</v>
      </c>
      <c r="K199" t="s">
        <v>126</v>
      </c>
      <c r="L199" t="s">
        <v>135</v>
      </c>
      <c r="M199" t="s">
        <v>126</v>
      </c>
      <c r="O199">
        <v>318.71800000000002</v>
      </c>
      <c r="P199">
        <v>25.032000000000004</v>
      </c>
      <c r="Q199">
        <v>12.927729215168268</v>
      </c>
      <c r="R199">
        <v>7.8539649470691959</v>
      </c>
      <c r="S199" t="s">
        <v>126</v>
      </c>
      <c r="T199">
        <v>20.562598586200853</v>
      </c>
      <c r="U199" t="s">
        <v>126</v>
      </c>
      <c r="V199">
        <v>304.23099999999999</v>
      </c>
      <c r="W199">
        <v>41.202999999999996</v>
      </c>
      <c r="X199">
        <v>-46.63632064317806</v>
      </c>
      <c r="Y199">
        <v>0</v>
      </c>
      <c r="Z199">
        <v>36.800999999999995</v>
      </c>
      <c r="AA199">
        <v>11.122</v>
      </c>
      <c r="AB199">
        <v>110.446</v>
      </c>
      <c r="AC199">
        <v>0.79433320164570109</v>
      </c>
      <c r="AD199">
        <v>0.71401801555983069</v>
      </c>
    </row>
    <row r="200" spans="1:30" x14ac:dyDescent="0.25">
      <c r="A200" t="s">
        <v>363</v>
      </c>
      <c r="B200" t="s">
        <v>719</v>
      </c>
      <c r="H200" t="s">
        <v>126</v>
      </c>
      <c r="I200" t="s">
        <v>126</v>
      </c>
      <c r="J200" t="s">
        <v>126</v>
      </c>
      <c r="K200" t="s">
        <v>126</v>
      </c>
      <c r="L200" t="s">
        <v>126</v>
      </c>
      <c r="M200" t="s">
        <v>126</v>
      </c>
      <c r="O200">
        <v>0.98898600000000003</v>
      </c>
      <c r="P200">
        <v>-3.639713</v>
      </c>
      <c r="Q200">
        <v>-575.91391586938539</v>
      </c>
      <c r="R200">
        <v>-368.02472431358984</v>
      </c>
      <c r="S200" t="s">
        <v>126</v>
      </c>
      <c r="T200" t="s">
        <v>126</v>
      </c>
      <c r="U200">
        <v>-5707.3395399780948</v>
      </c>
      <c r="V200">
        <v>8.386946</v>
      </c>
      <c r="W200">
        <v>-5.6957079999999998</v>
      </c>
      <c r="X200">
        <v>-2.8359192248350364</v>
      </c>
      <c r="Y200">
        <v>0</v>
      </c>
      <c r="Z200">
        <v>-3.6243089999999998</v>
      </c>
      <c r="AA200">
        <v>0.75562700000000027</v>
      </c>
      <c r="AB200">
        <v>0.21652299999999999</v>
      </c>
      <c r="AC200">
        <v>-2.8248768270044171</v>
      </c>
      <c r="AD200">
        <v>-1.6337419560021336</v>
      </c>
    </row>
    <row r="201" spans="1:30" x14ac:dyDescent="0.25">
      <c r="A201" t="s">
        <v>364</v>
      </c>
      <c r="B201" t="s">
        <v>720</v>
      </c>
      <c r="H201" t="s">
        <v>126</v>
      </c>
      <c r="I201" t="s">
        <v>126</v>
      </c>
      <c r="J201" t="s">
        <v>126</v>
      </c>
      <c r="K201" t="s">
        <v>126</v>
      </c>
      <c r="L201" t="s">
        <v>126</v>
      </c>
      <c r="M201" t="s">
        <v>126</v>
      </c>
      <c r="O201">
        <v>47.267000000000003</v>
      </c>
      <c r="P201">
        <v>-4.8609999999999998</v>
      </c>
      <c r="Q201">
        <v>-22.817187466943111</v>
      </c>
      <c r="R201">
        <v>-10.284130577358409</v>
      </c>
      <c r="S201" t="s">
        <v>126</v>
      </c>
      <c r="T201" t="s">
        <v>126</v>
      </c>
      <c r="U201">
        <v>-25.437652811735944</v>
      </c>
      <c r="V201">
        <v>37.649000000000001</v>
      </c>
      <c r="W201">
        <v>-10.785</v>
      </c>
      <c r="X201">
        <v>-66.748117488655069</v>
      </c>
      <c r="Y201">
        <v>0</v>
      </c>
      <c r="Z201">
        <v>-4.5869999999999997</v>
      </c>
      <c r="AA201">
        <v>-7.4259999999999984</v>
      </c>
      <c r="AB201">
        <v>13.385</v>
      </c>
      <c r="AC201">
        <v>-0.81829124543470089</v>
      </c>
      <c r="AD201">
        <v>-0.45025907400179432</v>
      </c>
    </row>
    <row r="202" spans="1:30" x14ac:dyDescent="0.25">
      <c r="A202" t="s">
        <v>365</v>
      </c>
      <c r="B202" t="s">
        <v>721</v>
      </c>
      <c r="H202" t="s">
        <v>126</v>
      </c>
      <c r="I202" t="s">
        <v>126</v>
      </c>
      <c r="J202" t="s">
        <v>126</v>
      </c>
      <c r="K202" t="s">
        <v>126</v>
      </c>
      <c r="L202" t="s">
        <v>126</v>
      </c>
      <c r="M202" t="s">
        <v>126</v>
      </c>
      <c r="O202">
        <v>414.51799999999997</v>
      </c>
      <c r="P202">
        <v>84.647000000000006</v>
      </c>
      <c r="Q202">
        <v>24.434885819192413</v>
      </c>
      <c r="R202">
        <v>20.420584872068286</v>
      </c>
      <c r="S202" t="s">
        <v>126</v>
      </c>
      <c r="T202">
        <v>0</v>
      </c>
      <c r="U202" t="s">
        <v>126</v>
      </c>
      <c r="V202">
        <v>297.82799999999997</v>
      </c>
      <c r="W202">
        <v>101.28699999999999</v>
      </c>
      <c r="X202">
        <v>-73.219301047437568</v>
      </c>
      <c r="Y202">
        <v>0</v>
      </c>
      <c r="Z202">
        <v>89.387</v>
      </c>
      <c r="AA202">
        <v>-5.7249999999999801</v>
      </c>
      <c r="AB202">
        <v>124.375</v>
      </c>
      <c r="AC202">
        <v>7.5949067456285322</v>
      </c>
      <c r="AD202">
        <v>2.3941208074040374</v>
      </c>
    </row>
    <row r="203" spans="1:30" x14ac:dyDescent="0.25">
      <c r="A203" t="s">
        <v>366</v>
      </c>
      <c r="B203" t="s">
        <v>722</v>
      </c>
      <c r="H203" t="s">
        <v>126</v>
      </c>
      <c r="I203" t="s">
        <v>126</v>
      </c>
      <c r="J203" t="s">
        <v>126</v>
      </c>
      <c r="K203" t="s">
        <v>126</v>
      </c>
      <c r="L203" t="s">
        <v>126</v>
      </c>
      <c r="M203" t="s">
        <v>126</v>
      </c>
      <c r="O203">
        <v>245.072</v>
      </c>
      <c r="P203">
        <v>0.86099999999999999</v>
      </c>
      <c r="Q203">
        <v>7.1562642815172692</v>
      </c>
      <c r="R203">
        <v>0.351325324802507</v>
      </c>
      <c r="S203">
        <v>1.5876528184986447E-2</v>
      </c>
      <c r="T203">
        <v>2.6166899930020993</v>
      </c>
      <c r="U203">
        <v>7.2922606924643585</v>
      </c>
      <c r="V203">
        <v>182.73</v>
      </c>
      <c r="W203">
        <v>17.538</v>
      </c>
      <c r="X203">
        <v>56.641291430857386</v>
      </c>
      <c r="Y203">
        <v>29.678213758003615</v>
      </c>
      <c r="Z203">
        <v>2.0760000000000001</v>
      </c>
      <c r="AA203">
        <v>11.688999999999993</v>
      </c>
      <c r="AB203">
        <v>6.0909999999999993</v>
      </c>
      <c r="AC203">
        <v>3.8886361173378248</v>
      </c>
      <c r="AD203">
        <v>-0.61492796007608019</v>
      </c>
    </row>
    <row r="204" spans="1:30" x14ac:dyDescent="0.25">
      <c r="A204" t="s">
        <v>367</v>
      </c>
      <c r="B204" t="s">
        <v>723</v>
      </c>
      <c r="H204" t="s">
        <v>126</v>
      </c>
      <c r="I204" t="s">
        <v>126</v>
      </c>
      <c r="J204" t="s">
        <v>126</v>
      </c>
      <c r="K204" t="s">
        <v>126</v>
      </c>
      <c r="L204" t="s">
        <v>126</v>
      </c>
      <c r="M204" t="s">
        <v>126</v>
      </c>
      <c r="O204">
        <v>95.918000000000006</v>
      </c>
      <c r="P204">
        <v>-23.77</v>
      </c>
      <c r="Q204">
        <v>-48.797931566546424</v>
      </c>
      <c r="R204">
        <v>-24.781584269897202</v>
      </c>
      <c r="S204">
        <v>-3.1445958460113772</v>
      </c>
      <c r="T204" t="s">
        <v>126</v>
      </c>
      <c r="U204" t="s">
        <v>126</v>
      </c>
      <c r="V204">
        <v>205.839</v>
      </c>
      <c r="W204">
        <v>-46.805999999999997</v>
      </c>
      <c r="X204">
        <v>-94.003519098114324</v>
      </c>
      <c r="Y204">
        <v>3.6722875645528785</v>
      </c>
      <c r="Z204">
        <v>-12.369</v>
      </c>
      <c r="AA204">
        <v>-22.454999999999998</v>
      </c>
      <c r="AB204">
        <v>128.29900000000001</v>
      </c>
      <c r="AC204">
        <v>-4.186129310082757</v>
      </c>
      <c r="AD204">
        <v>-1.246267882632536</v>
      </c>
    </row>
    <row r="205" spans="1:30" x14ac:dyDescent="0.25">
      <c r="A205" t="s">
        <v>368</v>
      </c>
      <c r="B205" t="s">
        <v>724</v>
      </c>
      <c r="H205" t="s">
        <v>126</v>
      </c>
      <c r="I205" t="s">
        <v>126</v>
      </c>
      <c r="J205" t="s">
        <v>126</v>
      </c>
      <c r="K205" t="s">
        <v>126</v>
      </c>
      <c r="L205" t="s">
        <v>126</v>
      </c>
      <c r="M205" t="s">
        <v>126</v>
      </c>
      <c r="O205">
        <v>119.434</v>
      </c>
      <c r="P205">
        <v>-14.007</v>
      </c>
      <c r="Q205">
        <v>-9.2209923472378055</v>
      </c>
      <c r="R205">
        <v>-11.727816199742117</v>
      </c>
      <c r="S205">
        <v>-1.0004999999999999</v>
      </c>
      <c r="T205">
        <v>0</v>
      </c>
      <c r="U205" t="s">
        <v>126</v>
      </c>
      <c r="V205">
        <v>95.923000000000002</v>
      </c>
      <c r="W205">
        <v>-11.013</v>
      </c>
      <c r="X205">
        <v>-1.6925825060763109</v>
      </c>
      <c r="Y205">
        <v>14.595039771483375</v>
      </c>
      <c r="Z205">
        <v>-12.836</v>
      </c>
      <c r="AA205">
        <v>-0.73900000000001853</v>
      </c>
      <c r="AB205">
        <v>14.577999999999999</v>
      </c>
      <c r="AC205">
        <v>-0.66249948232917255</v>
      </c>
      <c r="AD205">
        <v>-0.84755946971629115</v>
      </c>
    </row>
    <row r="206" spans="1:30" x14ac:dyDescent="0.25">
      <c r="A206" t="s">
        <v>6</v>
      </c>
      <c r="B206" t="s">
        <v>725</v>
      </c>
      <c r="H206" t="s">
        <v>125</v>
      </c>
      <c r="I206" t="s">
        <v>126</v>
      </c>
      <c r="J206" t="s">
        <v>127</v>
      </c>
      <c r="K206" t="s">
        <v>126</v>
      </c>
      <c r="L206" t="s">
        <v>127</v>
      </c>
      <c r="M206" t="s">
        <v>125</v>
      </c>
      <c r="O206">
        <v>2453.663</v>
      </c>
      <c r="P206">
        <v>643.58399999999995</v>
      </c>
      <c r="Q206">
        <v>17.210635690394323</v>
      </c>
      <c r="R206">
        <v>26.229518886660475</v>
      </c>
      <c r="S206">
        <v>0.64268552563516201</v>
      </c>
      <c r="T206">
        <v>1.5016074759628359</v>
      </c>
      <c r="U206">
        <v>24.699407407407406</v>
      </c>
      <c r="V206">
        <v>4405.6179999999995</v>
      </c>
      <c r="W206">
        <v>422.291</v>
      </c>
      <c r="X206">
        <v>-15.269160063887115</v>
      </c>
      <c r="Y206">
        <v>22.730023347462257</v>
      </c>
      <c r="Z206">
        <v>776.10699999999997</v>
      </c>
      <c r="AA206">
        <v>-20.968000000000131</v>
      </c>
      <c r="AB206">
        <v>1322.472</v>
      </c>
      <c r="AC206">
        <v>4.6706252924345968</v>
      </c>
      <c r="AD206">
        <v>2.8461342008696584</v>
      </c>
    </row>
    <row r="207" spans="1:30" x14ac:dyDescent="0.25">
      <c r="A207" t="s">
        <v>369</v>
      </c>
      <c r="B207" t="s">
        <v>726</v>
      </c>
      <c r="H207" t="s">
        <v>126</v>
      </c>
      <c r="I207" t="s">
        <v>126</v>
      </c>
      <c r="J207" t="s">
        <v>126</v>
      </c>
      <c r="K207" t="s">
        <v>126</v>
      </c>
      <c r="L207" t="s">
        <v>126</v>
      </c>
      <c r="M207" t="s">
        <v>126</v>
      </c>
      <c r="O207">
        <v>379.32</v>
      </c>
      <c r="P207">
        <v>-10.941000000000003</v>
      </c>
      <c r="Q207">
        <v>21.106453653906993</v>
      </c>
      <c r="R207">
        <v>-2.8843720341664039</v>
      </c>
      <c r="S207">
        <v>-3.7727195925559398E-2</v>
      </c>
      <c r="T207">
        <v>1.9565231245738031</v>
      </c>
      <c r="U207" t="s">
        <v>126</v>
      </c>
      <c r="V207">
        <v>1019.5569999999999</v>
      </c>
      <c r="W207">
        <v>80.060999999999993</v>
      </c>
      <c r="X207">
        <v>71.90808667680723</v>
      </c>
      <c r="Y207">
        <v>28.444020295088947</v>
      </c>
      <c r="Z207">
        <v>133.643</v>
      </c>
      <c r="AA207">
        <v>-12.782999999999987</v>
      </c>
      <c r="AB207">
        <v>1.63</v>
      </c>
      <c r="AC207">
        <v>7.6733614512347907</v>
      </c>
      <c r="AD207">
        <v>-0.60862366518391198</v>
      </c>
    </row>
    <row r="208" spans="1:30" x14ac:dyDescent="0.25">
      <c r="A208" t="s">
        <v>370</v>
      </c>
      <c r="B208" t="s">
        <v>727</v>
      </c>
      <c r="H208" t="s">
        <v>134</v>
      </c>
      <c r="I208" t="s">
        <v>126</v>
      </c>
      <c r="J208" t="s">
        <v>159</v>
      </c>
      <c r="K208" t="s">
        <v>126</v>
      </c>
      <c r="L208" t="s">
        <v>160</v>
      </c>
      <c r="M208" t="s">
        <v>126</v>
      </c>
      <c r="O208">
        <v>680.41600000000005</v>
      </c>
      <c r="P208">
        <v>135.25899999999999</v>
      </c>
      <c r="Q208">
        <v>13.336400084654093</v>
      </c>
      <c r="R208">
        <v>19.878868221793724</v>
      </c>
      <c r="S208">
        <v>0.17485805444090513</v>
      </c>
      <c r="T208">
        <v>4.0021075504630073</v>
      </c>
      <c r="U208">
        <v>4.1875626239154071</v>
      </c>
      <c r="V208">
        <v>1613.749</v>
      </c>
      <c r="W208">
        <v>90.742999999999995</v>
      </c>
      <c r="X208">
        <v>157.36286441712656</v>
      </c>
      <c r="Y208">
        <v>47.934096318572458</v>
      </c>
      <c r="Z208">
        <v>152.90199999999999</v>
      </c>
      <c r="AA208">
        <v>-4.9860000000000184</v>
      </c>
      <c r="AB208">
        <v>2.79</v>
      </c>
      <c r="AC208">
        <v>6.0121737946215044</v>
      </c>
      <c r="AD208">
        <v>2.8320109990754712</v>
      </c>
    </row>
    <row r="209" spans="1:30" x14ac:dyDescent="0.25">
      <c r="A209" t="s">
        <v>371</v>
      </c>
      <c r="B209" t="s">
        <v>728</v>
      </c>
      <c r="H209" t="s">
        <v>126</v>
      </c>
      <c r="I209" t="s">
        <v>126</v>
      </c>
      <c r="J209" t="s">
        <v>126</v>
      </c>
      <c r="K209" t="s">
        <v>126</v>
      </c>
      <c r="L209" t="s">
        <v>126</v>
      </c>
      <c r="M209" t="s">
        <v>126</v>
      </c>
      <c r="O209">
        <v>10.472751000000001</v>
      </c>
      <c r="P209">
        <v>0.64246300000000001</v>
      </c>
      <c r="Q209">
        <v>-1.2175979358241209</v>
      </c>
      <c r="R209">
        <v>6.1346154415396672</v>
      </c>
      <c r="S209">
        <v>0.18022413599640935</v>
      </c>
      <c r="T209" t="s">
        <v>126</v>
      </c>
      <c r="U209">
        <v>5.1292599881298218</v>
      </c>
      <c r="V209">
        <v>5.7726139999999999</v>
      </c>
      <c r="W209">
        <v>-0.12751599999999999</v>
      </c>
      <c r="X209">
        <v>2588.1296572909014</v>
      </c>
      <c r="Y209">
        <v>61.753652677972241</v>
      </c>
      <c r="Z209">
        <v>0.9289679999999999</v>
      </c>
      <c r="AA209">
        <v>-0.68078699999999959</v>
      </c>
      <c r="AB209">
        <v>0.497944</v>
      </c>
      <c r="AC209">
        <v>-0.15641661309084151</v>
      </c>
      <c r="AD209">
        <v>0.35690757681950375</v>
      </c>
    </row>
    <row r="210" spans="1:30" x14ac:dyDescent="0.25">
      <c r="A210" t="s">
        <v>372</v>
      </c>
      <c r="B210" t="s">
        <v>729</v>
      </c>
      <c r="H210" t="s">
        <v>126</v>
      </c>
      <c r="I210" t="s">
        <v>126</v>
      </c>
      <c r="J210" t="s">
        <v>126</v>
      </c>
      <c r="K210" t="s">
        <v>126</v>
      </c>
      <c r="L210" t="s">
        <v>126</v>
      </c>
      <c r="M210" t="s">
        <v>126</v>
      </c>
      <c r="O210">
        <v>276.84899999999999</v>
      </c>
      <c r="P210">
        <v>39.091999999999999</v>
      </c>
      <c r="Q210">
        <v>8.6285303540919429</v>
      </c>
      <c r="R210">
        <v>14.120332744564726</v>
      </c>
      <c r="S210">
        <v>0.17018349622341697</v>
      </c>
      <c r="T210">
        <v>9.7483630335681735</v>
      </c>
      <c r="U210">
        <v>5.2023628691983124</v>
      </c>
      <c r="V210">
        <v>573.35299999999995</v>
      </c>
      <c r="W210">
        <v>23.887999999999998</v>
      </c>
      <c r="X210">
        <v>-91.500489342951909</v>
      </c>
      <c r="Y210">
        <v>40.063451311844538</v>
      </c>
      <c r="Z210">
        <v>69.596999999999994</v>
      </c>
      <c r="AA210">
        <v>-22.85199999999999</v>
      </c>
      <c r="AB210">
        <v>22.327999999999999</v>
      </c>
      <c r="AC210">
        <v>1.5450973538979955</v>
      </c>
      <c r="AD210">
        <v>0.60155063512549967</v>
      </c>
    </row>
    <row r="211" spans="1:30" x14ac:dyDescent="0.25">
      <c r="A211" t="s">
        <v>373</v>
      </c>
      <c r="B211" t="s">
        <v>730</v>
      </c>
      <c r="H211" t="s">
        <v>126</v>
      </c>
      <c r="I211" t="s">
        <v>126</v>
      </c>
      <c r="J211" t="s">
        <v>126</v>
      </c>
      <c r="K211" t="s">
        <v>126</v>
      </c>
      <c r="L211" t="s">
        <v>126</v>
      </c>
      <c r="M211" t="s">
        <v>126</v>
      </c>
      <c r="O211">
        <v>390.85899999999998</v>
      </c>
      <c r="P211">
        <v>21.091000000000001</v>
      </c>
      <c r="Q211">
        <v>-5.2031551019677176</v>
      </c>
      <c r="R211">
        <v>5.3960635420957432</v>
      </c>
      <c r="S211">
        <v>7.41335676625659</v>
      </c>
      <c r="T211">
        <v>0.32182612371424546</v>
      </c>
      <c r="U211" t="s">
        <v>126</v>
      </c>
      <c r="V211">
        <v>806.78</v>
      </c>
      <c r="W211">
        <v>-20.337</v>
      </c>
      <c r="X211">
        <v>-48.627135950028524</v>
      </c>
      <c r="Y211">
        <v>0.35263640645529143</v>
      </c>
      <c r="Z211">
        <v>52.001999999999995</v>
      </c>
      <c r="AA211">
        <v>12.358000000000004</v>
      </c>
      <c r="AB211">
        <v>63.163999999999994</v>
      </c>
      <c r="AC211">
        <v>0.37009331093214182</v>
      </c>
      <c r="AD211">
        <v>0.76729228243694314</v>
      </c>
    </row>
    <row r="212" spans="1:30" x14ac:dyDescent="0.25">
      <c r="A212" t="s">
        <v>374</v>
      </c>
      <c r="B212" t="s">
        <v>731</v>
      </c>
      <c r="H212" t="s">
        <v>126</v>
      </c>
      <c r="I212" t="s">
        <v>126</v>
      </c>
      <c r="J212" t="s">
        <v>126</v>
      </c>
      <c r="K212" t="s">
        <v>126</v>
      </c>
      <c r="L212" t="s">
        <v>126</v>
      </c>
      <c r="M212" t="s">
        <v>126</v>
      </c>
      <c r="O212">
        <v>1156.373</v>
      </c>
      <c r="P212">
        <v>118.94200000000001</v>
      </c>
      <c r="Q212">
        <v>15.82880264412953</v>
      </c>
      <c r="R212">
        <v>10.285781490920318</v>
      </c>
      <c r="S212">
        <v>0.50862301208889427</v>
      </c>
      <c r="T212">
        <v>1.0183906221057926</v>
      </c>
      <c r="U212">
        <v>12.106415792720542</v>
      </c>
      <c r="V212">
        <v>1904.1089999999999</v>
      </c>
      <c r="W212">
        <v>183.04</v>
      </c>
      <c r="X212">
        <v>-5.2850122379500553</v>
      </c>
      <c r="Y212">
        <v>12.281387252515481</v>
      </c>
      <c r="Z212">
        <v>149.703</v>
      </c>
      <c r="AA212">
        <v>56.092000000000041</v>
      </c>
      <c r="AB212">
        <v>293.322</v>
      </c>
      <c r="AC212">
        <v>1.539629732844507</v>
      </c>
      <c r="AD212">
        <v>0.83667666073716673</v>
      </c>
    </row>
    <row r="213" spans="1:30" x14ac:dyDescent="0.25">
      <c r="A213" t="s">
        <v>375</v>
      </c>
      <c r="B213" t="s">
        <v>732</v>
      </c>
      <c r="H213" t="s">
        <v>132</v>
      </c>
      <c r="I213" t="s">
        <v>126</v>
      </c>
      <c r="J213" t="s">
        <v>126</v>
      </c>
      <c r="K213" t="s">
        <v>126</v>
      </c>
      <c r="L213" t="s">
        <v>126</v>
      </c>
      <c r="M213" t="s">
        <v>126</v>
      </c>
      <c r="O213">
        <v>231.667</v>
      </c>
      <c r="P213">
        <v>19.041999999999998</v>
      </c>
      <c r="Q213">
        <v>4.2332313190916269</v>
      </c>
      <c r="R213">
        <v>8.2195565186237136</v>
      </c>
      <c r="S213">
        <v>8.0539013331528714E-2</v>
      </c>
      <c r="T213">
        <v>7.6032064787990521</v>
      </c>
      <c r="U213">
        <v>1.2557209815274331</v>
      </c>
      <c r="V213">
        <v>382.411</v>
      </c>
      <c r="W213">
        <v>9.8070000000000004</v>
      </c>
      <c r="X213">
        <v>478.79584622182944</v>
      </c>
      <c r="Y213">
        <v>61.826673395901274</v>
      </c>
      <c r="Z213">
        <v>21.280999999999999</v>
      </c>
      <c r="AA213">
        <v>-12.550999999999988</v>
      </c>
      <c r="AB213">
        <v>19.728999999999999</v>
      </c>
      <c r="AC213">
        <v>0.83891256583951823</v>
      </c>
      <c r="AD213">
        <v>0.32598308444570884</v>
      </c>
    </row>
    <row r="214" spans="1:30" x14ac:dyDescent="0.25">
      <c r="A214" t="s">
        <v>376</v>
      </c>
      <c r="B214" t="s">
        <v>733</v>
      </c>
      <c r="H214" t="s">
        <v>126</v>
      </c>
      <c r="I214" t="s">
        <v>126</v>
      </c>
      <c r="J214" t="s">
        <v>126</v>
      </c>
      <c r="K214" t="s">
        <v>126</v>
      </c>
      <c r="L214" t="s">
        <v>126</v>
      </c>
      <c r="M214" t="s">
        <v>126</v>
      </c>
      <c r="O214">
        <v>105.747</v>
      </c>
      <c r="P214">
        <v>-1.748</v>
      </c>
      <c r="Q214">
        <v>-9.3723699017466213</v>
      </c>
      <c r="R214">
        <v>-1.6530019764154067</v>
      </c>
      <c r="S214">
        <v>-0.26830391404451265</v>
      </c>
      <c r="T214" t="s">
        <v>126</v>
      </c>
      <c r="U214" t="s">
        <v>126</v>
      </c>
      <c r="V214">
        <v>62.436999999999998</v>
      </c>
      <c r="W214">
        <v>-9.9109999999999996</v>
      </c>
      <c r="X214">
        <v>-150.24915410642882</v>
      </c>
      <c r="Y214">
        <v>10.434517994138092</v>
      </c>
      <c r="Z214">
        <v>-0.34499999999999997</v>
      </c>
      <c r="AA214">
        <v>-3.6009999999999991</v>
      </c>
      <c r="AB214">
        <v>30.937999999999999</v>
      </c>
      <c r="AC214">
        <v>-1.2431876438328553</v>
      </c>
      <c r="AD214">
        <v>-0.83413394004387609</v>
      </c>
    </row>
    <row r="215" spans="1:30" x14ac:dyDescent="0.25">
      <c r="A215" t="s">
        <v>377</v>
      </c>
      <c r="B215" t="s">
        <v>734</v>
      </c>
      <c r="H215" t="s">
        <v>126</v>
      </c>
      <c r="I215" t="s">
        <v>126</v>
      </c>
      <c r="J215" t="s">
        <v>126</v>
      </c>
      <c r="K215" t="s">
        <v>126</v>
      </c>
      <c r="L215" t="s">
        <v>126</v>
      </c>
      <c r="M215" t="s">
        <v>126</v>
      </c>
      <c r="O215">
        <v>237.08</v>
      </c>
      <c r="P215">
        <v>19.527000000000001</v>
      </c>
      <c r="Q215">
        <v>8.0200776109330167</v>
      </c>
      <c r="R215">
        <v>8.2364602665766817</v>
      </c>
      <c r="S215" t="s">
        <v>126</v>
      </c>
      <c r="T215">
        <v>0</v>
      </c>
      <c r="U215" t="s">
        <v>126</v>
      </c>
      <c r="V215">
        <v>276.12399999999997</v>
      </c>
      <c r="W215">
        <v>19.013999999999999</v>
      </c>
      <c r="X215">
        <v>-40.644024718657811</v>
      </c>
      <c r="Y215">
        <v>0</v>
      </c>
      <c r="Z215">
        <v>26.852</v>
      </c>
      <c r="AA215">
        <v>9.2760000000000176</v>
      </c>
      <c r="AB215">
        <v>23.786999999999999</v>
      </c>
      <c r="AC215">
        <v>2.454441231969926</v>
      </c>
      <c r="AD215">
        <v>1.4176761469542547</v>
      </c>
    </row>
    <row r="216" spans="1:30" x14ac:dyDescent="0.25">
      <c r="A216" t="s">
        <v>378</v>
      </c>
      <c r="B216" t="s">
        <v>735</v>
      </c>
      <c r="H216" t="s">
        <v>126</v>
      </c>
      <c r="I216" t="s">
        <v>126</v>
      </c>
      <c r="J216" t="s">
        <v>126</v>
      </c>
      <c r="K216" t="s">
        <v>126</v>
      </c>
      <c r="L216" t="s">
        <v>126</v>
      </c>
      <c r="M216" t="s">
        <v>126</v>
      </c>
      <c r="O216">
        <v>1931.2170000000001</v>
      </c>
      <c r="P216">
        <v>563.49199999999996</v>
      </c>
      <c r="Q216">
        <v>23.760354222233957</v>
      </c>
      <c r="R216">
        <v>29.178077864890373</v>
      </c>
      <c r="S216">
        <v>0.5520329010402073</v>
      </c>
      <c r="T216">
        <v>2.0013695672108454</v>
      </c>
      <c r="U216">
        <v>13.301646276377369</v>
      </c>
      <c r="V216">
        <v>4067.6299999999997</v>
      </c>
      <c r="W216">
        <v>458.86399999999998</v>
      </c>
      <c r="X216">
        <v>-15.173632297663131</v>
      </c>
      <c r="Y216">
        <v>25.094662002197843</v>
      </c>
      <c r="Z216">
        <v>676.56399999999996</v>
      </c>
      <c r="AA216">
        <v>-10.12700000000001</v>
      </c>
      <c r="AB216">
        <v>466.60299999999995</v>
      </c>
      <c r="AC216">
        <v>2.2538421612513591</v>
      </c>
      <c r="AD216">
        <v>3.6006199674221091</v>
      </c>
    </row>
    <row r="217" spans="1:30" x14ac:dyDescent="0.25">
      <c r="A217" t="s">
        <v>99</v>
      </c>
      <c r="B217" t="s">
        <v>736</v>
      </c>
      <c r="H217" t="s">
        <v>150</v>
      </c>
      <c r="I217" t="s">
        <v>126</v>
      </c>
      <c r="J217" t="s">
        <v>135</v>
      </c>
      <c r="K217" t="s">
        <v>133</v>
      </c>
      <c r="L217" t="s">
        <v>155</v>
      </c>
      <c r="M217" t="s">
        <v>151</v>
      </c>
      <c r="O217">
        <v>9073</v>
      </c>
      <c r="P217">
        <v>567</v>
      </c>
      <c r="Q217">
        <v>2.6011242147029647</v>
      </c>
      <c r="R217">
        <v>6.2493111429516146</v>
      </c>
      <c r="S217">
        <v>9.3920821600132515E-2</v>
      </c>
      <c r="T217">
        <v>1.2334337349397591</v>
      </c>
      <c r="U217">
        <v>8.8311688311688314</v>
      </c>
      <c r="V217">
        <v>19118</v>
      </c>
      <c r="W217">
        <v>236</v>
      </c>
      <c r="X217">
        <v>24.355386767939237</v>
      </c>
      <c r="Y217">
        <v>31.577570875614601</v>
      </c>
      <c r="Z217">
        <v>1811</v>
      </c>
      <c r="AA217">
        <v>2090</v>
      </c>
      <c r="AB217">
        <v>2880</v>
      </c>
      <c r="AC217">
        <v>0.19797996909990406</v>
      </c>
      <c r="AD217">
        <v>0.38236733649377819</v>
      </c>
    </row>
    <row r="218" spans="1:30" x14ac:dyDescent="0.25">
      <c r="A218" t="s">
        <v>379</v>
      </c>
      <c r="B218" t="s">
        <v>737</v>
      </c>
      <c r="H218" t="s">
        <v>150</v>
      </c>
      <c r="I218" t="s">
        <v>126</v>
      </c>
      <c r="J218" t="s">
        <v>126</v>
      </c>
      <c r="K218" t="s">
        <v>126</v>
      </c>
      <c r="L218" t="s">
        <v>155</v>
      </c>
      <c r="M218" t="s">
        <v>126</v>
      </c>
      <c r="O218">
        <v>975.94399999999996</v>
      </c>
      <c r="P218">
        <v>127.68</v>
      </c>
      <c r="Q218">
        <v>9.1631282122744757</v>
      </c>
      <c r="R218">
        <v>13.082717860860871</v>
      </c>
      <c r="S218">
        <v>0.18870629479151119</v>
      </c>
      <c r="T218">
        <v>3.9163574787523183</v>
      </c>
      <c r="U218">
        <v>6.6709480323237633</v>
      </c>
      <c r="V218">
        <v>1912.655</v>
      </c>
      <c r="W218">
        <v>89.426999999999992</v>
      </c>
      <c r="X218">
        <v>40.712246792331435</v>
      </c>
      <c r="Y218">
        <v>35.375276774954187</v>
      </c>
      <c r="Z218">
        <v>165.00700000000001</v>
      </c>
      <c r="AA218">
        <v>32.140999999999963</v>
      </c>
      <c r="AB218">
        <v>256.43299999999999</v>
      </c>
      <c r="AC218">
        <v>1.7314125955683253</v>
      </c>
      <c r="AD218">
        <v>2.3022189424002728</v>
      </c>
    </row>
    <row r="219" spans="1:30" x14ac:dyDescent="0.25">
      <c r="A219" t="s">
        <v>20</v>
      </c>
      <c r="B219" t="s">
        <v>738</v>
      </c>
      <c r="H219" t="s">
        <v>145</v>
      </c>
      <c r="I219" t="s">
        <v>140</v>
      </c>
      <c r="J219" t="s">
        <v>146</v>
      </c>
      <c r="K219" t="s">
        <v>146</v>
      </c>
      <c r="L219" t="s">
        <v>146</v>
      </c>
      <c r="M219" t="s">
        <v>138</v>
      </c>
      <c r="O219">
        <v>86833</v>
      </c>
      <c r="P219">
        <v>26746</v>
      </c>
      <c r="Q219">
        <v>32.114518673776097</v>
      </c>
      <c r="R219">
        <v>30.80165374915067</v>
      </c>
      <c r="S219">
        <v>1.1810995804813424</v>
      </c>
      <c r="T219">
        <v>0.69312138390509026</v>
      </c>
      <c r="U219">
        <v>55.440536013400333</v>
      </c>
      <c r="V219">
        <v>172384</v>
      </c>
      <c r="W219">
        <v>27886</v>
      </c>
      <c r="X219">
        <v>-70.239686358371202</v>
      </c>
      <c r="Y219">
        <v>13.136369964729905</v>
      </c>
      <c r="Z219">
        <v>32231</v>
      </c>
      <c r="AA219">
        <v>-5114</v>
      </c>
      <c r="AB219">
        <v>8669</v>
      </c>
      <c r="AC219">
        <v>10.973752335481334</v>
      </c>
      <c r="AD219">
        <v>2.6520147624262806</v>
      </c>
    </row>
    <row r="220" spans="1:30" x14ac:dyDescent="0.25">
      <c r="A220" t="s">
        <v>380</v>
      </c>
      <c r="B220" t="s">
        <v>739</v>
      </c>
      <c r="H220" t="s">
        <v>126</v>
      </c>
      <c r="I220" t="s">
        <v>126</v>
      </c>
      <c r="J220" t="s">
        <v>126</v>
      </c>
      <c r="K220" t="s">
        <v>126</v>
      </c>
      <c r="L220" t="s">
        <v>126</v>
      </c>
      <c r="M220" t="s">
        <v>126</v>
      </c>
      <c r="O220">
        <v>575.88800000000003</v>
      </c>
      <c r="P220">
        <v>18.891000000000002</v>
      </c>
      <c r="Q220">
        <v>3.3756563776289834</v>
      </c>
      <c r="R220">
        <v>3.2803253410385356</v>
      </c>
      <c r="S220" t="s">
        <v>126</v>
      </c>
      <c r="T220">
        <v>0</v>
      </c>
      <c r="U220" t="s">
        <v>126</v>
      </c>
      <c r="V220">
        <v>585.51400000000001</v>
      </c>
      <c r="W220">
        <v>19.439999999999998</v>
      </c>
      <c r="X220">
        <v>-115.15921965932601</v>
      </c>
      <c r="Y220">
        <v>0</v>
      </c>
      <c r="Z220">
        <v>29.933999999999997</v>
      </c>
      <c r="AA220">
        <v>-30.748999999999995</v>
      </c>
      <c r="AB220">
        <v>220.17099999999999</v>
      </c>
      <c r="AC220">
        <v>0.32085854703377775</v>
      </c>
      <c r="AD220">
        <v>0.30129426599636799</v>
      </c>
    </row>
    <row r="221" spans="1:30" x14ac:dyDescent="0.25">
      <c r="A221" t="s">
        <v>381</v>
      </c>
      <c r="B221" t="s">
        <v>740</v>
      </c>
      <c r="H221" t="s">
        <v>126</v>
      </c>
      <c r="I221" t="s">
        <v>126</v>
      </c>
      <c r="J221" t="s">
        <v>126</v>
      </c>
      <c r="K221" t="s">
        <v>126</v>
      </c>
      <c r="L221" t="s">
        <v>126</v>
      </c>
      <c r="M221" t="s">
        <v>126</v>
      </c>
      <c r="O221">
        <v>92.108000000000004</v>
      </c>
      <c r="P221">
        <v>-22.843</v>
      </c>
      <c r="Q221">
        <v>6.302384157727885</v>
      </c>
      <c r="R221">
        <v>-24.800234507317494</v>
      </c>
      <c r="S221">
        <v>-1.0289639639639641</v>
      </c>
      <c r="T221">
        <v>0.72919204222492895</v>
      </c>
      <c r="U221">
        <v>117.3312101910828</v>
      </c>
      <c r="V221">
        <v>205.41899999999998</v>
      </c>
      <c r="W221">
        <v>5.8049999999999997</v>
      </c>
      <c r="X221">
        <v>4.1291185581526317</v>
      </c>
      <c r="Y221">
        <v>10.807179472200721</v>
      </c>
      <c r="Z221">
        <v>21.215</v>
      </c>
      <c r="AA221">
        <v>1.2419999999999973</v>
      </c>
      <c r="AB221">
        <v>15.161999999999999</v>
      </c>
      <c r="AC221">
        <v>0.50594520761608597</v>
      </c>
      <c r="AD221">
        <v>-0.26190050521382036</v>
      </c>
    </row>
    <row r="222" spans="1:30" x14ac:dyDescent="0.25">
      <c r="A222" t="s">
        <v>382</v>
      </c>
      <c r="B222" t="s">
        <v>741</v>
      </c>
      <c r="H222" t="s">
        <v>126</v>
      </c>
      <c r="I222" t="s">
        <v>126</v>
      </c>
      <c r="J222" t="s">
        <v>126</v>
      </c>
      <c r="K222" t="s">
        <v>126</v>
      </c>
      <c r="L222" t="s">
        <v>126</v>
      </c>
      <c r="M222" t="s">
        <v>126</v>
      </c>
      <c r="O222">
        <v>14.803184999999999</v>
      </c>
      <c r="P222">
        <v>-2.1125530000000001</v>
      </c>
      <c r="Q222">
        <v>-49.310590930262649</v>
      </c>
      <c r="R222">
        <v>-14.270935612842777</v>
      </c>
      <c r="S222" t="s">
        <v>126</v>
      </c>
      <c r="T222" t="s">
        <v>126</v>
      </c>
      <c r="U222" t="s">
        <v>126</v>
      </c>
      <c r="V222">
        <v>32.853374000000002</v>
      </c>
      <c r="W222">
        <v>-7.2995380000000001</v>
      </c>
      <c r="X222">
        <v>-112.81285342283741</v>
      </c>
      <c r="Y222">
        <v>0</v>
      </c>
      <c r="Z222">
        <v>-0.61506099999999997</v>
      </c>
      <c r="AA222">
        <v>-2.1419510000000006</v>
      </c>
      <c r="AB222">
        <v>23.294456</v>
      </c>
      <c r="AC222">
        <v>-0.88772094555129422</v>
      </c>
      <c r="AD222">
        <v>-0.60993343422239632</v>
      </c>
    </row>
    <row r="223" spans="1:30" x14ac:dyDescent="0.25">
      <c r="A223" t="s">
        <v>383</v>
      </c>
      <c r="B223" t="s">
        <v>742</v>
      </c>
      <c r="H223" t="s">
        <v>126</v>
      </c>
      <c r="I223" t="s">
        <v>126</v>
      </c>
      <c r="J223" t="s">
        <v>126</v>
      </c>
      <c r="K223" t="s">
        <v>126</v>
      </c>
      <c r="L223" t="s">
        <v>126</v>
      </c>
      <c r="M223" t="s">
        <v>126</v>
      </c>
      <c r="O223">
        <v>105.574</v>
      </c>
      <c r="P223">
        <v>-27.794</v>
      </c>
      <c r="Q223">
        <v>-26.449694053460131</v>
      </c>
      <c r="R223">
        <v>-26.326557675185182</v>
      </c>
      <c r="S223">
        <v>-6.4637209302325589</v>
      </c>
      <c r="T223" t="s">
        <v>126</v>
      </c>
      <c r="U223" t="s">
        <v>126</v>
      </c>
      <c r="V223">
        <v>111.259</v>
      </c>
      <c r="W223">
        <v>-27.923999999999999</v>
      </c>
      <c r="X223">
        <v>-137.35376928262679</v>
      </c>
      <c r="Y223">
        <v>3.8648558768279417</v>
      </c>
      <c r="Z223">
        <v>-25.549999999999997</v>
      </c>
      <c r="AA223">
        <v>5.3410000000000046</v>
      </c>
      <c r="AB223">
        <v>73.572999999999993</v>
      </c>
      <c r="AC223">
        <v>-1.5062945792266409</v>
      </c>
      <c r="AD223">
        <v>-11.459464512314124</v>
      </c>
    </row>
    <row r="224" spans="1:30" x14ac:dyDescent="0.25">
      <c r="A224" t="s">
        <v>384</v>
      </c>
      <c r="B224" t="s">
        <v>743</v>
      </c>
      <c r="H224" t="s">
        <v>126</v>
      </c>
      <c r="I224" t="s">
        <v>126</v>
      </c>
      <c r="J224" t="s">
        <v>126</v>
      </c>
      <c r="K224" t="s">
        <v>126</v>
      </c>
      <c r="L224" t="s">
        <v>126</v>
      </c>
      <c r="M224" t="s">
        <v>126</v>
      </c>
      <c r="O224">
        <v>238.09100000000001</v>
      </c>
      <c r="P224">
        <v>44.921999999999997</v>
      </c>
      <c r="Q224">
        <v>10.044478791722492</v>
      </c>
      <c r="R224">
        <v>18.867575842850002</v>
      </c>
      <c r="S224" t="s">
        <v>126</v>
      </c>
      <c r="T224">
        <v>0</v>
      </c>
      <c r="U224" t="s">
        <v>126</v>
      </c>
      <c r="V224">
        <v>368.90799999999996</v>
      </c>
      <c r="W224">
        <v>23.914999999999999</v>
      </c>
      <c r="X224">
        <v>-69.987538613291946</v>
      </c>
      <c r="Y224">
        <v>0</v>
      </c>
      <c r="Z224">
        <v>60.686</v>
      </c>
      <c r="AA224">
        <v>-2.9580000000000055</v>
      </c>
      <c r="AB224">
        <v>101.21299999999999</v>
      </c>
      <c r="AC224">
        <v>2.3022376609930464</v>
      </c>
      <c r="AD224">
        <v>0.70905273914676969</v>
      </c>
    </row>
    <row r="225" spans="1:30" x14ac:dyDescent="0.25">
      <c r="A225" t="s">
        <v>385</v>
      </c>
      <c r="B225" t="s">
        <v>744</v>
      </c>
      <c r="H225" t="s">
        <v>126</v>
      </c>
      <c r="I225" t="s">
        <v>126</v>
      </c>
      <c r="J225" t="s">
        <v>126</v>
      </c>
      <c r="K225" t="s">
        <v>126</v>
      </c>
      <c r="L225" t="s">
        <v>126</v>
      </c>
      <c r="M225" t="s">
        <v>126</v>
      </c>
      <c r="O225">
        <v>166.624</v>
      </c>
      <c r="P225">
        <v>49.211999999999996</v>
      </c>
      <c r="Q225">
        <v>30.421187824082967</v>
      </c>
      <c r="R225">
        <v>29.53476089879009</v>
      </c>
      <c r="S225" t="s">
        <v>126</v>
      </c>
      <c r="T225">
        <v>0</v>
      </c>
      <c r="U225">
        <v>48.477992277992279</v>
      </c>
      <c r="V225">
        <v>356.35899999999998</v>
      </c>
      <c r="W225">
        <v>50.689</v>
      </c>
      <c r="X225">
        <v>-27.332810457516338</v>
      </c>
      <c r="Y225">
        <v>0</v>
      </c>
      <c r="Z225">
        <v>51.335999999999999</v>
      </c>
      <c r="AA225">
        <v>5.6800000000000015</v>
      </c>
      <c r="AB225">
        <v>78.411000000000001</v>
      </c>
      <c r="AC225">
        <v>22.265401016356666</v>
      </c>
      <c r="AD225">
        <v>4.2269915031954497</v>
      </c>
    </row>
    <row r="226" spans="1:30" x14ac:dyDescent="0.25">
      <c r="A226" t="s">
        <v>386</v>
      </c>
      <c r="B226" t="s">
        <v>745</v>
      </c>
      <c r="H226" t="s">
        <v>126</v>
      </c>
      <c r="I226" t="s">
        <v>126</v>
      </c>
      <c r="J226" t="s">
        <v>126</v>
      </c>
      <c r="K226" t="s">
        <v>126</v>
      </c>
      <c r="L226" t="s">
        <v>126</v>
      </c>
      <c r="M226" t="s">
        <v>126</v>
      </c>
      <c r="O226">
        <v>4.3979999999999997</v>
      </c>
      <c r="P226">
        <v>-22.798999999999999</v>
      </c>
      <c r="Q226">
        <v>-566.89404274670312</v>
      </c>
      <c r="R226">
        <v>-518.39472487494311</v>
      </c>
      <c r="S226" t="s">
        <v>126</v>
      </c>
      <c r="T226" t="s">
        <v>126</v>
      </c>
      <c r="U226" t="s">
        <v>126</v>
      </c>
      <c r="V226">
        <v>77.98899999999999</v>
      </c>
      <c r="W226">
        <v>-24.931999999999999</v>
      </c>
      <c r="X226">
        <v>-48.471187249728175</v>
      </c>
      <c r="Y226">
        <v>0</v>
      </c>
      <c r="Z226">
        <v>-22.645</v>
      </c>
      <c r="AA226">
        <v>2.6359999999999992</v>
      </c>
      <c r="AB226">
        <v>4.3639999999999999</v>
      </c>
      <c r="AC226">
        <v>-1.2274691437366529</v>
      </c>
      <c r="AD226">
        <v>-2.4525089981736303</v>
      </c>
    </row>
    <row r="227" spans="1:30" x14ac:dyDescent="0.25">
      <c r="A227" t="s">
        <v>387</v>
      </c>
      <c r="B227" t="s">
        <v>746</v>
      </c>
      <c r="H227" t="s">
        <v>132</v>
      </c>
      <c r="I227" t="s">
        <v>126</v>
      </c>
      <c r="J227" t="s">
        <v>126</v>
      </c>
      <c r="K227" t="s">
        <v>133</v>
      </c>
      <c r="L227" t="s">
        <v>126</v>
      </c>
      <c r="M227" t="s">
        <v>126</v>
      </c>
      <c r="O227">
        <v>166.20099999999999</v>
      </c>
      <c r="P227">
        <v>-7.65</v>
      </c>
      <c r="Q227">
        <v>-2.6359648858911804</v>
      </c>
      <c r="R227">
        <v>-4.6028603919350664</v>
      </c>
      <c r="S227">
        <v>-1.7708333333333333</v>
      </c>
      <c r="T227" t="s">
        <v>126</v>
      </c>
      <c r="U227">
        <v>-4.8441064638783269</v>
      </c>
      <c r="V227">
        <v>127.94699999999999</v>
      </c>
      <c r="W227">
        <v>-4.3810000000000002</v>
      </c>
      <c r="X227">
        <v>-36.870982912682258</v>
      </c>
      <c r="Y227">
        <v>3.3763980398133602</v>
      </c>
      <c r="Z227">
        <v>-3.988</v>
      </c>
      <c r="AA227">
        <v>1.2000000000000242</v>
      </c>
      <c r="AB227">
        <v>27.590999999999998</v>
      </c>
      <c r="AC227">
        <v>-0.85219194912490737</v>
      </c>
      <c r="AD227">
        <v>-0.43123535130141433</v>
      </c>
    </row>
    <row r="228" spans="1:30" x14ac:dyDescent="0.25">
      <c r="A228" t="s">
        <v>388</v>
      </c>
      <c r="B228" t="s">
        <v>747</v>
      </c>
      <c r="H228" t="s">
        <v>126</v>
      </c>
      <c r="I228" t="s">
        <v>126</v>
      </c>
      <c r="J228" t="s">
        <v>126</v>
      </c>
      <c r="K228" t="s">
        <v>126</v>
      </c>
      <c r="L228" t="s">
        <v>126</v>
      </c>
      <c r="M228" t="s">
        <v>126</v>
      </c>
      <c r="O228">
        <v>787.64400000000001</v>
      </c>
      <c r="P228">
        <v>26.037000000000006</v>
      </c>
      <c r="Q228">
        <v>-8.3620264992814004</v>
      </c>
      <c r="R228">
        <v>3.3056812468577181</v>
      </c>
      <c r="S228" t="s">
        <v>126</v>
      </c>
      <c r="T228" t="s">
        <v>126</v>
      </c>
      <c r="U228">
        <v>-15.829568788501019</v>
      </c>
      <c r="V228">
        <v>610.21399999999994</v>
      </c>
      <c r="W228">
        <v>-65.863</v>
      </c>
      <c r="X228">
        <v>-26.810916109752647</v>
      </c>
      <c r="Y228">
        <v>0</v>
      </c>
      <c r="Z228">
        <v>73.36999999999999</v>
      </c>
      <c r="AA228">
        <v>-36.141999999999967</v>
      </c>
      <c r="AB228">
        <v>105.14999999999999</v>
      </c>
      <c r="AC228">
        <v>-0.53047237550280901</v>
      </c>
      <c r="AD228">
        <v>-7.0734920268279017E-2</v>
      </c>
    </row>
    <row r="229" spans="1:30" x14ac:dyDescent="0.25">
      <c r="A229" t="s">
        <v>389</v>
      </c>
      <c r="B229" t="s">
        <v>748</v>
      </c>
      <c r="H229" t="s">
        <v>126</v>
      </c>
      <c r="I229" t="s">
        <v>126</v>
      </c>
      <c r="J229" t="s">
        <v>126</v>
      </c>
      <c r="K229" t="s">
        <v>126</v>
      </c>
      <c r="L229" t="s">
        <v>126</v>
      </c>
      <c r="M229" t="s">
        <v>126</v>
      </c>
      <c r="O229">
        <v>1172.558</v>
      </c>
      <c r="P229">
        <v>106.80000000000001</v>
      </c>
      <c r="Q229">
        <v>8.4104155188911776</v>
      </c>
      <c r="R229">
        <v>9.1082914448581658</v>
      </c>
      <c r="S229" t="s">
        <v>126</v>
      </c>
      <c r="T229">
        <v>0</v>
      </c>
      <c r="U229" t="s">
        <v>126</v>
      </c>
      <c r="V229">
        <v>1343.5509999999999</v>
      </c>
      <c r="W229">
        <v>98.61699999999999</v>
      </c>
      <c r="X229">
        <v>-38.453538516876421</v>
      </c>
      <c r="Y229">
        <v>0</v>
      </c>
      <c r="Z229">
        <v>169.47899999999998</v>
      </c>
      <c r="AA229">
        <v>22.245999999999981</v>
      </c>
      <c r="AB229">
        <v>230.26299999999998</v>
      </c>
      <c r="AC229">
        <v>3.4776105132708066</v>
      </c>
      <c r="AD229">
        <v>1.1729444890496334</v>
      </c>
    </row>
    <row r="230" spans="1:30" x14ac:dyDescent="0.25">
      <c r="A230" t="s">
        <v>390</v>
      </c>
      <c r="B230" t="s">
        <v>749</v>
      </c>
      <c r="H230" t="s">
        <v>126</v>
      </c>
      <c r="I230" t="s">
        <v>126</v>
      </c>
      <c r="J230" t="s">
        <v>126</v>
      </c>
      <c r="K230" t="s">
        <v>126</v>
      </c>
      <c r="L230" t="s">
        <v>126</v>
      </c>
      <c r="M230" t="s">
        <v>126</v>
      </c>
      <c r="O230">
        <v>332.32499999999999</v>
      </c>
      <c r="P230">
        <v>16</v>
      </c>
      <c r="Q230">
        <v>3.9858572180847069</v>
      </c>
      <c r="R230">
        <v>4.8145640562702177</v>
      </c>
      <c r="S230">
        <v>16</v>
      </c>
      <c r="T230">
        <v>0</v>
      </c>
      <c r="U230">
        <v>24.928571428571427</v>
      </c>
      <c r="V230">
        <v>127.39399999999999</v>
      </c>
      <c r="W230">
        <v>13.245999999999999</v>
      </c>
      <c r="X230">
        <v>1.161269817986236</v>
      </c>
      <c r="Y230">
        <v>0.7849663249446599</v>
      </c>
      <c r="Z230">
        <v>17.259999999999998</v>
      </c>
      <c r="AA230">
        <v>1.304000000000002</v>
      </c>
      <c r="AB230">
        <v>4.9999999999999996E-2</v>
      </c>
      <c r="AC230">
        <v>4.7417581518548939</v>
      </c>
      <c r="AD230">
        <v>0.80869086976511662</v>
      </c>
    </row>
    <row r="231" spans="1:30" x14ac:dyDescent="0.25">
      <c r="A231" t="s">
        <v>391</v>
      </c>
      <c r="B231" t="s">
        <v>750</v>
      </c>
      <c r="H231" t="s">
        <v>126</v>
      </c>
      <c r="I231" t="s">
        <v>126</v>
      </c>
      <c r="J231" t="s">
        <v>126</v>
      </c>
      <c r="K231" t="s">
        <v>126</v>
      </c>
      <c r="L231" t="s">
        <v>126</v>
      </c>
      <c r="M231" t="s">
        <v>126</v>
      </c>
      <c r="O231">
        <v>18.749469999999999</v>
      </c>
      <c r="P231">
        <v>-11.189978999999999</v>
      </c>
      <c r="Q231">
        <v>-174.26678194103621</v>
      </c>
      <c r="R231">
        <v>-59.681574999186651</v>
      </c>
      <c r="S231">
        <v>-0.37867393081265738</v>
      </c>
      <c r="T231" t="s">
        <v>126</v>
      </c>
      <c r="U231" t="s">
        <v>126</v>
      </c>
      <c r="V231">
        <v>22.508724999999998</v>
      </c>
      <c r="W231">
        <v>-32.674098000000001</v>
      </c>
      <c r="X231" t="s">
        <v>126</v>
      </c>
      <c r="Y231">
        <v>131.28435306753272</v>
      </c>
      <c r="Z231">
        <v>-10.809953999999999</v>
      </c>
      <c r="AA231" t="s">
        <v>126</v>
      </c>
      <c r="AB231">
        <v>0.12631899999999999</v>
      </c>
      <c r="AC231">
        <v>-0.98765267603475526</v>
      </c>
      <c r="AD231">
        <v>-0.40093185349776261</v>
      </c>
    </row>
    <row r="232" spans="1:30" x14ac:dyDescent="0.25">
      <c r="A232" t="s">
        <v>107</v>
      </c>
      <c r="B232" t="s">
        <v>751</v>
      </c>
      <c r="H232" t="s">
        <v>125</v>
      </c>
      <c r="I232" t="s">
        <v>126</v>
      </c>
      <c r="J232" t="s">
        <v>127</v>
      </c>
      <c r="K232" t="s">
        <v>133</v>
      </c>
      <c r="L232" t="s">
        <v>127</v>
      </c>
      <c r="M232" t="s">
        <v>147</v>
      </c>
      <c r="O232">
        <v>6325.1</v>
      </c>
      <c r="P232">
        <v>1128.1999999999998</v>
      </c>
      <c r="Q232">
        <v>11.609302619721426</v>
      </c>
      <c r="R232">
        <v>17.836872144313919</v>
      </c>
      <c r="S232">
        <v>1.1332998493219486</v>
      </c>
      <c r="T232">
        <v>1.330454140694568</v>
      </c>
      <c r="U232">
        <v>29.595567867036014</v>
      </c>
      <c r="V232">
        <v>9219.1999999999989</v>
      </c>
      <c r="W232">
        <v>734.3</v>
      </c>
      <c r="X232">
        <v>-105.84444737884591</v>
      </c>
      <c r="Y232">
        <v>10.798116973273169</v>
      </c>
      <c r="Z232">
        <v>1349.6</v>
      </c>
      <c r="AA232">
        <v>-119.40000000000009</v>
      </c>
      <c r="AB232">
        <v>2291</v>
      </c>
      <c r="AC232">
        <v>3.9747614733634569</v>
      </c>
      <c r="AD232">
        <v>3.512589437727236</v>
      </c>
    </row>
    <row r="233" spans="1:30" x14ac:dyDescent="0.25">
      <c r="A233" t="s">
        <v>392</v>
      </c>
      <c r="B233" t="s">
        <v>752</v>
      </c>
      <c r="H233" t="s">
        <v>126</v>
      </c>
      <c r="I233" t="s">
        <v>126</v>
      </c>
      <c r="J233" t="s">
        <v>126</v>
      </c>
      <c r="K233" t="s">
        <v>126</v>
      </c>
      <c r="L233" t="s">
        <v>126</v>
      </c>
      <c r="M233" t="s">
        <v>126</v>
      </c>
      <c r="O233">
        <v>23.047999999999998</v>
      </c>
      <c r="P233">
        <v>-4.1399999999999997</v>
      </c>
      <c r="Q233">
        <v>-42.715203054494971</v>
      </c>
      <c r="R233">
        <v>-17.962513016313782</v>
      </c>
      <c r="S233">
        <v>-0.81192390664836234</v>
      </c>
      <c r="T233" t="s">
        <v>126</v>
      </c>
      <c r="U233">
        <v>-8.9508021390374317</v>
      </c>
      <c r="V233">
        <v>17.675000000000001</v>
      </c>
      <c r="W233">
        <v>-9.8449999999999989</v>
      </c>
      <c r="X233">
        <v>-22.84329103094251</v>
      </c>
      <c r="Y233">
        <v>28.848656294200847</v>
      </c>
      <c r="Z233">
        <v>-4.0209999999999999</v>
      </c>
      <c r="AA233">
        <v>-2.4930000000000021</v>
      </c>
      <c r="AB233">
        <v>6.7009999999999996</v>
      </c>
      <c r="AC233">
        <v>-1.4422338079136392</v>
      </c>
      <c r="AD233">
        <v>-0.86377921941608415</v>
      </c>
    </row>
    <row r="234" spans="1:30" x14ac:dyDescent="0.25">
      <c r="A234" t="s">
        <v>393</v>
      </c>
      <c r="B234" t="s">
        <v>753</v>
      </c>
      <c r="H234" t="s">
        <v>126</v>
      </c>
      <c r="I234" t="s">
        <v>126</v>
      </c>
      <c r="J234" t="s">
        <v>126</v>
      </c>
      <c r="K234" t="s">
        <v>126</v>
      </c>
      <c r="L234" t="s">
        <v>126</v>
      </c>
      <c r="M234" t="s">
        <v>126</v>
      </c>
      <c r="O234">
        <v>396.64699999999999</v>
      </c>
      <c r="P234">
        <v>97.88</v>
      </c>
      <c r="Q234">
        <v>19.668370112467759</v>
      </c>
      <c r="R234">
        <v>24.676853726361223</v>
      </c>
      <c r="S234" t="s">
        <v>126</v>
      </c>
      <c r="T234">
        <v>0</v>
      </c>
      <c r="U234">
        <v>125.35677083333333</v>
      </c>
      <c r="V234">
        <v>607.76299999999992</v>
      </c>
      <c r="W234">
        <v>78.013999999999996</v>
      </c>
      <c r="X234">
        <v>-53.473815930648314</v>
      </c>
      <c r="Y234">
        <v>0</v>
      </c>
      <c r="Z234">
        <v>110.946</v>
      </c>
      <c r="AA234">
        <v>-16.385000000000019</v>
      </c>
      <c r="AB234">
        <v>102.07599999999999</v>
      </c>
      <c r="AC234">
        <v>4.1401913980341023</v>
      </c>
      <c r="AD234">
        <v>2.0325111438657464</v>
      </c>
    </row>
    <row r="235" spans="1:30" x14ac:dyDescent="0.25">
      <c r="A235" t="s">
        <v>394</v>
      </c>
      <c r="B235" t="s">
        <v>754</v>
      </c>
      <c r="H235" t="s">
        <v>126</v>
      </c>
      <c r="I235" t="s">
        <v>126</v>
      </c>
      <c r="J235" t="s">
        <v>126</v>
      </c>
      <c r="K235" t="s">
        <v>126</v>
      </c>
      <c r="L235" t="s">
        <v>126</v>
      </c>
      <c r="M235" t="s">
        <v>126</v>
      </c>
      <c r="O235">
        <v>36.384802999999998</v>
      </c>
      <c r="P235">
        <v>5.3987660000000002</v>
      </c>
      <c r="Q235">
        <v>-35.976099691951063</v>
      </c>
      <c r="R235">
        <v>14.837969577573363</v>
      </c>
      <c r="S235">
        <v>0.73720016746461792</v>
      </c>
      <c r="T235" t="s">
        <v>126</v>
      </c>
      <c r="U235">
        <v>-17.049233994453942</v>
      </c>
      <c r="V235">
        <v>94.903273999999996</v>
      </c>
      <c r="W235">
        <v>-13.089832999999999</v>
      </c>
      <c r="X235">
        <v>-5.2558138489581445</v>
      </c>
      <c r="Y235">
        <v>7.7166336748298061</v>
      </c>
      <c r="Z235">
        <v>18.634902</v>
      </c>
      <c r="AA235">
        <v>-21.060863000000001</v>
      </c>
      <c r="AB235">
        <v>11.462695</v>
      </c>
      <c r="AC235">
        <v>1.4708569037172761E-2</v>
      </c>
      <c r="AD235">
        <v>0.4249082307327553</v>
      </c>
    </row>
    <row r="236" spans="1:30" x14ac:dyDescent="0.25">
      <c r="A236" t="s">
        <v>395</v>
      </c>
      <c r="B236" t="s">
        <v>755</v>
      </c>
      <c r="H236" t="s">
        <v>134</v>
      </c>
      <c r="I236" t="s">
        <v>126</v>
      </c>
      <c r="J236" t="s">
        <v>160</v>
      </c>
      <c r="K236" t="s">
        <v>126</v>
      </c>
      <c r="L236" t="s">
        <v>135</v>
      </c>
      <c r="M236" t="s">
        <v>126</v>
      </c>
      <c r="O236">
        <v>1855.279</v>
      </c>
      <c r="P236">
        <v>339.42199999999997</v>
      </c>
      <c r="Q236">
        <v>2.6131918703332491</v>
      </c>
      <c r="R236">
        <v>18.294930304283074</v>
      </c>
      <c r="S236">
        <v>0.14418144104979713</v>
      </c>
      <c r="T236">
        <v>12.432004646392768</v>
      </c>
      <c r="U236">
        <v>1.8664919755819607</v>
      </c>
      <c r="V236">
        <v>5958.6030000000001</v>
      </c>
      <c r="W236">
        <v>48.481999999999999</v>
      </c>
      <c r="X236">
        <v>57.137111478559241</v>
      </c>
      <c r="Y236">
        <v>39.508102822087658</v>
      </c>
      <c r="Z236">
        <v>395.01</v>
      </c>
      <c r="AA236">
        <v>16.611000000000217</v>
      </c>
      <c r="AB236">
        <v>808.11799999999994</v>
      </c>
      <c r="AC236">
        <v>0.68352957531579472</v>
      </c>
      <c r="AD236">
        <v>3.9314019209009028</v>
      </c>
    </row>
    <row r="237" spans="1:30" x14ac:dyDescent="0.25">
      <c r="A237" t="s">
        <v>396</v>
      </c>
      <c r="B237" t="s">
        <v>756</v>
      </c>
      <c r="H237" t="s">
        <v>126</v>
      </c>
      <c r="I237" t="s">
        <v>126</v>
      </c>
      <c r="J237" t="s">
        <v>126</v>
      </c>
      <c r="K237" t="s">
        <v>126</v>
      </c>
      <c r="L237" t="s">
        <v>126</v>
      </c>
      <c r="M237" t="s">
        <v>126</v>
      </c>
      <c r="O237">
        <v>25.934906999999999</v>
      </c>
      <c r="P237">
        <v>12.240706000000001</v>
      </c>
      <c r="Q237">
        <v>55.499778734506357</v>
      </c>
      <c r="R237">
        <v>47.197801788917161</v>
      </c>
      <c r="S237" t="s">
        <v>126</v>
      </c>
      <c r="T237">
        <v>0</v>
      </c>
      <c r="U237" t="s">
        <v>126</v>
      </c>
      <c r="V237">
        <v>105.242043</v>
      </c>
      <c r="W237">
        <v>14.393815999999999</v>
      </c>
      <c r="X237">
        <v>-92.227985245134775</v>
      </c>
      <c r="Y237">
        <v>0</v>
      </c>
      <c r="Z237">
        <v>12.401423999999999</v>
      </c>
      <c r="AA237">
        <v>0.3745219999999998</v>
      </c>
      <c r="AB237">
        <v>1.2623</v>
      </c>
      <c r="AC237">
        <v>10.198383654030982</v>
      </c>
      <c r="AD237">
        <v>3.191778758697605</v>
      </c>
    </row>
    <row r="238" spans="1:30" x14ac:dyDescent="0.25">
      <c r="A238" t="s">
        <v>21</v>
      </c>
      <c r="B238" t="s">
        <v>757</v>
      </c>
      <c r="H238" t="s">
        <v>128</v>
      </c>
      <c r="I238" t="s">
        <v>126</v>
      </c>
      <c r="J238" t="s">
        <v>126</v>
      </c>
      <c r="K238" t="s">
        <v>126</v>
      </c>
      <c r="L238" t="s">
        <v>126</v>
      </c>
      <c r="M238" t="s">
        <v>126</v>
      </c>
      <c r="O238">
        <v>4130.1620000000003</v>
      </c>
      <c r="P238">
        <v>579.95999999999992</v>
      </c>
      <c r="Q238">
        <v>12.014710318868847</v>
      </c>
      <c r="R238">
        <v>14.042064209587901</v>
      </c>
      <c r="S238">
        <v>0.42124010017489932</v>
      </c>
      <c r="T238">
        <v>1.6293458124094866</v>
      </c>
      <c r="U238">
        <v>70.417983338121232</v>
      </c>
      <c r="V238">
        <v>7250.8939999999993</v>
      </c>
      <c r="W238">
        <v>496.22699999999998</v>
      </c>
      <c r="X238">
        <v>-73.939042248919407</v>
      </c>
      <c r="Y238">
        <v>18.987893079115484</v>
      </c>
      <c r="Z238">
        <v>835.14599999999996</v>
      </c>
      <c r="AA238">
        <v>-63.237999999999943</v>
      </c>
      <c r="AB238">
        <v>1151.587</v>
      </c>
      <c r="AC238">
        <v>3.6968584713891257</v>
      </c>
      <c r="AD238">
        <v>1.1791468431940688</v>
      </c>
    </row>
    <row r="239" spans="1:30" x14ac:dyDescent="0.25">
      <c r="A239" t="s">
        <v>397</v>
      </c>
      <c r="B239" t="s">
        <v>758</v>
      </c>
      <c r="H239" t="s">
        <v>126</v>
      </c>
      <c r="I239" t="s">
        <v>126</v>
      </c>
      <c r="J239" t="s">
        <v>126</v>
      </c>
      <c r="K239" t="s">
        <v>126</v>
      </c>
      <c r="L239" t="s">
        <v>126</v>
      </c>
      <c r="M239" t="s">
        <v>126</v>
      </c>
      <c r="O239">
        <v>390.87099999999998</v>
      </c>
      <c r="P239">
        <v>-89.94</v>
      </c>
      <c r="Q239">
        <v>-26.18024872656196</v>
      </c>
      <c r="R239">
        <v>-23.010149128484848</v>
      </c>
      <c r="S239">
        <v>-9.0610517831956496</v>
      </c>
      <c r="T239" t="s">
        <v>126</v>
      </c>
      <c r="U239" t="s">
        <v>126</v>
      </c>
      <c r="V239">
        <v>365.685</v>
      </c>
      <c r="W239">
        <v>-102.33099999999999</v>
      </c>
      <c r="X239">
        <v>-42.87157092839827</v>
      </c>
      <c r="Y239">
        <v>2.7143579856980731</v>
      </c>
      <c r="Z239">
        <v>-81.183999999999997</v>
      </c>
      <c r="AA239">
        <v>-33.190000000000026</v>
      </c>
      <c r="AB239">
        <v>98.972999999999999</v>
      </c>
      <c r="AC239">
        <v>-1.6211243203341414</v>
      </c>
      <c r="AD239">
        <v>-1.50991756436414</v>
      </c>
    </row>
    <row r="240" spans="1:30" x14ac:dyDescent="0.25">
      <c r="A240" t="s">
        <v>398</v>
      </c>
      <c r="B240" t="s">
        <v>759</v>
      </c>
      <c r="H240" t="s">
        <v>126</v>
      </c>
      <c r="I240" t="s">
        <v>126</v>
      </c>
      <c r="J240" t="s">
        <v>126</v>
      </c>
      <c r="K240" t="s">
        <v>126</v>
      </c>
      <c r="L240" t="s">
        <v>126</v>
      </c>
      <c r="M240" t="s">
        <v>126</v>
      </c>
      <c r="O240">
        <v>380.58499999999998</v>
      </c>
      <c r="P240">
        <v>42.927999999999997</v>
      </c>
      <c r="Q240">
        <v>9.2749320125596135</v>
      </c>
      <c r="R240">
        <v>11.279477646255106</v>
      </c>
      <c r="S240" t="s">
        <v>126</v>
      </c>
      <c r="T240">
        <v>0</v>
      </c>
      <c r="U240">
        <v>439.86885245901641</v>
      </c>
      <c r="V240">
        <v>492.50099999999998</v>
      </c>
      <c r="W240">
        <v>35.298999999999999</v>
      </c>
      <c r="X240">
        <v>-29.951833396848681</v>
      </c>
      <c r="Y240">
        <v>0</v>
      </c>
      <c r="Z240">
        <v>55.262999999999998</v>
      </c>
      <c r="AA240">
        <v>1.4769999999999897</v>
      </c>
      <c r="AB240">
        <v>104.53099999999999</v>
      </c>
      <c r="AC240">
        <v>2.9242883764202858</v>
      </c>
      <c r="AD240">
        <v>1.3893508765239548</v>
      </c>
    </row>
    <row r="241" spans="1:30" x14ac:dyDescent="0.25">
      <c r="A241" t="s">
        <v>399</v>
      </c>
      <c r="B241" t="s">
        <v>760</v>
      </c>
      <c r="H241" t="s">
        <v>126</v>
      </c>
      <c r="I241" t="s">
        <v>126</v>
      </c>
      <c r="J241" t="s">
        <v>126</v>
      </c>
      <c r="K241" t="s">
        <v>126</v>
      </c>
      <c r="L241" t="s">
        <v>126</v>
      </c>
      <c r="M241" t="s">
        <v>126</v>
      </c>
      <c r="O241">
        <v>1453.9290000000001</v>
      </c>
      <c r="P241">
        <v>223.04400000000001</v>
      </c>
      <c r="Q241">
        <v>5.08250402873868</v>
      </c>
      <c r="R241">
        <v>15.340776612888249</v>
      </c>
      <c r="S241">
        <v>6.2247153382451446</v>
      </c>
      <c r="T241">
        <v>0.28915203682990481</v>
      </c>
      <c r="U241" t="s">
        <v>126</v>
      </c>
      <c r="V241">
        <v>1323.075</v>
      </c>
      <c r="W241">
        <v>73.896000000000001</v>
      </c>
      <c r="X241">
        <v>-42.064149111776075</v>
      </c>
      <c r="Y241">
        <v>2.7082364945297885</v>
      </c>
      <c r="Z241">
        <v>237.893</v>
      </c>
      <c r="AA241">
        <v>-113.02399999999994</v>
      </c>
      <c r="AB241">
        <v>297.952</v>
      </c>
      <c r="AC241">
        <v>1.5232253584422708</v>
      </c>
      <c r="AD241">
        <v>4.5128312603312508E-2</v>
      </c>
    </row>
    <row r="242" spans="1:30" x14ac:dyDescent="0.25">
      <c r="A242" t="s">
        <v>400</v>
      </c>
      <c r="B242" t="s">
        <v>761</v>
      </c>
      <c r="H242" t="s">
        <v>151</v>
      </c>
      <c r="I242" t="s">
        <v>126</v>
      </c>
      <c r="J242" t="s">
        <v>126</v>
      </c>
      <c r="K242" t="s">
        <v>126</v>
      </c>
      <c r="L242" t="s">
        <v>126</v>
      </c>
      <c r="M242" t="s">
        <v>126</v>
      </c>
      <c r="O242">
        <v>2782.7</v>
      </c>
      <c r="P242">
        <v>170.8</v>
      </c>
      <c r="Q242">
        <v>7.8413052071728897</v>
      </c>
      <c r="R242">
        <v>6.1379235993818959</v>
      </c>
      <c r="S242">
        <v>0.1812778603268945</v>
      </c>
      <c r="T242">
        <v>1.7986483800437287</v>
      </c>
      <c r="U242">
        <v>11.139896373056994</v>
      </c>
      <c r="V242">
        <v>3257</v>
      </c>
      <c r="W242">
        <v>218.2</v>
      </c>
      <c r="X242">
        <v>21.28732849071832</v>
      </c>
      <c r="Y242">
        <v>28.928461774639242</v>
      </c>
      <c r="Z242">
        <v>327.3</v>
      </c>
      <c r="AA242">
        <v>55.899999999999977</v>
      </c>
      <c r="AB242">
        <v>509.5</v>
      </c>
      <c r="AC242">
        <v>0.53223739882823617</v>
      </c>
      <c r="AD242">
        <v>0.72870644058795153</v>
      </c>
    </row>
    <row r="243" spans="1:30" x14ac:dyDescent="0.25">
      <c r="A243" t="s">
        <v>401</v>
      </c>
      <c r="B243" t="s">
        <v>762</v>
      </c>
      <c r="H243" t="s">
        <v>126</v>
      </c>
      <c r="I243" t="s">
        <v>126</v>
      </c>
      <c r="J243" t="s">
        <v>126</v>
      </c>
      <c r="K243" t="s">
        <v>126</v>
      </c>
      <c r="L243" t="s">
        <v>126</v>
      </c>
      <c r="M243" t="s">
        <v>126</v>
      </c>
      <c r="O243">
        <v>906.74199999999996</v>
      </c>
      <c r="P243">
        <v>74.571999999999989</v>
      </c>
      <c r="Q243">
        <v>8.9656153569593133</v>
      </c>
      <c r="R243">
        <v>8.2241696094368635</v>
      </c>
      <c r="S243">
        <v>2.0016642061468257</v>
      </c>
      <c r="T243">
        <v>0.27487567695190873</v>
      </c>
      <c r="U243" t="s">
        <v>126</v>
      </c>
      <c r="V243">
        <v>1024.1859999999999</v>
      </c>
      <c r="W243">
        <v>81.295000000000002</v>
      </c>
      <c r="X243">
        <v>-0.29612204136313985</v>
      </c>
      <c r="Y243">
        <v>3.6375228718221102</v>
      </c>
      <c r="Z243">
        <v>129.16999999999999</v>
      </c>
      <c r="AA243">
        <v>-13.745999999999924</v>
      </c>
      <c r="AB243">
        <v>38.830999999999996</v>
      </c>
      <c r="AC243">
        <v>3.7011754458618555</v>
      </c>
      <c r="AD243">
        <v>6.3763170343434414E-2</v>
      </c>
    </row>
    <row r="244" spans="1:30" x14ac:dyDescent="0.25">
      <c r="A244" t="s">
        <v>402</v>
      </c>
      <c r="B244" t="s">
        <v>763</v>
      </c>
      <c r="H244" t="s">
        <v>126</v>
      </c>
      <c r="I244" t="s">
        <v>126</v>
      </c>
      <c r="J244" t="s">
        <v>126</v>
      </c>
      <c r="K244" t="s">
        <v>126</v>
      </c>
      <c r="L244" t="s">
        <v>126</v>
      </c>
      <c r="M244" t="s">
        <v>126</v>
      </c>
      <c r="O244">
        <v>65.691999999999993</v>
      </c>
      <c r="P244">
        <v>-19.967000000000002</v>
      </c>
      <c r="Q244">
        <v>-36.458016196797175</v>
      </c>
      <c r="R244">
        <v>-30.394873043901853</v>
      </c>
      <c r="S244">
        <v>-1.0016554630279924</v>
      </c>
      <c r="T244" t="s">
        <v>126</v>
      </c>
      <c r="U244">
        <v>-17.913590604026844</v>
      </c>
      <c r="V244">
        <v>93.938999999999993</v>
      </c>
      <c r="W244">
        <v>-23.95</v>
      </c>
      <c r="X244">
        <v>21.356742947219651</v>
      </c>
      <c r="Y244">
        <v>21.220153503869536</v>
      </c>
      <c r="Z244">
        <v>-19.012999999999998</v>
      </c>
      <c r="AA244">
        <v>0.77499999999999147</v>
      </c>
      <c r="AB244">
        <v>4.2619999999999996</v>
      </c>
      <c r="AC244">
        <v>-5.1336466966150498</v>
      </c>
      <c r="AD244">
        <v>-2.4715113191309941</v>
      </c>
    </row>
    <row r="245" spans="1:30" x14ac:dyDescent="0.25">
      <c r="A245" t="s">
        <v>403</v>
      </c>
      <c r="B245" t="s">
        <v>764</v>
      </c>
      <c r="H245" t="s">
        <v>126</v>
      </c>
      <c r="I245" t="s">
        <v>126</v>
      </c>
      <c r="J245" t="s">
        <v>126</v>
      </c>
      <c r="K245" t="s">
        <v>126</v>
      </c>
      <c r="L245" t="s">
        <v>126</v>
      </c>
      <c r="M245" t="s">
        <v>126</v>
      </c>
      <c r="O245">
        <v>76.066000000000003</v>
      </c>
      <c r="P245">
        <v>2.5489999999999999</v>
      </c>
      <c r="Q245">
        <v>6.5824415639050295</v>
      </c>
      <c r="R245">
        <v>3.3510372571188176</v>
      </c>
      <c r="S245">
        <v>0.33005308817816909</v>
      </c>
      <c r="T245">
        <v>2.60066889632107</v>
      </c>
      <c r="U245">
        <v>16.913151364764268</v>
      </c>
      <c r="V245">
        <v>53.241</v>
      </c>
      <c r="W245">
        <v>5.0069999999999997</v>
      </c>
      <c r="X245">
        <v>18.874257681383941</v>
      </c>
      <c r="Y245">
        <v>14.50573805901467</v>
      </c>
      <c r="Z245">
        <v>3.242</v>
      </c>
      <c r="AA245">
        <v>3.9250000000000043</v>
      </c>
      <c r="AB245">
        <v>0.41299999999999998</v>
      </c>
      <c r="AC245">
        <v>3.7105991625336299</v>
      </c>
      <c r="AD245">
        <v>0.23798447833700423</v>
      </c>
    </row>
    <row r="246" spans="1:30" x14ac:dyDescent="0.25">
      <c r="A246" t="s">
        <v>404</v>
      </c>
      <c r="B246" t="s">
        <v>765</v>
      </c>
      <c r="H246" t="s">
        <v>126</v>
      </c>
      <c r="I246" t="s">
        <v>126</v>
      </c>
      <c r="J246" t="s">
        <v>126</v>
      </c>
      <c r="K246" t="s">
        <v>126</v>
      </c>
      <c r="L246" t="s">
        <v>126</v>
      </c>
      <c r="M246" t="s">
        <v>126</v>
      </c>
      <c r="O246">
        <v>11.928416</v>
      </c>
      <c r="P246">
        <v>-0.55176400000000003</v>
      </c>
      <c r="Q246">
        <v>-21.735702376577077</v>
      </c>
      <c r="R246">
        <v>-4.6256267387052903</v>
      </c>
      <c r="S246">
        <v>-0.29838823068786274</v>
      </c>
      <c r="T246" t="s">
        <v>126</v>
      </c>
      <c r="U246" t="s">
        <v>126</v>
      </c>
      <c r="V246">
        <v>16.937632000000001</v>
      </c>
      <c r="W246">
        <v>-2.5927249999999997</v>
      </c>
      <c r="X246">
        <v>-14.157637558278349</v>
      </c>
      <c r="Y246">
        <v>10.91739388363143</v>
      </c>
      <c r="Z246">
        <v>-9.2533999999999991E-2</v>
      </c>
      <c r="AA246">
        <v>-0.53092899999999954</v>
      </c>
      <c r="AB246">
        <v>3.3525589999999998</v>
      </c>
      <c r="AC246">
        <v>-0.73784963119437685</v>
      </c>
      <c r="AD246">
        <v>-0.10365660354763491</v>
      </c>
    </row>
    <row r="247" spans="1:30" x14ac:dyDescent="0.25">
      <c r="A247" t="s">
        <v>405</v>
      </c>
      <c r="B247" t="s">
        <v>766</v>
      </c>
      <c r="H247" t="s">
        <v>126</v>
      </c>
      <c r="I247" t="s">
        <v>126</v>
      </c>
      <c r="J247" t="s">
        <v>126</v>
      </c>
      <c r="K247" t="s">
        <v>126</v>
      </c>
      <c r="L247" t="s">
        <v>126</v>
      </c>
      <c r="M247" t="s">
        <v>126</v>
      </c>
      <c r="O247">
        <v>0</v>
      </c>
      <c r="P247">
        <v>-18.939921999999999</v>
      </c>
      <c r="Q247" t="s">
        <v>126</v>
      </c>
      <c r="R247" t="s">
        <v>126</v>
      </c>
      <c r="S247">
        <v>-2598.0688614540468</v>
      </c>
      <c r="T247" t="s">
        <v>126</v>
      </c>
      <c r="U247">
        <v>-3763.3139272624753</v>
      </c>
      <c r="V247">
        <v>26.594539999999999</v>
      </c>
      <c r="W247">
        <v>-27.949090999999999</v>
      </c>
      <c r="X247">
        <v>-71.415983803240692</v>
      </c>
      <c r="Y247">
        <v>2.7411641637719621E-2</v>
      </c>
      <c r="Z247">
        <v>-18.861412999999999</v>
      </c>
      <c r="AA247">
        <v>-0.80973899999999999</v>
      </c>
      <c r="AB247">
        <v>0.22269699999999998</v>
      </c>
      <c r="AC247">
        <v>-0.67817005855918733</v>
      </c>
      <c r="AD247">
        <v>-0.69793520639798645</v>
      </c>
    </row>
    <row r="248" spans="1:30" x14ac:dyDescent="0.25">
      <c r="A248" t="s">
        <v>406</v>
      </c>
      <c r="B248" t="s">
        <v>767</v>
      </c>
      <c r="H248" t="s">
        <v>126</v>
      </c>
      <c r="I248" t="s">
        <v>126</v>
      </c>
      <c r="J248" t="s">
        <v>126</v>
      </c>
      <c r="K248" t="s">
        <v>126</v>
      </c>
      <c r="L248" t="s">
        <v>126</v>
      </c>
      <c r="M248" t="s">
        <v>126</v>
      </c>
      <c r="O248">
        <v>108.687</v>
      </c>
      <c r="P248">
        <v>-3.8170000000000002</v>
      </c>
      <c r="Q248">
        <v>-6.457073983089054</v>
      </c>
      <c r="R248">
        <v>-3.5119195487960844</v>
      </c>
      <c r="S248" t="s">
        <v>126</v>
      </c>
      <c r="T248" t="s">
        <v>126</v>
      </c>
      <c r="U248">
        <v>-10.179104477611933</v>
      </c>
      <c r="V248">
        <v>528.15099999999995</v>
      </c>
      <c r="W248">
        <v>-7.0179999999999998</v>
      </c>
      <c r="X248">
        <v>-86.518752606052601</v>
      </c>
      <c r="Y248">
        <v>0</v>
      </c>
      <c r="Z248">
        <v>7.1989999999999998</v>
      </c>
      <c r="AA248">
        <v>-7.0470000000000255</v>
      </c>
      <c r="AB248">
        <v>78.847999999999999</v>
      </c>
      <c r="AC248">
        <v>-0.39280433605073328</v>
      </c>
      <c r="AD248" t="e">
        <v>#DIV/0!</v>
      </c>
    </row>
    <row r="249" spans="1:30" x14ac:dyDescent="0.25">
      <c r="A249" t="s">
        <v>407</v>
      </c>
      <c r="B249" t="s">
        <v>768</v>
      </c>
      <c r="H249" t="s">
        <v>126</v>
      </c>
      <c r="I249" t="s">
        <v>126</v>
      </c>
      <c r="J249" t="s">
        <v>126</v>
      </c>
      <c r="K249" t="s">
        <v>126</v>
      </c>
      <c r="L249" t="s">
        <v>126</v>
      </c>
      <c r="M249" t="s">
        <v>126</v>
      </c>
      <c r="O249">
        <v>104.253</v>
      </c>
      <c r="P249">
        <v>8.4269999999999996</v>
      </c>
      <c r="Q249">
        <v>0.28392468322254516</v>
      </c>
      <c r="R249">
        <v>8.0832206267445539</v>
      </c>
      <c r="S249" t="s">
        <v>126</v>
      </c>
      <c r="T249">
        <v>0</v>
      </c>
      <c r="U249" t="s">
        <v>126</v>
      </c>
      <c r="V249">
        <v>127.43199999999999</v>
      </c>
      <c r="W249">
        <v>0.29599999999999999</v>
      </c>
      <c r="X249">
        <v>-51.667975582765138</v>
      </c>
      <c r="Y249">
        <v>0</v>
      </c>
      <c r="Z249">
        <v>11.385999999999999</v>
      </c>
      <c r="AA249">
        <v>2.3430000000000071</v>
      </c>
      <c r="AB249">
        <v>21.79</v>
      </c>
      <c r="AC249">
        <v>-0.27397049688088343</v>
      </c>
      <c r="AD249">
        <v>0.6522084231312002</v>
      </c>
    </row>
    <row r="250" spans="1:30" x14ac:dyDescent="0.25">
      <c r="A250" t="s">
        <v>408</v>
      </c>
      <c r="B250" t="s">
        <v>769</v>
      </c>
      <c r="H250" t="s">
        <v>126</v>
      </c>
      <c r="I250" t="s">
        <v>126</v>
      </c>
      <c r="J250" t="s">
        <v>126</v>
      </c>
      <c r="K250" t="s">
        <v>126</v>
      </c>
      <c r="L250" t="s">
        <v>126</v>
      </c>
      <c r="M250" t="s">
        <v>126</v>
      </c>
      <c r="O250">
        <v>101.453</v>
      </c>
      <c r="P250">
        <v>20.734999999999999</v>
      </c>
      <c r="Q250">
        <v>30.923678944930167</v>
      </c>
      <c r="R250">
        <v>20.438035346416566</v>
      </c>
      <c r="S250" t="s">
        <v>126</v>
      </c>
      <c r="T250">
        <v>0</v>
      </c>
      <c r="U250" t="s">
        <v>126</v>
      </c>
      <c r="V250">
        <v>151.16399999999999</v>
      </c>
      <c r="W250">
        <v>31.372999999999998</v>
      </c>
      <c r="X250">
        <v>-66.342270918700621</v>
      </c>
      <c r="Y250">
        <v>0</v>
      </c>
      <c r="Z250">
        <v>25.363</v>
      </c>
      <c r="AA250">
        <v>10.280999999999988</v>
      </c>
      <c r="AB250">
        <v>89.370999999999995</v>
      </c>
      <c r="AC250">
        <v>2.8543875906856924</v>
      </c>
      <c r="AD250">
        <v>0.9212404729989957</v>
      </c>
    </row>
    <row r="251" spans="1:30" x14ac:dyDescent="0.25">
      <c r="A251" t="s">
        <v>409</v>
      </c>
      <c r="B251" t="s">
        <v>770</v>
      </c>
      <c r="H251" t="s">
        <v>126</v>
      </c>
      <c r="I251" t="s">
        <v>126</v>
      </c>
      <c r="J251" t="s">
        <v>126</v>
      </c>
      <c r="K251" t="s">
        <v>126</v>
      </c>
      <c r="L251" t="s">
        <v>126</v>
      </c>
      <c r="M251" t="s">
        <v>126</v>
      </c>
      <c r="O251">
        <v>3.605</v>
      </c>
      <c r="P251">
        <v>3.4430000000000001</v>
      </c>
      <c r="Q251">
        <v>33.037447988904297</v>
      </c>
      <c r="R251">
        <v>95.506241331484048</v>
      </c>
      <c r="S251" t="s">
        <v>126</v>
      </c>
      <c r="T251">
        <v>0</v>
      </c>
      <c r="U251" t="s">
        <v>126</v>
      </c>
      <c r="V251">
        <v>14.065999999999999</v>
      </c>
      <c r="W251">
        <v>1.1909999999999998</v>
      </c>
      <c r="X251">
        <v>-101.1214645007009</v>
      </c>
      <c r="Y251">
        <v>0</v>
      </c>
      <c r="Z251">
        <v>3.4430000000000001</v>
      </c>
      <c r="AA251">
        <v>-1.4330000000000001</v>
      </c>
      <c r="AB251">
        <v>7.9619999999999997</v>
      </c>
      <c r="AC251">
        <v>0.63869314727940962</v>
      </c>
      <c r="AD251">
        <v>0.11700547084289911</v>
      </c>
    </row>
    <row r="252" spans="1:30" x14ac:dyDescent="0.25">
      <c r="A252" t="s">
        <v>410</v>
      </c>
      <c r="B252" t="s">
        <v>771</v>
      </c>
      <c r="H252" t="s">
        <v>126</v>
      </c>
      <c r="I252" t="s">
        <v>126</v>
      </c>
      <c r="J252" t="s">
        <v>126</v>
      </c>
      <c r="K252" t="s">
        <v>126</v>
      </c>
      <c r="L252" t="s">
        <v>126</v>
      </c>
      <c r="M252" t="s">
        <v>126</v>
      </c>
      <c r="O252">
        <v>508.95400000000001</v>
      </c>
      <c r="P252">
        <v>75.105000000000004</v>
      </c>
      <c r="Q252">
        <v>11.41498052869218</v>
      </c>
      <c r="R252">
        <v>14.75673636517249</v>
      </c>
      <c r="S252" t="s">
        <v>126</v>
      </c>
      <c r="T252">
        <v>0</v>
      </c>
      <c r="U252" t="s">
        <v>126</v>
      </c>
      <c r="V252">
        <v>533.66200000000003</v>
      </c>
      <c r="W252">
        <v>58.096999999999994</v>
      </c>
      <c r="X252">
        <v>-57.652287812559791</v>
      </c>
      <c r="Y252">
        <v>0</v>
      </c>
      <c r="Z252">
        <v>80.703000000000003</v>
      </c>
      <c r="AA252">
        <v>2.1800000000000068</v>
      </c>
      <c r="AB252">
        <v>80.230999999999995</v>
      </c>
      <c r="AC252">
        <v>0.94854690854771662</v>
      </c>
      <c r="AD252">
        <v>0.56256880023075762</v>
      </c>
    </row>
    <row r="253" spans="1:30" x14ac:dyDescent="0.25">
      <c r="A253" t="s">
        <v>411</v>
      </c>
      <c r="B253" t="s">
        <v>772</v>
      </c>
      <c r="H253" t="s">
        <v>126</v>
      </c>
      <c r="I253" t="s">
        <v>126</v>
      </c>
      <c r="J253" t="s">
        <v>126</v>
      </c>
      <c r="K253" t="s">
        <v>126</v>
      </c>
      <c r="L253" t="s">
        <v>126</v>
      </c>
      <c r="M253" t="s">
        <v>126</v>
      </c>
      <c r="O253">
        <v>202.316</v>
      </c>
      <c r="P253">
        <v>-19.481000000000002</v>
      </c>
      <c r="Q253">
        <v>-1.9464599932778426</v>
      </c>
      <c r="R253">
        <v>-9.6289962237292173</v>
      </c>
      <c r="S253" t="s">
        <v>126</v>
      </c>
      <c r="T253" t="s">
        <v>126</v>
      </c>
      <c r="U253" t="s">
        <v>126</v>
      </c>
      <c r="V253">
        <v>160.875</v>
      </c>
      <c r="W253">
        <v>-3.9379999999999997</v>
      </c>
      <c r="X253">
        <v>-51.138580599201823</v>
      </c>
      <c r="Y253">
        <v>0</v>
      </c>
      <c r="Z253">
        <v>-13.597</v>
      </c>
      <c r="AA253">
        <v>34.483999999999995</v>
      </c>
      <c r="AB253">
        <v>16.248999999999999</v>
      </c>
      <c r="AC253">
        <v>-0.47162072067116745</v>
      </c>
      <c r="AD253">
        <v>-5.9619512899286013E-2</v>
      </c>
    </row>
    <row r="254" spans="1:30" x14ac:dyDescent="0.25">
      <c r="A254" t="s">
        <v>412</v>
      </c>
      <c r="B254" t="s">
        <v>773</v>
      </c>
      <c r="H254" t="s">
        <v>126</v>
      </c>
      <c r="I254" t="s">
        <v>126</v>
      </c>
      <c r="J254" t="s">
        <v>126</v>
      </c>
      <c r="K254" t="s">
        <v>126</v>
      </c>
      <c r="L254" t="s">
        <v>126</v>
      </c>
      <c r="M254" t="s">
        <v>126</v>
      </c>
      <c r="O254">
        <v>373.32499999999999</v>
      </c>
      <c r="P254">
        <v>42.201999999999998</v>
      </c>
      <c r="Q254">
        <v>8.4853679769637722</v>
      </c>
      <c r="R254">
        <v>11.304359472309649</v>
      </c>
      <c r="S254">
        <v>2.2211578947368422</v>
      </c>
      <c r="T254">
        <v>1.4184397163120568</v>
      </c>
      <c r="U254" t="s">
        <v>126</v>
      </c>
      <c r="V254">
        <v>325.74899999999997</v>
      </c>
      <c r="W254">
        <v>31.677999999999997</v>
      </c>
      <c r="X254">
        <v>4.6175189795367828</v>
      </c>
      <c r="Y254">
        <v>5.8327116890612096</v>
      </c>
      <c r="Z254">
        <v>46.850999999999999</v>
      </c>
      <c r="AA254">
        <v>3.7860000000000014</v>
      </c>
      <c r="AB254">
        <v>7.0179999999999998</v>
      </c>
      <c r="AC254">
        <v>5.4221433420446665</v>
      </c>
      <c r="AD254">
        <v>1.0898958984839719</v>
      </c>
    </row>
    <row r="255" spans="1:30" x14ac:dyDescent="0.25">
      <c r="A255" t="s">
        <v>413</v>
      </c>
      <c r="B255" t="s">
        <v>774</v>
      </c>
      <c r="H255" t="s">
        <v>126</v>
      </c>
      <c r="I255" t="s">
        <v>126</v>
      </c>
      <c r="J255" t="s">
        <v>126</v>
      </c>
      <c r="K255" t="s">
        <v>126</v>
      </c>
      <c r="L255" t="s">
        <v>126</v>
      </c>
      <c r="M255" t="s">
        <v>126</v>
      </c>
      <c r="O255">
        <v>128.06800000000001</v>
      </c>
      <c r="P255">
        <v>9.5970000000000013</v>
      </c>
      <c r="Q255">
        <v>0.75741012587063117</v>
      </c>
      <c r="R255">
        <v>7.4936752350313895</v>
      </c>
      <c r="S255" t="s">
        <v>126</v>
      </c>
      <c r="T255">
        <v>0</v>
      </c>
      <c r="U255" t="s">
        <v>126</v>
      </c>
      <c r="V255">
        <v>240.07899999999998</v>
      </c>
      <c r="W255">
        <v>0.97</v>
      </c>
      <c r="X255">
        <v>-57.411370076918629</v>
      </c>
      <c r="Y255">
        <v>0</v>
      </c>
      <c r="Z255">
        <v>14.546999999999999</v>
      </c>
      <c r="AA255">
        <v>1.019999999999996</v>
      </c>
      <c r="AB255">
        <v>33.020000000000003</v>
      </c>
      <c r="AC255">
        <v>-0.35866072018098116</v>
      </c>
      <c r="AD255">
        <v>0.66632794208411372</v>
      </c>
    </row>
    <row r="256" spans="1:30" x14ac:dyDescent="0.25">
      <c r="A256" t="s">
        <v>414</v>
      </c>
      <c r="B256" t="s">
        <v>775</v>
      </c>
      <c r="H256" t="s">
        <v>132</v>
      </c>
      <c r="I256" t="s">
        <v>126</v>
      </c>
      <c r="J256" t="s">
        <v>126</v>
      </c>
      <c r="K256" t="s">
        <v>133</v>
      </c>
      <c r="L256" t="s">
        <v>126</v>
      </c>
      <c r="M256" t="s">
        <v>126</v>
      </c>
      <c r="O256">
        <v>422.18</v>
      </c>
      <c r="P256">
        <v>35.608999999999995</v>
      </c>
      <c r="Q256">
        <v>7.2644369700127918</v>
      </c>
      <c r="R256">
        <v>8.4345539817139592</v>
      </c>
      <c r="S256">
        <v>0.1835316795604599</v>
      </c>
      <c r="T256">
        <v>1.6148447572241447</v>
      </c>
      <c r="U256">
        <v>13.358818978855078</v>
      </c>
      <c r="V256">
        <v>885.92899999999997</v>
      </c>
      <c r="W256">
        <v>30.668999999999997</v>
      </c>
      <c r="X256">
        <v>-3.6735047998489354</v>
      </c>
      <c r="Y256">
        <v>21.900287720573548</v>
      </c>
      <c r="Z256">
        <v>99.400999999999996</v>
      </c>
      <c r="AA256">
        <v>-13.937000000000012</v>
      </c>
      <c r="AB256">
        <v>215.61499999999998</v>
      </c>
      <c r="AC256">
        <v>2.6519981633569554</v>
      </c>
      <c r="AD256">
        <v>0.59424449176141136</v>
      </c>
    </row>
    <row r="257" spans="1:30" x14ac:dyDescent="0.25">
      <c r="A257" t="s">
        <v>415</v>
      </c>
      <c r="B257" t="s">
        <v>776</v>
      </c>
      <c r="H257" t="s">
        <v>126</v>
      </c>
      <c r="I257" t="s">
        <v>126</v>
      </c>
      <c r="J257" t="s">
        <v>126</v>
      </c>
      <c r="K257" t="s">
        <v>126</v>
      </c>
      <c r="L257" t="s">
        <v>126</v>
      </c>
      <c r="M257" t="s">
        <v>126</v>
      </c>
      <c r="O257">
        <v>48.118000000000002</v>
      </c>
      <c r="P257">
        <v>-2.8759999999999999</v>
      </c>
      <c r="Q257">
        <v>-16.91051165883869</v>
      </c>
      <c r="R257">
        <v>-5.9769732740346644</v>
      </c>
      <c r="S257">
        <v>-0.78215936905085659</v>
      </c>
      <c r="T257">
        <v>2.1465400271370423</v>
      </c>
      <c r="U257">
        <v>-9.1149144254278749</v>
      </c>
      <c r="V257">
        <v>36.744</v>
      </c>
      <c r="W257">
        <v>-8.1370000000000005</v>
      </c>
      <c r="X257">
        <v>-90.423397740470918</v>
      </c>
      <c r="Y257">
        <v>10.007075985194861</v>
      </c>
      <c r="Z257">
        <v>-1.1819999999999999</v>
      </c>
      <c r="AA257">
        <v>0.25399999999999956</v>
      </c>
      <c r="AB257">
        <v>20.805</v>
      </c>
      <c r="AC257">
        <v>-0.72609694407377934</v>
      </c>
      <c r="AD257">
        <v>-0.2004239872997127</v>
      </c>
    </row>
    <row r="258" spans="1:30" x14ac:dyDescent="0.25">
      <c r="A258" t="s">
        <v>416</v>
      </c>
      <c r="B258" t="s">
        <v>777</v>
      </c>
      <c r="H258" t="s">
        <v>126</v>
      </c>
      <c r="I258" t="s">
        <v>126</v>
      </c>
      <c r="J258" t="s">
        <v>126</v>
      </c>
      <c r="K258" t="s">
        <v>126</v>
      </c>
      <c r="L258" t="s">
        <v>126</v>
      </c>
      <c r="M258" t="s">
        <v>126</v>
      </c>
      <c r="O258">
        <v>2228.0309999999999</v>
      </c>
      <c r="P258">
        <v>99.524999999999991</v>
      </c>
      <c r="Q258">
        <v>4.3366990854256517</v>
      </c>
      <c r="R258">
        <v>4.4669486196556507</v>
      </c>
      <c r="S258">
        <v>0.3808155440850669</v>
      </c>
      <c r="T258">
        <v>1.8570565062425746</v>
      </c>
      <c r="U258">
        <v>11.560294350371894</v>
      </c>
      <c r="V258">
        <v>1447.684</v>
      </c>
      <c r="W258">
        <v>96.62299999999999</v>
      </c>
      <c r="X258">
        <v>-11.514069048950304</v>
      </c>
      <c r="Y258">
        <v>18.052765658803995</v>
      </c>
      <c r="Z258">
        <v>207.64699999999999</v>
      </c>
      <c r="AA258">
        <v>-59.90300000000002</v>
      </c>
      <c r="AB258">
        <v>341.86500000000001</v>
      </c>
      <c r="AC258">
        <v>11.998429694462535</v>
      </c>
      <c r="AD258">
        <v>0.81352759805770503</v>
      </c>
    </row>
    <row r="259" spans="1:30" x14ac:dyDescent="0.25">
      <c r="A259" t="s">
        <v>417</v>
      </c>
      <c r="B259" t="s">
        <v>778</v>
      </c>
      <c r="H259" t="s">
        <v>126</v>
      </c>
      <c r="I259" t="s">
        <v>126</v>
      </c>
      <c r="J259" t="s">
        <v>126</v>
      </c>
      <c r="K259" t="s">
        <v>126</v>
      </c>
      <c r="L259" t="s">
        <v>126</v>
      </c>
      <c r="M259" t="s">
        <v>126</v>
      </c>
      <c r="O259">
        <v>508.02800000000002</v>
      </c>
      <c r="P259">
        <v>61.991</v>
      </c>
      <c r="Q259">
        <v>-2.6075334430385726</v>
      </c>
      <c r="R259">
        <v>12.202280189280906</v>
      </c>
      <c r="S259">
        <v>1.465646869680348</v>
      </c>
      <c r="T259">
        <v>0.22966536488245654</v>
      </c>
      <c r="U259">
        <v>144.37965260545906</v>
      </c>
      <c r="V259">
        <v>849.95099999999991</v>
      </c>
      <c r="W259">
        <v>-13.247</v>
      </c>
      <c r="X259">
        <v>-11.696181478603465</v>
      </c>
      <c r="Y259">
        <v>4.9762868683018189</v>
      </c>
      <c r="Z259">
        <v>78.841999999999999</v>
      </c>
      <c r="AA259">
        <v>2.7350000000000136</v>
      </c>
      <c r="AB259">
        <v>100.038</v>
      </c>
      <c r="AC259">
        <v>-0.28132664732994023</v>
      </c>
      <c r="AD259">
        <v>1.0760981203270705</v>
      </c>
    </row>
    <row r="260" spans="1:30" x14ac:dyDescent="0.25">
      <c r="A260" t="s">
        <v>418</v>
      </c>
      <c r="B260" t="s">
        <v>779</v>
      </c>
      <c r="H260" t="s">
        <v>126</v>
      </c>
      <c r="I260" t="s">
        <v>126</v>
      </c>
      <c r="J260" t="s">
        <v>126</v>
      </c>
      <c r="K260" t="s">
        <v>126</v>
      </c>
      <c r="L260" t="s">
        <v>126</v>
      </c>
      <c r="M260" t="s">
        <v>126</v>
      </c>
      <c r="O260">
        <v>347.089</v>
      </c>
      <c r="P260">
        <v>84.711000000000013</v>
      </c>
      <c r="Q260">
        <v>15.576984577442673</v>
      </c>
      <c r="R260">
        <v>24.406132144781314</v>
      </c>
      <c r="S260" t="s">
        <v>126</v>
      </c>
      <c r="T260">
        <v>0</v>
      </c>
      <c r="U260">
        <v>3372.0869565217395</v>
      </c>
      <c r="V260">
        <v>501.42099999999999</v>
      </c>
      <c r="W260">
        <v>54.065999999999995</v>
      </c>
      <c r="X260">
        <v>-46.281996674956375</v>
      </c>
      <c r="Y260">
        <v>0</v>
      </c>
      <c r="Z260">
        <v>98.670999999999992</v>
      </c>
      <c r="AA260">
        <v>-4.2400000000000091</v>
      </c>
      <c r="AB260">
        <v>92.927999999999997</v>
      </c>
      <c r="AC260">
        <v>1.0862564339102343</v>
      </c>
      <c r="AD260">
        <v>1.0428698720914225</v>
      </c>
    </row>
    <row r="261" spans="1:30" x14ac:dyDescent="0.25">
      <c r="A261" t="s">
        <v>419</v>
      </c>
      <c r="B261" t="s">
        <v>780</v>
      </c>
      <c r="H261" t="s">
        <v>126</v>
      </c>
      <c r="I261" t="s">
        <v>126</v>
      </c>
      <c r="J261" t="s">
        <v>126</v>
      </c>
      <c r="K261" t="s">
        <v>126</v>
      </c>
      <c r="L261" t="s">
        <v>126</v>
      </c>
      <c r="M261" t="s">
        <v>126</v>
      </c>
      <c r="O261">
        <v>74.673000000000002</v>
      </c>
      <c r="P261">
        <v>-14.881</v>
      </c>
      <c r="Q261">
        <v>-24.134560014998723</v>
      </c>
      <c r="R261">
        <v>-19.928220374164692</v>
      </c>
      <c r="S261" t="s">
        <v>126</v>
      </c>
      <c r="T261" t="s">
        <v>126</v>
      </c>
      <c r="U261" t="s">
        <v>126</v>
      </c>
      <c r="V261">
        <v>179.43599999999998</v>
      </c>
      <c r="W261">
        <v>-18.021999999999998</v>
      </c>
      <c r="X261">
        <v>-71.677058740440302</v>
      </c>
      <c r="Y261">
        <v>0</v>
      </c>
      <c r="Z261">
        <v>-10.802999999999999</v>
      </c>
      <c r="AA261">
        <v>7.8129999999999917</v>
      </c>
      <c r="AB261">
        <v>90.774000000000001</v>
      </c>
      <c r="AC261">
        <v>-0.34047312802193902</v>
      </c>
      <c r="AD261">
        <v>-0.29814202768489673</v>
      </c>
    </row>
    <row r="262" spans="1:30" x14ac:dyDescent="0.25">
      <c r="A262" t="s">
        <v>420</v>
      </c>
      <c r="B262" t="s">
        <v>781</v>
      </c>
      <c r="H262" t="s">
        <v>126</v>
      </c>
      <c r="I262" t="s">
        <v>126</v>
      </c>
      <c r="J262" t="s">
        <v>126</v>
      </c>
      <c r="K262" t="s">
        <v>126</v>
      </c>
      <c r="L262" t="s">
        <v>126</v>
      </c>
      <c r="M262" t="s">
        <v>126</v>
      </c>
      <c r="O262">
        <v>4.0346440000000001</v>
      </c>
      <c r="P262">
        <v>-0.45390900000000001</v>
      </c>
      <c r="Q262">
        <v>-49.930377996175125</v>
      </c>
      <c r="R262">
        <v>-11.250286270610244</v>
      </c>
      <c r="S262" t="s">
        <v>126</v>
      </c>
      <c r="T262" t="s">
        <v>126</v>
      </c>
      <c r="U262">
        <v>-11.169973442656765</v>
      </c>
      <c r="V262">
        <v>22.020197</v>
      </c>
      <c r="W262">
        <v>-2.014513</v>
      </c>
      <c r="X262">
        <v>-91.401402195887997</v>
      </c>
      <c r="Y262">
        <v>0</v>
      </c>
      <c r="Z262">
        <v>-0.41548499999999999</v>
      </c>
      <c r="AA262">
        <v>-1.3405479999999999</v>
      </c>
      <c r="AB262">
        <v>18.736494999999998</v>
      </c>
      <c r="AC262">
        <v>-0.67829418966252997</v>
      </c>
      <c r="AD262">
        <v>-1.4583661866649191E-2</v>
      </c>
    </row>
    <row r="263" spans="1:30" x14ac:dyDescent="0.25">
      <c r="A263" t="s">
        <v>421</v>
      </c>
      <c r="B263" t="s">
        <v>782</v>
      </c>
      <c r="H263" t="s">
        <v>126</v>
      </c>
      <c r="I263" t="s">
        <v>126</v>
      </c>
      <c r="J263" t="s">
        <v>126</v>
      </c>
      <c r="K263" t="s">
        <v>126</v>
      </c>
      <c r="L263" t="s">
        <v>126</v>
      </c>
      <c r="M263" t="s">
        <v>126</v>
      </c>
      <c r="O263">
        <v>333.99599999999998</v>
      </c>
      <c r="P263">
        <v>0.35400000000000009</v>
      </c>
      <c r="Q263">
        <v>19.084060886956735</v>
      </c>
      <c r="R263">
        <v>0.10598929328494956</v>
      </c>
      <c r="S263" t="s">
        <v>126</v>
      </c>
      <c r="T263">
        <v>0</v>
      </c>
      <c r="U263" t="s">
        <v>126</v>
      </c>
      <c r="V263">
        <v>682.18700000000001</v>
      </c>
      <c r="W263">
        <v>63.739999999999995</v>
      </c>
      <c r="X263">
        <v>-45.057567934835511</v>
      </c>
      <c r="Y263">
        <v>0</v>
      </c>
      <c r="Z263">
        <v>4.58</v>
      </c>
      <c r="AA263">
        <v>10.344999999999999</v>
      </c>
      <c r="AB263">
        <v>198.81799999999998</v>
      </c>
      <c r="AC263">
        <v>4.1328443439157088</v>
      </c>
      <c r="AD263">
        <v>0.87331952083904429</v>
      </c>
    </row>
    <row r="264" spans="1:30" x14ac:dyDescent="0.25">
      <c r="A264" t="s">
        <v>422</v>
      </c>
      <c r="B264" t="s">
        <v>783</v>
      </c>
      <c r="H264" t="s">
        <v>126</v>
      </c>
      <c r="I264" t="s">
        <v>126</v>
      </c>
      <c r="J264" t="s">
        <v>126</v>
      </c>
      <c r="K264" t="s">
        <v>126</v>
      </c>
      <c r="L264" t="s">
        <v>126</v>
      </c>
      <c r="M264" t="s">
        <v>126</v>
      </c>
      <c r="O264">
        <v>137.93100000000001</v>
      </c>
      <c r="P264">
        <v>4.9579999999999993</v>
      </c>
      <c r="Q264">
        <v>-21.375180343795083</v>
      </c>
      <c r="R264">
        <v>3.5945508986377237</v>
      </c>
      <c r="S264">
        <v>3.19298290807455E-2</v>
      </c>
      <c r="T264" t="s">
        <v>126</v>
      </c>
      <c r="U264" t="s">
        <v>126</v>
      </c>
      <c r="V264">
        <v>390.55899999999997</v>
      </c>
      <c r="W264">
        <v>-29.482999999999997</v>
      </c>
      <c r="X264">
        <v>-125.09460860549504</v>
      </c>
      <c r="Y264">
        <v>39.757885492332775</v>
      </c>
      <c r="Z264">
        <v>12.623999999999999</v>
      </c>
      <c r="AA264">
        <v>-25.919000000000011</v>
      </c>
      <c r="AB264">
        <v>243.786</v>
      </c>
      <c r="AC264">
        <v>-5.3742732794732966</v>
      </c>
      <c r="AD264">
        <v>-0.23473921176662613</v>
      </c>
    </row>
    <row r="265" spans="1:30" x14ac:dyDescent="0.25">
      <c r="A265" t="s">
        <v>423</v>
      </c>
      <c r="B265" t="s">
        <v>784</v>
      </c>
      <c r="H265" t="s">
        <v>126</v>
      </c>
      <c r="I265" t="s">
        <v>126</v>
      </c>
      <c r="J265" t="s">
        <v>126</v>
      </c>
      <c r="K265" t="s">
        <v>126</v>
      </c>
      <c r="L265" t="s">
        <v>126</v>
      </c>
      <c r="M265" t="s">
        <v>126</v>
      </c>
      <c r="O265">
        <v>1293.5409999999999</v>
      </c>
      <c r="P265">
        <v>195.35499999999999</v>
      </c>
      <c r="Q265">
        <v>9.8430587047492129</v>
      </c>
      <c r="R265">
        <v>15.102343103156374</v>
      </c>
      <c r="S265">
        <v>0.75682324455205807</v>
      </c>
      <c r="T265">
        <v>1.1018146712744672</v>
      </c>
      <c r="U265">
        <v>29.225200688073393</v>
      </c>
      <c r="V265">
        <v>1828.9059999999999</v>
      </c>
      <c r="W265">
        <v>127.324</v>
      </c>
      <c r="X265">
        <v>1.7498488904239689</v>
      </c>
      <c r="Y265">
        <v>14.113628584519928</v>
      </c>
      <c r="Z265">
        <v>224.68299999999999</v>
      </c>
      <c r="AA265">
        <v>9.3249999999998749</v>
      </c>
      <c r="AB265">
        <v>241.91299999999998</v>
      </c>
      <c r="AC265">
        <v>2.3142154656404599</v>
      </c>
      <c r="AD265">
        <v>1.307536595253292</v>
      </c>
    </row>
    <row r="266" spans="1:30" x14ac:dyDescent="0.25">
      <c r="A266" t="s">
        <v>424</v>
      </c>
      <c r="B266" t="s">
        <v>785</v>
      </c>
      <c r="H266" t="s">
        <v>126</v>
      </c>
      <c r="I266" t="s">
        <v>126</v>
      </c>
      <c r="J266" t="s">
        <v>126</v>
      </c>
      <c r="K266" t="s">
        <v>126</v>
      </c>
      <c r="L266" t="s">
        <v>126</v>
      </c>
      <c r="M266" t="s">
        <v>126</v>
      </c>
      <c r="O266">
        <v>266.31099999999998</v>
      </c>
      <c r="P266">
        <v>19.361000000000001</v>
      </c>
      <c r="Q266">
        <v>3.5308342501811794</v>
      </c>
      <c r="R266">
        <v>7.2700714578068508</v>
      </c>
      <c r="S266">
        <v>1.2511955538322348</v>
      </c>
      <c r="T266">
        <v>0.85406070091107245</v>
      </c>
      <c r="U266">
        <v>18.663449939686373</v>
      </c>
      <c r="V266">
        <v>234.81299999999999</v>
      </c>
      <c r="W266">
        <v>9.4029999999999987</v>
      </c>
      <c r="X266">
        <v>-94.244996495600049</v>
      </c>
      <c r="Y266">
        <v>6.5899247486297607</v>
      </c>
      <c r="Z266">
        <v>24.14</v>
      </c>
      <c r="AA266">
        <v>-0.5899999999999892</v>
      </c>
      <c r="AB266">
        <v>75.983999999999995</v>
      </c>
      <c r="AC266">
        <v>1.2530641640097484</v>
      </c>
      <c r="AD266">
        <v>0.74874048346960043</v>
      </c>
    </row>
    <row r="267" spans="1:30" x14ac:dyDescent="0.25">
      <c r="A267" t="s">
        <v>425</v>
      </c>
      <c r="B267" t="s">
        <v>785</v>
      </c>
      <c r="H267" t="s">
        <v>126</v>
      </c>
      <c r="I267" t="s">
        <v>126</v>
      </c>
      <c r="J267" t="s">
        <v>126</v>
      </c>
      <c r="K267" t="s">
        <v>126</v>
      </c>
      <c r="L267" t="s">
        <v>126</v>
      </c>
      <c r="M267" t="s">
        <v>126</v>
      </c>
      <c r="O267">
        <v>266.31099999999998</v>
      </c>
      <c r="P267">
        <v>19.361000000000001</v>
      </c>
      <c r="Q267">
        <v>3.5308342501811794</v>
      </c>
      <c r="R267">
        <v>7.2700714578068508</v>
      </c>
      <c r="S267">
        <v>1.2511955538322348</v>
      </c>
      <c r="T267">
        <v>0.85406070091107245</v>
      </c>
      <c r="U267">
        <v>18.663449939686373</v>
      </c>
      <c r="V267">
        <v>234.81299999999999</v>
      </c>
      <c r="W267">
        <v>9.4029999999999987</v>
      </c>
      <c r="X267">
        <v>-94.244996495600049</v>
      </c>
      <c r="Y267">
        <v>6.5899247486297607</v>
      </c>
      <c r="Z267">
        <v>24.14</v>
      </c>
      <c r="AA267">
        <v>-0.5899999999999892</v>
      </c>
      <c r="AB267">
        <v>75.983999999999995</v>
      </c>
      <c r="AC267">
        <v>1.2530641640097484</v>
      </c>
      <c r="AD267">
        <v>0.74874048346960043</v>
      </c>
    </row>
    <row r="268" spans="1:30" x14ac:dyDescent="0.25">
      <c r="A268" t="s">
        <v>426</v>
      </c>
      <c r="B268" t="s">
        <v>786</v>
      </c>
      <c r="H268" t="s">
        <v>126</v>
      </c>
      <c r="I268" t="s">
        <v>126</v>
      </c>
      <c r="J268" t="s">
        <v>126</v>
      </c>
      <c r="K268" t="s">
        <v>126</v>
      </c>
      <c r="L268" t="s">
        <v>126</v>
      </c>
      <c r="M268" t="s">
        <v>126</v>
      </c>
      <c r="O268">
        <v>470.45</v>
      </c>
      <c r="P268">
        <v>20.086000000000002</v>
      </c>
      <c r="Q268">
        <v>0.72738867042193656</v>
      </c>
      <c r="R268">
        <v>4.2695291741949202</v>
      </c>
      <c r="S268" t="s">
        <v>126</v>
      </c>
      <c r="T268">
        <v>0</v>
      </c>
      <c r="U268" t="s">
        <v>126</v>
      </c>
      <c r="V268">
        <v>467.92199999999997</v>
      </c>
      <c r="W268">
        <v>3.4219999999999997</v>
      </c>
      <c r="X268">
        <v>-83.658375280155781</v>
      </c>
      <c r="Y268">
        <v>0</v>
      </c>
      <c r="Z268">
        <v>29.724999999999998</v>
      </c>
      <c r="AA268">
        <v>-4.6690000000000111</v>
      </c>
      <c r="AB268">
        <v>227.69299999999998</v>
      </c>
      <c r="AC268">
        <v>-2.0903983993557935E-2</v>
      </c>
      <c r="AD268">
        <v>0.53160952924689353</v>
      </c>
    </row>
    <row r="269" spans="1:30" x14ac:dyDescent="0.25">
      <c r="A269" t="s">
        <v>427</v>
      </c>
      <c r="B269" t="s">
        <v>787</v>
      </c>
      <c r="H269" t="s">
        <v>126</v>
      </c>
      <c r="I269" t="s">
        <v>126</v>
      </c>
      <c r="J269" t="s">
        <v>126</v>
      </c>
      <c r="K269" t="s">
        <v>126</v>
      </c>
      <c r="L269" t="s">
        <v>126</v>
      </c>
      <c r="M269" t="s">
        <v>126</v>
      </c>
      <c r="O269">
        <v>460.90699999999998</v>
      </c>
      <c r="P269">
        <v>29.240999999999996</v>
      </c>
      <c r="Q269">
        <v>-2.6512940788488786</v>
      </c>
      <c r="R269">
        <v>6.3442299639623609</v>
      </c>
      <c r="S269" t="s">
        <v>126</v>
      </c>
      <c r="T269">
        <v>0</v>
      </c>
      <c r="U269" t="s">
        <v>126</v>
      </c>
      <c r="V269">
        <v>798.26299999999992</v>
      </c>
      <c r="W269">
        <v>-12.219999999999999</v>
      </c>
      <c r="X269">
        <v>-40.096708228419473</v>
      </c>
      <c r="Y269">
        <v>0</v>
      </c>
      <c r="Z269">
        <v>56.790999999999997</v>
      </c>
      <c r="AA269">
        <v>-13.457000000000008</v>
      </c>
      <c r="AB269">
        <v>91.257999999999996</v>
      </c>
      <c r="AC269">
        <v>0.55433505921995407</v>
      </c>
      <c r="AD269">
        <v>0.49940414879794981</v>
      </c>
    </row>
    <row r="270" spans="1:30" x14ac:dyDescent="0.25">
      <c r="A270" t="s">
        <v>79</v>
      </c>
      <c r="B270" t="s">
        <v>788</v>
      </c>
      <c r="H270" t="s">
        <v>132</v>
      </c>
      <c r="I270" t="s">
        <v>126</v>
      </c>
      <c r="J270" t="s">
        <v>126</v>
      </c>
      <c r="K270" t="s">
        <v>133</v>
      </c>
      <c r="L270" t="s">
        <v>126</v>
      </c>
      <c r="M270" t="s">
        <v>126</v>
      </c>
      <c r="O270">
        <v>24866</v>
      </c>
      <c r="P270">
        <v>7730</v>
      </c>
      <c r="Q270">
        <v>29.075846537440679</v>
      </c>
      <c r="R270">
        <v>31.086624306281667</v>
      </c>
      <c r="S270">
        <v>454.70588235294116</v>
      </c>
      <c r="T270">
        <v>1.4506769825918763E-3</v>
      </c>
      <c r="U270">
        <v>358.56521739130437</v>
      </c>
      <c r="V270">
        <v>45516</v>
      </c>
      <c r="W270">
        <v>7230</v>
      </c>
      <c r="X270">
        <v>-81.439299470723526</v>
      </c>
      <c r="Y270">
        <v>3.7349503471306791E-2</v>
      </c>
      <c r="Z270">
        <v>8778</v>
      </c>
      <c r="AA270">
        <v>1407</v>
      </c>
      <c r="AB270">
        <v>6142</v>
      </c>
      <c r="AC270">
        <v>8.077547092341014</v>
      </c>
      <c r="AD270">
        <v>3.570451298955398</v>
      </c>
    </row>
    <row r="271" spans="1:30" x14ac:dyDescent="0.25">
      <c r="A271" t="s">
        <v>428</v>
      </c>
      <c r="B271" t="s">
        <v>789</v>
      </c>
      <c r="H271" t="s">
        <v>126</v>
      </c>
      <c r="I271" t="s">
        <v>126</v>
      </c>
      <c r="J271" t="s">
        <v>126</v>
      </c>
      <c r="K271" t="s">
        <v>126</v>
      </c>
      <c r="L271" t="s">
        <v>126</v>
      </c>
      <c r="M271" t="s">
        <v>126</v>
      </c>
      <c r="O271">
        <v>444.66699999999997</v>
      </c>
      <c r="P271">
        <v>96.206000000000003</v>
      </c>
      <c r="Q271">
        <v>5.1922000058470728</v>
      </c>
      <c r="R271">
        <v>21.635516015355314</v>
      </c>
      <c r="S271" t="s">
        <v>126</v>
      </c>
      <c r="T271">
        <v>0</v>
      </c>
      <c r="U271" t="s">
        <v>126</v>
      </c>
      <c r="V271">
        <v>445.05799999999999</v>
      </c>
      <c r="W271">
        <v>23.087999999999997</v>
      </c>
      <c r="X271">
        <v>-38.564844623674126</v>
      </c>
      <c r="Y271">
        <v>0</v>
      </c>
      <c r="Z271">
        <v>104.14</v>
      </c>
      <c r="AA271">
        <v>-29.614999999999981</v>
      </c>
      <c r="AB271">
        <v>103.145</v>
      </c>
      <c r="AC271">
        <v>1.0179300814641119</v>
      </c>
      <c r="AD271">
        <v>2.2764284242369648</v>
      </c>
    </row>
    <row r="272" spans="1:30" x14ac:dyDescent="0.25">
      <c r="A272" t="s">
        <v>429</v>
      </c>
      <c r="B272" t="s">
        <v>790</v>
      </c>
      <c r="H272" t="s">
        <v>126</v>
      </c>
      <c r="I272" t="s">
        <v>126</v>
      </c>
      <c r="J272" t="s">
        <v>126</v>
      </c>
      <c r="K272" t="s">
        <v>126</v>
      </c>
      <c r="L272" t="s">
        <v>126</v>
      </c>
      <c r="M272" t="s">
        <v>126</v>
      </c>
      <c r="O272">
        <v>10.941000000000001</v>
      </c>
      <c r="P272">
        <v>-6.5940000000000003</v>
      </c>
      <c r="Q272">
        <v>-53.468604332327928</v>
      </c>
      <c r="R272">
        <v>-60.268714011516309</v>
      </c>
      <c r="S272" t="s">
        <v>126</v>
      </c>
      <c r="T272" t="s">
        <v>126</v>
      </c>
      <c r="U272" t="s">
        <v>126</v>
      </c>
      <c r="V272">
        <v>12.785</v>
      </c>
      <c r="W272">
        <v>-5.85</v>
      </c>
      <c r="X272">
        <v>-79.195440096459478</v>
      </c>
      <c r="Y272">
        <v>0</v>
      </c>
      <c r="Z272">
        <v>-6.2949999999999999</v>
      </c>
      <c r="AA272">
        <v>0.85500000000000087</v>
      </c>
      <c r="AB272">
        <v>5.4619999999999997</v>
      </c>
      <c r="AC272">
        <v>-1.2499718547358687</v>
      </c>
      <c r="AD272">
        <v>-1.30709582186795</v>
      </c>
    </row>
    <row r="273" spans="1:30" x14ac:dyDescent="0.25">
      <c r="A273" t="s">
        <v>430</v>
      </c>
      <c r="B273" t="s">
        <v>791</v>
      </c>
      <c r="H273" t="s">
        <v>126</v>
      </c>
      <c r="I273" t="s">
        <v>126</v>
      </c>
      <c r="J273" t="s">
        <v>126</v>
      </c>
      <c r="K273" t="s">
        <v>126</v>
      </c>
      <c r="L273" t="s">
        <v>126</v>
      </c>
      <c r="M273" t="s">
        <v>126</v>
      </c>
      <c r="O273">
        <v>107.962</v>
      </c>
      <c r="P273">
        <v>11.483000000000001</v>
      </c>
      <c r="Q273">
        <v>2.1387154739630612</v>
      </c>
      <c r="R273">
        <v>10.636149756395769</v>
      </c>
      <c r="S273">
        <v>14.264596273291925</v>
      </c>
      <c r="T273">
        <v>1.9082620679906709E-2</v>
      </c>
      <c r="U273">
        <v>277.23255813953489</v>
      </c>
      <c r="V273">
        <v>192.60299999999998</v>
      </c>
      <c r="W273">
        <v>2.3089999999999997</v>
      </c>
      <c r="X273">
        <v>-93.477312179369051</v>
      </c>
      <c r="Y273">
        <v>0.41795818341355018</v>
      </c>
      <c r="Z273">
        <v>25.145999999999997</v>
      </c>
      <c r="AA273">
        <v>-7.8030000000000044</v>
      </c>
      <c r="AB273">
        <v>42.369</v>
      </c>
      <c r="AC273">
        <v>0.75961280417884713</v>
      </c>
      <c r="AD273">
        <v>0.56706250731057617</v>
      </c>
    </row>
    <row r="274" spans="1:30" x14ac:dyDescent="0.25">
      <c r="A274" t="s">
        <v>431</v>
      </c>
      <c r="B274" t="s">
        <v>792</v>
      </c>
      <c r="H274" t="s">
        <v>126</v>
      </c>
      <c r="I274" t="s">
        <v>126</v>
      </c>
      <c r="J274" t="s">
        <v>126</v>
      </c>
      <c r="K274" t="s">
        <v>126</v>
      </c>
      <c r="L274" t="s">
        <v>126</v>
      </c>
      <c r="M274" t="s">
        <v>126</v>
      </c>
      <c r="O274">
        <v>67.504540000000006</v>
      </c>
      <c r="P274">
        <v>-4.5085420000000003</v>
      </c>
      <c r="Q274">
        <v>-18.969669299279719</v>
      </c>
      <c r="R274">
        <v>-6.6788722654802175</v>
      </c>
      <c r="S274">
        <v>-0.22355783236259183</v>
      </c>
      <c r="T274" t="s">
        <v>126</v>
      </c>
      <c r="U274">
        <v>-2.6184116928354864</v>
      </c>
      <c r="V274">
        <v>100.64654299999999</v>
      </c>
      <c r="W274">
        <v>-12.805387999999999</v>
      </c>
      <c r="X274">
        <v>32.400808878845822</v>
      </c>
      <c r="Y274">
        <v>20.03767680326586</v>
      </c>
      <c r="Z274">
        <v>-4.443435</v>
      </c>
      <c r="AA274" t="s">
        <v>126</v>
      </c>
      <c r="AB274">
        <v>2.676984</v>
      </c>
      <c r="AC274">
        <v>-0.66779066367448403</v>
      </c>
      <c r="AD274">
        <v>-0.66059043426128972</v>
      </c>
    </row>
    <row r="275" spans="1:30" x14ac:dyDescent="0.25">
      <c r="A275" t="s">
        <v>432</v>
      </c>
      <c r="B275" t="s">
        <v>793</v>
      </c>
      <c r="H275" t="s">
        <v>126</v>
      </c>
      <c r="I275" t="s">
        <v>126</v>
      </c>
      <c r="J275" t="s">
        <v>126</v>
      </c>
      <c r="K275" t="s">
        <v>126</v>
      </c>
      <c r="L275" t="s">
        <v>126</v>
      </c>
      <c r="M275" t="s">
        <v>126</v>
      </c>
      <c r="O275">
        <v>26.071999999999999</v>
      </c>
      <c r="P275">
        <v>-10.312999999999999</v>
      </c>
      <c r="Q275">
        <v>-45.224762196992948</v>
      </c>
      <c r="R275">
        <v>-39.55584535133476</v>
      </c>
      <c r="S275">
        <v>-7.8725190839694648</v>
      </c>
      <c r="T275" t="s">
        <v>126</v>
      </c>
      <c r="U275">
        <v>-193.57407407407408</v>
      </c>
      <c r="V275">
        <v>49.125999999999998</v>
      </c>
      <c r="W275">
        <v>-11.790999999999999</v>
      </c>
      <c r="X275">
        <v>-88.910783782452299</v>
      </c>
      <c r="Y275">
        <v>2.666612384480723</v>
      </c>
      <c r="Z275">
        <v>-9.0559999999999992</v>
      </c>
      <c r="AA275">
        <v>-0.50499999999999812</v>
      </c>
      <c r="AB275">
        <v>37.405999999999999</v>
      </c>
      <c r="AC275">
        <v>-1.95889089886527</v>
      </c>
      <c r="AD275">
        <v>-1.7370345139289338</v>
      </c>
    </row>
    <row r="276" spans="1:30" x14ac:dyDescent="0.25">
      <c r="A276" t="s">
        <v>433</v>
      </c>
      <c r="B276" t="s">
        <v>794</v>
      </c>
      <c r="H276" t="s">
        <v>126</v>
      </c>
      <c r="I276" t="s">
        <v>126</v>
      </c>
      <c r="J276" t="s">
        <v>126</v>
      </c>
      <c r="K276" t="s">
        <v>126</v>
      </c>
      <c r="L276" t="s">
        <v>126</v>
      </c>
      <c r="M276" t="s">
        <v>126</v>
      </c>
      <c r="O276">
        <v>82.471999999999994</v>
      </c>
      <c r="P276">
        <v>1.397</v>
      </c>
      <c r="Q276">
        <v>-11.743379571248425</v>
      </c>
      <c r="R276">
        <v>1.6939082355223591</v>
      </c>
      <c r="S276" t="s">
        <v>126</v>
      </c>
      <c r="T276" t="s">
        <v>126</v>
      </c>
      <c r="U276" t="s">
        <v>126</v>
      </c>
      <c r="V276">
        <v>89.146000000000001</v>
      </c>
      <c r="W276">
        <v>-9.6849999999999987</v>
      </c>
      <c r="X276">
        <v>-81.42727025774596</v>
      </c>
      <c r="Y276">
        <v>0</v>
      </c>
      <c r="Z276">
        <v>2.367</v>
      </c>
      <c r="AA276">
        <v>-8.2399999999999984</v>
      </c>
      <c r="AB276">
        <v>37.725000000000001</v>
      </c>
      <c r="AC276">
        <v>-0.73726335757946027</v>
      </c>
      <c r="AD276">
        <v>-0.48079650347041802</v>
      </c>
    </row>
    <row r="277" spans="1:30" x14ac:dyDescent="0.25">
      <c r="A277" t="s">
        <v>434</v>
      </c>
      <c r="B277" t="s">
        <v>795</v>
      </c>
      <c r="H277" t="s">
        <v>126</v>
      </c>
      <c r="I277" t="s">
        <v>126</v>
      </c>
      <c r="J277" t="s">
        <v>126</v>
      </c>
      <c r="K277" t="s">
        <v>126</v>
      </c>
      <c r="L277" t="s">
        <v>126</v>
      </c>
      <c r="M277" t="s">
        <v>126</v>
      </c>
      <c r="O277">
        <v>237.863</v>
      </c>
      <c r="P277">
        <v>-8.1379999999999999</v>
      </c>
      <c r="Q277">
        <v>-14.615976423403387</v>
      </c>
      <c r="R277">
        <v>-3.4212971332237463</v>
      </c>
      <c r="S277">
        <v>-0.24660606060606061</v>
      </c>
      <c r="T277" t="s">
        <v>126</v>
      </c>
      <c r="U277">
        <v>-10.670491803278686</v>
      </c>
      <c r="V277">
        <v>176.185</v>
      </c>
      <c r="W277">
        <v>-34.765999999999998</v>
      </c>
      <c r="X277">
        <v>9.2659238808913447</v>
      </c>
      <c r="Y277">
        <v>18.730311888072197</v>
      </c>
      <c r="Z277">
        <v>-2.0910000000000002</v>
      </c>
      <c r="AA277">
        <v>-9.1859999999999999</v>
      </c>
      <c r="AB277">
        <v>25.481999999999999</v>
      </c>
      <c r="AC277">
        <v>-0.95511204952919082</v>
      </c>
      <c r="AD277">
        <v>-0.61005048992979394</v>
      </c>
    </row>
    <row r="278" spans="1:30" x14ac:dyDescent="0.25">
      <c r="A278" t="s">
        <v>435</v>
      </c>
      <c r="B278" t="s">
        <v>796</v>
      </c>
      <c r="H278" t="s">
        <v>126</v>
      </c>
      <c r="I278" t="s">
        <v>126</v>
      </c>
      <c r="J278" t="s">
        <v>126</v>
      </c>
      <c r="K278" t="s">
        <v>126</v>
      </c>
      <c r="L278" t="s">
        <v>126</v>
      </c>
      <c r="M278" t="s">
        <v>161</v>
      </c>
      <c r="O278">
        <v>271.50099999999998</v>
      </c>
      <c r="P278">
        <v>44.403999999999996</v>
      </c>
      <c r="Q278">
        <v>8.2740026740233006</v>
      </c>
      <c r="R278">
        <v>16.355004217295701</v>
      </c>
      <c r="S278">
        <v>0.1622502521229483</v>
      </c>
      <c r="T278">
        <v>1.1037668170248729</v>
      </c>
      <c r="U278">
        <v>2.0320510871217881</v>
      </c>
      <c r="V278">
        <v>713.37900000000002</v>
      </c>
      <c r="W278">
        <v>22.463999999999999</v>
      </c>
      <c r="X278">
        <v>-33.502729044261386</v>
      </c>
      <c r="Y278">
        <v>38.363338421792619</v>
      </c>
      <c r="Z278">
        <v>51.341999999999999</v>
      </c>
      <c r="AA278">
        <v>4.2019999999999982</v>
      </c>
      <c r="AB278">
        <v>338.69599999999997</v>
      </c>
      <c r="AC278">
        <v>-0.20481008446858795</v>
      </c>
      <c r="AD278">
        <v>0.14529411272527523</v>
      </c>
    </row>
    <row r="279" spans="1:30" x14ac:dyDescent="0.25">
      <c r="A279" t="s">
        <v>436</v>
      </c>
      <c r="B279" t="s">
        <v>797</v>
      </c>
      <c r="H279" t="s">
        <v>126</v>
      </c>
      <c r="I279" t="s">
        <v>126</v>
      </c>
      <c r="J279" t="s">
        <v>126</v>
      </c>
      <c r="K279" t="s">
        <v>126</v>
      </c>
      <c r="L279" t="s">
        <v>126</v>
      </c>
      <c r="M279" t="s">
        <v>126</v>
      </c>
      <c r="O279">
        <v>170.77799999999999</v>
      </c>
      <c r="P279">
        <v>-5.1979999999999995</v>
      </c>
      <c r="Q279">
        <v>4.5298574757872796</v>
      </c>
      <c r="R279">
        <v>-3.0437175748632725</v>
      </c>
      <c r="S279" t="s">
        <v>126</v>
      </c>
      <c r="T279">
        <v>0</v>
      </c>
      <c r="U279" t="s">
        <v>126</v>
      </c>
      <c r="V279">
        <v>86.524000000000001</v>
      </c>
      <c r="W279">
        <v>7.7359999999999998</v>
      </c>
      <c r="X279">
        <v>-15.17970608361302</v>
      </c>
      <c r="Y279">
        <v>0</v>
      </c>
      <c r="Z279">
        <v>-3.7919999999999998</v>
      </c>
      <c r="AA279">
        <v>7.4889999999999972</v>
      </c>
      <c r="AB279">
        <v>9.3170000000000002</v>
      </c>
      <c r="AC279">
        <v>3.4814206230409703</v>
      </c>
      <c r="AD279">
        <v>0.15940667544161533</v>
      </c>
    </row>
    <row r="280" spans="1:30" x14ac:dyDescent="0.25">
      <c r="A280" t="s">
        <v>437</v>
      </c>
      <c r="B280" t="s">
        <v>798</v>
      </c>
      <c r="H280" t="s">
        <v>126</v>
      </c>
      <c r="I280" t="s">
        <v>126</v>
      </c>
      <c r="J280" t="s">
        <v>126</v>
      </c>
      <c r="K280" t="s">
        <v>126</v>
      </c>
      <c r="L280" t="s">
        <v>126</v>
      </c>
      <c r="M280" t="s">
        <v>126</v>
      </c>
      <c r="O280">
        <v>514.07000000000005</v>
      </c>
      <c r="P280">
        <v>6.9390000000000001</v>
      </c>
      <c r="Q280">
        <v>1.1990584939794189</v>
      </c>
      <c r="R280">
        <v>1.3498161728947418</v>
      </c>
      <c r="S280" t="s">
        <v>126</v>
      </c>
      <c r="T280" t="s">
        <v>126</v>
      </c>
      <c r="U280" t="s">
        <v>126</v>
      </c>
      <c r="V280">
        <v>186.00899999999999</v>
      </c>
      <c r="W280">
        <v>6.1639999999999997</v>
      </c>
      <c r="X280">
        <v>-102.43594324213964</v>
      </c>
      <c r="Y280">
        <v>0</v>
      </c>
      <c r="Z280">
        <v>26.686999999999998</v>
      </c>
      <c r="AA280">
        <v>3.3899999999999864</v>
      </c>
      <c r="AB280">
        <v>79.731999999999999</v>
      </c>
      <c r="AC280">
        <v>-0.30935517481046898</v>
      </c>
      <c r="AD280">
        <v>0.27949060613957477</v>
      </c>
    </row>
    <row r="281" spans="1:30" x14ac:dyDescent="0.25">
      <c r="A281" t="s">
        <v>438</v>
      </c>
      <c r="B281" t="s">
        <v>799</v>
      </c>
      <c r="H281" t="s">
        <v>126</v>
      </c>
      <c r="I281" t="s">
        <v>126</v>
      </c>
      <c r="J281" t="s">
        <v>126</v>
      </c>
      <c r="K281" t="s">
        <v>126</v>
      </c>
      <c r="L281" t="s">
        <v>126</v>
      </c>
      <c r="M281" t="s">
        <v>126</v>
      </c>
      <c r="O281">
        <v>206.196</v>
      </c>
      <c r="P281">
        <v>-57.606000000000002</v>
      </c>
      <c r="Q281">
        <v>-34.34014238879513</v>
      </c>
      <c r="R281">
        <v>-27.937496362684051</v>
      </c>
      <c r="S281" t="s">
        <v>126</v>
      </c>
      <c r="T281" t="s">
        <v>126</v>
      </c>
      <c r="U281" t="s">
        <v>126</v>
      </c>
      <c r="V281">
        <v>342.78100000000001</v>
      </c>
      <c r="W281">
        <v>-70.807999999999993</v>
      </c>
      <c r="X281">
        <v>-84.078429331439779</v>
      </c>
      <c r="Y281">
        <v>0</v>
      </c>
      <c r="Z281">
        <v>-49.878999999999998</v>
      </c>
      <c r="AA281">
        <v>-0.86500000000000199</v>
      </c>
      <c r="AB281">
        <v>151.23499999999999</v>
      </c>
      <c r="AC281">
        <v>-0.23324565548093185</v>
      </c>
      <c r="AD281">
        <v>-1.269249710786799</v>
      </c>
    </row>
    <row r="282" spans="1:30" x14ac:dyDescent="0.25">
      <c r="A282" t="s">
        <v>439</v>
      </c>
      <c r="B282" t="s">
        <v>800</v>
      </c>
      <c r="H282" t="s">
        <v>126</v>
      </c>
      <c r="I282" t="s">
        <v>126</v>
      </c>
      <c r="J282" t="s">
        <v>126</v>
      </c>
      <c r="K282" t="s">
        <v>126</v>
      </c>
      <c r="L282" t="s">
        <v>126</v>
      </c>
      <c r="M282" t="s">
        <v>126</v>
      </c>
      <c r="O282">
        <v>377.02199999999999</v>
      </c>
      <c r="P282">
        <v>36.257000000000005</v>
      </c>
      <c r="Q282">
        <v>5.7182339492125127</v>
      </c>
      <c r="R282">
        <v>9.6166801937287492</v>
      </c>
      <c r="S282" t="s">
        <v>126</v>
      </c>
      <c r="T282">
        <v>0.66130568193841932</v>
      </c>
      <c r="U282" t="s">
        <v>126</v>
      </c>
      <c r="V282">
        <v>503.21299999999997</v>
      </c>
      <c r="W282">
        <v>21.558999999999997</v>
      </c>
      <c r="X282">
        <v>-10.97028972604482</v>
      </c>
      <c r="Y282">
        <v>0</v>
      </c>
      <c r="Z282">
        <v>69.209000000000003</v>
      </c>
      <c r="AA282">
        <v>7.3949999999999818</v>
      </c>
      <c r="AB282">
        <v>34.501999999999995</v>
      </c>
      <c r="AC282">
        <v>0.44275648394354195</v>
      </c>
      <c r="AD282">
        <v>1.9891472027462123</v>
      </c>
    </row>
    <row r="283" spans="1:30" x14ac:dyDescent="0.25">
      <c r="A283" t="s">
        <v>440</v>
      </c>
      <c r="B283" t="s">
        <v>801</v>
      </c>
      <c r="H283" t="s">
        <v>150</v>
      </c>
      <c r="I283" t="s">
        <v>126</v>
      </c>
      <c r="J283" t="s">
        <v>160</v>
      </c>
      <c r="K283" t="s">
        <v>133</v>
      </c>
      <c r="L283" t="s">
        <v>135</v>
      </c>
      <c r="M283" t="s">
        <v>130</v>
      </c>
      <c r="O283">
        <v>3104.183</v>
      </c>
      <c r="P283">
        <v>25.975000000000009</v>
      </c>
      <c r="Q283">
        <v>7.9302347831941606</v>
      </c>
      <c r="R283">
        <v>0.836774120597916</v>
      </c>
      <c r="S283">
        <v>2.8348476167089586E-2</v>
      </c>
      <c r="T283">
        <v>0.99328464693586349</v>
      </c>
      <c r="U283">
        <v>24.855178156858788</v>
      </c>
      <c r="V283">
        <v>3018.5529999999999</v>
      </c>
      <c r="W283">
        <v>246.16899999999998</v>
      </c>
      <c r="X283">
        <v>65.051568567177583</v>
      </c>
      <c r="Y283">
        <v>30.35477594728335</v>
      </c>
      <c r="Z283">
        <v>134.34199999999998</v>
      </c>
      <c r="AA283">
        <v>103.45199999999988</v>
      </c>
      <c r="AB283">
        <v>42.274000000000001</v>
      </c>
      <c r="AC283">
        <v>3.8995136569477085</v>
      </c>
      <c r="AD283">
        <v>0.24136473948940804</v>
      </c>
    </row>
    <row r="284" spans="1:30" x14ac:dyDescent="0.25">
      <c r="A284" t="s">
        <v>441</v>
      </c>
      <c r="B284" t="s">
        <v>802</v>
      </c>
      <c r="H284" t="s">
        <v>126</v>
      </c>
      <c r="I284" t="s">
        <v>126</v>
      </c>
      <c r="J284" t="s">
        <v>126</v>
      </c>
      <c r="K284" t="s">
        <v>126</v>
      </c>
      <c r="L284" t="s">
        <v>126</v>
      </c>
      <c r="M284" t="s">
        <v>126</v>
      </c>
      <c r="O284" t="s">
        <v>126</v>
      </c>
      <c r="P284" t="s">
        <v>126</v>
      </c>
      <c r="Q284" t="s">
        <v>126</v>
      </c>
      <c r="R284" t="s">
        <v>126</v>
      </c>
      <c r="S284" t="s">
        <v>126</v>
      </c>
      <c r="T284" t="s">
        <v>126</v>
      </c>
      <c r="U284" t="s">
        <v>126</v>
      </c>
      <c r="V284">
        <v>4.882193</v>
      </c>
      <c r="W284" t="s">
        <v>126</v>
      </c>
      <c r="X284" t="s">
        <v>126</v>
      </c>
      <c r="Y284">
        <v>158.55258077671243</v>
      </c>
      <c r="Z284" t="s">
        <v>126</v>
      </c>
      <c r="AA284" t="s">
        <v>126</v>
      </c>
      <c r="AB284">
        <v>3.3389789999999997</v>
      </c>
      <c r="AC284" t="e">
        <v>#DIV/0!</v>
      </c>
      <c r="AD284" t="e">
        <v>#DIV/0!</v>
      </c>
    </row>
    <row r="285" spans="1:30" x14ac:dyDescent="0.25">
      <c r="A285" t="s">
        <v>442</v>
      </c>
      <c r="B285" t="s">
        <v>803</v>
      </c>
      <c r="H285" t="s">
        <v>132</v>
      </c>
      <c r="I285" t="s">
        <v>126</v>
      </c>
      <c r="J285" t="s">
        <v>126</v>
      </c>
      <c r="K285" t="s">
        <v>126</v>
      </c>
      <c r="L285" t="s">
        <v>126</v>
      </c>
      <c r="M285" t="s">
        <v>151</v>
      </c>
      <c r="O285">
        <v>1148.231</v>
      </c>
      <c r="P285">
        <v>64.095999999999989</v>
      </c>
      <c r="Q285">
        <v>2.3811410770132491</v>
      </c>
      <c r="R285">
        <v>5.5821520234168895</v>
      </c>
      <c r="S285">
        <v>0.7337836290784201</v>
      </c>
      <c r="T285">
        <v>0</v>
      </c>
      <c r="U285">
        <v>16.99431723215778</v>
      </c>
      <c r="V285">
        <v>920.31200000000001</v>
      </c>
      <c r="W285">
        <v>27.340999999999998</v>
      </c>
      <c r="X285">
        <v>-23.155876164890714</v>
      </c>
      <c r="Y285">
        <v>9.4913464129556058</v>
      </c>
      <c r="Z285">
        <v>130.84899999999999</v>
      </c>
      <c r="AA285">
        <v>9.872999999999962</v>
      </c>
      <c r="AB285">
        <v>171.898</v>
      </c>
      <c r="AC285">
        <v>0.24142785157909993</v>
      </c>
      <c r="AD285">
        <v>0.72902214194223003</v>
      </c>
    </row>
    <row r="286" spans="1:30" x14ac:dyDescent="0.25">
      <c r="A286" t="s">
        <v>443</v>
      </c>
      <c r="B286" t="s">
        <v>804</v>
      </c>
      <c r="H286" t="s">
        <v>132</v>
      </c>
      <c r="I286" t="s">
        <v>126</v>
      </c>
      <c r="J286" t="s">
        <v>126</v>
      </c>
      <c r="K286" t="s">
        <v>126</v>
      </c>
      <c r="L286" t="s">
        <v>126</v>
      </c>
      <c r="M286" t="s">
        <v>126</v>
      </c>
      <c r="O286">
        <v>1041.0329999999999</v>
      </c>
      <c r="P286">
        <v>191.721</v>
      </c>
      <c r="Q286">
        <v>0.82485377504843749</v>
      </c>
      <c r="R286">
        <v>18.416419076052346</v>
      </c>
      <c r="S286">
        <v>0.36518285714285714</v>
      </c>
      <c r="T286">
        <v>3.0304804848768772</v>
      </c>
      <c r="U286">
        <v>5.6752442722371965</v>
      </c>
      <c r="V286">
        <v>1897.598</v>
      </c>
      <c r="W286">
        <v>8.5869999999999997</v>
      </c>
      <c r="X286">
        <v>7.9213022800037187</v>
      </c>
      <c r="Y286">
        <v>27.666555297802802</v>
      </c>
      <c r="Z286">
        <v>217.346</v>
      </c>
      <c r="AA286">
        <v>-40.244000000000028</v>
      </c>
      <c r="AB286">
        <v>208.02199999999999</v>
      </c>
      <c r="AC286">
        <v>0.93986207324614102</v>
      </c>
      <c r="AD286">
        <v>1.3231618742717435</v>
      </c>
    </row>
    <row r="287" spans="1:30" x14ac:dyDescent="0.25">
      <c r="A287" t="s">
        <v>444</v>
      </c>
      <c r="B287" t="s">
        <v>805</v>
      </c>
      <c r="H287" t="s">
        <v>126</v>
      </c>
      <c r="I287" t="s">
        <v>126</v>
      </c>
      <c r="J287" t="s">
        <v>126</v>
      </c>
      <c r="K287" t="s">
        <v>126</v>
      </c>
      <c r="L287" t="s">
        <v>126</v>
      </c>
      <c r="M287" t="s">
        <v>126</v>
      </c>
      <c r="O287">
        <v>240.60499999999999</v>
      </c>
      <c r="P287">
        <v>-26.024000000000001</v>
      </c>
      <c r="Q287">
        <v>-6.1021175786039361</v>
      </c>
      <c r="R287">
        <v>-10.81606782901436</v>
      </c>
      <c r="S287">
        <v>-0.94888062422518771</v>
      </c>
      <c r="T287" t="s">
        <v>126</v>
      </c>
      <c r="U287">
        <v>-7.4460196292257361</v>
      </c>
      <c r="V287">
        <v>237.50799999999998</v>
      </c>
      <c r="W287">
        <v>-14.681999999999999</v>
      </c>
      <c r="X287">
        <v>-60.381931590380468</v>
      </c>
      <c r="Y287">
        <v>11.547400508614448</v>
      </c>
      <c r="Z287">
        <v>-6.1379999999999999</v>
      </c>
      <c r="AA287">
        <v>9.3960000000000043</v>
      </c>
      <c r="AB287">
        <v>113.87299999999999</v>
      </c>
      <c r="AC287">
        <v>-1.3090518060532188</v>
      </c>
      <c r="AD287">
        <v>-3.6345624344036511</v>
      </c>
    </row>
    <row r="288" spans="1:30" x14ac:dyDescent="0.25">
      <c r="A288" t="s">
        <v>445</v>
      </c>
      <c r="B288" t="s">
        <v>806</v>
      </c>
      <c r="H288" t="s">
        <v>126</v>
      </c>
      <c r="I288" t="s">
        <v>126</v>
      </c>
      <c r="J288" t="s">
        <v>126</v>
      </c>
      <c r="K288" t="s">
        <v>126</v>
      </c>
      <c r="L288" t="s">
        <v>126</v>
      </c>
      <c r="M288" t="s">
        <v>126</v>
      </c>
      <c r="O288">
        <v>41.512999999999998</v>
      </c>
      <c r="P288">
        <v>-8.3089999999999993</v>
      </c>
      <c r="Q288">
        <v>-84.03150820224991</v>
      </c>
      <c r="R288">
        <v>-20.015416857369981</v>
      </c>
      <c r="S288" t="s">
        <v>126</v>
      </c>
      <c r="T288" t="s">
        <v>126</v>
      </c>
      <c r="U288">
        <v>-233.93684210526317</v>
      </c>
      <c r="V288">
        <v>202.69499999999999</v>
      </c>
      <c r="W288">
        <v>-34.884</v>
      </c>
      <c r="X288">
        <v>-17.691313696748065</v>
      </c>
      <c r="Y288">
        <v>0</v>
      </c>
      <c r="Z288">
        <v>0.41199999999999998</v>
      </c>
      <c r="AA288">
        <v>-25.272999999999996</v>
      </c>
      <c r="AB288">
        <v>21.070999999999998</v>
      </c>
      <c r="AC288">
        <v>-1.0791598973056347</v>
      </c>
      <c r="AD288">
        <v>-0.72982464840445971</v>
      </c>
    </row>
    <row r="289" spans="1:30" x14ac:dyDescent="0.25">
      <c r="A289" t="s">
        <v>446</v>
      </c>
      <c r="B289" t="s">
        <v>807</v>
      </c>
      <c r="H289" t="s">
        <v>126</v>
      </c>
      <c r="I289" t="s">
        <v>126</v>
      </c>
      <c r="J289" t="s">
        <v>126</v>
      </c>
      <c r="K289" t="s">
        <v>126</v>
      </c>
      <c r="L289" t="s">
        <v>126</v>
      </c>
      <c r="M289" t="s">
        <v>126</v>
      </c>
      <c r="O289">
        <v>3049.5250000000001</v>
      </c>
      <c r="P289">
        <v>-82.933999999999997</v>
      </c>
      <c r="Q289">
        <v>5.796312540477615</v>
      </c>
      <c r="R289">
        <v>-2.7195710807420825</v>
      </c>
      <c r="S289">
        <v>-2.2236313449063121E-2</v>
      </c>
      <c r="T289" t="s">
        <v>126</v>
      </c>
      <c r="U289">
        <v>1.7632850241545892</v>
      </c>
      <c r="V289">
        <v>4755.7079999999996</v>
      </c>
      <c r="W289">
        <v>176.76</v>
      </c>
      <c r="X289" t="s">
        <v>126</v>
      </c>
      <c r="Y289">
        <v>78.425021048390704</v>
      </c>
      <c r="Z289">
        <v>143.09199999999998</v>
      </c>
      <c r="AA289">
        <v>36.322000000000116</v>
      </c>
      <c r="AB289">
        <v>308.23599999999999</v>
      </c>
      <c r="AC289">
        <v>0.458756837550021</v>
      </c>
      <c r="AD289">
        <v>-1.0164290633319195</v>
      </c>
    </row>
    <row r="290" spans="1:30" x14ac:dyDescent="0.25">
      <c r="A290" t="s">
        <v>106</v>
      </c>
      <c r="B290" t="s">
        <v>808</v>
      </c>
      <c r="H290" t="s">
        <v>151</v>
      </c>
      <c r="I290" t="s">
        <v>126</v>
      </c>
      <c r="J290" t="s">
        <v>126</v>
      </c>
      <c r="K290" t="s">
        <v>126</v>
      </c>
      <c r="L290" t="s">
        <v>126</v>
      </c>
      <c r="M290" t="s">
        <v>143</v>
      </c>
      <c r="O290">
        <v>6170.0029999999997</v>
      </c>
      <c r="P290">
        <v>1650.2570000000001</v>
      </c>
      <c r="Q290">
        <v>25.319436635606174</v>
      </c>
      <c r="R290">
        <v>26.74645376995765</v>
      </c>
      <c r="S290">
        <v>0.831211722994737</v>
      </c>
      <c r="T290">
        <v>0.89767034251077193</v>
      </c>
      <c r="U290">
        <v>2.4302623751451242</v>
      </c>
      <c r="V290">
        <v>10488.716999999999</v>
      </c>
      <c r="W290">
        <v>1562.21</v>
      </c>
      <c r="X290">
        <v>-58.85941538319743</v>
      </c>
      <c r="Y290">
        <v>18.928559136451103</v>
      </c>
      <c r="Z290">
        <v>1863.672</v>
      </c>
      <c r="AA290">
        <v>-241.61599999999976</v>
      </c>
      <c r="AB290">
        <v>986.24599999999998</v>
      </c>
      <c r="AC290">
        <v>2.698033183229601</v>
      </c>
      <c r="AD290">
        <v>0.96869104949079821</v>
      </c>
    </row>
    <row r="291" spans="1:30" x14ac:dyDescent="0.25">
      <c r="A291" t="s">
        <v>447</v>
      </c>
      <c r="B291" t="s">
        <v>809</v>
      </c>
      <c r="H291" t="s">
        <v>134</v>
      </c>
      <c r="I291" t="s">
        <v>150</v>
      </c>
      <c r="J291" t="s">
        <v>160</v>
      </c>
      <c r="K291" t="s">
        <v>133</v>
      </c>
      <c r="L291" t="s">
        <v>135</v>
      </c>
      <c r="M291" t="s">
        <v>150</v>
      </c>
      <c r="O291">
        <v>5917.1239999999998</v>
      </c>
      <c r="P291">
        <v>241.93900000000002</v>
      </c>
      <c r="Q291">
        <v>2.6639462008908379</v>
      </c>
      <c r="R291">
        <v>4.0887938126698042</v>
      </c>
      <c r="S291">
        <v>0.41370318375275522</v>
      </c>
      <c r="T291">
        <v>2.5077026073943594</v>
      </c>
      <c r="U291">
        <v>6.1859818554287385</v>
      </c>
      <c r="V291">
        <v>2995.848</v>
      </c>
      <c r="W291">
        <v>157.62899999999999</v>
      </c>
      <c r="X291">
        <v>16.667643857804041</v>
      </c>
      <c r="Y291">
        <v>19.520783430935083</v>
      </c>
      <c r="Z291">
        <v>317.88900000000001</v>
      </c>
      <c r="AA291">
        <v>-139.83899999999994</v>
      </c>
      <c r="AB291">
        <v>402.875</v>
      </c>
      <c r="AC291">
        <v>5.5819110165860213</v>
      </c>
      <c r="AD291">
        <v>1.0661514975438602</v>
      </c>
    </row>
    <row r="292" spans="1:30" x14ac:dyDescent="0.25">
      <c r="A292" t="s">
        <v>448</v>
      </c>
      <c r="B292" t="s">
        <v>810</v>
      </c>
      <c r="H292" t="s">
        <v>126</v>
      </c>
      <c r="I292" t="s">
        <v>126</v>
      </c>
      <c r="J292" t="s">
        <v>126</v>
      </c>
      <c r="K292" t="s">
        <v>126</v>
      </c>
      <c r="L292" t="s">
        <v>126</v>
      </c>
      <c r="M292" t="s">
        <v>126</v>
      </c>
      <c r="O292">
        <v>1305.232</v>
      </c>
      <c r="P292">
        <v>118.66300000000001</v>
      </c>
      <c r="Q292">
        <v>9.2193571717518417</v>
      </c>
      <c r="R292">
        <v>9.0913339544234297</v>
      </c>
      <c r="S292" t="s">
        <v>126</v>
      </c>
      <c r="T292">
        <v>0</v>
      </c>
      <c r="U292">
        <v>61.1893852615502</v>
      </c>
      <c r="V292">
        <v>950.64799999999991</v>
      </c>
      <c r="W292">
        <v>120.33399999999999</v>
      </c>
      <c r="X292">
        <v>-58.219056190287333</v>
      </c>
      <c r="Y292">
        <v>0</v>
      </c>
      <c r="Z292">
        <v>155.28199999999998</v>
      </c>
      <c r="AA292">
        <v>-27.932000000000016</v>
      </c>
      <c r="AB292">
        <v>337.63</v>
      </c>
      <c r="AC292">
        <v>3.3054514706503433</v>
      </c>
      <c r="AD292">
        <v>0.56926520645437717</v>
      </c>
    </row>
    <row r="293" spans="1:30" x14ac:dyDescent="0.25">
      <c r="A293" t="s">
        <v>449</v>
      </c>
      <c r="B293" t="s">
        <v>811</v>
      </c>
      <c r="H293" t="s">
        <v>126</v>
      </c>
      <c r="I293" t="s">
        <v>126</v>
      </c>
      <c r="J293" t="s">
        <v>126</v>
      </c>
      <c r="K293" t="s">
        <v>126</v>
      </c>
      <c r="L293" t="s">
        <v>126</v>
      </c>
      <c r="M293" t="s">
        <v>126</v>
      </c>
      <c r="O293">
        <v>2913.634</v>
      </c>
      <c r="P293">
        <v>36.494</v>
      </c>
      <c r="Q293">
        <v>4.1798661053515982</v>
      </c>
      <c r="R293">
        <v>1.252525197056322</v>
      </c>
      <c r="S293">
        <v>2.2069424286405415</v>
      </c>
      <c r="T293">
        <v>0.12802626179729176</v>
      </c>
      <c r="U293">
        <v>176.69083447332423</v>
      </c>
      <c r="V293">
        <v>1335.124</v>
      </c>
      <c r="W293">
        <v>121.786</v>
      </c>
      <c r="X293">
        <v>-22.215978959512508</v>
      </c>
      <c r="Y293">
        <v>1.2385366452853819</v>
      </c>
      <c r="Z293">
        <v>47.722000000000001</v>
      </c>
      <c r="AA293">
        <v>56.903999999999996</v>
      </c>
      <c r="AB293">
        <v>194.851</v>
      </c>
      <c r="AC293">
        <v>1.6037648428553788</v>
      </c>
      <c r="AD293">
        <v>0.47467492734113209</v>
      </c>
    </row>
    <row r="294" spans="1:30" x14ac:dyDescent="0.25">
      <c r="A294" t="s">
        <v>450</v>
      </c>
      <c r="B294" t="s">
        <v>812</v>
      </c>
      <c r="H294" t="s">
        <v>136</v>
      </c>
      <c r="I294" t="s">
        <v>126</v>
      </c>
      <c r="J294" t="s">
        <v>126</v>
      </c>
      <c r="K294" t="s">
        <v>133</v>
      </c>
      <c r="L294" t="s">
        <v>899</v>
      </c>
      <c r="M294" t="s">
        <v>900</v>
      </c>
      <c r="O294">
        <v>1090.9000000000001</v>
      </c>
      <c r="P294">
        <v>57.499999999999986</v>
      </c>
      <c r="Q294">
        <v>-1.6775139792831608</v>
      </c>
      <c r="R294">
        <v>5.2708772573104756</v>
      </c>
      <c r="S294">
        <v>1.8010399047798029E-2</v>
      </c>
      <c r="T294">
        <v>12.104383741669013</v>
      </c>
      <c r="U294">
        <v>1.5456066945606695</v>
      </c>
      <c r="V294">
        <v>4241.8999999999996</v>
      </c>
      <c r="W294">
        <v>-18.3</v>
      </c>
      <c r="X294">
        <v>810.37333333333345</v>
      </c>
      <c r="Y294">
        <v>75.263443268346734</v>
      </c>
      <c r="Z294">
        <v>171.2</v>
      </c>
      <c r="AA294">
        <v>245.2999999999999</v>
      </c>
      <c r="AB294">
        <v>153.69999999999999</v>
      </c>
      <c r="AC294">
        <v>0.5113363344941334</v>
      </c>
      <c r="AD294">
        <v>1.1039003202227162</v>
      </c>
    </row>
    <row r="295" spans="1:30" x14ac:dyDescent="0.25">
      <c r="A295" t="s">
        <v>451</v>
      </c>
      <c r="B295" t="s">
        <v>813</v>
      </c>
      <c r="H295" t="s">
        <v>126</v>
      </c>
      <c r="I295" t="s">
        <v>126</v>
      </c>
      <c r="J295" t="s">
        <v>126</v>
      </c>
      <c r="K295" t="s">
        <v>126</v>
      </c>
      <c r="L295" t="s">
        <v>126</v>
      </c>
      <c r="M295" t="s">
        <v>126</v>
      </c>
      <c r="O295">
        <v>90.230999999999995</v>
      </c>
      <c r="P295">
        <v>15.145</v>
      </c>
      <c r="Q295">
        <v>-5.6776495882789737</v>
      </c>
      <c r="R295">
        <v>16.784697055335752</v>
      </c>
      <c r="S295" t="s">
        <v>126</v>
      </c>
      <c r="T295">
        <v>0</v>
      </c>
      <c r="U295" t="s">
        <v>126</v>
      </c>
      <c r="V295">
        <v>173.44499999999999</v>
      </c>
      <c r="W295">
        <v>-5.1229999999999993</v>
      </c>
      <c r="X295">
        <v>-38.80969391805305</v>
      </c>
      <c r="Y295">
        <v>0</v>
      </c>
      <c r="Z295">
        <v>18.018000000000001</v>
      </c>
      <c r="AA295">
        <v>-11.349000000000004</v>
      </c>
      <c r="AB295">
        <v>19.117000000000001</v>
      </c>
      <c r="AC295">
        <v>-3.333563311538907E-2</v>
      </c>
      <c r="AD295">
        <v>0.98621276999388796</v>
      </c>
    </row>
    <row r="296" spans="1:30" x14ac:dyDescent="0.25">
      <c r="A296" t="s">
        <v>452</v>
      </c>
      <c r="B296" t="s">
        <v>814</v>
      </c>
      <c r="H296" t="s">
        <v>126</v>
      </c>
      <c r="I296" t="s">
        <v>126</v>
      </c>
      <c r="J296" t="s">
        <v>126</v>
      </c>
      <c r="K296" t="s">
        <v>126</v>
      </c>
      <c r="L296" t="s">
        <v>126</v>
      </c>
      <c r="M296" t="s">
        <v>126</v>
      </c>
      <c r="O296">
        <v>146.31899999999999</v>
      </c>
      <c r="P296">
        <v>5.0489999999999995</v>
      </c>
      <c r="Q296">
        <v>-1.1133208947573454</v>
      </c>
      <c r="R296">
        <v>3.4506796793307775</v>
      </c>
      <c r="S296" t="s">
        <v>126</v>
      </c>
      <c r="T296" t="s">
        <v>126</v>
      </c>
      <c r="U296" t="s">
        <v>126</v>
      </c>
      <c r="V296">
        <v>254.32</v>
      </c>
      <c r="W296">
        <v>-1.629</v>
      </c>
      <c r="X296">
        <v>-62.660131773959229</v>
      </c>
      <c r="Y296">
        <v>0</v>
      </c>
      <c r="Z296">
        <v>7.3639999999999999</v>
      </c>
      <c r="AA296">
        <v>0.43499999999998806</v>
      </c>
      <c r="AB296">
        <v>115.73399999999999</v>
      </c>
      <c r="AC296">
        <v>-0.51034138354460656</v>
      </c>
      <c r="AD296">
        <v>2.1912642742083796E-3</v>
      </c>
    </row>
    <row r="297" spans="1:30" x14ac:dyDescent="0.25">
      <c r="A297" t="s">
        <v>453</v>
      </c>
      <c r="B297" t="s">
        <v>815</v>
      </c>
      <c r="H297" t="s">
        <v>126</v>
      </c>
      <c r="I297" t="s">
        <v>126</v>
      </c>
      <c r="J297" t="s">
        <v>126</v>
      </c>
      <c r="K297" t="s">
        <v>126</v>
      </c>
      <c r="L297" t="s">
        <v>126</v>
      </c>
      <c r="M297" t="s">
        <v>126</v>
      </c>
      <c r="O297">
        <v>15.789</v>
      </c>
      <c r="P297">
        <v>-9.4640000000000004</v>
      </c>
      <c r="Q297">
        <v>-56.444359997466599</v>
      </c>
      <c r="R297">
        <v>-59.940464880613085</v>
      </c>
      <c r="S297">
        <v>-1.3619225787883149</v>
      </c>
      <c r="T297" t="s">
        <v>126</v>
      </c>
      <c r="U297" t="s">
        <v>126</v>
      </c>
      <c r="V297">
        <v>21.8</v>
      </c>
      <c r="W297">
        <v>-8.911999999999999</v>
      </c>
      <c r="X297">
        <v>-147.78866132383496</v>
      </c>
      <c r="Y297">
        <v>31.876146788990823</v>
      </c>
      <c r="Z297">
        <v>-9.343</v>
      </c>
      <c r="AA297">
        <v>0.43200000000000172</v>
      </c>
      <c r="AB297">
        <v>16.907</v>
      </c>
      <c r="AC297">
        <v>-1.833508387224037</v>
      </c>
      <c r="AD297">
        <v>-0.92139270753521563</v>
      </c>
    </row>
    <row r="298" spans="1:30" x14ac:dyDescent="0.25">
      <c r="A298" t="s">
        <v>454</v>
      </c>
      <c r="B298" t="s">
        <v>816</v>
      </c>
      <c r="H298" t="s">
        <v>132</v>
      </c>
      <c r="I298" t="s">
        <v>126</v>
      </c>
      <c r="J298" t="s">
        <v>126</v>
      </c>
      <c r="K298" t="s">
        <v>126</v>
      </c>
      <c r="L298" t="s">
        <v>126</v>
      </c>
      <c r="M298" t="s">
        <v>126</v>
      </c>
      <c r="O298">
        <v>594.97699999999998</v>
      </c>
      <c r="P298">
        <v>80.819999999999993</v>
      </c>
      <c r="Q298">
        <v>-18.306085781467186</v>
      </c>
      <c r="R298">
        <v>13.583718362222404</v>
      </c>
      <c r="S298">
        <v>0.27694964738779115</v>
      </c>
      <c r="T298" t="s">
        <v>126</v>
      </c>
      <c r="U298">
        <v>-0.81677121162099753</v>
      </c>
      <c r="V298">
        <v>948.93999999999994</v>
      </c>
      <c r="W298">
        <v>-108.917</v>
      </c>
      <c r="X298">
        <v>9.0750462355578048</v>
      </c>
      <c r="Y298">
        <v>30.752418487997129</v>
      </c>
      <c r="Z298">
        <v>117.98099999999999</v>
      </c>
      <c r="AA298">
        <v>-10.554000000000002</v>
      </c>
      <c r="AB298">
        <v>243.19399999999999</v>
      </c>
      <c r="AC298">
        <v>-7.1440584516804392E-2</v>
      </c>
      <c r="AD298">
        <v>1.3429515253388233</v>
      </c>
    </row>
    <row r="299" spans="1:30" x14ac:dyDescent="0.25">
      <c r="A299" t="s">
        <v>455</v>
      </c>
      <c r="B299" t="s">
        <v>817</v>
      </c>
      <c r="H299" t="s">
        <v>126</v>
      </c>
      <c r="I299" t="s">
        <v>126</v>
      </c>
      <c r="J299" t="s">
        <v>126</v>
      </c>
      <c r="K299" t="s">
        <v>126</v>
      </c>
      <c r="L299" t="s">
        <v>126</v>
      </c>
      <c r="M299" t="s">
        <v>126</v>
      </c>
      <c r="O299">
        <v>199.19300000000001</v>
      </c>
      <c r="P299">
        <v>-0.42299999999999827</v>
      </c>
      <c r="Q299">
        <v>-4.8053897476316925</v>
      </c>
      <c r="R299">
        <v>-0.21235685992981596</v>
      </c>
      <c r="S299" t="s">
        <v>126</v>
      </c>
      <c r="T299">
        <v>0</v>
      </c>
      <c r="U299" t="s">
        <v>126</v>
      </c>
      <c r="V299">
        <v>215.77499999999998</v>
      </c>
      <c r="W299">
        <v>-9.5719999999999992</v>
      </c>
      <c r="X299">
        <v>-55.320062377281545</v>
      </c>
      <c r="Y299">
        <v>0</v>
      </c>
      <c r="Z299">
        <v>21.433999999999997</v>
      </c>
      <c r="AA299">
        <v>-8.2019999999999982</v>
      </c>
      <c r="AB299">
        <v>64.325999999999993</v>
      </c>
      <c r="AC299">
        <v>-0.56371345759254454</v>
      </c>
      <c r="AD299">
        <v>-0.6461396788950452</v>
      </c>
    </row>
    <row r="300" spans="1:30" x14ac:dyDescent="0.25">
      <c r="A300" t="s">
        <v>456</v>
      </c>
      <c r="B300" t="s">
        <v>818</v>
      </c>
      <c r="H300" t="s">
        <v>126</v>
      </c>
      <c r="I300" t="s">
        <v>126</v>
      </c>
      <c r="J300" t="s">
        <v>126</v>
      </c>
      <c r="K300" t="s">
        <v>126</v>
      </c>
      <c r="L300" t="s">
        <v>126</v>
      </c>
      <c r="M300" t="s">
        <v>126</v>
      </c>
      <c r="O300">
        <v>222.48594</v>
      </c>
      <c r="P300">
        <v>-6.6692080000000011</v>
      </c>
      <c r="Q300">
        <v>1.6299834497406893</v>
      </c>
      <c r="R300">
        <v>-2.9975862744405339</v>
      </c>
      <c r="S300">
        <v>-0.225971597587665</v>
      </c>
      <c r="T300">
        <v>3.8488203366865443</v>
      </c>
      <c r="U300">
        <v>9.0729629683304385</v>
      </c>
      <c r="V300">
        <v>125.47943099999999</v>
      </c>
      <c r="W300">
        <v>3.626484</v>
      </c>
      <c r="X300">
        <v>43.448382796171906</v>
      </c>
      <c r="Y300">
        <v>23.520571271956115</v>
      </c>
      <c r="Z300">
        <v>1.696831</v>
      </c>
      <c r="AA300">
        <v>7.091368999999986</v>
      </c>
      <c r="AB300">
        <v>5.4403189999999997</v>
      </c>
      <c r="AC300">
        <v>1.2169131190753975</v>
      </c>
      <c r="AD300">
        <v>6.5357956978163753E-2</v>
      </c>
    </row>
    <row r="301" spans="1:30" x14ac:dyDescent="0.25">
      <c r="A301" t="s">
        <v>457</v>
      </c>
      <c r="B301" t="s">
        <v>819</v>
      </c>
      <c r="H301" t="s">
        <v>126</v>
      </c>
      <c r="I301" t="s">
        <v>126</v>
      </c>
      <c r="J301" t="s">
        <v>126</v>
      </c>
      <c r="K301" t="s">
        <v>126</v>
      </c>
      <c r="L301" t="s">
        <v>126</v>
      </c>
      <c r="M301" t="s">
        <v>126</v>
      </c>
      <c r="O301">
        <v>529.94600000000003</v>
      </c>
      <c r="P301">
        <v>-49.841999999999999</v>
      </c>
      <c r="Q301">
        <v>-10.349545047986021</v>
      </c>
      <c r="R301">
        <v>-9.4051091998052634</v>
      </c>
      <c r="S301" t="s">
        <v>126</v>
      </c>
      <c r="T301" t="s">
        <v>126</v>
      </c>
      <c r="U301" t="s">
        <v>126</v>
      </c>
      <c r="V301">
        <v>364.93799999999999</v>
      </c>
      <c r="W301">
        <v>-54.846999999999994</v>
      </c>
      <c r="X301">
        <v>-133.04240919271592</v>
      </c>
      <c r="Y301">
        <v>0</v>
      </c>
      <c r="Z301">
        <v>-33.08</v>
      </c>
      <c r="AA301">
        <v>-7.5120000000000005</v>
      </c>
      <c r="AB301">
        <v>109.297</v>
      </c>
      <c r="AC301">
        <v>-0.94346315239495449</v>
      </c>
      <c r="AD301">
        <v>-0.14146115781416244</v>
      </c>
    </row>
    <row r="302" spans="1:30" x14ac:dyDescent="0.25">
      <c r="A302" t="s">
        <v>458</v>
      </c>
      <c r="B302" t="s">
        <v>820</v>
      </c>
      <c r="H302" t="s">
        <v>126</v>
      </c>
      <c r="I302" t="s">
        <v>126</v>
      </c>
      <c r="J302" t="s">
        <v>126</v>
      </c>
      <c r="K302" t="s">
        <v>126</v>
      </c>
      <c r="L302" t="s">
        <v>126</v>
      </c>
      <c r="M302" t="s">
        <v>126</v>
      </c>
      <c r="O302">
        <v>580.08699999999999</v>
      </c>
      <c r="P302">
        <v>109.67800000000001</v>
      </c>
      <c r="Q302">
        <v>11.086268094268618</v>
      </c>
      <c r="R302">
        <v>18.90716392541119</v>
      </c>
      <c r="S302">
        <v>1.1545052631578949</v>
      </c>
      <c r="T302">
        <v>1.0676010857356797</v>
      </c>
      <c r="U302">
        <v>28.45794108715457</v>
      </c>
      <c r="V302">
        <v>991.15</v>
      </c>
      <c r="W302">
        <v>64.31</v>
      </c>
      <c r="X302">
        <v>-24.424895946447283</v>
      </c>
      <c r="Y302">
        <v>9.5848257075114773</v>
      </c>
      <c r="Z302">
        <v>120.14999999999999</v>
      </c>
      <c r="AA302">
        <v>-2.0360000000000298</v>
      </c>
      <c r="AB302">
        <v>95.8</v>
      </c>
      <c r="AC302">
        <v>3.1171221897492534</v>
      </c>
      <c r="AD302">
        <v>0.80267766096610471</v>
      </c>
    </row>
    <row r="303" spans="1:30" x14ac:dyDescent="0.25">
      <c r="A303" t="s">
        <v>459</v>
      </c>
      <c r="B303" t="s">
        <v>821</v>
      </c>
      <c r="H303" t="s">
        <v>126</v>
      </c>
      <c r="I303" t="s">
        <v>126</v>
      </c>
      <c r="J303" t="s">
        <v>126</v>
      </c>
      <c r="K303" t="s">
        <v>126</v>
      </c>
      <c r="L303" t="s">
        <v>126</v>
      </c>
      <c r="M303" t="s">
        <v>126</v>
      </c>
      <c r="O303">
        <v>10.07077</v>
      </c>
      <c r="P303">
        <v>2.5092319999999999</v>
      </c>
      <c r="Q303">
        <v>40.437533574890509</v>
      </c>
      <c r="R303">
        <v>24.915989542011189</v>
      </c>
      <c r="S303" t="s">
        <v>126</v>
      </c>
      <c r="T303">
        <v>0</v>
      </c>
      <c r="U303" t="s">
        <v>126</v>
      </c>
      <c r="V303">
        <v>16.063181</v>
      </c>
      <c r="W303">
        <v>4.0723710000000004</v>
      </c>
      <c r="X303">
        <v>-71.471321769299806</v>
      </c>
      <c r="Y303">
        <v>0</v>
      </c>
      <c r="Z303">
        <v>2.5623819999999999</v>
      </c>
      <c r="AA303">
        <v>1.6124409999999998</v>
      </c>
      <c r="AB303">
        <v>10.179297999999999</v>
      </c>
      <c r="AC303">
        <v>2.3716265699051529</v>
      </c>
      <c r="AD303">
        <v>0.31344814536041882</v>
      </c>
    </row>
    <row r="304" spans="1:30" x14ac:dyDescent="0.25">
      <c r="A304" t="s">
        <v>460</v>
      </c>
      <c r="B304" t="s">
        <v>822</v>
      </c>
      <c r="H304" t="s">
        <v>126</v>
      </c>
      <c r="I304" t="s">
        <v>126</v>
      </c>
      <c r="J304" t="s">
        <v>126</v>
      </c>
      <c r="K304" t="s">
        <v>126</v>
      </c>
      <c r="L304" t="s">
        <v>126</v>
      </c>
      <c r="M304" t="s">
        <v>126</v>
      </c>
      <c r="O304">
        <v>1792</v>
      </c>
      <c r="P304">
        <v>375.9</v>
      </c>
      <c r="Q304">
        <v>19.2578125</v>
      </c>
      <c r="R304">
        <v>20.9765625</v>
      </c>
      <c r="S304" t="s">
        <v>126</v>
      </c>
      <c r="T304">
        <v>0</v>
      </c>
      <c r="U304" t="s">
        <v>126</v>
      </c>
      <c r="V304">
        <v>2333.1</v>
      </c>
      <c r="W304">
        <v>345.09999999999997</v>
      </c>
      <c r="X304">
        <v>-24.325353386321453</v>
      </c>
      <c r="Y304">
        <v>0</v>
      </c>
      <c r="Z304">
        <v>499.7</v>
      </c>
      <c r="AA304">
        <v>-11.865999999999985</v>
      </c>
      <c r="AB304">
        <v>511.09999999999997</v>
      </c>
      <c r="AC304">
        <v>5.4199694149367996</v>
      </c>
      <c r="AD304">
        <v>1.6469830664448868</v>
      </c>
    </row>
    <row r="305" spans="1:30" x14ac:dyDescent="0.25">
      <c r="A305" t="s">
        <v>461</v>
      </c>
      <c r="B305" t="s">
        <v>823</v>
      </c>
      <c r="H305" t="s">
        <v>126</v>
      </c>
      <c r="I305" t="s">
        <v>126</v>
      </c>
      <c r="J305" t="s">
        <v>126</v>
      </c>
      <c r="K305" t="s">
        <v>126</v>
      </c>
      <c r="L305" t="s">
        <v>126</v>
      </c>
      <c r="M305" t="s">
        <v>126</v>
      </c>
      <c r="O305">
        <v>42.674999999999997</v>
      </c>
      <c r="P305">
        <v>-17.403000000000002</v>
      </c>
      <c r="Q305">
        <v>-65.213825424721733</v>
      </c>
      <c r="R305">
        <v>-40.780316344463976</v>
      </c>
      <c r="S305" t="s">
        <v>126</v>
      </c>
      <c r="T305" t="s">
        <v>126</v>
      </c>
      <c r="U305" t="s">
        <v>126</v>
      </c>
      <c r="V305">
        <v>31.538</v>
      </c>
      <c r="W305">
        <v>-27.83</v>
      </c>
      <c r="X305">
        <v>-81.674096087171904</v>
      </c>
      <c r="Y305">
        <v>0</v>
      </c>
      <c r="Z305">
        <v>-16.574000000000002</v>
      </c>
      <c r="AA305">
        <v>-2.9369999999999994</v>
      </c>
      <c r="AB305">
        <v>11.763</v>
      </c>
      <c r="AC305">
        <v>-0.54087644756219844</v>
      </c>
      <c r="AD305">
        <v>-1.409426931939433</v>
      </c>
    </row>
    <row r="306" spans="1:30" x14ac:dyDescent="0.25">
      <c r="A306" t="s">
        <v>462</v>
      </c>
      <c r="B306" t="s">
        <v>824</v>
      </c>
      <c r="H306" t="s">
        <v>126</v>
      </c>
      <c r="I306" t="s">
        <v>126</v>
      </c>
      <c r="J306" t="s">
        <v>126</v>
      </c>
      <c r="K306" t="s">
        <v>126</v>
      </c>
      <c r="L306" t="s">
        <v>126</v>
      </c>
      <c r="M306" t="s">
        <v>126</v>
      </c>
      <c r="O306">
        <v>5.7539290000000003</v>
      </c>
      <c r="P306">
        <v>1.9485429999999999</v>
      </c>
      <c r="Q306">
        <v>33.73552228399064</v>
      </c>
      <c r="R306">
        <v>33.864564543636178</v>
      </c>
      <c r="S306" t="s">
        <v>126</v>
      </c>
      <c r="T306">
        <v>0</v>
      </c>
      <c r="U306" t="s">
        <v>126</v>
      </c>
      <c r="V306">
        <v>2.46366</v>
      </c>
      <c r="W306">
        <v>1.9411179999999999</v>
      </c>
      <c r="X306">
        <v>-92.316269218525306</v>
      </c>
      <c r="Y306">
        <v>0</v>
      </c>
      <c r="Z306">
        <v>1.9485429999999999</v>
      </c>
      <c r="AA306">
        <v>-3.2008000000000036E-2</v>
      </c>
      <c r="AB306">
        <v>1.7312429999999999</v>
      </c>
      <c r="AC306">
        <v>3.6261894844712619</v>
      </c>
      <c r="AD306">
        <v>1.5727016340250632</v>
      </c>
    </row>
    <row r="307" spans="1:30" x14ac:dyDescent="0.25">
      <c r="A307" t="s">
        <v>463</v>
      </c>
      <c r="B307" t="s">
        <v>825</v>
      </c>
      <c r="H307" t="s">
        <v>126</v>
      </c>
      <c r="I307" t="s">
        <v>126</v>
      </c>
      <c r="J307" t="s">
        <v>126</v>
      </c>
      <c r="K307" t="s">
        <v>126</v>
      </c>
      <c r="L307" t="s">
        <v>126</v>
      </c>
      <c r="M307" t="s">
        <v>126</v>
      </c>
      <c r="O307">
        <v>27.756</v>
      </c>
      <c r="P307">
        <v>-0.14900000000000002</v>
      </c>
      <c r="Q307">
        <v>-2.298602104049575</v>
      </c>
      <c r="R307">
        <v>-0.53682086756016723</v>
      </c>
      <c r="S307">
        <v>-0.13081650570676034</v>
      </c>
      <c r="T307" t="s">
        <v>126</v>
      </c>
      <c r="U307">
        <v>6.1739130434782608</v>
      </c>
      <c r="V307">
        <v>24.332999999999998</v>
      </c>
      <c r="W307">
        <v>-0.63800000000000001</v>
      </c>
      <c r="X307">
        <v>-21.889013452914782</v>
      </c>
      <c r="Y307">
        <v>4.6808860395347889</v>
      </c>
      <c r="Z307">
        <v>1.0129999999999999</v>
      </c>
      <c r="AA307">
        <v>0.29999999999999982</v>
      </c>
      <c r="AB307">
        <v>3.4819999999999998</v>
      </c>
      <c r="AC307">
        <v>-0.36184946625415781</v>
      </c>
      <c r="AD307">
        <v>-0.1967266324968682</v>
      </c>
    </row>
    <row r="308" spans="1:30" x14ac:dyDescent="0.25">
      <c r="A308" t="s">
        <v>464</v>
      </c>
      <c r="B308" t="s">
        <v>826</v>
      </c>
      <c r="H308" t="s">
        <v>126</v>
      </c>
      <c r="I308" t="s">
        <v>126</v>
      </c>
      <c r="J308" t="s">
        <v>126</v>
      </c>
      <c r="K308" t="s">
        <v>126</v>
      </c>
      <c r="L308" t="s">
        <v>126</v>
      </c>
      <c r="M308" t="s">
        <v>126</v>
      </c>
      <c r="O308">
        <v>276.733</v>
      </c>
      <c r="P308">
        <v>27.158000000000001</v>
      </c>
      <c r="Q308">
        <v>-7.6156439600625871</v>
      </c>
      <c r="R308">
        <v>9.8137916330903803</v>
      </c>
      <c r="S308">
        <v>3.6586285868247339</v>
      </c>
      <c r="T308">
        <v>1.3699522362136347</v>
      </c>
      <c r="U308">
        <v>-43.298969072164937</v>
      </c>
      <c r="V308">
        <v>417.48399999999998</v>
      </c>
      <c r="W308">
        <v>-21.074999999999999</v>
      </c>
      <c r="X308">
        <v>-65.294057363923997</v>
      </c>
      <c r="Y308">
        <v>1.7780322120129155</v>
      </c>
      <c r="Z308">
        <v>34.106999999999999</v>
      </c>
      <c r="AA308">
        <v>-21.972999999999999</v>
      </c>
      <c r="AB308">
        <v>72.423000000000002</v>
      </c>
      <c r="AC308">
        <v>-0.93897845692016257</v>
      </c>
      <c r="AD308">
        <v>-0.1009330965390671</v>
      </c>
    </row>
    <row r="309" spans="1:30" x14ac:dyDescent="0.25">
      <c r="A309" t="s">
        <v>465</v>
      </c>
      <c r="B309" t="s">
        <v>827</v>
      </c>
      <c r="H309" t="s">
        <v>132</v>
      </c>
      <c r="I309" t="s">
        <v>126</v>
      </c>
      <c r="J309" t="s">
        <v>133</v>
      </c>
      <c r="K309" t="s">
        <v>133</v>
      </c>
      <c r="L309" t="s">
        <v>126</v>
      </c>
      <c r="M309" t="s">
        <v>126</v>
      </c>
      <c r="O309">
        <v>107.07899999999999</v>
      </c>
      <c r="P309">
        <v>-35.626999999999995</v>
      </c>
      <c r="Q309">
        <v>-5.3465198591693985</v>
      </c>
      <c r="R309">
        <v>-33.271696597838982</v>
      </c>
      <c r="S309">
        <v>-0.92492016926711484</v>
      </c>
      <c r="T309" t="s">
        <v>126</v>
      </c>
      <c r="U309" t="s">
        <v>126</v>
      </c>
      <c r="V309">
        <v>202.68799999999999</v>
      </c>
      <c r="W309">
        <v>-5.7249999999999996</v>
      </c>
      <c r="X309">
        <v>74.921684988812132</v>
      </c>
      <c r="Y309">
        <v>19.004085096305655</v>
      </c>
      <c r="Z309">
        <v>-25.119</v>
      </c>
      <c r="AA309">
        <v>9.0289999999999964</v>
      </c>
      <c r="AB309">
        <v>1.2999999999999999E-2</v>
      </c>
      <c r="AC309">
        <v>-0.85539480114626443</v>
      </c>
      <c r="AD309">
        <v>0.15247148212144937</v>
      </c>
    </row>
    <row r="310" spans="1:30" x14ac:dyDescent="0.25">
      <c r="A310" t="s">
        <v>466</v>
      </c>
      <c r="B310" t="s">
        <v>828</v>
      </c>
      <c r="H310" t="s">
        <v>126</v>
      </c>
      <c r="I310" t="s">
        <v>126</v>
      </c>
      <c r="J310" t="s">
        <v>126</v>
      </c>
      <c r="K310" t="s">
        <v>126</v>
      </c>
      <c r="L310" t="s">
        <v>126</v>
      </c>
      <c r="M310" t="s">
        <v>126</v>
      </c>
      <c r="O310">
        <v>302.62299999999999</v>
      </c>
      <c r="P310">
        <v>64.539999999999992</v>
      </c>
      <c r="Q310">
        <v>-25.876090052639753</v>
      </c>
      <c r="R310">
        <v>21.326865439837682</v>
      </c>
      <c r="S310" t="s">
        <v>126</v>
      </c>
      <c r="T310" t="s">
        <v>126</v>
      </c>
      <c r="U310" t="s">
        <v>126</v>
      </c>
      <c r="V310">
        <v>1040.3309999999999</v>
      </c>
      <c r="W310">
        <v>-78.307000000000002</v>
      </c>
      <c r="X310">
        <v>-114.33862312525798</v>
      </c>
      <c r="Y310">
        <v>0</v>
      </c>
      <c r="Z310">
        <v>73.847999999999999</v>
      </c>
      <c r="AA310">
        <v>-66.337000000000003</v>
      </c>
      <c r="AB310">
        <v>897.45299999999997</v>
      </c>
      <c r="AC310">
        <v>-1.2237747779236638</v>
      </c>
      <c r="AD310">
        <v>1.6323425755900931</v>
      </c>
    </row>
    <row r="311" spans="1:30" x14ac:dyDescent="0.25">
      <c r="A311" t="s">
        <v>467</v>
      </c>
      <c r="B311" t="s">
        <v>829</v>
      </c>
      <c r="H311" t="s">
        <v>126</v>
      </c>
      <c r="I311" t="s">
        <v>126</v>
      </c>
      <c r="J311" t="s">
        <v>126</v>
      </c>
      <c r="K311" t="s">
        <v>126</v>
      </c>
      <c r="L311" t="s">
        <v>126</v>
      </c>
      <c r="M311" t="s">
        <v>126</v>
      </c>
      <c r="O311">
        <v>104.39100000000001</v>
      </c>
      <c r="P311">
        <v>12.541999999999998</v>
      </c>
      <c r="Q311">
        <v>1.6974643407956624</v>
      </c>
      <c r="R311">
        <v>12.014445689762525</v>
      </c>
      <c r="S311" t="s">
        <v>126</v>
      </c>
      <c r="T311">
        <v>0</v>
      </c>
      <c r="U311" t="s">
        <v>126</v>
      </c>
      <c r="V311">
        <v>223.32999999999998</v>
      </c>
      <c r="W311">
        <v>1.772</v>
      </c>
      <c r="X311">
        <v>-68.108085675898593</v>
      </c>
      <c r="Y311">
        <v>0</v>
      </c>
      <c r="Z311">
        <v>18.242999999999999</v>
      </c>
      <c r="AA311">
        <v>-5.1239999999999988</v>
      </c>
      <c r="AB311">
        <v>131.29400000000001</v>
      </c>
      <c r="AC311">
        <v>1.9660713094568216</v>
      </c>
      <c r="AD311">
        <v>0.64621270694374977</v>
      </c>
    </row>
    <row r="312" spans="1:30" x14ac:dyDescent="0.25">
      <c r="A312" t="s">
        <v>468</v>
      </c>
      <c r="B312" t="s">
        <v>830</v>
      </c>
      <c r="H312" t="s">
        <v>150</v>
      </c>
      <c r="I312" t="s">
        <v>126</v>
      </c>
      <c r="J312" t="s">
        <v>126</v>
      </c>
      <c r="K312" t="s">
        <v>126</v>
      </c>
      <c r="L312" t="s">
        <v>126</v>
      </c>
      <c r="M312" t="s">
        <v>126</v>
      </c>
      <c r="O312">
        <v>712.702</v>
      </c>
      <c r="P312">
        <v>196.34800000000001</v>
      </c>
      <c r="Q312">
        <v>25.672440936043394</v>
      </c>
      <c r="R312">
        <v>27.549803424152032</v>
      </c>
      <c r="S312">
        <v>0.25351352537807925</v>
      </c>
      <c r="T312">
        <v>2.3204219971940931</v>
      </c>
      <c r="U312">
        <v>6.6693713881353922</v>
      </c>
      <c r="V312">
        <v>2275.3240000000001</v>
      </c>
      <c r="W312">
        <v>182.96799999999999</v>
      </c>
      <c r="X312">
        <v>56.022774878461448</v>
      </c>
      <c r="Y312">
        <v>34.039415924940798</v>
      </c>
      <c r="Z312">
        <v>208.26899999999998</v>
      </c>
      <c r="AA312">
        <v>10.163000000000011</v>
      </c>
      <c r="AB312">
        <v>84.47</v>
      </c>
      <c r="AC312">
        <v>10.035728794151359</v>
      </c>
      <c r="AD312">
        <v>2.1891978287099452</v>
      </c>
    </row>
    <row r="313" spans="1:30" x14ac:dyDescent="0.25">
      <c r="A313" t="s">
        <v>469</v>
      </c>
      <c r="B313" t="s">
        <v>831</v>
      </c>
      <c r="H313" t="s">
        <v>126</v>
      </c>
      <c r="I313" t="s">
        <v>126</v>
      </c>
      <c r="J313" t="s">
        <v>126</v>
      </c>
      <c r="K313" t="s">
        <v>126</v>
      </c>
      <c r="L313" t="s">
        <v>126</v>
      </c>
      <c r="M313" t="s">
        <v>126</v>
      </c>
      <c r="O313">
        <v>484.40300000000002</v>
      </c>
      <c r="P313">
        <v>-1.2469999999999999</v>
      </c>
      <c r="Q313">
        <v>-5.9725063635031166</v>
      </c>
      <c r="R313">
        <v>-0.25743028015928882</v>
      </c>
      <c r="S313" t="s">
        <v>126</v>
      </c>
      <c r="T313">
        <v>0</v>
      </c>
      <c r="U313" t="s">
        <v>126</v>
      </c>
      <c r="V313">
        <v>2782.221</v>
      </c>
      <c r="W313">
        <v>-28.930999999999997</v>
      </c>
      <c r="X313">
        <v>-24.580414251294215</v>
      </c>
      <c r="Y313">
        <v>0</v>
      </c>
      <c r="Z313">
        <v>32.029000000000003</v>
      </c>
      <c r="AA313">
        <v>24.98399999999998</v>
      </c>
      <c r="AB313">
        <v>414.08799999999997</v>
      </c>
      <c r="AC313">
        <v>0.33069358169250723</v>
      </c>
      <c r="AD313">
        <v>-5.8655328523626619E-3</v>
      </c>
    </row>
    <row r="314" spans="1:30" x14ac:dyDescent="0.25">
      <c r="A314" t="s">
        <v>470</v>
      </c>
      <c r="B314" t="s">
        <v>832</v>
      </c>
      <c r="H314" t="s">
        <v>126</v>
      </c>
      <c r="I314" t="s">
        <v>126</v>
      </c>
      <c r="J314" t="s">
        <v>126</v>
      </c>
      <c r="K314" t="s">
        <v>126</v>
      </c>
      <c r="L314" t="s">
        <v>126</v>
      </c>
      <c r="M314" t="s">
        <v>126</v>
      </c>
      <c r="O314">
        <v>28.494703000000001</v>
      </c>
      <c r="P314">
        <v>6.0430000000000011E-2</v>
      </c>
      <c r="Q314">
        <v>-22.172650825663982</v>
      </c>
      <c r="R314">
        <v>0.21207450381216472</v>
      </c>
      <c r="S314">
        <v>6.4889818848629342E-3</v>
      </c>
      <c r="T314" t="s">
        <v>126</v>
      </c>
      <c r="U314">
        <v>-0.60371228436986279</v>
      </c>
      <c r="V314">
        <v>65.578873999999999</v>
      </c>
      <c r="W314">
        <v>-6.3180309999999995</v>
      </c>
      <c r="X314">
        <v>-24.542609063394696</v>
      </c>
      <c r="Y314">
        <v>14.20077599990509</v>
      </c>
      <c r="Z314">
        <v>0.21271299999999999</v>
      </c>
      <c r="AA314">
        <v>1.669117</v>
      </c>
      <c r="AB314">
        <v>17.924886000000001</v>
      </c>
      <c r="AC314">
        <v>-0.57111225912189578</v>
      </c>
      <c r="AD314">
        <v>-0.10960028074245527</v>
      </c>
    </row>
    <row r="315" spans="1:30" x14ac:dyDescent="0.25">
      <c r="A315" t="s">
        <v>471</v>
      </c>
      <c r="B315" t="s">
        <v>833</v>
      </c>
      <c r="H315" t="s">
        <v>897</v>
      </c>
      <c r="I315" t="s">
        <v>126</v>
      </c>
      <c r="J315" t="s">
        <v>126</v>
      </c>
      <c r="K315" t="s">
        <v>126</v>
      </c>
      <c r="L315" t="s">
        <v>159</v>
      </c>
      <c r="M315" t="s">
        <v>126</v>
      </c>
      <c r="O315">
        <v>920.6</v>
      </c>
      <c r="P315">
        <v>-40.6</v>
      </c>
      <c r="Q315">
        <v>-6.5609385183575926</v>
      </c>
      <c r="R315">
        <v>-4.4101672822072562</v>
      </c>
      <c r="S315">
        <v>-3.9038461538461546</v>
      </c>
      <c r="T315">
        <v>0.17567567567567566</v>
      </c>
      <c r="U315">
        <v>73.999999999999986</v>
      </c>
      <c r="V315">
        <v>1151.8</v>
      </c>
      <c r="W315">
        <v>-60.4</v>
      </c>
      <c r="X315">
        <v>-4.2744656917885262</v>
      </c>
      <c r="Y315">
        <v>0.90293453724604955</v>
      </c>
      <c r="Z315">
        <v>60.4</v>
      </c>
      <c r="AA315">
        <v>-12.199999999999932</v>
      </c>
      <c r="AB315">
        <v>40.799999999999997</v>
      </c>
      <c r="AC315" t="e">
        <v>#DIV/0!</v>
      </c>
      <c r="AD315" t="e">
        <v>#DIV/0!</v>
      </c>
    </row>
    <row r="316" spans="1:30" x14ac:dyDescent="0.25">
      <c r="A316" t="s">
        <v>472</v>
      </c>
      <c r="B316" t="s">
        <v>834</v>
      </c>
      <c r="H316" t="s">
        <v>126</v>
      </c>
      <c r="I316" t="s">
        <v>126</v>
      </c>
      <c r="J316" t="s">
        <v>126</v>
      </c>
      <c r="K316" t="s">
        <v>126</v>
      </c>
      <c r="L316" t="s">
        <v>126</v>
      </c>
      <c r="M316" t="s">
        <v>161</v>
      </c>
      <c r="O316">
        <v>2507.203</v>
      </c>
      <c r="P316">
        <v>128.375</v>
      </c>
      <c r="Q316">
        <v>6.4418796563341694</v>
      </c>
      <c r="R316">
        <v>5.1202475427797438</v>
      </c>
      <c r="S316">
        <v>0.14169817047931788</v>
      </c>
      <c r="T316">
        <v>3.3599342370192296</v>
      </c>
      <c r="U316">
        <v>2.3883059435896965</v>
      </c>
      <c r="V316">
        <v>3898.6899999999996</v>
      </c>
      <c r="W316">
        <v>161.511</v>
      </c>
      <c r="X316">
        <v>12.434227233370574</v>
      </c>
      <c r="Y316">
        <v>23.237933767496258</v>
      </c>
      <c r="Z316">
        <v>162.429</v>
      </c>
      <c r="AA316">
        <v>-255.53199999999993</v>
      </c>
      <c r="AB316">
        <v>762.51099999999997</v>
      </c>
      <c r="AC316">
        <v>3.6535296693603683E-2</v>
      </c>
      <c r="AD316">
        <v>-1.6939542465346204E-2</v>
      </c>
    </row>
    <row r="317" spans="1:30" x14ac:dyDescent="0.25">
      <c r="A317" t="s">
        <v>473</v>
      </c>
      <c r="B317" t="s">
        <v>835</v>
      </c>
      <c r="H317" t="s">
        <v>126</v>
      </c>
      <c r="I317" t="s">
        <v>126</v>
      </c>
      <c r="J317" t="s">
        <v>126</v>
      </c>
      <c r="K317" t="s">
        <v>126</v>
      </c>
      <c r="L317" t="s">
        <v>126</v>
      </c>
      <c r="M317" t="s">
        <v>126</v>
      </c>
      <c r="O317">
        <v>1467.202</v>
      </c>
      <c r="P317">
        <v>-34.028999999999996</v>
      </c>
      <c r="Q317">
        <v>5.4702079195639044</v>
      </c>
      <c r="R317">
        <v>-2.3193125418313221</v>
      </c>
      <c r="S317">
        <v>-0.73517402294380707</v>
      </c>
      <c r="T317">
        <v>0.53434999942278605</v>
      </c>
      <c r="U317">
        <v>114.42932628797887</v>
      </c>
      <c r="V317">
        <v>796.32499999999993</v>
      </c>
      <c r="W317">
        <v>80.259</v>
      </c>
      <c r="X317">
        <v>-10.780404534227277</v>
      </c>
      <c r="Y317">
        <v>5.8125765234043882</v>
      </c>
      <c r="Z317">
        <v>6.5379999999999994</v>
      </c>
      <c r="AA317">
        <v>71.749000000000052</v>
      </c>
      <c r="AB317">
        <v>96.872</v>
      </c>
      <c r="AC317">
        <v>2.3509717662791911</v>
      </c>
      <c r="AD317">
        <v>-0.12076761722273689</v>
      </c>
    </row>
    <row r="318" spans="1:30" x14ac:dyDescent="0.25">
      <c r="A318" t="s">
        <v>474</v>
      </c>
      <c r="B318" t="s">
        <v>836</v>
      </c>
      <c r="H318" t="s">
        <v>126</v>
      </c>
      <c r="I318" t="s">
        <v>126</v>
      </c>
      <c r="J318" t="s">
        <v>126</v>
      </c>
      <c r="K318" t="s">
        <v>126</v>
      </c>
      <c r="L318" t="s">
        <v>126</v>
      </c>
      <c r="M318" t="s">
        <v>126</v>
      </c>
      <c r="O318">
        <v>1.71</v>
      </c>
      <c r="P318">
        <v>-9.1169999999999991</v>
      </c>
      <c r="Q318">
        <v>-612.98245614035091</v>
      </c>
      <c r="R318">
        <v>-533.15789473684208</v>
      </c>
      <c r="S318" t="s">
        <v>126</v>
      </c>
      <c r="T318" t="s">
        <v>126</v>
      </c>
      <c r="U318" t="s">
        <v>126</v>
      </c>
      <c r="V318">
        <v>14.84</v>
      </c>
      <c r="W318">
        <v>-10.481999999999999</v>
      </c>
      <c r="X318">
        <v>-102.09416917601995</v>
      </c>
      <c r="Y318">
        <v>0</v>
      </c>
      <c r="Z318">
        <v>-8.2989999999999995</v>
      </c>
      <c r="AA318">
        <v>-0.24599999999999989</v>
      </c>
      <c r="AB318">
        <v>7.4589999999999996</v>
      </c>
      <c r="AC318">
        <v>-0.92948077162983467</v>
      </c>
      <c r="AD318">
        <v>-0.77835657883385023</v>
      </c>
    </row>
    <row r="319" spans="1:30" x14ac:dyDescent="0.25">
      <c r="A319" t="s">
        <v>475</v>
      </c>
      <c r="B319" t="s">
        <v>837</v>
      </c>
      <c r="H319" t="s">
        <v>126</v>
      </c>
      <c r="I319" t="s">
        <v>126</v>
      </c>
      <c r="J319" t="s">
        <v>126</v>
      </c>
      <c r="K319" t="s">
        <v>126</v>
      </c>
      <c r="L319" t="s">
        <v>126</v>
      </c>
      <c r="M319" t="s">
        <v>126</v>
      </c>
      <c r="O319">
        <v>88.162999999999997</v>
      </c>
      <c r="P319">
        <v>9.9890000000000008</v>
      </c>
      <c r="Q319">
        <v>12.195592255254473</v>
      </c>
      <c r="R319">
        <v>11.330149836099045</v>
      </c>
      <c r="S319" t="s">
        <v>126</v>
      </c>
      <c r="T319">
        <v>0</v>
      </c>
      <c r="U319" t="s">
        <v>126</v>
      </c>
      <c r="V319">
        <v>106.899</v>
      </c>
      <c r="W319">
        <v>10.751999999999999</v>
      </c>
      <c r="X319">
        <v>-75.84909220512391</v>
      </c>
      <c r="Y319">
        <v>0</v>
      </c>
      <c r="Z319">
        <v>10.209999999999999</v>
      </c>
      <c r="AA319">
        <v>7.208000000000002</v>
      </c>
      <c r="AB319">
        <v>28.389999999999997</v>
      </c>
      <c r="AC319">
        <v>-0.28771196848885555</v>
      </c>
      <c r="AD319">
        <v>2.6351808780796439E-2</v>
      </c>
    </row>
    <row r="320" spans="1:30" x14ac:dyDescent="0.25">
      <c r="A320" t="s">
        <v>476</v>
      </c>
      <c r="B320" t="s">
        <v>838</v>
      </c>
      <c r="H320" t="s">
        <v>126</v>
      </c>
      <c r="I320" t="s">
        <v>126</v>
      </c>
      <c r="J320" t="s">
        <v>126</v>
      </c>
      <c r="K320" t="s">
        <v>126</v>
      </c>
      <c r="L320" t="s">
        <v>126</v>
      </c>
      <c r="M320" t="s">
        <v>126</v>
      </c>
      <c r="O320">
        <v>1263.46</v>
      </c>
      <c r="P320">
        <v>27.025000000000006</v>
      </c>
      <c r="Q320">
        <v>4.2365409272948886</v>
      </c>
      <c r="R320">
        <v>2.1389675969164044</v>
      </c>
      <c r="S320">
        <v>0.27576530612244904</v>
      </c>
      <c r="T320">
        <v>0.64935064935064934</v>
      </c>
      <c r="U320">
        <v>47.826614651061988</v>
      </c>
      <c r="V320">
        <v>950.26099999999997</v>
      </c>
      <c r="W320">
        <v>53.527000000000001</v>
      </c>
      <c r="X320">
        <v>-17.930514830801762</v>
      </c>
      <c r="Y320">
        <v>10.312956124685744</v>
      </c>
      <c r="Z320">
        <v>86.217999999999989</v>
      </c>
      <c r="AA320">
        <v>12.481000000000051</v>
      </c>
      <c r="AB320">
        <v>211.98499999999999</v>
      </c>
      <c r="AC320">
        <v>2.7865968336229532</v>
      </c>
      <c r="AD320">
        <v>0.6689380533686442</v>
      </c>
    </row>
    <row r="321" spans="1:30" x14ac:dyDescent="0.25">
      <c r="A321" t="s">
        <v>84</v>
      </c>
      <c r="B321" t="s">
        <v>839</v>
      </c>
      <c r="H321" t="s">
        <v>131</v>
      </c>
      <c r="I321" t="s">
        <v>126</v>
      </c>
      <c r="J321" t="s">
        <v>162</v>
      </c>
      <c r="K321" t="s">
        <v>126</v>
      </c>
      <c r="L321" t="s">
        <v>163</v>
      </c>
      <c r="M321" t="s">
        <v>125</v>
      </c>
      <c r="O321">
        <v>6676</v>
      </c>
      <c r="P321">
        <v>1021</v>
      </c>
      <c r="Q321">
        <v>17.720191731575792</v>
      </c>
      <c r="R321">
        <v>15.293588975434391</v>
      </c>
      <c r="S321">
        <v>0.4873508353221957</v>
      </c>
      <c r="T321">
        <v>1.2095842956120093</v>
      </c>
      <c r="U321">
        <v>19.928571428571427</v>
      </c>
      <c r="V321">
        <v>13539</v>
      </c>
      <c r="W321">
        <v>1183</v>
      </c>
      <c r="X321">
        <v>-34.310850439882692</v>
      </c>
      <c r="Y321">
        <v>15.473816382302976</v>
      </c>
      <c r="Z321">
        <v>1281</v>
      </c>
      <c r="AA321">
        <v>163</v>
      </c>
      <c r="AB321">
        <v>3707</v>
      </c>
      <c r="AC321">
        <v>5.4074991902318166</v>
      </c>
      <c r="AD321">
        <v>2.0528143117188673</v>
      </c>
    </row>
    <row r="322" spans="1:30" x14ac:dyDescent="0.25">
      <c r="A322" t="s">
        <v>477</v>
      </c>
      <c r="B322" t="s">
        <v>840</v>
      </c>
      <c r="H322" t="s">
        <v>126</v>
      </c>
      <c r="I322" t="s">
        <v>126</v>
      </c>
      <c r="J322" t="s">
        <v>126</v>
      </c>
      <c r="K322" t="s">
        <v>126</v>
      </c>
      <c r="L322" t="s">
        <v>126</v>
      </c>
      <c r="M322" t="s">
        <v>126</v>
      </c>
      <c r="O322">
        <v>111.807</v>
      </c>
      <c r="P322">
        <v>-0.69200000000000017</v>
      </c>
      <c r="Q322">
        <v>-0.63502285187868379</v>
      </c>
      <c r="R322">
        <v>-0.61892368098598494</v>
      </c>
      <c r="S322">
        <v>-0.2444365948428118</v>
      </c>
      <c r="T322" t="s">
        <v>126</v>
      </c>
      <c r="U322">
        <v>20.414507772020727</v>
      </c>
      <c r="V322">
        <v>74.789000000000001</v>
      </c>
      <c r="W322">
        <v>-0.71</v>
      </c>
      <c r="X322">
        <v>-64.264517240719101</v>
      </c>
      <c r="Y322">
        <v>3.7853160224097127</v>
      </c>
      <c r="Z322">
        <v>5.2279999999999998</v>
      </c>
      <c r="AA322">
        <v>-9.7999999999998977E-2</v>
      </c>
      <c r="AB322">
        <v>36.396999999999998</v>
      </c>
      <c r="AC322">
        <v>3.9015619564638067E-2</v>
      </c>
      <c r="AD322">
        <v>8.1564413537427494E-2</v>
      </c>
    </row>
    <row r="323" spans="1:30" x14ac:dyDescent="0.25">
      <c r="A323" t="s">
        <v>478</v>
      </c>
      <c r="B323" t="s">
        <v>841</v>
      </c>
      <c r="H323" t="s">
        <v>126</v>
      </c>
      <c r="I323" t="s">
        <v>126</v>
      </c>
      <c r="J323" t="s">
        <v>126</v>
      </c>
      <c r="K323" t="s">
        <v>126</v>
      </c>
      <c r="L323" t="s">
        <v>126</v>
      </c>
      <c r="M323" t="s">
        <v>126</v>
      </c>
      <c r="O323">
        <v>947.53899999999999</v>
      </c>
      <c r="P323">
        <v>92.921000000000006</v>
      </c>
      <c r="Q323">
        <v>7.649922588938292</v>
      </c>
      <c r="R323">
        <v>9.8065620517994514</v>
      </c>
      <c r="S323" t="s">
        <v>126</v>
      </c>
      <c r="T323">
        <v>0</v>
      </c>
      <c r="U323">
        <v>10458</v>
      </c>
      <c r="V323">
        <v>1020.333</v>
      </c>
      <c r="W323">
        <v>72.48599999999999</v>
      </c>
      <c r="X323">
        <v>-63.781007677310505</v>
      </c>
      <c r="Y323">
        <v>0</v>
      </c>
      <c r="Z323">
        <v>131.596</v>
      </c>
      <c r="AA323">
        <v>-14.673000000000059</v>
      </c>
      <c r="AB323">
        <v>447.20499999999998</v>
      </c>
      <c r="AC323">
        <v>1.0752205641564418</v>
      </c>
      <c r="AD323">
        <v>1.5297227397022475</v>
      </c>
    </row>
    <row r="324" spans="1:30" x14ac:dyDescent="0.25">
      <c r="A324" t="s">
        <v>479</v>
      </c>
      <c r="B324" t="s">
        <v>842</v>
      </c>
      <c r="H324" t="s">
        <v>126</v>
      </c>
      <c r="I324" t="s">
        <v>126</v>
      </c>
      <c r="J324" t="s">
        <v>126</v>
      </c>
      <c r="K324" t="s">
        <v>126</v>
      </c>
      <c r="L324" t="s">
        <v>126</v>
      </c>
      <c r="M324" t="s">
        <v>126</v>
      </c>
      <c r="O324">
        <v>349.04700000000003</v>
      </c>
      <c r="P324">
        <v>7.6580000000000013</v>
      </c>
      <c r="Q324">
        <v>9.9969345102521991</v>
      </c>
      <c r="R324">
        <v>2.1939738774434394</v>
      </c>
      <c r="S324">
        <v>0.82771292693471687</v>
      </c>
      <c r="T324">
        <v>8.9202782648912182E-2</v>
      </c>
      <c r="U324">
        <v>69.807162534435264</v>
      </c>
      <c r="V324">
        <v>527.01900000000001</v>
      </c>
      <c r="W324">
        <v>34.893999999999998</v>
      </c>
      <c r="X324">
        <v>-15.269670426392699</v>
      </c>
      <c r="Y324">
        <v>1.7555344304474794</v>
      </c>
      <c r="Z324">
        <v>81.091999999999999</v>
      </c>
      <c r="AA324">
        <v>-13.871000000000002</v>
      </c>
      <c r="AB324">
        <v>63.512</v>
      </c>
      <c r="AC324">
        <v>1.9669386441538208</v>
      </c>
      <c r="AD324">
        <v>0.36417402488917167</v>
      </c>
    </row>
    <row r="325" spans="1:30" x14ac:dyDescent="0.25">
      <c r="A325" t="s">
        <v>480</v>
      </c>
      <c r="B325" t="s">
        <v>843</v>
      </c>
      <c r="H325" t="s">
        <v>126</v>
      </c>
      <c r="I325" t="s">
        <v>126</v>
      </c>
      <c r="J325" t="s">
        <v>126</v>
      </c>
      <c r="K325" t="s">
        <v>126</v>
      </c>
      <c r="L325" t="s">
        <v>126</v>
      </c>
      <c r="M325" t="s">
        <v>126</v>
      </c>
      <c r="O325">
        <v>1962.2139999999999</v>
      </c>
      <c r="P325">
        <v>431.24599999999998</v>
      </c>
      <c r="Q325">
        <v>12.56198355531048</v>
      </c>
      <c r="R325">
        <v>21.977521310111943</v>
      </c>
      <c r="S325">
        <v>4.107104761904762</v>
      </c>
      <c r="T325">
        <v>0.1924741443066148</v>
      </c>
      <c r="U325">
        <v>255.83549528301887</v>
      </c>
      <c r="V325">
        <v>4358.9349999999995</v>
      </c>
      <c r="W325">
        <v>246.49299999999999</v>
      </c>
      <c r="X325">
        <v>-32.903509945389217</v>
      </c>
      <c r="Y325">
        <v>2.4088452798676738</v>
      </c>
      <c r="Z325">
        <v>496.70499999999998</v>
      </c>
      <c r="AA325">
        <v>14.982000000000312</v>
      </c>
      <c r="AB325">
        <v>1022.4409999999999</v>
      </c>
      <c r="AC325">
        <v>3.5705545888898937</v>
      </c>
      <c r="AD325">
        <v>0.75434671103231965</v>
      </c>
    </row>
    <row r="326" spans="1:30" x14ac:dyDescent="0.25">
      <c r="A326" t="s">
        <v>481</v>
      </c>
      <c r="B326" t="s">
        <v>844</v>
      </c>
      <c r="H326" t="s">
        <v>126</v>
      </c>
      <c r="I326" t="s">
        <v>126</v>
      </c>
      <c r="J326" t="s">
        <v>126</v>
      </c>
      <c r="K326" t="s">
        <v>126</v>
      </c>
      <c r="L326" t="s">
        <v>126</v>
      </c>
      <c r="M326" t="s">
        <v>126</v>
      </c>
      <c r="O326">
        <v>824.76499999999999</v>
      </c>
      <c r="P326">
        <v>179.471</v>
      </c>
      <c r="Q326">
        <v>32.445848211308679</v>
      </c>
      <c r="R326">
        <v>21.760258982861785</v>
      </c>
      <c r="S326">
        <v>1.2314633108729365</v>
      </c>
      <c r="T326">
        <v>0.48639045572413986</v>
      </c>
      <c r="U326" t="s">
        <v>126</v>
      </c>
      <c r="V326">
        <v>997.17599999999993</v>
      </c>
      <c r="W326">
        <v>267.60199999999998</v>
      </c>
      <c r="X326">
        <v>-72.410061089536143</v>
      </c>
      <c r="Y326">
        <v>14.615072966056141</v>
      </c>
      <c r="Z326">
        <v>199.96599999999998</v>
      </c>
      <c r="AA326">
        <v>6.0470000000000113</v>
      </c>
      <c r="AB326">
        <v>178.75700000000001</v>
      </c>
      <c r="AC326">
        <v>6.5773648406792633</v>
      </c>
      <c r="AD326">
        <v>2.2566239918308684</v>
      </c>
    </row>
    <row r="327" spans="1:30" x14ac:dyDescent="0.25">
      <c r="A327" t="s">
        <v>482</v>
      </c>
      <c r="B327" t="s">
        <v>845</v>
      </c>
      <c r="H327" t="s">
        <v>126</v>
      </c>
      <c r="I327" t="s">
        <v>126</v>
      </c>
      <c r="J327" t="s">
        <v>126</v>
      </c>
      <c r="K327" t="s">
        <v>126</v>
      </c>
      <c r="L327" t="s">
        <v>126</v>
      </c>
      <c r="M327" t="s">
        <v>126</v>
      </c>
      <c r="O327">
        <v>4.2377890000000003</v>
      </c>
      <c r="P327">
        <v>-0.47553200000000001</v>
      </c>
      <c r="Q327">
        <v>-10.746500120699732</v>
      </c>
      <c r="R327">
        <v>-11.221228805870229</v>
      </c>
      <c r="S327" t="s">
        <v>126</v>
      </c>
      <c r="T327" t="s">
        <v>126</v>
      </c>
      <c r="U327">
        <v>-1.0171587174222803</v>
      </c>
      <c r="V327">
        <v>1.6151119999999999</v>
      </c>
      <c r="W327">
        <v>-0.45541399999999999</v>
      </c>
      <c r="X327" t="s">
        <v>126</v>
      </c>
      <c r="Y327">
        <v>31.859338547419618</v>
      </c>
      <c r="Z327">
        <v>-0.47201099999999996</v>
      </c>
      <c r="AA327">
        <v>-0.60571700000000117</v>
      </c>
      <c r="AB327">
        <v>8.3009999999999994E-3</v>
      </c>
      <c r="AC327" t="e">
        <v>#DIV/0!</v>
      </c>
      <c r="AD327" t="e">
        <v>#DIV/0!</v>
      </c>
    </row>
    <row r="328" spans="1:30" x14ac:dyDescent="0.25">
      <c r="A328" t="s">
        <v>483</v>
      </c>
      <c r="B328" t="s">
        <v>846</v>
      </c>
      <c r="H328" t="s">
        <v>126</v>
      </c>
      <c r="I328" t="s">
        <v>126</v>
      </c>
      <c r="J328" t="s">
        <v>126</v>
      </c>
      <c r="K328" t="s">
        <v>126</v>
      </c>
      <c r="L328" t="s">
        <v>126</v>
      </c>
      <c r="M328" t="s">
        <v>126</v>
      </c>
      <c r="O328">
        <v>2350.5680000000002</v>
      </c>
      <c r="P328">
        <v>670.44899999999996</v>
      </c>
      <c r="Q328">
        <v>17.666198127431322</v>
      </c>
      <c r="R328">
        <v>28.522850647162723</v>
      </c>
      <c r="S328">
        <v>1.4766590827498562</v>
      </c>
      <c r="T328">
        <v>0.67646049754467097</v>
      </c>
      <c r="U328">
        <v>20.794146574076834</v>
      </c>
      <c r="V328">
        <v>1799.6299999999999</v>
      </c>
      <c r="W328">
        <v>415.25599999999997</v>
      </c>
      <c r="X328">
        <v>-60.035594645088707</v>
      </c>
      <c r="Y328">
        <v>25.229130432366652</v>
      </c>
      <c r="Z328">
        <v>700.26199999999994</v>
      </c>
      <c r="AA328">
        <v>-137.43099999999993</v>
      </c>
      <c r="AB328">
        <v>935.4</v>
      </c>
      <c r="AC328">
        <v>-0.53658878872093119</v>
      </c>
      <c r="AD328">
        <v>-7.8574362959890856E-2</v>
      </c>
    </row>
    <row r="329" spans="1:30" x14ac:dyDescent="0.25">
      <c r="A329" t="s">
        <v>484</v>
      </c>
      <c r="B329" t="s">
        <v>847</v>
      </c>
      <c r="H329" t="s">
        <v>126</v>
      </c>
      <c r="I329" t="s">
        <v>126</v>
      </c>
      <c r="J329" t="s">
        <v>126</v>
      </c>
      <c r="K329" t="s">
        <v>126</v>
      </c>
      <c r="L329" t="s">
        <v>126</v>
      </c>
      <c r="M329" t="s">
        <v>126</v>
      </c>
      <c r="O329">
        <v>188.91399999999999</v>
      </c>
      <c r="P329">
        <v>18.77</v>
      </c>
      <c r="Q329">
        <v>2.706522544649947</v>
      </c>
      <c r="R329">
        <v>9.9357379548365934</v>
      </c>
      <c r="S329">
        <v>9.2281219272369714</v>
      </c>
      <c r="T329">
        <v>8.5371702637889693E-2</v>
      </c>
      <c r="U329">
        <v>39.576059850374065</v>
      </c>
      <c r="V329">
        <v>198.84399999999999</v>
      </c>
      <c r="W329">
        <v>5.1129999999999995</v>
      </c>
      <c r="X329">
        <v>-25.088408165256205</v>
      </c>
      <c r="Y329">
        <v>1.0229124338677555</v>
      </c>
      <c r="Z329">
        <v>21.413</v>
      </c>
      <c r="AA329">
        <v>9.5690000000000026</v>
      </c>
      <c r="AB329">
        <v>43.181999999999995</v>
      </c>
      <c r="AC329">
        <v>1.1283565687739567</v>
      </c>
      <c r="AD329">
        <v>2.4256540431782665</v>
      </c>
    </row>
    <row r="330" spans="1:30" x14ac:dyDescent="0.25">
      <c r="A330" t="s">
        <v>485</v>
      </c>
      <c r="B330" t="s">
        <v>848</v>
      </c>
      <c r="H330" t="s">
        <v>149</v>
      </c>
      <c r="I330" t="s">
        <v>901</v>
      </c>
      <c r="J330" t="s">
        <v>158</v>
      </c>
      <c r="K330" t="s">
        <v>133</v>
      </c>
      <c r="L330" t="s">
        <v>158</v>
      </c>
      <c r="M330" t="s">
        <v>143</v>
      </c>
      <c r="O330">
        <v>26821.903999999999</v>
      </c>
      <c r="P330">
        <v>363.55</v>
      </c>
      <c r="Q330">
        <v>0.84823582993958979</v>
      </c>
      <c r="R330">
        <v>1.3554220461008288</v>
      </c>
      <c r="S330">
        <v>0.91435656762289941</v>
      </c>
      <c r="T330">
        <v>1.2064034861626438</v>
      </c>
      <c r="U330">
        <v>11.294144178004961</v>
      </c>
      <c r="V330">
        <v>7169.6659999999993</v>
      </c>
      <c r="W330">
        <v>227.51299999999998</v>
      </c>
      <c r="X330">
        <v>-8.2196748230138912</v>
      </c>
      <c r="Y330">
        <v>5.5456139797865056</v>
      </c>
      <c r="Z330">
        <v>379.14799999999997</v>
      </c>
      <c r="AA330">
        <v>-202.61599999999908</v>
      </c>
      <c r="AB330">
        <v>570.101</v>
      </c>
      <c r="AC330">
        <v>3.2374947453580369</v>
      </c>
      <c r="AD330">
        <v>0.5976965949171984</v>
      </c>
    </row>
    <row r="331" spans="1:30" x14ac:dyDescent="0.25">
      <c r="A331" t="s">
        <v>486</v>
      </c>
      <c r="B331" t="s">
        <v>849</v>
      </c>
      <c r="H331" t="s">
        <v>126</v>
      </c>
      <c r="I331" t="s">
        <v>126</v>
      </c>
      <c r="J331" t="s">
        <v>126</v>
      </c>
      <c r="K331" t="s">
        <v>126</v>
      </c>
      <c r="L331" t="s">
        <v>126</v>
      </c>
      <c r="M331" t="s">
        <v>126</v>
      </c>
      <c r="O331">
        <v>362.291</v>
      </c>
      <c r="P331">
        <v>37.456999999999994</v>
      </c>
      <c r="Q331">
        <v>-8.2596586721723693</v>
      </c>
      <c r="R331">
        <v>10.338926443107885</v>
      </c>
      <c r="S331">
        <v>1.2425609553823187</v>
      </c>
      <c r="T331" t="s">
        <v>126</v>
      </c>
      <c r="U331">
        <v>-0.36230153993076281</v>
      </c>
      <c r="V331">
        <v>321.45499999999998</v>
      </c>
      <c r="W331">
        <v>-29.923999999999999</v>
      </c>
      <c r="X331">
        <v>-29.075547174647348</v>
      </c>
      <c r="Y331">
        <v>9.3776733912989378</v>
      </c>
      <c r="Z331">
        <v>48.192999999999998</v>
      </c>
      <c r="AA331">
        <v>-36.347999999999999</v>
      </c>
      <c r="AB331">
        <v>41.903999999999996</v>
      </c>
      <c r="AC331">
        <v>-0.29682900372061849</v>
      </c>
      <c r="AD331">
        <v>0.57859633817074752</v>
      </c>
    </row>
    <row r="332" spans="1:30" x14ac:dyDescent="0.25">
      <c r="A332" t="s">
        <v>487</v>
      </c>
      <c r="B332" t="s">
        <v>850</v>
      </c>
      <c r="H332" t="s">
        <v>126</v>
      </c>
      <c r="I332" t="s">
        <v>126</v>
      </c>
      <c r="J332" t="s">
        <v>126</v>
      </c>
      <c r="K332" t="s">
        <v>126</v>
      </c>
      <c r="L332" t="s">
        <v>126</v>
      </c>
      <c r="M332" t="s">
        <v>126</v>
      </c>
      <c r="O332">
        <v>1193.1569999999999</v>
      </c>
      <c r="P332">
        <v>87.615000000000009</v>
      </c>
      <c r="Q332">
        <v>8.4983786710382638</v>
      </c>
      <c r="R332">
        <v>7.3431241655540731</v>
      </c>
      <c r="S332">
        <v>0.8761500000000001</v>
      </c>
      <c r="T332">
        <v>0.63870827638184535</v>
      </c>
      <c r="U332">
        <v>19.782111007586849</v>
      </c>
      <c r="V332">
        <v>842.34199999999998</v>
      </c>
      <c r="W332">
        <v>101.399</v>
      </c>
      <c r="X332">
        <v>-12.188675836307828</v>
      </c>
      <c r="Y332">
        <v>11.871662578857519</v>
      </c>
      <c r="Z332">
        <v>137.97899999999998</v>
      </c>
      <c r="AA332">
        <v>-45.381999999999977</v>
      </c>
      <c r="AB332">
        <v>158.017</v>
      </c>
      <c r="AC332">
        <v>3.6243851091421768</v>
      </c>
      <c r="AD332">
        <v>0.74245883860378403</v>
      </c>
    </row>
    <row r="333" spans="1:30" x14ac:dyDescent="0.25">
      <c r="A333" t="s">
        <v>488</v>
      </c>
      <c r="B333" t="s">
        <v>851</v>
      </c>
      <c r="H333" t="s">
        <v>126</v>
      </c>
      <c r="I333" t="s">
        <v>126</v>
      </c>
      <c r="J333" t="s">
        <v>126</v>
      </c>
      <c r="K333" t="s">
        <v>126</v>
      </c>
      <c r="L333" t="s">
        <v>126</v>
      </c>
      <c r="M333" t="s">
        <v>126</v>
      </c>
      <c r="O333">
        <v>168.90799999999999</v>
      </c>
      <c r="P333">
        <v>-68.188000000000002</v>
      </c>
      <c r="Q333">
        <v>-79.859450114855434</v>
      </c>
      <c r="R333">
        <v>-40.36990551069222</v>
      </c>
      <c r="S333" t="s">
        <v>126</v>
      </c>
      <c r="T333">
        <v>0</v>
      </c>
      <c r="U333" t="s">
        <v>126</v>
      </c>
      <c r="V333">
        <v>484.75299999999999</v>
      </c>
      <c r="W333">
        <v>-134.88899999999998</v>
      </c>
      <c r="X333">
        <v>-81.643231608606897</v>
      </c>
      <c r="Y333">
        <v>0</v>
      </c>
      <c r="Z333">
        <v>-48.076999999999998</v>
      </c>
      <c r="AA333">
        <v>14.72399999999999</v>
      </c>
      <c r="AB333">
        <v>73.721999999999994</v>
      </c>
      <c r="AC333">
        <v>-0.16650584199194432</v>
      </c>
      <c r="AD333">
        <v>-0.21761582317623718</v>
      </c>
    </row>
    <row r="334" spans="1:30" x14ac:dyDescent="0.25">
      <c r="A334" t="s">
        <v>29</v>
      </c>
      <c r="B334" t="s">
        <v>852</v>
      </c>
      <c r="H334" t="s">
        <v>129</v>
      </c>
      <c r="I334" t="s">
        <v>129</v>
      </c>
      <c r="J334" t="s">
        <v>142</v>
      </c>
      <c r="K334" t="s">
        <v>126</v>
      </c>
      <c r="L334" t="s">
        <v>142</v>
      </c>
      <c r="M334" t="s">
        <v>137</v>
      </c>
      <c r="O334">
        <v>12205</v>
      </c>
      <c r="P334">
        <v>2972</v>
      </c>
      <c r="Q334">
        <v>23.203605079885293</v>
      </c>
      <c r="R334">
        <v>24.350675952478493</v>
      </c>
      <c r="S334">
        <v>0.57619232260566111</v>
      </c>
      <c r="T334">
        <v>1.0599771949828962</v>
      </c>
      <c r="U334">
        <v>43.463157894736845</v>
      </c>
      <c r="V334">
        <v>18938</v>
      </c>
      <c r="W334">
        <v>2832</v>
      </c>
      <c r="X334">
        <v>12.297584898676783</v>
      </c>
      <c r="Y334">
        <v>27.23624458760165</v>
      </c>
      <c r="Z334">
        <v>3384</v>
      </c>
      <c r="AA334">
        <v>108</v>
      </c>
      <c r="AB334">
        <v>1627</v>
      </c>
      <c r="AC334">
        <v>2.5024940765394872</v>
      </c>
      <c r="AD334">
        <v>2.4713542507103838</v>
      </c>
    </row>
    <row r="335" spans="1:30" x14ac:dyDescent="0.25">
      <c r="A335" t="s">
        <v>489</v>
      </c>
      <c r="B335" t="s">
        <v>853</v>
      </c>
      <c r="H335" t="s">
        <v>126</v>
      </c>
      <c r="I335" t="s">
        <v>126</v>
      </c>
      <c r="J335" t="s">
        <v>126</v>
      </c>
      <c r="K335" t="s">
        <v>126</v>
      </c>
      <c r="L335" t="s">
        <v>126</v>
      </c>
      <c r="M335" t="s">
        <v>126</v>
      </c>
      <c r="O335">
        <v>298.73200000000003</v>
      </c>
      <c r="P335">
        <v>8.8840000000000003</v>
      </c>
      <c r="Q335">
        <v>-3.2962655490540014</v>
      </c>
      <c r="R335">
        <v>2.9739030301407281</v>
      </c>
      <c r="S335">
        <v>0.10451764705882353</v>
      </c>
      <c r="T335">
        <v>5.8850604944765905</v>
      </c>
      <c r="U335">
        <v>5.9350057012542763</v>
      </c>
      <c r="V335">
        <v>447.85499999999996</v>
      </c>
      <c r="W335">
        <v>-9.8469999999999995</v>
      </c>
      <c r="X335">
        <v>27.484953553359514</v>
      </c>
      <c r="Y335">
        <v>18.979357158008732</v>
      </c>
      <c r="Z335">
        <v>15.12</v>
      </c>
      <c r="AA335">
        <v>3.9529999999999887</v>
      </c>
      <c r="AB335">
        <v>2.48</v>
      </c>
      <c r="AC335">
        <v>-0.39528969619986809</v>
      </c>
      <c r="AD335">
        <v>0.29756858192770064</v>
      </c>
    </row>
    <row r="336" spans="1:30" x14ac:dyDescent="0.25">
      <c r="A336" t="s">
        <v>490</v>
      </c>
      <c r="B336" t="s">
        <v>854</v>
      </c>
      <c r="H336" t="s">
        <v>126</v>
      </c>
      <c r="I336" t="s">
        <v>126</v>
      </c>
      <c r="J336" t="s">
        <v>126</v>
      </c>
      <c r="K336" t="s">
        <v>126</v>
      </c>
      <c r="L336" t="s">
        <v>126</v>
      </c>
      <c r="M336" t="s">
        <v>126</v>
      </c>
      <c r="O336">
        <v>1428.6849999999999</v>
      </c>
      <c r="P336">
        <v>131.51799999999997</v>
      </c>
      <c r="Q336">
        <v>17.110979677115669</v>
      </c>
      <c r="R336">
        <v>9.2055281605112373</v>
      </c>
      <c r="S336">
        <v>0.2300882788253282</v>
      </c>
      <c r="T336">
        <v>1.8980001601152834</v>
      </c>
      <c r="U336" t="s">
        <v>126</v>
      </c>
      <c r="V336">
        <v>1819.2059999999999</v>
      </c>
      <c r="W336">
        <v>244.46199999999999</v>
      </c>
      <c r="X336">
        <v>63.780749498715942</v>
      </c>
      <c r="Y336">
        <v>31.420191006406096</v>
      </c>
      <c r="Z336">
        <v>146.15799999999999</v>
      </c>
      <c r="AA336">
        <v>61.211999999999932</v>
      </c>
      <c r="AB336">
        <v>36.893999999999998</v>
      </c>
      <c r="AC336">
        <v>8.5210952445693895</v>
      </c>
      <c r="AD336">
        <v>1.3343201405145808</v>
      </c>
    </row>
    <row r="337" spans="1:30" x14ac:dyDescent="0.25">
      <c r="A337" t="s">
        <v>491</v>
      </c>
      <c r="B337" t="s">
        <v>855</v>
      </c>
      <c r="H337" t="s">
        <v>126</v>
      </c>
      <c r="I337" t="s">
        <v>126</v>
      </c>
      <c r="J337" t="s">
        <v>126</v>
      </c>
      <c r="K337" t="s">
        <v>126</v>
      </c>
      <c r="L337" t="s">
        <v>126</v>
      </c>
      <c r="M337" t="s">
        <v>126</v>
      </c>
      <c r="O337">
        <v>410.39699999999999</v>
      </c>
      <c r="P337">
        <v>43.791000000000004</v>
      </c>
      <c r="Q337">
        <v>10.529804067768527</v>
      </c>
      <c r="R337">
        <v>10.67039963742425</v>
      </c>
      <c r="S337">
        <v>8.4391983041048384</v>
      </c>
      <c r="T337">
        <v>0.10375427640916086</v>
      </c>
      <c r="U337" t="s">
        <v>126</v>
      </c>
      <c r="V337">
        <v>598.19399999999996</v>
      </c>
      <c r="W337">
        <v>43.213999999999999</v>
      </c>
      <c r="X337">
        <v>-45.191454544488543</v>
      </c>
      <c r="Y337">
        <v>0.86744434079913879</v>
      </c>
      <c r="Z337">
        <v>74.212000000000003</v>
      </c>
      <c r="AA337">
        <v>-3.8179999999999836</v>
      </c>
      <c r="AB337">
        <v>79.793999999999997</v>
      </c>
      <c r="AC337">
        <v>3.2243242091718032</v>
      </c>
      <c r="AD337">
        <v>1.8964639747354817</v>
      </c>
    </row>
    <row r="338" spans="1:30" x14ac:dyDescent="0.25">
      <c r="A338" t="s">
        <v>492</v>
      </c>
      <c r="B338" t="s">
        <v>856</v>
      </c>
      <c r="H338" t="s">
        <v>126</v>
      </c>
      <c r="I338" t="s">
        <v>126</v>
      </c>
      <c r="J338" t="s">
        <v>126</v>
      </c>
      <c r="K338" t="s">
        <v>126</v>
      </c>
      <c r="L338" t="s">
        <v>126</v>
      </c>
      <c r="M338" t="s">
        <v>126</v>
      </c>
      <c r="O338">
        <v>1069.95</v>
      </c>
      <c r="P338">
        <v>186.75199999999998</v>
      </c>
      <c r="Q338">
        <v>14.811813636151221</v>
      </c>
      <c r="R338">
        <v>17.45427356418524</v>
      </c>
      <c r="S338">
        <v>0.34582294795397217</v>
      </c>
      <c r="T338">
        <v>2.9522521463013054</v>
      </c>
      <c r="U338">
        <v>6.1637343431401108</v>
      </c>
      <c r="V338">
        <v>2006.1129999999998</v>
      </c>
      <c r="W338">
        <v>158.47899999999998</v>
      </c>
      <c r="X338">
        <v>-21.602764428750813</v>
      </c>
      <c r="Y338">
        <v>26.918822618666049</v>
      </c>
      <c r="Z338">
        <v>206.02099999999999</v>
      </c>
      <c r="AA338">
        <v>4.47199999999998</v>
      </c>
      <c r="AB338">
        <v>662.10899999999992</v>
      </c>
      <c r="AC338">
        <v>1.9672770822794112</v>
      </c>
      <c r="AD338">
        <v>1.6181200431135905</v>
      </c>
    </row>
    <row r="339" spans="1:30" x14ac:dyDescent="0.25">
      <c r="A339" t="s">
        <v>493</v>
      </c>
      <c r="B339" t="s">
        <v>857</v>
      </c>
      <c r="H339" t="s">
        <v>126</v>
      </c>
      <c r="I339" t="s">
        <v>126</v>
      </c>
      <c r="J339" t="s">
        <v>126</v>
      </c>
      <c r="K339" t="s">
        <v>126</v>
      </c>
      <c r="L339" t="s">
        <v>126</v>
      </c>
      <c r="M339" t="s">
        <v>126</v>
      </c>
      <c r="O339">
        <v>5.49</v>
      </c>
      <c r="P339">
        <v>-7.7450000000000001</v>
      </c>
      <c r="Q339">
        <v>-199.48998178506375</v>
      </c>
      <c r="R339">
        <v>-141.07468123861565</v>
      </c>
      <c r="S339" t="s">
        <v>126</v>
      </c>
      <c r="T339" t="s">
        <v>126</v>
      </c>
      <c r="U339" t="s">
        <v>126</v>
      </c>
      <c r="V339">
        <v>41.738999999999997</v>
      </c>
      <c r="W339">
        <v>-10.952</v>
      </c>
      <c r="X339">
        <v>-49.24160203298301</v>
      </c>
      <c r="Y339">
        <v>0</v>
      </c>
      <c r="Z339">
        <v>-7.5619999999999994</v>
      </c>
      <c r="AA339">
        <v>4.3240000000000007</v>
      </c>
      <c r="AB339">
        <v>18.602</v>
      </c>
      <c r="AC339">
        <v>-1.0872510456792615</v>
      </c>
      <c r="AD339">
        <v>-0.76753793541435167</v>
      </c>
    </row>
    <row r="340" spans="1:30" x14ac:dyDescent="0.25">
      <c r="A340" t="s">
        <v>494</v>
      </c>
      <c r="B340" t="s">
        <v>858</v>
      </c>
      <c r="H340" t="s">
        <v>126</v>
      </c>
      <c r="I340" t="s">
        <v>126</v>
      </c>
      <c r="J340" t="s">
        <v>126</v>
      </c>
      <c r="K340" t="s">
        <v>126</v>
      </c>
      <c r="L340" t="s">
        <v>126</v>
      </c>
      <c r="M340" t="s">
        <v>126</v>
      </c>
      <c r="O340">
        <v>68.385999999999996</v>
      </c>
      <c r="P340">
        <v>6.9129999999999994</v>
      </c>
      <c r="Q340">
        <v>10.635217734624046</v>
      </c>
      <c r="R340">
        <v>10.108794197642792</v>
      </c>
      <c r="S340" t="s">
        <v>126</v>
      </c>
      <c r="T340" t="s">
        <v>126</v>
      </c>
      <c r="U340">
        <v>148.04918032786884</v>
      </c>
      <c r="V340">
        <v>45.227999999999994</v>
      </c>
      <c r="W340">
        <v>7.2729999999999997</v>
      </c>
      <c r="X340">
        <v>-22.58683208966406</v>
      </c>
      <c r="Y340">
        <v>0</v>
      </c>
      <c r="Z340">
        <v>8.0299999999999994</v>
      </c>
      <c r="AA340">
        <v>-2.4040000000000035</v>
      </c>
      <c r="AB340">
        <v>7.5369999999999999</v>
      </c>
      <c r="AC340">
        <v>1.878096888151799</v>
      </c>
      <c r="AD340">
        <v>0.77519041157204749</v>
      </c>
    </row>
    <row r="341" spans="1:30" x14ac:dyDescent="0.25">
      <c r="A341" t="s">
        <v>495</v>
      </c>
      <c r="B341" t="s">
        <v>859</v>
      </c>
      <c r="H341" t="s">
        <v>126</v>
      </c>
      <c r="I341" t="s">
        <v>126</v>
      </c>
      <c r="J341" t="s">
        <v>126</v>
      </c>
      <c r="K341" t="s">
        <v>126</v>
      </c>
      <c r="L341" t="s">
        <v>126</v>
      </c>
      <c r="M341" t="s">
        <v>126</v>
      </c>
      <c r="O341">
        <v>158.23400000000001</v>
      </c>
      <c r="P341">
        <v>11.391</v>
      </c>
      <c r="Q341">
        <v>1.4396400267957581</v>
      </c>
      <c r="R341">
        <v>7.1988321094075856</v>
      </c>
      <c r="S341" t="s">
        <v>126</v>
      </c>
      <c r="T341">
        <v>0</v>
      </c>
      <c r="U341" t="s">
        <v>126</v>
      </c>
      <c r="V341">
        <v>114.80199999999999</v>
      </c>
      <c r="W341">
        <v>2.278</v>
      </c>
      <c r="X341">
        <v>-211.33875857667147</v>
      </c>
      <c r="Y341">
        <v>0</v>
      </c>
      <c r="Z341">
        <v>16.852</v>
      </c>
      <c r="AA341">
        <v>-16.795999999999996</v>
      </c>
      <c r="AB341">
        <v>66.222999999999999</v>
      </c>
      <c r="AC341">
        <v>0.60232182631418685</v>
      </c>
      <c r="AD341">
        <v>0.84517103958224338</v>
      </c>
    </row>
    <row r="342" spans="1:30" x14ac:dyDescent="0.25">
      <c r="A342" t="s">
        <v>66</v>
      </c>
      <c r="B342" t="s">
        <v>860</v>
      </c>
      <c r="H342" t="s">
        <v>126</v>
      </c>
      <c r="I342" t="s">
        <v>126</v>
      </c>
      <c r="J342" t="s">
        <v>126</v>
      </c>
      <c r="K342" t="s">
        <v>126</v>
      </c>
      <c r="L342" t="s">
        <v>126</v>
      </c>
      <c r="M342" t="s">
        <v>129</v>
      </c>
      <c r="O342">
        <v>944.66099999999994</v>
      </c>
      <c r="P342">
        <v>294.06800000000004</v>
      </c>
      <c r="Q342">
        <v>31.183038148076403</v>
      </c>
      <c r="R342">
        <v>31.12947395944154</v>
      </c>
      <c r="S342">
        <v>0.79809803479879837</v>
      </c>
      <c r="T342">
        <v>0.99875509280217289</v>
      </c>
      <c r="U342">
        <v>32.737740718681756</v>
      </c>
      <c r="V342">
        <v>1473.0139999999999</v>
      </c>
      <c r="W342">
        <v>294.57400000000001</v>
      </c>
      <c r="X342">
        <v>-34.962636498241714</v>
      </c>
      <c r="Y342">
        <v>25.014086763601707</v>
      </c>
      <c r="Z342">
        <v>349.52299999999997</v>
      </c>
      <c r="AA342">
        <v>-49.025000000000006</v>
      </c>
      <c r="AB342">
        <v>351.14799999999997</v>
      </c>
      <c r="AC342">
        <v>3.7300174069661161</v>
      </c>
      <c r="AD342">
        <v>2.5923713561537998</v>
      </c>
    </row>
    <row r="343" spans="1:30" x14ac:dyDescent="0.25">
      <c r="A343" t="s">
        <v>496</v>
      </c>
      <c r="B343" t="s">
        <v>861</v>
      </c>
      <c r="H343" t="s">
        <v>132</v>
      </c>
      <c r="I343" t="s">
        <v>126</v>
      </c>
      <c r="J343" t="s">
        <v>126</v>
      </c>
      <c r="K343" t="s">
        <v>126</v>
      </c>
      <c r="L343" t="s">
        <v>126</v>
      </c>
      <c r="M343" t="s">
        <v>126</v>
      </c>
      <c r="O343">
        <v>892.87900000000002</v>
      </c>
      <c r="P343">
        <v>-40.320000000000007</v>
      </c>
      <c r="Q343">
        <v>-4.55739243503319</v>
      </c>
      <c r="R343">
        <v>-4.5157294549429441</v>
      </c>
      <c r="S343" t="s">
        <v>126</v>
      </c>
      <c r="T343">
        <v>0</v>
      </c>
      <c r="U343">
        <v>14.705093833780159</v>
      </c>
      <c r="V343">
        <v>1033.2570000000001</v>
      </c>
      <c r="W343">
        <v>-40.692</v>
      </c>
      <c r="X343">
        <v>-8.8341328015220988</v>
      </c>
      <c r="Y343">
        <v>0</v>
      </c>
      <c r="Z343">
        <v>46.713999999999999</v>
      </c>
      <c r="AA343">
        <v>67.80699999999996</v>
      </c>
      <c r="AB343">
        <v>79.025999999999996</v>
      </c>
      <c r="AC343">
        <v>-0.44285842390121938</v>
      </c>
      <c r="AD343">
        <v>-5.4653021001635641E-3</v>
      </c>
    </row>
    <row r="344" spans="1:30" x14ac:dyDescent="0.25">
      <c r="A344" t="s">
        <v>497</v>
      </c>
      <c r="B344" t="s">
        <v>862</v>
      </c>
      <c r="H344" t="s">
        <v>126</v>
      </c>
      <c r="I344" t="s">
        <v>126</v>
      </c>
      <c r="J344" t="s">
        <v>126</v>
      </c>
      <c r="K344" t="s">
        <v>126</v>
      </c>
      <c r="L344" t="s">
        <v>126</v>
      </c>
      <c r="M344" t="s">
        <v>126</v>
      </c>
      <c r="O344">
        <v>133.958</v>
      </c>
      <c r="P344">
        <v>-12.315</v>
      </c>
      <c r="Q344">
        <v>-16.891861628271549</v>
      </c>
      <c r="R344">
        <v>-9.1931799519252309</v>
      </c>
      <c r="S344">
        <v>-2.5850125944584379</v>
      </c>
      <c r="T344" t="s">
        <v>126</v>
      </c>
      <c r="U344">
        <v>-5.9320925553319919</v>
      </c>
      <c r="V344">
        <v>174.75</v>
      </c>
      <c r="W344">
        <v>-22.628</v>
      </c>
      <c r="X344">
        <v>-27.619444994483882</v>
      </c>
      <c r="Y344">
        <v>2.7261802575107295</v>
      </c>
      <c r="Z344">
        <v>-3.911</v>
      </c>
      <c r="AA344">
        <v>4.7380000000000067</v>
      </c>
      <c r="AB344">
        <v>43.818999999999996</v>
      </c>
      <c r="AC344">
        <v>-1.0340811363226126</v>
      </c>
      <c r="AD344">
        <v>-5.4196178187554827</v>
      </c>
    </row>
    <row r="345" spans="1:30" x14ac:dyDescent="0.25">
      <c r="A345" t="s">
        <v>498</v>
      </c>
      <c r="B345" t="s">
        <v>863</v>
      </c>
      <c r="H345" t="s">
        <v>126</v>
      </c>
      <c r="I345" t="s">
        <v>126</v>
      </c>
      <c r="J345" t="s">
        <v>126</v>
      </c>
      <c r="K345" t="s">
        <v>126</v>
      </c>
      <c r="L345" t="s">
        <v>126</v>
      </c>
      <c r="M345" t="s">
        <v>126</v>
      </c>
      <c r="O345">
        <v>49.529867000000003</v>
      </c>
      <c r="P345">
        <v>0.49095299999999997</v>
      </c>
      <c r="Q345">
        <v>5.0813784741235012E-2</v>
      </c>
      <c r="R345">
        <v>0.99122616258993779</v>
      </c>
      <c r="S345" t="s">
        <v>126</v>
      </c>
      <c r="T345">
        <v>0</v>
      </c>
      <c r="U345" t="s">
        <v>126</v>
      </c>
      <c r="V345">
        <v>13.562586</v>
      </c>
      <c r="W345">
        <v>2.5167999999999999E-2</v>
      </c>
      <c r="X345">
        <v>-48.842880073470212</v>
      </c>
      <c r="Y345">
        <v>0</v>
      </c>
      <c r="Z345">
        <v>0.52398699999999998</v>
      </c>
      <c r="AA345">
        <v>-0.47780800000000045</v>
      </c>
      <c r="AB345">
        <v>2.8419669999999999</v>
      </c>
      <c r="AC345">
        <v>-0.41205639631099855</v>
      </c>
      <c r="AD345">
        <v>6.0265022428773372E-2</v>
      </c>
    </row>
    <row r="346" spans="1:30" x14ac:dyDescent="0.25">
      <c r="A346" t="s">
        <v>499</v>
      </c>
      <c r="B346" t="s">
        <v>864</v>
      </c>
      <c r="H346" t="s">
        <v>902</v>
      </c>
      <c r="I346" t="s">
        <v>126</v>
      </c>
      <c r="J346" t="s">
        <v>126</v>
      </c>
      <c r="K346" t="s">
        <v>133</v>
      </c>
      <c r="L346" t="s">
        <v>126</v>
      </c>
      <c r="M346" t="s">
        <v>126</v>
      </c>
      <c r="O346">
        <v>1368.2149999999999</v>
      </c>
      <c r="P346">
        <v>-31.958999999999989</v>
      </c>
      <c r="Q346">
        <v>5.0524223166680677</v>
      </c>
      <c r="R346">
        <v>-2.3358171047678904</v>
      </c>
      <c r="S346">
        <v>-5.5702640380797662E-2</v>
      </c>
      <c r="T346">
        <v>3.961909871244635</v>
      </c>
      <c r="U346">
        <v>7.0983313220423616</v>
      </c>
      <c r="V346">
        <v>1673.5749999999998</v>
      </c>
      <c r="W346">
        <v>69.128</v>
      </c>
      <c r="X346">
        <v>34.480465620768612</v>
      </c>
      <c r="Y346">
        <v>34.282479124030885</v>
      </c>
      <c r="Z346">
        <v>71.387999999999991</v>
      </c>
      <c r="AA346">
        <v>-27.274999999999977</v>
      </c>
      <c r="AB346">
        <v>330.55399999999997</v>
      </c>
      <c r="AC346">
        <v>-1.6867299340303291E-2</v>
      </c>
      <c r="AD346">
        <v>-3.4129771064191163E-2</v>
      </c>
    </row>
    <row r="347" spans="1:30" x14ac:dyDescent="0.25">
      <c r="A347" t="s">
        <v>500</v>
      </c>
      <c r="B347" t="s">
        <v>865</v>
      </c>
      <c r="H347" t="s">
        <v>126</v>
      </c>
      <c r="I347" t="s">
        <v>126</v>
      </c>
      <c r="J347" t="s">
        <v>126</v>
      </c>
      <c r="K347" t="s">
        <v>126</v>
      </c>
      <c r="L347" t="s">
        <v>126</v>
      </c>
      <c r="M347" t="s">
        <v>126</v>
      </c>
      <c r="O347">
        <v>57.213999999999999</v>
      </c>
      <c r="P347">
        <v>-9.593</v>
      </c>
      <c r="Q347">
        <v>-10.794560771839061</v>
      </c>
      <c r="R347">
        <v>-16.766875240325795</v>
      </c>
      <c r="S347">
        <v>-2.9996873045653536</v>
      </c>
      <c r="T347" t="s">
        <v>126</v>
      </c>
      <c r="U347">
        <v>-34.639053254437869</v>
      </c>
      <c r="V347">
        <v>70.614999999999995</v>
      </c>
      <c r="W347">
        <v>-6.1760000000000002</v>
      </c>
      <c r="X347">
        <v>-59.721152082186769</v>
      </c>
      <c r="Y347">
        <v>4.5287828365078244</v>
      </c>
      <c r="Z347">
        <v>-8.1539999999999999</v>
      </c>
      <c r="AA347">
        <v>1.6630000000000038</v>
      </c>
      <c r="AB347">
        <v>19.474999999999998</v>
      </c>
      <c r="AC347">
        <v>-0.9097163514927632</v>
      </c>
      <c r="AD347">
        <v>-0.32704306127565935</v>
      </c>
    </row>
    <row r="348" spans="1:30" x14ac:dyDescent="0.25">
      <c r="A348" t="s">
        <v>501</v>
      </c>
      <c r="B348" t="s">
        <v>866</v>
      </c>
      <c r="H348" t="s">
        <v>126</v>
      </c>
      <c r="I348" t="s">
        <v>126</v>
      </c>
      <c r="J348" t="s">
        <v>126</v>
      </c>
      <c r="K348" t="s">
        <v>126</v>
      </c>
      <c r="L348" t="s">
        <v>126</v>
      </c>
      <c r="M348" t="s">
        <v>126</v>
      </c>
      <c r="O348">
        <v>263.90899999999999</v>
      </c>
      <c r="P348">
        <v>18.503999999999998</v>
      </c>
      <c r="Q348">
        <v>3.3674486281256044</v>
      </c>
      <c r="R348">
        <v>7.0115077545669147</v>
      </c>
      <c r="S348">
        <v>1.0054336013910019</v>
      </c>
      <c r="T348">
        <v>0.94167007777322942</v>
      </c>
      <c r="U348">
        <v>20.880341880341881</v>
      </c>
      <c r="V348">
        <v>266.98500000000001</v>
      </c>
      <c r="W348">
        <v>8.8870000000000005</v>
      </c>
      <c r="X348">
        <v>-4.1710710322957638</v>
      </c>
      <c r="Y348">
        <v>6.8932711575556675</v>
      </c>
      <c r="Z348">
        <v>25.748999999999999</v>
      </c>
      <c r="AA348">
        <v>-5.9620000000000175</v>
      </c>
      <c r="AB348">
        <v>24.756999999999998</v>
      </c>
      <c r="AC348">
        <v>1.089699083875727</v>
      </c>
      <c r="AD348">
        <v>0.44034064335167639</v>
      </c>
    </row>
    <row r="349" spans="1:30" x14ac:dyDescent="0.25">
      <c r="A349" t="s">
        <v>502</v>
      </c>
      <c r="B349" t="s">
        <v>867</v>
      </c>
      <c r="H349" t="s">
        <v>126</v>
      </c>
      <c r="I349" t="s">
        <v>126</v>
      </c>
      <c r="J349" t="s">
        <v>126</v>
      </c>
      <c r="K349" t="s">
        <v>126</v>
      </c>
      <c r="L349" t="s">
        <v>126</v>
      </c>
      <c r="M349" t="s">
        <v>126</v>
      </c>
      <c r="O349">
        <v>572.46400000000006</v>
      </c>
      <c r="P349">
        <v>117.282</v>
      </c>
      <c r="Q349">
        <v>34.228353223958187</v>
      </c>
      <c r="R349">
        <v>20.487227144414319</v>
      </c>
      <c r="S349">
        <v>1.6231904116035096</v>
      </c>
      <c r="T349">
        <v>0.36351653216880325</v>
      </c>
      <c r="U349" t="s">
        <v>126</v>
      </c>
      <c r="V349">
        <v>476.15099999999995</v>
      </c>
      <c r="W349">
        <v>195.94499999999999</v>
      </c>
      <c r="X349">
        <v>-81.978082943590707</v>
      </c>
      <c r="Y349">
        <v>15.174597974172061</v>
      </c>
      <c r="Z349">
        <v>121.327</v>
      </c>
      <c r="AA349">
        <v>65.072000000000003</v>
      </c>
      <c r="AB349">
        <v>347.09699999999998</v>
      </c>
      <c r="AC349">
        <v>8.9916045497462544</v>
      </c>
      <c r="AD349">
        <v>1.6544755033943439</v>
      </c>
    </row>
    <row r="350" spans="1:30" x14ac:dyDescent="0.25">
      <c r="A350" t="s">
        <v>503</v>
      </c>
      <c r="B350" t="s">
        <v>868</v>
      </c>
      <c r="H350" t="s">
        <v>126</v>
      </c>
      <c r="I350" t="s">
        <v>126</v>
      </c>
      <c r="J350" t="s">
        <v>126</v>
      </c>
      <c r="K350" t="s">
        <v>126</v>
      </c>
      <c r="L350" t="s">
        <v>126</v>
      </c>
      <c r="M350" t="s">
        <v>126</v>
      </c>
      <c r="O350">
        <v>444.02199999999999</v>
      </c>
      <c r="P350">
        <v>26.968</v>
      </c>
      <c r="Q350">
        <v>3.5827053614460542</v>
      </c>
      <c r="R350">
        <v>6.0735729310709825</v>
      </c>
      <c r="S350">
        <v>0.48920654500598632</v>
      </c>
      <c r="T350">
        <v>1.4918159728712186</v>
      </c>
      <c r="U350">
        <v>7.5614989422786341</v>
      </c>
      <c r="V350">
        <v>292.54300000000001</v>
      </c>
      <c r="W350">
        <v>15.907999999999999</v>
      </c>
      <c r="X350">
        <v>-3.0762698555799202</v>
      </c>
      <c r="Y350">
        <v>18.843725537784188</v>
      </c>
      <c r="Z350">
        <v>29.930999999999997</v>
      </c>
      <c r="AA350">
        <v>-2.5730000000000217</v>
      </c>
      <c r="AB350">
        <v>60.414999999999999</v>
      </c>
      <c r="AC350">
        <v>1.2001138315544329</v>
      </c>
      <c r="AD350">
        <v>0.74147633216666553</v>
      </c>
    </row>
    <row r="351" spans="1:30" x14ac:dyDescent="0.25">
      <c r="A351" t="s">
        <v>504</v>
      </c>
      <c r="B351" t="s">
        <v>869</v>
      </c>
      <c r="H351" t="s">
        <v>126</v>
      </c>
      <c r="I351" t="s">
        <v>126</v>
      </c>
      <c r="J351" t="s">
        <v>126</v>
      </c>
      <c r="K351" t="s">
        <v>126</v>
      </c>
      <c r="L351" t="s">
        <v>126</v>
      </c>
      <c r="M351" t="s">
        <v>126</v>
      </c>
      <c r="O351">
        <v>157.27199999999999</v>
      </c>
      <c r="P351">
        <v>-14.684000000000001</v>
      </c>
      <c r="Q351">
        <v>-9.5744951421740687</v>
      </c>
      <c r="R351">
        <v>-9.3366905742916746</v>
      </c>
      <c r="S351">
        <v>-2.8679687500000002</v>
      </c>
      <c r="T351" t="s">
        <v>126</v>
      </c>
      <c r="U351">
        <v>-155.0625</v>
      </c>
      <c r="V351">
        <v>434.16399999999999</v>
      </c>
      <c r="W351">
        <v>-15.058</v>
      </c>
      <c r="X351">
        <v>-75.520388681061107</v>
      </c>
      <c r="Y351">
        <v>1.1792778765627736</v>
      </c>
      <c r="Z351">
        <v>-6.7509999999999994</v>
      </c>
      <c r="AA351">
        <v>9.1420000000000101</v>
      </c>
      <c r="AB351">
        <v>93.55</v>
      </c>
      <c r="AC351">
        <v>4.0502562394968945E-2</v>
      </c>
      <c r="AD351">
        <v>0.31162413390028432</v>
      </c>
    </row>
    <row r="352" spans="1:30" x14ac:dyDescent="0.25">
      <c r="A352" t="s">
        <v>505</v>
      </c>
      <c r="B352" t="s">
        <v>870</v>
      </c>
      <c r="H352" t="s">
        <v>132</v>
      </c>
      <c r="I352" t="s">
        <v>126</v>
      </c>
      <c r="J352" t="s">
        <v>126</v>
      </c>
      <c r="K352" t="s">
        <v>133</v>
      </c>
      <c r="L352" t="s">
        <v>126</v>
      </c>
      <c r="M352" t="s">
        <v>126</v>
      </c>
      <c r="O352">
        <v>233.614</v>
      </c>
      <c r="P352">
        <v>26.189999999999998</v>
      </c>
      <c r="Q352">
        <v>-22.491374660765192</v>
      </c>
      <c r="R352">
        <v>11.210800722559435</v>
      </c>
      <c r="S352" t="s">
        <v>126</v>
      </c>
      <c r="T352" t="s">
        <v>126</v>
      </c>
      <c r="U352">
        <v>-2498.1666666666665</v>
      </c>
      <c r="V352">
        <v>211.35999999999999</v>
      </c>
      <c r="W352">
        <v>-52.542999999999999</v>
      </c>
      <c r="X352">
        <v>-64.100061928800642</v>
      </c>
      <c r="Y352">
        <v>0</v>
      </c>
      <c r="Z352">
        <v>36.845999999999997</v>
      </c>
      <c r="AA352">
        <v>-4.3270000000000124</v>
      </c>
      <c r="AB352">
        <v>68.313999999999993</v>
      </c>
      <c r="AC352">
        <v>-0.26069551282996084</v>
      </c>
      <c r="AD352">
        <v>0.57293024489876732</v>
      </c>
    </row>
    <row r="353" spans="1:30" x14ac:dyDescent="0.25">
      <c r="A353" t="s">
        <v>506</v>
      </c>
      <c r="B353" t="s">
        <v>871</v>
      </c>
      <c r="H353" t="s">
        <v>126</v>
      </c>
      <c r="I353" t="s">
        <v>126</v>
      </c>
      <c r="J353" t="s">
        <v>126</v>
      </c>
      <c r="K353" t="s">
        <v>126</v>
      </c>
      <c r="L353" t="s">
        <v>126</v>
      </c>
      <c r="M353" t="s">
        <v>126</v>
      </c>
      <c r="O353">
        <v>36.396000000000001</v>
      </c>
      <c r="P353">
        <v>74.203999999999994</v>
      </c>
      <c r="Q353">
        <v>9.3526761182547524</v>
      </c>
      <c r="R353">
        <v>203.87954720298933</v>
      </c>
      <c r="S353">
        <v>2.8881018176156927</v>
      </c>
      <c r="T353">
        <v>7.3387603541845241</v>
      </c>
      <c r="U353">
        <v>0.94698404111441703</v>
      </c>
      <c r="V353">
        <v>150.441</v>
      </c>
      <c r="W353">
        <v>3.4039999999999999</v>
      </c>
      <c r="X353">
        <v>-171.63514134863905</v>
      </c>
      <c r="Y353">
        <v>17.078456006009002</v>
      </c>
      <c r="Z353">
        <v>74.275999999999996</v>
      </c>
      <c r="AA353">
        <v>-31.77</v>
      </c>
      <c r="AB353">
        <v>93.876999999999995</v>
      </c>
      <c r="AC353">
        <v>-0.76995257524165239</v>
      </c>
      <c r="AD353">
        <v>-0.68675936927126224</v>
      </c>
    </row>
    <row r="354" spans="1:30" x14ac:dyDescent="0.25">
      <c r="A354" t="s">
        <v>507</v>
      </c>
      <c r="B354" t="s">
        <v>872</v>
      </c>
      <c r="H354" t="s">
        <v>126</v>
      </c>
      <c r="I354" t="s">
        <v>126</v>
      </c>
      <c r="J354" t="s">
        <v>126</v>
      </c>
      <c r="K354" t="s">
        <v>126</v>
      </c>
      <c r="L354" t="s">
        <v>126</v>
      </c>
      <c r="M354" t="s">
        <v>126</v>
      </c>
      <c r="O354">
        <v>74.616</v>
      </c>
      <c r="P354">
        <v>-1.2949999999999999</v>
      </c>
      <c r="Q354">
        <v>-7.8334405489439263</v>
      </c>
      <c r="R354">
        <v>-1.7355526964726062</v>
      </c>
      <c r="S354" t="s">
        <v>126</v>
      </c>
      <c r="T354" t="s">
        <v>126</v>
      </c>
      <c r="U354" t="s">
        <v>126</v>
      </c>
      <c r="V354">
        <v>47.253999999999998</v>
      </c>
      <c r="W354">
        <v>-5.8449999999999998</v>
      </c>
      <c r="X354">
        <v>-1255.932203389837</v>
      </c>
      <c r="Y354">
        <v>0</v>
      </c>
      <c r="Z354">
        <v>5.3999999999999999E-2</v>
      </c>
      <c r="AA354">
        <v>0.28200000000000358</v>
      </c>
      <c r="AB354">
        <v>9.6329999999999991</v>
      </c>
      <c r="AC354">
        <v>-0.71110032390122035</v>
      </c>
      <c r="AD354">
        <v>-9.5480400610666542E-3</v>
      </c>
    </row>
    <row r="355" spans="1:30" x14ac:dyDescent="0.25">
      <c r="A355" t="s">
        <v>508</v>
      </c>
      <c r="B355" t="s">
        <v>873</v>
      </c>
      <c r="H355" t="s">
        <v>126</v>
      </c>
      <c r="I355" t="s">
        <v>126</v>
      </c>
      <c r="J355" t="s">
        <v>126</v>
      </c>
      <c r="K355" t="s">
        <v>126</v>
      </c>
      <c r="L355" t="s">
        <v>126</v>
      </c>
      <c r="M355" t="s">
        <v>126</v>
      </c>
      <c r="O355">
        <v>155.047</v>
      </c>
      <c r="P355">
        <v>9.3870000000000005</v>
      </c>
      <c r="Q355">
        <v>8.8437699536269641</v>
      </c>
      <c r="R355">
        <v>6.0542932143156598</v>
      </c>
      <c r="S355" t="s">
        <v>126</v>
      </c>
      <c r="T355">
        <v>0</v>
      </c>
      <c r="U355" t="s">
        <v>126</v>
      </c>
      <c r="V355">
        <v>211.87699999999998</v>
      </c>
      <c r="W355">
        <v>13.712</v>
      </c>
      <c r="X355">
        <v>-56.580291258793416</v>
      </c>
      <c r="Y355">
        <v>0</v>
      </c>
      <c r="Z355">
        <v>10.331</v>
      </c>
      <c r="AA355">
        <v>2.9139999999999944</v>
      </c>
      <c r="AB355">
        <v>98.606999999999999</v>
      </c>
      <c r="AC355">
        <v>2.4540677712941807</v>
      </c>
      <c r="AD355">
        <v>0.83358075854275138</v>
      </c>
    </row>
    <row r="356" spans="1:30" x14ac:dyDescent="0.25">
      <c r="A356" t="s">
        <v>509</v>
      </c>
      <c r="B356" t="s">
        <v>874</v>
      </c>
      <c r="H356" t="s">
        <v>126</v>
      </c>
      <c r="I356" t="s">
        <v>126</v>
      </c>
      <c r="J356" t="s">
        <v>126</v>
      </c>
      <c r="K356" t="s">
        <v>126</v>
      </c>
      <c r="L356" t="s">
        <v>126</v>
      </c>
      <c r="M356" t="s">
        <v>126</v>
      </c>
      <c r="O356">
        <v>331.74900000000002</v>
      </c>
      <c r="P356">
        <v>-8.4469999999999992</v>
      </c>
      <c r="Q356">
        <v>-21.646485746754323</v>
      </c>
      <c r="R356">
        <v>-2.5462020985745246</v>
      </c>
      <c r="S356">
        <v>-3.9527374824520352</v>
      </c>
      <c r="T356" t="s">
        <v>126</v>
      </c>
      <c r="U356">
        <v>-89.27591973244148</v>
      </c>
      <c r="V356">
        <v>947.96899999999994</v>
      </c>
      <c r="W356">
        <v>-71.811999999999998</v>
      </c>
      <c r="X356">
        <v>-62.827627750791429</v>
      </c>
      <c r="Y356">
        <v>0.22542931256190865</v>
      </c>
      <c r="Z356">
        <v>0.72699999999999998</v>
      </c>
      <c r="AA356">
        <v>-62.268999999999977</v>
      </c>
      <c r="AB356">
        <v>210.79899999999998</v>
      </c>
      <c r="AC356">
        <v>-7.463842522213357E-2</v>
      </c>
      <c r="AD356">
        <v>0.24157760978120726</v>
      </c>
    </row>
    <row r="357" spans="1:30" x14ac:dyDescent="0.25">
      <c r="A357" t="s">
        <v>510</v>
      </c>
      <c r="B357" t="s">
        <v>875</v>
      </c>
      <c r="H357" t="s">
        <v>150</v>
      </c>
      <c r="I357" t="s">
        <v>126</v>
      </c>
      <c r="J357" t="s">
        <v>126</v>
      </c>
      <c r="K357" t="s">
        <v>126</v>
      </c>
      <c r="L357" t="s">
        <v>135</v>
      </c>
      <c r="M357" t="s">
        <v>126</v>
      </c>
      <c r="O357">
        <v>907.29200000000003</v>
      </c>
      <c r="P357">
        <v>162.559</v>
      </c>
      <c r="Q357">
        <v>13.478130524682241</v>
      </c>
      <c r="R357">
        <v>17.916944048883931</v>
      </c>
      <c r="S357">
        <v>0.2530554106960779</v>
      </c>
      <c r="T357">
        <v>4.3659007945028989</v>
      </c>
      <c r="U357">
        <v>5.985695097380793</v>
      </c>
      <c r="V357">
        <v>1772.9069999999999</v>
      </c>
      <c r="W357">
        <v>122.286</v>
      </c>
      <c r="X357">
        <v>36.599496460375477</v>
      </c>
      <c r="Y357">
        <v>36.233429051834079</v>
      </c>
      <c r="Z357">
        <v>178.28399999999999</v>
      </c>
      <c r="AA357">
        <v>-12.947999999999922</v>
      </c>
      <c r="AB357">
        <v>378.61799999999999</v>
      </c>
      <c r="AC357">
        <v>2.1058023160151302</v>
      </c>
      <c r="AD357">
        <v>1.585918824832518</v>
      </c>
    </row>
    <row r="358" spans="1:30" x14ac:dyDescent="0.25">
      <c r="A358" t="s">
        <v>511</v>
      </c>
      <c r="B358" t="s">
        <v>876</v>
      </c>
      <c r="H358" t="s">
        <v>151</v>
      </c>
      <c r="I358" t="s">
        <v>126</v>
      </c>
      <c r="J358" t="s">
        <v>158</v>
      </c>
      <c r="K358" t="s">
        <v>126</v>
      </c>
      <c r="L358" t="s">
        <v>155</v>
      </c>
      <c r="M358" t="s">
        <v>126</v>
      </c>
      <c r="O358">
        <v>965.08699999999999</v>
      </c>
      <c r="P358">
        <v>513.80300000000011</v>
      </c>
      <c r="Q358">
        <v>54.73413277766668</v>
      </c>
      <c r="R358">
        <v>53.239034408296881</v>
      </c>
      <c r="S358">
        <v>0.37393163015190073</v>
      </c>
      <c r="T358">
        <v>2.2371560765761664</v>
      </c>
      <c r="U358">
        <v>7.8769278099543873</v>
      </c>
      <c r="V358">
        <v>2660.7669999999998</v>
      </c>
      <c r="W358">
        <v>528.23199999999997</v>
      </c>
      <c r="X358" t="s">
        <v>126</v>
      </c>
      <c r="Y358">
        <v>51.641350031776554</v>
      </c>
      <c r="Z358">
        <v>579.39699999999993</v>
      </c>
      <c r="AA358">
        <v>-717.22600000000023</v>
      </c>
      <c r="AB358">
        <v>339.22299999999996</v>
      </c>
      <c r="AC358">
        <v>13.653548416447157</v>
      </c>
      <c r="AD358">
        <v>2.8064500112270245</v>
      </c>
    </row>
    <row r="359" spans="1:30" x14ac:dyDescent="0.25">
      <c r="A359" t="s">
        <v>102</v>
      </c>
      <c r="B359" t="s">
        <v>877</v>
      </c>
      <c r="H359" t="s">
        <v>149</v>
      </c>
      <c r="I359" t="s">
        <v>143</v>
      </c>
      <c r="J359" t="s">
        <v>158</v>
      </c>
      <c r="K359" t="s">
        <v>126</v>
      </c>
      <c r="L359" t="s">
        <v>158</v>
      </c>
      <c r="M359" t="s">
        <v>125</v>
      </c>
      <c r="O359">
        <v>1595.703</v>
      </c>
      <c r="P359">
        <v>360.94400000000002</v>
      </c>
      <c r="Q359">
        <v>38.49507082458328</v>
      </c>
      <c r="R359">
        <v>22.619748161155304</v>
      </c>
      <c r="S359">
        <v>0.28289652610301691</v>
      </c>
      <c r="T359">
        <v>1.6548092155710297</v>
      </c>
      <c r="U359">
        <v>9.8356230955132933</v>
      </c>
      <c r="V359">
        <v>2504.451</v>
      </c>
      <c r="W359">
        <v>614.26699999999994</v>
      </c>
      <c r="X359">
        <v>202.00825801833133</v>
      </c>
      <c r="Y359">
        <v>50.944777917395875</v>
      </c>
      <c r="Z359">
        <v>506.91999999999996</v>
      </c>
      <c r="AA359">
        <v>-27.367999999999995</v>
      </c>
      <c r="AB359">
        <v>165.80099999999999</v>
      </c>
      <c r="AC359">
        <v>27.849266403541424</v>
      </c>
      <c r="AD359">
        <v>1.3271919189026222</v>
      </c>
    </row>
    <row r="360" spans="1:30" x14ac:dyDescent="0.25">
      <c r="A360" t="s">
        <v>512</v>
      </c>
      <c r="B360" t="s">
        <v>878</v>
      </c>
      <c r="H360" t="s">
        <v>136</v>
      </c>
      <c r="I360" t="s">
        <v>126</v>
      </c>
      <c r="J360" t="s">
        <v>895</v>
      </c>
      <c r="K360" t="s">
        <v>126</v>
      </c>
      <c r="L360" t="s">
        <v>160</v>
      </c>
      <c r="M360" t="s">
        <v>126</v>
      </c>
      <c r="O360">
        <v>1351.462</v>
      </c>
      <c r="P360">
        <v>-102.48500000000001</v>
      </c>
      <c r="Q360">
        <v>0.24410601259968831</v>
      </c>
      <c r="R360">
        <v>-7.5832690819275728</v>
      </c>
      <c r="S360">
        <v>-0.14818172485638731</v>
      </c>
      <c r="T360">
        <v>4.0846053543893781</v>
      </c>
      <c r="U360">
        <v>4.0914679178070283</v>
      </c>
      <c r="V360">
        <v>1960.115</v>
      </c>
      <c r="W360">
        <v>3.2989999999999999</v>
      </c>
      <c r="X360">
        <v>66.896956060149904</v>
      </c>
      <c r="Y360">
        <v>35.284511367955453</v>
      </c>
      <c r="Z360">
        <v>205.14</v>
      </c>
      <c r="AA360">
        <v>6.0869999999999322</v>
      </c>
      <c r="AB360">
        <v>58.346999999999994</v>
      </c>
      <c r="AC360">
        <v>-0.25943010782555648</v>
      </c>
      <c r="AD360">
        <v>-0.57964336279224937</v>
      </c>
    </row>
    <row r="361" spans="1:30" x14ac:dyDescent="0.25">
      <c r="A361" t="s">
        <v>513</v>
      </c>
      <c r="B361" t="s">
        <v>879</v>
      </c>
      <c r="H361" t="s">
        <v>136</v>
      </c>
      <c r="I361" t="s">
        <v>126</v>
      </c>
      <c r="J361" t="s">
        <v>126</v>
      </c>
      <c r="K361" t="s">
        <v>126</v>
      </c>
      <c r="L361" t="s">
        <v>126</v>
      </c>
      <c r="M361" t="s">
        <v>126</v>
      </c>
      <c r="O361">
        <v>1171.046</v>
      </c>
      <c r="P361">
        <v>-18.650000000000006</v>
      </c>
      <c r="Q361">
        <v>2.1516661173002598</v>
      </c>
      <c r="R361">
        <v>-1.5925932883934537</v>
      </c>
      <c r="S361">
        <v>-3.2553958404245117E-2</v>
      </c>
      <c r="T361">
        <v>4.8611472474326209</v>
      </c>
      <c r="U361" t="s">
        <v>126</v>
      </c>
      <c r="V361">
        <v>1118.4169999999999</v>
      </c>
      <c r="W361">
        <v>25.196999999999999</v>
      </c>
      <c r="X361">
        <v>243.73765217227671</v>
      </c>
      <c r="Y361">
        <v>51.2237385518997</v>
      </c>
      <c r="Z361">
        <v>89.870999999999995</v>
      </c>
      <c r="AA361">
        <v>-15.216000000000065</v>
      </c>
      <c r="AB361">
        <v>54.738</v>
      </c>
      <c r="AC361">
        <v>1.1761470639880718</v>
      </c>
      <c r="AD361">
        <v>-0.6764272813287292</v>
      </c>
    </row>
    <row r="362" spans="1:30" x14ac:dyDescent="0.25">
      <c r="A362" t="s">
        <v>514</v>
      </c>
      <c r="B362" t="s">
        <v>880</v>
      </c>
      <c r="H362" t="s">
        <v>126</v>
      </c>
      <c r="I362" t="s">
        <v>126</v>
      </c>
      <c r="J362" t="s">
        <v>126</v>
      </c>
      <c r="K362" t="s">
        <v>126</v>
      </c>
      <c r="L362" t="s">
        <v>126</v>
      </c>
      <c r="M362" t="s">
        <v>126</v>
      </c>
      <c r="O362">
        <v>17.984999999999999</v>
      </c>
      <c r="P362">
        <v>-33.788000000000004</v>
      </c>
      <c r="Q362">
        <v>-366.18849040867389</v>
      </c>
      <c r="R362">
        <v>-187.86766750069506</v>
      </c>
      <c r="S362">
        <v>-2.2525333333333335</v>
      </c>
      <c r="T362" t="s">
        <v>126</v>
      </c>
      <c r="U362">
        <v>-22.201851851851849</v>
      </c>
      <c r="V362">
        <v>79.09899999999999</v>
      </c>
      <c r="W362">
        <v>-65.858999999999995</v>
      </c>
      <c r="X362">
        <v>37.668961358725724</v>
      </c>
      <c r="Y362">
        <v>18.963577289219838</v>
      </c>
      <c r="Z362">
        <v>-33.562999999999995</v>
      </c>
      <c r="AA362">
        <v>1.8210000000000015</v>
      </c>
      <c r="AB362">
        <v>6.9999999999999993E-3</v>
      </c>
      <c r="AC362">
        <v>-0.79179547995391109</v>
      </c>
      <c r="AD362">
        <v>-0.65459039758988824</v>
      </c>
    </row>
    <row r="363" spans="1:30" x14ac:dyDescent="0.25">
      <c r="A363" t="s">
        <v>515</v>
      </c>
      <c r="B363" t="s">
        <v>881</v>
      </c>
      <c r="H363" t="s">
        <v>126</v>
      </c>
      <c r="I363" t="s">
        <v>126</v>
      </c>
      <c r="J363" t="s">
        <v>126</v>
      </c>
      <c r="K363" t="s">
        <v>126</v>
      </c>
      <c r="L363" t="s">
        <v>126</v>
      </c>
      <c r="M363" t="s">
        <v>126</v>
      </c>
      <c r="O363">
        <v>396.93299999999999</v>
      </c>
      <c r="P363">
        <v>41.436999999999998</v>
      </c>
      <c r="Q363">
        <v>10.68492667528273</v>
      </c>
      <c r="R363">
        <v>10.43929328123386</v>
      </c>
      <c r="S363">
        <v>7.0941619585687379</v>
      </c>
      <c r="T363">
        <v>0</v>
      </c>
      <c r="U363" t="s">
        <v>126</v>
      </c>
      <c r="V363">
        <v>449.42499999999995</v>
      </c>
      <c r="W363">
        <v>42.411999999999999</v>
      </c>
      <c r="X363">
        <v>-35.503515384821014</v>
      </c>
      <c r="Y363">
        <v>1.2996606775324024</v>
      </c>
      <c r="Z363">
        <v>48.918999999999997</v>
      </c>
      <c r="AA363">
        <v>-4.3289999999999864</v>
      </c>
      <c r="AB363">
        <v>82.760999999999996</v>
      </c>
      <c r="AC363">
        <v>9.9690808105641366</v>
      </c>
      <c r="AD363">
        <v>0.52581941195919946</v>
      </c>
    </row>
    <row r="364" spans="1:30" x14ac:dyDescent="0.25">
      <c r="A364" t="s">
        <v>516</v>
      </c>
      <c r="B364" t="s">
        <v>882</v>
      </c>
      <c r="H364" t="s">
        <v>132</v>
      </c>
      <c r="I364" t="s">
        <v>126</v>
      </c>
      <c r="J364" t="s">
        <v>126</v>
      </c>
      <c r="K364" t="s">
        <v>133</v>
      </c>
      <c r="L364" t="s">
        <v>126</v>
      </c>
      <c r="M364" t="s">
        <v>896</v>
      </c>
      <c r="O364">
        <v>103.773</v>
      </c>
      <c r="P364">
        <v>-10.425000000000001</v>
      </c>
      <c r="Q364">
        <v>-14.911393136943135</v>
      </c>
      <c r="R364">
        <v>-10.045965713624932</v>
      </c>
      <c r="S364">
        <v>-0.17160493827160495</v>
      </c>
      <c r="T364" t="s">
        <v>126</v>
      </c>
      <c r="U364" t="s">
        <v>126</v>
      </c>
      <c r="V364">
        <v>98.960999999999999</v>
      </c>
      <c r="W364">
        <v>-15.473999999999998</v>
      </c>
      <c r="X364">
        <v>-50.999497108372729</v>
      </c>
      <c r="Y364">
        <v>61.387819444023407</v>
      </c>
      <c r="Z364">
        <v>-9.1189999999999998</v>
      </c>
      <c r="AA364">
        <v>-4.3030000000000008</v>
      </c>
      <c r="AB364">
        <v>68.863</v>
      </c>
      <c r="AC364">
        <v>-0.97217714478407991</v>
      </c>
      <c r="AD364">
        <v>-0.48276030775009726</v>
      </c>
    </row>
    <row r="365" spans="1:30" x14ac:dyDescent="0.25">
      <c r="A365" t="s">
        <v>517</v>
      </c>
      <c r="B365" t="s">
        <v>883</v>
      </c>
      <c r="H365" t="s">
        <v>126</v>
      </c>
      <c r="I365" t="s">
        <v>126</v>
      </c>
      <c r="J365" t="s">
        <v>126</v>
      </c>
      <c r="K365" t="s">
        <v>126</v>
      </c>
      <c r="L365" t="s">
        <v>126</v>
      </c>
      <c r="M365" t="s">
        <v>126</v>
      </c>
      <c r="O365">
        <v>24.400852</v>
      </c>
      <c r="P365">
        <v>-11.733713</v>
      </c>
      <c r="Q365">
        <v>-71.743306340286807</v>
      </c>
      <c r="R365">
        <v>-48.087308590700026</v>
      </c>
      <c r="S365">
        <v>-8.2013217213830902</v>
      </c>
      <c r="T365" t="s">
        <v>126</v>
      </c>
      <c r="U365" t="s">
        <v>126</v>
      </c>
      <c r="V365">
        <v>11.824909</v>
      </c>
      <c r="W365">
        <v>-17.505977999999999</v>
      </c>
      <c r="X365" t="s">
        <v>126</v>
      </c>
      <c r="Y365">
        <v>12.099120593655307</v>
      </c>
      <c r="Z365">
        <v>-11.546998</v>
      </c>
      <c r="AA365">
        <v>-2.6216560000000007</v>
      </c>
      <c r="AB365">
        <v>2.1201019999999997</v>
      </c>
      <c r="AC365">
        <v>-2.1641065871138512</v>
      </c>
      <c r="AD365">
        <v>-2.2279396077843443</v>
      </c>
    </row>
    <row r="366" spans="1:30" x14ac:dyDescent="0.25">
      <c r="A366" t="s">
        <v>518</v>
      </c>
      <c r="B366" t="s">
        <v>884</v>
      </c>
      <c r="H366" t="s">
        <v>126</v>
      </c>
      <c r="I366" t="s">
        <v>126</v>
      </c>
      <c r="J366" t="s">
        <v>126</v>
      </c>
      <c r="K366" t="s">
        <v>126</v>
      </c>
      <c r="L366" t="s">
        <v>126</v>
      </c>
      <c r="M366" t="s">
        <v>126</v>
      </c>
      <c r="O366">
        <v>300.39</v>
      </c>
      <c r="P366">
        <v>10.119</v>
      </c>
      <c r="Q366">
        <v>2.9461699790272649</v>
      </c>
      <c r="R366">
        <v>3.3686207929691401</v>
      </c>
      <c r="S366" t="s">
        <v>126</v>
      </c>
      <c r="T366">
        <v>0</v>
      </c>
      <c r="U366" t="s">
        <v>126</v>
      </c>
      <c r="V366">
        <v>94.759999999999991</v>
      </c>
      <c r="W366">
        <v>8.85</v>
      </c>
      <c r="X366">
        <v>-56.475907951959904</v>
      </c>
      <c r="Y366">
        <v>0</v>
      </c>
      <c r="Z366">
        <v>10.337999999999999</v>
      </c>
      <c r="AA366">
        <v>-0.99399999999999977</v>
      </c>
      <c r="AB366">
        <v>19.608999999999998</v>
      </c>
      <c r="AC366">
        <v>4.3494089199185861</v>
      </c>
      <c r="AD366">
        <v>0.12858171835022383</v>
      </c>
    </row>
    <row r="367" spans="1:30" x14ac:dyDescent="0.25">
      <c r="A367" t="s">
        <v>519</v>
      </c>
      <c r="B367" t="s">
        <v>885</v>
      </c>
      <c r="H367" t="s">
        <v>132</v>
      </c>
      <c r="I367" t="s">
        <v>126</v>
      </c>
      <c r="J367" t="s">
        <v>126</v>
      </c>
      <c r="K367" t="s">
        <v>126</v>
      </c>
      <c r="L367" t="s">
        <v>126</v>
      </c>
      <c r="M367" t="s">
        <v>126</v>
      </c>
      <c r="O367">
        <v>492.315</v>
      </c>
      <c r="P367">
        <v>87.747</v>
      </c>
      <c r="Q367">
        <v>2.0801722474432021</v>
      </c>
      <c r="R367">
        <v>17.82334480972548</v>
      </c>
      <c r="S367">
        <v>0.15583066355053882</v>
      </c>
      <c r="T367">
        <v>4.7049767051641354</v>
      </c>
      <c r="U367" t="s">
        <v>126</v>
      </c>
      <c r="V367">
        <v>1277.759</v>
      </c>
      <c r="W367">
        <v>10.241</v>
      </c>
      <c r="X367">
        <v>323.0239054367961</v>
      </c>
      <c r="Y367">
        <v>44.068717183756874</v>
      </c>
      <c r="Z367">
        <v>102.46</v>
      </c>
      <c r="AA367">
        <v>-2.0479999999999876</v>
      </c>
      <c r="AB367">
        <v>13.805999999999999</v>
      </c>
      <c r="AC367">
        <v>-0.38546432768240207</v>
      </c>
      <c r="AD367">
        <v>2.0969340217351986</v>
      </c>
    </row>
    <row r="368" spans="1:30" x14ac:dyDescent="0.25">
      <c r="A368" t="s">
        <v>31</v>
      </c>
      <c r="B368" t="s">
        <v>886</v>
      </c>
      <c r="H368" t="s">
        <v>132</v>
      </c>
      <c r="I368" t="s">
        <v>126</v>
      </c>
      <c r="J368" t="s">
        <v>126</v>
      </c>
      <c r="K368" t="s">
        <v>133</v>
      </c>
      <c r="L368" t="s">
        <v>126</v>
      </c>
      <c r="M368" t="s">
        <v>143</v>
      </c>
      <c r="O368">
        <v>15130</v>
      </c>
      <c r="P368">
        <v>2188</v>
      </c>
      <c r="Q368">
        <v>11.837409120951751</v>
      </c>
      <c r="R368">
        <v>14.461335095836086</v>
      </c>
      <c r="S368">
        <v>0.89745693191140274</v>
      </c>
      <c r="T368">
        <v>0.80329489291598022</v>
      </c>
      <c r="U368" t="s">
        <v>126</v>
      </c>
      <c r="V368">
        <v>15499</v>
      </c>
      <c r="W368">
        <v>1791</v>
      </c>
      <c r="X368">
        <v>-29.97059488803438</v>
      </c>
      <c r="Y368">
        <v>15.730047099812891</v>
      </c>
      <c r="Z368">
        <v>2816</v>
      </c>
      <c r="AA368">
        <v>366</v>
      </c>
      <c r="AB368">
        <v>4804</v>
      </c>
      <c r="AC368">
        <v>4.2422430741162378</v>
      </c>
      <c r="AD368">
        <v>2.4075107392991422</v>
      </c>
    </row>
    <row r="369" spans="1:30" x14ac:dyDescent="0.25">
      <c r="A369" t="s">
        <v>520</v>
      </c>
      <c r="B369" t="s">
        <v>887</v>
      </c>
      <c r="H369" t="s">
        <v>126</v>
      </c>
      <c r="I369" t="s">
        <v>126</v>
      </c>
      <c r="J369" t="s">
        <v>126</v>
      </c>
      <c r="K369" t="s">
        <v>126</v>
      </c>
      <c r="L369" t="s">
        <v>126</v>
      </c>
      <c r="M369" t="s">
        <v>126</v>
      </c>
      <c r="O369">
        <v>33.965271999999999</v>
      </c>
      <c r="P369">
        <v>-2.2001909999999998</v>
      </c>
      <c r="Q369">
        <v>4.3694924627719756</v>
      </c>
      <c r="R369">
        <v>-6.4777664668782862</v>
      </c>
      <c r="S369">
        <v>-0.18197977635799922</v>
      </c>
      <c r="T369">
        <v>2.4634108650695721</v>
      </c>
      <c r="U369">
        <v>9.4881825313881603</v>
      </c>
      <c r="V369">
        <v>28.618651999999997</v>
      </c>
      <c r="W369">
        <v>1.48411</v>
      </c>
      <c r="X369">
        <v>83.902996639459943</v>
      </c>
      <c r="Y369">
        <v>42.246242066188167</v>
      </c>
      <c r="Z369">
        <v>2.020788</v>
      </c>
      <c r="AA369">
        <v>1.0767170000000021</v>
      </c>
      <c r="AB369">
        <v>1.906218</v>
      </c>
      <c r="AC369">
        <v>2.0948349923272551</v>
      </c>
      <c r="AD369">
        <v>0.19833448053127156</v>
      </c>
    </row>
    <row r="370" spans="1:30" x14ac:dyDescent="0.25">
      <c r="A370" t="s">
        <v>87</v>
      </c>
      <c r="B370" t="s">
        <v>888</v>
      </c>
      <c r="H370" t="s">
        <v>164</v>
      </c>
      <c r="I370" t="s">
        <v>126</v>
      </c>
      <c r="J370" t="s">
        <v>153</v>
      </c>
      <c r="K370" t="s">
        <v>153</v>
      </c>
      <c r="L370" t="s">
        <v>153</v>
      </c>
      <c r="M370" t="s">
        <v>147</v>
      </c>
      <c r="O370">
        <v>2382.5309999999999</v>
      </c>
      <c r="P370">
        <v>760.05200000000002</v>
      </c>
      <c r="Q370">
        <v>31.434092567945605</v>
      </c>
      <c r="R370">
        <v>31.901032977115513</v>
      </c>
      <c r="S370">
        <v>0.48756568054701127</v>
      </c>
      <c r="T370">
        <v>1.864823979607066</v>
      </c>
      <c r="U370">
        <v>15.253058203016566</v>
      </c>
      <c r="V370">
        <v>5037.3490000000002</v>
      </c>
      <c r="W370">
        <v>748.92700000000002</v>
      </c>
      <c r="X370">
        <v>-32.63907708918066</v>
      </c>
      <c r="Y370">
        <v>30.946257644646025</v>
      </c>
      <c r="Z370">
        <v>804.91699999999992</v>
      </c>
      <c r="AA370">
        <v>-10.638999999999953</v>
      </c>
      <c r="AB370">
        <v>973.67699999999991</v>
      </c>
      <c r="AC370">
        <v>8.9799418095663608</v>
      </c>
      <c r="AD370">
        <v>4.8286589382317588</v>
      </c>
    </row>
    <row r="371" spans="1:30" x14ac:dyDescent="0.25">
      <c r="A371" t="s">
        <v>521</v>
      </c>
      <c r="B371" t="s">
        <v>889</v>
      </c>
      <c r="H371" t="s">
        <v>126</v>
      </c>
      <c r="I371" t="s">
        <v>126</v>
      </c>
      <c r="J371" t="s">
        <v>126</v>
      </c>
      <c r="K371" t="s">
        <v>126</v>
      </c>
      <c r="L371" t="s">
        <v>126</v>
      </c>
      <c r="M371" t="s">
        <v>126</v>
      </c>
      <c r="O371">
        <v>35.585000000000001</v>
      </c>
      <c r="P371">
        <v>-5.069</v>
      </c>
      <c r="Q371">
        <v>-6.7978080651960093</v>
      </c>
      <c r="R371">
        <v>-14.244766053112265</v>
      </c>
      <c r="S371" t="s">
        <v>126</v>
      </c>
      <c r="T371" t="s">
        <v>126</v>
      </c>
      <c r="U371">
        <v>-568.33333333333337</v>
      </c>
      <c r="V371">
        <v>20.146000000000001</v>
      </c>
      <c r="W371">
        <v>-2.419</v>
      </c>
      <c r="X371">
        <v>-35.693039857227866</v>
      </c>
      <c r="Y371">
        <v>0</v>
      </c>
      <c r="Z371">
        <v>-4.1689999999999996</v>
      </c>
      <c r="AA371">
        <v>4.9370000000000012</v>
      </c>
      <c r="AB371">
        <v>5.3999999999999995</v>
      </c>
      <c r="AC371">
        <v>-0.31913919072377051</v>
      </c>
      <c r="AD371">
        <v>-0.43488296566585627</v>
      </c>
    </row>
    <row r="372" spans="1:30" x14ac:dyDescent="0.25">
      <c r="A372" t="s">
        <v>522</v>
      </c>
      <c r="B372" t="s">
        <v>890</v>
      </c>
      <c r="H372" t="s">
        <v>126</v>
      </c>
      <c r="I372" t="s">
        <v>126</v>
      </c>
      <c r="J372" t="s">
        <v>126</v>
      </c>
      <c r="K372" t="s">
        <v>126</v>
      </c>
      <c r="L372" t="s">
        <v>126</v>
      </c>
      <c r="M372" t="s">
        <v>126</v>
      </c>
      <c r="O372">
        <v>56.195999999999998</v>
      </c>
      <c r="P372">
        <v>5.593</v>
      </c>
      <c r="Q372">
        <v>2.0232756779841985</v>
      </c>
      <c r="R372">
        <v>9.9526656701544596</v>
      </c>
      <c r="S372" t="s">
        <v>126</v>
      </c>
      <c r="T372">
        <v>0</v>
      </c>
      <c r="U372">
        <v>68.275862068965509</v>
      </c>
      <c r="V372">
        <v>49.138999999999996</v>
      </c>
      <c r="W372">
        <v>1.137</v>
      </c>
      <c r="X372">
        <v>-26.611464968152866</v>
      </c>
      <c r="Y372">
        <v>0</v>
      </c>
      <c r="Z372">
        <v>9.4740000000000002</v>
      </c>
      <c r="AA372">
        <v>-1.9550000000000001</v>
      </c>
      <c r="AB372">
        <v>10.445</v>
      </c>
      <c r="AC372">
        <v>-0.58976158943541757</v>
      </c>
      <c r="AD372">
        <v>0.11444982205711084</v>
      </c>
    </row>
    <row r="373" spans="1:30" x14ac:dyDescent="0.25">
      <c r="A373" t="s">
        <v>7</v>
      </c>
      <c r="B373" t="s">
        <v>891</v>
      </c>
      <c r="H373" t="s">
        <v>128</v>
      </c>
      <c r="I373" t="s">
        <v>126</v>
      </c>
      <c r="J373" t="s">
        <v>126</v>
      </c>
      <c r="K373" t="s">
        <v>126</v>
      </c>
      <c r="L373" t="s">
        <v>126</v>
      </c>
      <c r="M373" t="s">
        <v>129</v>
      </c>
      <c r="O373">
        <v>4680.38</v>
      </c>
      <c r="P373">
        <v>857.1160000000001</v>
      </c>
      <c r="Q373">
        <v>12.334404471431808</v>
      </c>
      <c r="R373">
        <v>18.312957494904261</v>
      </c>
      <c r="S373">
        <v>0.77176983301593316</v>
      </c>
      <c r="T373">
        <v>1.2031117433276068</v>
      </c>
      <c r="U373">
        <v>84.244709826105179</v>
      </c>
      <c r="V373">
        <v>16804.958999999999</v>
      </c>
      <c r="W373">
        <v>577.29700000000003</v>
      </c>
      <c r="X373">
        <v>-29.601159794943065</v>
      </c>
      <c r="Y373">
        <v>6.6086742609726095</v>
      </c>
      <c r="Z373">
        <v>1195.2469999999998</v>
      </c>
      <c r="AA373">
        <v>99.123000000000047</v>
      </c>
      <c r="AB373">
        <v>2077.59</v>
      </c>
      <c r="AC373">
        <v>2.3516976354335095</v>
      </c>
      <c r="AD373">
        <v>0.17254216872094891</v>
      </c>
    </row>
    <row r="374" spans="1:30" x14ac:dyDescent="0.25">
      <c r="A374" t="s">
        <v>523</v>
      </c>
      <c r="B374" t="s">
        <v>892</v>
      </c>
      <c r="H374" t="s">
        <v>134</v>
      </c>
      <c r="I374" t="s">
        <v>126</v>
      </c>
      <c r="J374" t="s">
        <v>895</v>
      </c>
      <c r="K374" t="s">
        <v>126</v>
      </c>
      <c r="L374" t="s">
        <v>135</v>
      </c>
      <c r="M374" t="s">
        <v>126</v>
      </c>
      <c r="O374">
        <v>1038.1590000000001</v>
      </c>
      <c r="P374">
        <v>174.55500000000001</v>
      </c>
      <c r="Q374">
        <v>15.437327037573242</v>
      </c>
      <c r="R374">
        <v>16.813898449081499</v>
      </c>
      <c r="S374" t="s">
        <v>126</v>
      </c>
      <c r="T374">
        <v>0</v>
      </c>
      <c r="U374" t="s">
        <v>126</v>
      </c>
      <c r="V374">
        <v>1119.8119999999999</v>
      </c>
      <c r="W374">
        <v>160.26399999999998</v>
      </c>
      <c r="X374">
        <v>-43.102649745790472</v>
      </c>
      <c r="Y374">
        <v>0</v>
      </c>
      <c r="Z374">
        <v>194.76599999999999</v>
      </c>
      <c r="AA374">
        <v>-4.9269999999999925</v>
      </c>
      <c r="AB374">
        <v>62.826999999999998</v>
      </c>
      <c r="AC374">
        <v>6.5377372518317953</v>
      </c>
      <c r="AD374">
        <v>3.5448126815441818</v>
      </c>
    </row>
    <row r="375" spans="1:30" x14ac:dyDescent="0.25">
      <c r="A375" t="s">
        <v>524</v>
      </c>
      <c r="B375" t="s">
        <v>893</v>
      </c>
      <c r="H375" t="s">
        <v>126</v>
      </c>
      <c r="I375" t="s">
        <v>126</v>
      </c>
      <c r="J375" t="s">
        <v>126</v>
      </c>
      <c r="K375" t="s">
        <v>126</v>
      </c>
      <c r="L375" t="s">
        <v>126</v>
      </c>
      <c r="M375" t="s">
        <v>126</v>
      </c>
      <c r="O375">
        <v>48.137999999999998</v>
      </c>
      <c r="P375">
        <v>11.705</v>
      </c>
      <c r="Q375">
        <v>19.350616976193443</v>
      </c>
      <c r="R375">
        <v>24.315509576633847</v>
      </c>
      <c r="S375" t="s">
        <v>126</v>
      </c>
      <c r="T375">
        <v>0</v>
      </c>
      <c r="U375" t="s">
        <v>126</v>
      </c>
      <c r="V375">
        <v>90.701999999999998</v>
      </c>
      <c r="W375">
        <v>9.3149999999999995</v>
      </c>
      <c r="X375">
        <v>-41.546637678533685</v>
      </c>
      <c r="Y375">
        <v>0</v>
      </c>
      <c r="Z375">
        <v>13.298</v>
      </c>
      <c r="AA375">
        <v>0.97100000000000186</v>
      </c>
      <c r="AB375">
        <v>27.517999999999997</v>
      </c>
      <c r="AC375">
        <v>2.5048996672563244</v>
      </c>
      <c r="AD375">
        <v>1.6089443254838045</v>
      </c>
    </row>
    <row r="376" spans="1:30" x14ac:dyDescent="0.25">
      <c r="A376" t="s">
        <v>525</v>
      </c>
      <c r="B376" t="s">
        <v>894</v>
      </c>
      <c r="H376" t="s">
        <v>126</v>
      </c>
      <c r="I376" t="s">
        <v>126</v>
      </c>
      <c r="J376" t="s">
        <v>126</v>
      </c>
      <c r="K376" t="s">
        <v>126</v>
      </c>
      <c r="L376" t="s">
        <v>126</v>
      </c>
      <c r="M376" t="s">
        <v>126</v>
      </c>
      <c r="O376">
        <v>873.26599999999996</v>
      </c>
      <c r="P376">
        <v>20.861000000000001</v>
      </c>
      <c r="Q376">
        <v>-7.5155794454381599</v>
      </c>
      <c r="R376">
        <v>2.388848300517826</v>
      </c>
      <c r="S376" t="s">
        <v>126</v>
      </c>
      <c r="T376" t="s">
        <v>126</v>
      </c>
      <c r="U376" t="s">
        <v>126</v>
      </c>
      <c r="V376">
        <v>2279.085</v>
      </c>
      <c r="W376">
        <v>-65.631</v>
      </c>
      <c r="X376">
        <v>-82.138913348152727</v>
      </c>
      <c r="Y376">
        <v>0</v>
      </c>
      <c r="Z376">
        <v>28.673999999999999</v>
      </c>
      <c r="AA376">
        <v>148.94599999999994</v>
      </c>
      <c r="AB376">
        <v>465.52299999999997</v>
      </c>
      <c r="AC376">
        <v>-0.59582327608898222</v>
      </c>
      <c r="AD376">
        <v>0.4353924217059828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7"/>
  <sheetViews>
    <sheetView workbookViewId="0">
      <selection activeCell="E6" sqref="E6"/>
    </sheetView>
  </sheetViews>
  <sheetFormatPr defaultRowHeight="15" x14ac:dyDescent="0.25"/>
  <cols>
    <col min="1" max="1" width="9.7109375" bestFit="1" customWidth="1"/>
  </cols>
  <sheetData>
    <row r="1" spans="1:375" x14ac:dyDescent="0.25">
      <c r="A1" t="s">
        <v>118</v>
      </c>
      <c r="B1" t="str">
        <f t="array" ref="B1:NK1">TRANSPOSE(Sheet1!A3:A376)</f>
        <v>TWOU UW Equity</v>
      </c>
      <c r="C1" t="str">
        <v>ACIW UW Equity</v>
      </c>
      <c r="D1" t="str">
        <v>ATVI UW Equity</v>
      </c>
      <c r="E1" t="str">
        <v>BIRT UW Equity</v>
      </c>
      <c r="F1" t="str">
        <v>ACXM UW Equity</v>
      </c>
      <c r="G1" t="str">
        <v>ADEP UW Equity</v>
      </c>
      <c r="H1" t="str">
        <v>ADBE UW Equity</v>
      </c>
      <c r="I1" t="str">
        <v>ADVS UW Equity</v>
      </c>
      <c r="J1" t="str">
        <v>AGYS UW Equity</v>
      </c>
      <c r="K1" t="str">
        <v>AFOP UW Equity</v>
      </c>
      <c r="L1" t="str">
        <v>MDRX UW Equity</v>
      </c>
      <c r="M1" t="str">
        <v>ALTR UW Equity</v>
      </c>
      <c r="N1" t="str">
        <v>AMBA UW Equity</v>
      </c>
      <c r="O1" t="str">
        <v>AMSWA UW Equity</v>
      </c>
      <c r="P1" t="str">
        <v>AMKR UW Equity</v>
      </c>
      <c r="Q1" t="str">
        <v>ASYS UW Equity</v>
      </c>
      <c r="R1" t="str">
        <v>ANAD UW Equity</v>
      </c>
      <c r="S1" t="str">
        <v>ADI UW Equity</v>
      </c>
      <c r="T1" t="str">
        <v>ANSS UW Equity</v>
      </c>
      <c r="U1" t="str">
        <v>ATNY UW Equity</v>
      </c>
      <c r="V1" t="str">
        <v>AAPL UW Equity</v>
      </c>
      <c r="W1" t="str">
        <v>AMAT UW Equity</v>
      </c>
      <c r="X1" t="str">
        <v>AMCC UW Equity</v>
      </c>
      <c r="Y1" t="str">
        <v>AAOI UW Equity</v>
      </c>
      <c r="Z1" t="str">
        <v>ARRS UW Equity</v>
      </c>
      <c r="AA1" t="str">
        <v>ARUN UW Equity</v>
      </c>
      <c r="AB1" t="str">
        <v>ASTI UW Equity</v>
      </c>
      <c r="AC1" t="str">
        <v>AZPN UW Equity</v>
      </c>
      <c r="AD1" t="str">
        <v>ATEA UW Equity</v>
      </c>
      <c r="AE1" t="str">
        <v>ALOT UW Equity</v>
      </c>
      <c r="AF1" t="str">
        <v>ASUR UW Equity</v>
      </c>
      <c r="AG1" t="str">
        <v>ATML UW Equity</v>
      </c>
      <c r="AH1" t="str">
        <v>ADNC UW Equity</v>
      </c>
      <c r="AI1" t="str">
        <v>ADAT UW Equity</v>
      </c>
      <c r="AJ1" t="str">
        <v>ABTL UW Equity</v>
      </c>
      <c r="AK1" t="str">
        <v>ADSK UW Equity</v>
      </c>
      <c r="AL1" t="str">
        <v>ADP UW Equity</v>
      </c>
      <c r="AM1" t="str">
        <v>AVNW UW Equity</v>
      </c>
      <c r="AN1" t="str">
        <v>AWRE UW Equity</v>
      </c>
      <c r="AO1" t="str">
        <v>ACLS UW Equity</v>
      </c>
      <c r="AP1" t="str">
        <v>AXTI UW Equity</v>
      </c>
      <c r="AQ1" t="str">
        <v>BBSI UW Equity</v>
      </c>
      <c r="AR1" t="str">
        <v>BV UW Equity</v>
      </c>
      <c r="AS1" t="str">
        <v>BNFT UW Equity</v>
      </c>
      <c r="AT1" t="str">
        <v>BBOX UW Equity</v>
      </c>
      <c r="AU1" t="str">
        <v>BLKB UW Equity</v>
      </c>
      <c r="AV1" t="str">
        <v>BCOR UW Equity</v>
      </c>
      <c r="AW1" t="str">
        <v>EPAY UW Equity</v>
      </c>
      <c r="AX1" t="str">
        <v>BLIN           UW Equity</v>
      </c>
      <c r="AY1" t="str">
        <v>BCOV UW Equity</v>
      </c>
      <c r="AZ1" t="str">
        <v>BRCM UW Equity</v>
      </c>
      <c r="BA1" t="str">
        <v>BSFT UW Equity</v>
      </c>
      <c r="BB1" t="str">
        <v>BVSN UW Equity</v>
      </c>
      <c r="BC1" t="str">
        <v>BRCD UW Equity</v>
      </c>
      <c r="BD1" t="str">
        <v>BRKS UW Equity</v>
      </c>
      <c r="BE1" t="str">
        <v>BTUI UW Equity</v>
      </c>
      <c r="BF1" t="str">
        <v>CA UW Equity</v>
      </c>
      <c r="BG1" t="str">
        <v>CCMP UW Equity</v>
      </c>
      <c r="BH1" t="str">
        <v>CDNS UW Equity</v>
      </c>
      <c r="BI1" t="str">
        <v>CAMP UW Equity</v>
      </c>
      <c r="BJ1" t="str">
        <v>CALD UW Equity</v>
      </c>
      <c r="BK1" t="str">
        <v>CAVM UW Equity</v>
      </c>
      <c r="BL1" t="str">
        <v>CERN UW Equity</v>
      </c>
      <c r="BM1" t="str">
        <v>CEVA UW Equity</v>
      </c>
      <c r="BN1" t="str">
        <v>CRUS UW Equity</v>
      </c>
      <c r="BO1" t="str">
        <v>CSCO UW Equity</v>
      </c>
      <c r="BP1" t="str">
        <v>CTXS UW Equity</v>
      </c>
      <c r="BQ1" t="str">
        <v>CCOI UW Equity</v>
      </c>
      <c r="BR1" t="str">
        <v>CTSH UW Equity</v>
      </c>
      <c r="BS1" t="str">
        <v>CLRX UW Equity</v>
      </c>
      <c r="BT1" t="str">
        <v>COMM UW Equity</v>
      </c>
      <c r="BU1" t="str">
        <v>CVLT UW Equity</v>
      </c>
      <c r="BV1" t="str">
        <v>CPSI UW Equity</v>
      </c>
      <c r="BW1" t="str">
        <v>CTG UW Equity</v>
      </c>
      <c r="BX1" t="str">
        <v>CPWR UW Equity</v>
      </c>
      <c r="BY1" t="str">
        <v>CMTL UW Equity</v>
      </c>
      <c r="BZ1" t="str">
        <v>CNQR UW Equity</v>
      </c>
      <c r="CA1" t="str">
        <v>CCUR UW Equity</v>
      </c>
      <c r="CB1" t="str">
        <v>CTCT UW Equity</v>
      </c>
      <c r="CC1" t="str">
        <v>CNVR UW Equity</v>
      </c>
      <c r="CD1" t="str">
        <v>CSOD UW Equity</v>
      </c>
      <c r="CE1" t="str">
        <v>COVS UW Equity</v>
      </c>
      <c r="CF1" t="str">
        <v>COVSV UW Equity</v>
      </c>
      <c r="CG1" t="str">
        <v>CRAY UW Equity</v>
      </c>
      <c r="CH1" t="str">
        <v>CREE UW Equity</v>
      </c>
      <c r="CI1" t="str">
        <v>CCRN UW Equity</v>
      </c>
      <c r="CJ1" t="str">
        <v>CRDS UW Equity</v>
      </c>
      <c r="CK1" t="str">
        <v>CSGS UW Equity</v>
      </c>
      <c r="CL1" t="str">
        <v>CSPI UW Equity</v>
      </c>
      <c r="CM1" t="str">
        <v>CVV UW Equity</v>
      </c>
      <c r="CN1" t="str">
        <v>CY UW Equity</v>
      </c>
      <c r="CO1" t="str">
        <v>DAEG UW Equity</v>
      </c>
      <c r="CP1" t="str">
        <v>DTLK UW Equity</v>
      </c>
      <c r="CQ1" t="str">
        <v>DRAM UW Equity</v>
      </c>
      <c r="CR1" t="str">
        <v>DWCH UW Equity</v>
      </c>
      <c r="CS1" t="str">
        <v>TRAK UW Equity</v>
      </c>
      <c r="CT1" t="str">
        <v>DGII UW Equity</v>
      </c>
      <c r="CU1" t="str">
        <v>DMRC UW Equity</v>
      </c>
      <c r="CV1" t="str">
        <v>DGLY UW Equity</v>
      </c>
      <c r="CW1" t="str">
        <v>DRIV UW Equity</v>
      </c>
      <c r="CX1" t="str">
        <v>DIOD UW Equity</v>
      </c>
      <c r="CY1" t="str">
        <v>DLHC UW Equity</v>
      </c>
      <c r="CZ1" t="str">
        <v>HILL UW Equity</v>
      </c>
      <c r="DA1" t="str">
        <v>DSPG UW Equity</v>
      </c>
      <c r="DB1" t="str">
        <v>EOPN UW Equity</v>
      </c>
      <c r="DC1" t="str">
        <v>ELNK UW Equity</v>
      </c>
      <c r="DD1" t="str">
        <v>EBIX UW Equity</v>
      </c>
      <c r="DE1" t="str">
        <v>ELON UW Equity</v>
      </c>
      <c r="DF1" t="str">
        <v>SATS UW Equity</v>
      </c>
      <c r="DG1" t="str">
        <v>EDGW UW Equity</v>
      </c>
      <c r="DH1" t="str">
        <v>EGAN UW Equity</v>
      </c>
      <c r="DI1" t="str">
        <v>ELRC UW Equity</v>
      </c>
      <c r="DJ1" t="str">
        <v>EA UW Equity</v>
      </c>
      <c r="DK1" t="str">
        <v>EFII UW Equity</v>
      </c>
      <c r="DL1" t="str">
        <v>EMKR UW Equity</v>
      </c>
      <c r="DM1" t="str">
        <v>EIGI UW Equity</v>
      </c>
      <c r="DN1" t="str">
        <v>WATT UW Equity</v>
      </c>
      <c r="DO1" t="str">
        <v>ERII UW Equity</v>
      </c>
      <c r="DP1" t="str">
        <v>ENOC UW Equity</v>
      </c>
      <c r="DQ1" t="str">
        <v>ENPH UW Equity</v>
      </c>
      <c r="DR1" t="str">
        <v>ENTR UW Equity</v>
      </c>
      <c r="DS1" t="str">
        <v>EPIQ UW Equity</v>
      </c>
      <c r="DT1" t="str">
        <v>PLUS UW Equity</v>
      </c>
      <c r="DU1" t="str">
        <v>EVOL UW Equity</v>
      </c>
      <c r="DV1" t="str">
        <v>EXA UW Equity</v>
      </c>
      <c r="DW1" t="str">
        <v>EXTR UW Equity</v>
      </c>
      <c r="DX1" t="str">
        <v>FFIV UW Equity</v>
      </c>
      <c r="DY1" t="str">
        <v>FB UW Equity</v>
      </c>
      <c r="DZ1" t="str">
        <v>FCS UW Equity</v>
      </c>
      <c r="EA1" t="str">
        <v>FALC UW Equity</v>
      </c>
      <c r="EB1" t="str">
        <v>FNSR UW Equity</v>
      </c>
      <c r="EC1" t="str">
        <v>FEYE UW Equity</v>
      </c>
      <c r="ED1" t="str">
        <v>FSLR UW Equity</v>
      </c>
      <c r="EE1" t="str">
        <v>FISV UW Equity</v>
      </c>
      <c r="EF1" t="str">
        <v>FIVN UW Equity</v>
      </c>
      <c r="EG1" t="str">
        <v>FORM UW Equity</v>
      </c>
      <c r="EH1" t="str">
        <v>FTNT UW Equity</v>
      </c>
      <c r="EI1" t="str">
        <v>GLUU UW Equity</v>
      </c>
      <c r="EJ1" t="str">
        <v>GOOG UW Equity</v>
      </c>
      <c r="EK1" t="str">
        <v>GOOGL UW Equity</v>
      </c>
      <c r="EL1" t="str">
        <v>GRPN UW Equity</v>
      </c>
      <c r="EM1" t="str">
        <v>GSIT UW Equity</v>
      </c>
      <c r="EN1" t="str">
        <v>GUID UW Equity</v>
      </c>
      <c r="EO1" t="str">
        <v>HLIT UW Equity</v>
      </c>
      <c r="EP1" t="str">
        <v>HSTM UW Equity</v>
      </c>
      <c r="EQ1" t="str">
        <v>HSII UW Equity</v>
      </c>
      <c r="ER1" t="str">
        <v>AWAY UW Equity</v>
      </c>
      <c r="ES1" t="str">
        <v>HSON UW Equity</v>
      </c>
      <c r="ET1" t="str">
        <v>INVE UW Equity</v>
      </c>
      <c r="EU1" t="str">
        <v>IGTE UW Equity</v>
      </c>
      <c r="EV1" t="str">
        <v>IMMR UW Equity</v>
      </c>
      <c r="EW1" t="str">
        <v>SAAS UW Equity</v>
      </c>
      <c r="EX1" t="str">
        <v>INFA UW Equity</v>
      </c>
      <c r="EY1" t="str">
        <v>INOD UW Equity</v>
      </c>
      <c r="EZ1" t="str">
        <v>ISSC UW Equity</v>
      </c>
      <c r="FA1" t="str">
        <v>IDTI UW Equity</v>
      </c>
      <c r="FB1" t="str">
        <v>ISSI UW Equity</v>
      </c>
      <c r="FC1" t="str">
        <v>INTC UW Equity</v>
      </c>
      <c r="FD1" t="str">
        <v>ININ UW Equity</v>
      </c>
      <c r="FE1" t="str">
        <v>IMI UW Equity</v>
      </c>
      <c r="FF1" t="str">
        <v>INAP UW Equity</v>
      </c>
      <c r="FG1" t="str">
        <v>INPH UW Equity</v>
      </c>
      <c r="FH1" t="str">
        <v>INTX UW Equity</v>
      </c>
      <c r="FI1" t="str">
        <v>ISIL UW Equity</v>
      </c>
      <c r="FJ1" t="str">
        <v>IVAC UW Equity</v>
      </c>
      <c r="FK1" t="str">
        <v>INTU UW Equity</v>
      </c>
      <c r="FL1" t="str">
        <v>IPAS UW Equity</v>
      </c>
      <c r="FM1" t="str">
        <v>IPGP UW Equity</v>
      </c>
      <c r="FN1" t="str">
        <v>IXYS UW Equity</v>
      </c>
      <c r="FO1" t="str">
        <v>JCOM UW Equity</v>
      </c>
      <c r="FP1" t="str">
        <v>JKHY UW Equity</v>
      </c>
      <c r="FQ1" t="str">
        <v>JDSU UW Equity</v>
      </c>
      <c r="FR1" t="str">
        <v>JIVE UW Equity</v>
      </c>
      <c r="FS1" t="str">
        <v>KELYA UW Equity</v>
      </c>
      <c r="FT1" t="str">
        <v>KELYB UW Equity</v>
      </c>
      <c r="FU1" t="str">
        <v>KTEC UW Equity</v>
      </c>
      <c r="FV1" t="str">
        <v>KTCC UW Equity</v>
      </c>
      <c r="FW1" t="str">
        <v>KFRC UW Equity</v>
      </c>
      <c r="FX1" t="str">
        <v>KBALB UW Equity</v>
      </c>
      <c r="FY1" t="str">
        <v>KBALV UW Equity</v>
      </c>
      <c r="FZ1" t="str">
        <v>KFX UW Equity</v>
      </c>
      <c r="GA1" t="str">
        <v>KOPN UW Equity</v>
      </c>
      <c r="GB1" t="str">
        <v>KVHI UW Equity</v>
      </c>
      <c r="GC1" t="str">
        <v>LRCX UW Equity</v>
      </c>
      <c r="GD1" t="str">
        <v>LTRX UW Equity</v>
      </c>
      <c r="GE1" t="str">
        <v>LSCC UW Equity</v>
      </c>
      <c r="GF1" t="str">
        <v>LPTH UW Equity</v>
      </c>
      <c r="GG1" t="str">
        <v>LECO UW Equity</v>
      </c>
      <c r="GH1" t="str">
        <v>LLTC UW Equity</v>
      </c>
      <c r="GI1" t="str">
        <v>LIQD UW Equity</v>
      </c>
      <c r="GJ1" t="str">
        <v>LIVE UW Equity</v>
      </c>
      <c r="GK1" t="str">
        <v>LPSN UW Equity</v>
      </c>
      <c r="GL1" t="str">
        <v>LOGI UW Equity</v>
      </c>
      <c r="GM1" t="str">
        <v>LOGM UW Equity</v>
      </c>
      <c r="GN1" t="str">
        <v>LOOK UW Equity</v>
      </c>
      <c r="GO1" t="str">
        <v>LORL UW Equity</v>
      </c>
      <c r="GP1" t="str">
        <v>MTSI UW Equity</v>
      </c>
      <c r="GQ1" t="str">
        <v>MNGA UW Equity</v>
      </c>
      <c r="GR1" t="str">
        <v>COOL UW Equity</v>
      </c>
      <c r="GS1" t="str">
        <v>MANH UW Equity</v>
      </c>
      <c r="GT1" t="str">
        <v>MNTX UW Equity</v>
      </c>
      <c r="GU1" t="str">
        <v>MKTO UW Equity</v>
      </c>
      <c r="GV1" t="str">
        <v>MTSN UW Equity</v>
      </c>
      <c r="GW1" t="str">
        <v>MXIM UW Equity</v>
      </c>
      <c r="GX1" t="str">
        <v>MGRC UW Equity</v>
      </c>
      <c r="GY1" t="str">
        <v>MDAS UW Equity</v>
      </c>
      <c r="GZ1" t="str">
        <v>MTBC UW Equity</v>
      </c>
      <c r="HA1" t="str">
        <v>MDSO UW Equity</v>
      </c>
      <c r="HB1" t="str">
        <v>MLNX UW Equity</v>
      </c>
      <c r="HC1" t="str">
        <v>MENT UW Equity</v>
      </c>
      <c r="HD1" t="str">
        <v>MRGE UW Equity</v>
      </c>
      <c r="HE1" t="str">
        <v>MERU UW Equity</v>
      </c>
      <c r="HF1" t="str">
        <v>MCRL UW Equity</v>
      </c>
      <c r="HG1" t="str">
        <v>MCHP UW Equity</v>
      </c>
      <c r="HH1" t="str">
        <v>MU UW Equity</v>
      </c>
      <c r="HI1" t="str">
        <v>MSCC UW Equity</v>
      </c>
      <c r="HJ1" t="str">
        <v>MSFT UW Equity</v>
      </c>
      <c r="HK1" t="str">
        <v>MSTR UW Equity</v>
      </c>
      <c r="HL1" t="str">
        <v>MIND UW Equity</v>
      </c>
      <c r="HM1" t="str">
        <v>MITK UW Equity</v>
      </c>
      <c r="HN1" t="str">
        <v>MOBL UW Equity</v>
      </c>
      <c r="HO1" t="str">
        <v>MPWR UW Equity</v>
      </c>
      <c r="HP1" t="str">
        <v>TYPE UW Equity</v>
      </c>
      <c r="HQ1" t="str">
        <v>MOSY UW Equity</v>
      </c>
      <c r="HR1" t="str">
        <v>MRVC UW Equity</v>
      </c>
      <c r="HS1" t="str">
        <v>MFLX UW Equity</v>
      </c>
      <c r="HT1" t="str">
        <v>NATI UW Equity</v>
      </c>
      <c r="HU1" t="str">
        <v>NCIT UW Equity</v>
      </c>
      <c r="HV1" t="str">
        <v>NETE UW Equity</v>
      </c>
      <c r="HW1" t="str">
        <v>NTAP UW Equity</v>
      </c>
      <c r="HX1" t="str">
        <v>NLST UW Equity</v>
      </c>
      <c r="HY1" t="str">
        <v>NTCT UW Equity</v>
      </c>
      <c r="HZ1" t="str">
        <v>NTWK UW Equity</v>
      </c>
      <c r="IA1" t="str">
        <v>NUAN UW Equity</v>
      </c>
      <c r="IB1" t="str">
        <v>NVEC UW Equity</v>
      </c>
      <c r="IC1" t="str">
        <v>NVDA UW Equity</v>
      </c>
      <c r="ID1" t="str">
        <v>OCLR UW Equity</v>
      </c>
      <c r="IE1" t="str">
        <v>OMCL UW Equity</v>
      </c>
      <c r="IF1" t="str">
        <v>OVTI UW Equity</v>
      </c>
      <c r="IG1" t="str">
        <v>ONNN UW Equity</v>
      </c>
      <c r="IH1" t="str">
        <v>OSIS UW Equity</v>
      </c>
      <c r="II1" t="str">
        <v>OVRL UW Equity</v>
      </c>
      <c r="IJ1" t="str">
        <v>PFIN UW Equity</v>
      </c>
      <c r="IK1" t="str">
        <v>PCYG UW Equity</v>
      </c>
      <c r="IL1" t="str">
        <v>PRKR UW Equity</v>
      </c>
      <c r="IM1" t="str">
        <v>PCTY UW Equity</v>
      </c>
      <c r="IN1" t="str">
        <v>PCTI UW Equity</v>
      </c>
      <c r="IO1" t="str">
        <v>PDFS UW Equity</v>
      </c>
      <c r="IP1" t="str">
        <v>PRLS UW Equity</v>
      </c>
      <c r="IQ1" t="str">
        <v>PEGA UW Equity</v>
      </c>
      <c r="IR1" t="str">
        <v>PSMI UW Equity</v>
      </c>
      <c r="IS1" t="str">
        <v>PRFT UW Equity</v>
      </c>
      <c r="IT1" t="str">
        <v>PSEM UW Equity</v>
      </c>
      <c r="IU1" t="str">
        <v>PLAB UW Equity</v>
      </c>
      <c r="IV1" t="str">
        <v>PXLW UW Equity</v>
      </c>
      <c r="IW1" t="str">
        <v>PLXS UW Equity</v>
      </c>
      <c r="IX1" t="str">
        <v>PMCS UW Equity</v>
      </c>
      <c r="IY1" t="str">
        <v>POWI UW Equity</v>
      </c>
      <c r="IZ1" t="str">
        <v>PKT UW Equity</v>
      </c>
      <c r="JA1" t="str">
        <v>IPDN UW Equity</v>
      </c>
      <c r="JB1" t="str">
        <v>PRGS UW Equity</v>
      </c>
      <c r="JC1" t="str">
        <v>PFPT UW Equity</v>
      </c>
      <c r="JD1" t="str">
        <v>PTC UW Equity</v>
      </c>
      <c r="JE1" t="str">
        <v>QADA UW Equity</v>
      </c>
      <c r="JF1" t="str">
        <v>QADB UW Equity</v>
      </c>
      <c r="JG1" t="str">
        <v>QLIK UW Equity</v>
      </c>
      <c r="JH1" t="str">
        <v>QLGC UW Equity</v>
      </c>
      <c r="JI1" t="str">
        <v>QCOM UW Equity</v>
      </c>
      <c r="JJ1" t="str">
        <v>QSII UW Equity</v>
      </c>
      <c r="JK1" t="str">
        <v>QBAK UW Equity</v>
      </c>
      <c r="JL1" t="str">
        <v>QLYS UW Equity</v>
      </c>
      <c r="JM1" t="str">
        <v>QRHC UW Equity</v>
      </c>
      <c r="JN1" t="str">
        <v>QUIK UW Equity</v>
      </c>
      <c r="JO1" t="str">
        <v>QUMU UW Equity</v>
      </c>
      <c r="JP1" t="str">
        <v>RSYS UW Equity</v>
      </c>
      <c r="JQ1" t="str">
        <v>RMBS UW Equity</v>
      </c>
      <c r="JR1" t="str">
        <v>RCMT UW Equity</v>
      </c>
      <c r="JS1" t="str">
        <v>RLOC UW Equity</v>
      </c>
      <c r="JT1" t="str">
        <v>RNWK UW Equity</v>
      </c>
      <c r="JU1" t="str">
        <v>RP UW Equity</v>
      </c>
      <c r="JV1" t="str">
        <v>RCII UW Equity</v>
      </c>
      <c r="JW1" t="str">
        <v>RESN UW Equity</v>
      </c>
      <c r="JX1" t="str">
        <v>RFMD UW Equity</v>
      </c>
      <c r="JY1" t="str">
        <v>RVBD UW Equity</v>
      </c>
      <c r="JZ1" t="str">
        <v>FUEL UW Equity</v>
      </c>
      <c r="KA1" t="str">
        <v>RBCN UW Equity</v>
      </c>
      <c r="KB1" t="str">
        <v>SABR UW Equity</v>
      </c>
      <c r="KC1" t="str">
        <v>SNDK UW Equity</v>
      </c>
      <c r="KD1" t="str">
        <v>SANM UW Equity</v>
      </c>
      <c r="KE1" t="str">
        <v>SAPE UW Equity</v>
      </c>
      <c r="KF1" t="str">
        <v>SCSC UW Equity</v>
      </c>
      <c r="KG1" t="str">
        <v>SGMS UW Equity</v>
      </c>
      <c r="KH1" t="str">
        <v>SQI UW Equity</v>
      </c>
      <c r="KI1" t="str">
        <v>SEAC UW Equity</v>
      </c>
      <c r="KJ1" t="str">
        <v>SLTC UW Equity</v>
      </c>
      <c r="KK1" t="str">
        <v>SMTC UW Equity</v>
      </c>
      <c r="KL1" t="str">
        <v>SIGM UW Equity</v>
      </c>
      <c r="KM1" t="str">
        <v>SGMA UW Equity</v>
      </c>
      <c r="KN1" t="str">
        <v>SGI UW Equity</v>
      </c>
      <c r="KO1" t="str">
        <v>SLAB UW Equity</v>
      </c>
      <c r="KP1" t="str">
        <v>SLP UW Equity</v>
      </c>
      <c r="KQ1" t="str">
        <v>SWKS UW Equity</v>
      </c>
      <c r="KR1" t="str">
        <v>SMSI UW Equity</v>
      </c>
      <c r="KS1" t="str">
        <v>SMTP UW Equity</v>
      </c>
      <c r="KT1" t="str">
        <v>SOFO UW Equity</v>
      </c>
      <c r="KU1" t="str">
        <v>SONS UW Equity</v>
      </c>
      <c r="KV1" t="str">
        <v>SPDC UW Equity</v>
      </c>
      <c r="KW1" t="str">
        <v>SPLK UW Equity</v>
      </c>
      <c r="KX1" t="str">
        <v>SPSC UW Equity</v>
      </c>
      <c r="KY1" t="str">
        <v>SSNC UW Equity</v>
      </c>
      <c r="KZ1" t="str">
        <v>SSYS UW Equity</v>
      </c>
      <c r="LA1" t="str">
        <v>STRM UW Equity</v>
      </c>
      <c r="LB1" t="str">
        <v>SEMI UW Equity</v>
      </c>
      <c r="LC1" t="str">
        <v>SPWR UW Equity</v>
      </c>
      <c r="LD1" t="str">
        <v>SMCI UW Equity</v>
      </c>
      <c r="LE1" t="str">
        <v>SCON UW Equity</v>
      </c>
      <c r="LF1" t="str">
        <v>SPRT UW Equity</v>
      </c>
      <c r="LG1" t="str">
        <v>SYKE UW Equity</v>
      </c>
      <c r="LH1" t="str">
        <v>SYMC UW Equity</v>
      </c>
      <c r="LI1" t="str">
        <v>SYNC UW Equity</v>
      </c>
      <c r="LJ1" t="str">
        <v>SYNA UW Equity</v>
      </c>
      <c r="LK1" t="str">
        <v>SNCR UW Equity</v>
      </c>
      <c r="LL1" t="str">
        <v>SNPS UW Equity</v>
      </c>
      <c r="LM1" t="str">
        <v>SYNT UW Equity</v>
      </c>
      <c r="LN1" t="str">
        <v>SYRX UW Equity</v>
      </c>
      <c r="LO1" t="str">
        <v>TTWO UW Equity</v>
      </c>
      <c r="LP1" t="str">
        <v>TNGO UW Equity</v>
      </c>
      <c r="LQ1" t="str">
        <v>TECD UW Equity</v>
      </c>
      <c r="LR1" t="str">
        <v>TSYS UW Equity</v>
      </c>
      <c r="LS1" t="str">
        <v>TTEC UW Equity</v>
      </c>
      <c r="LT1" t="str">
        <v>TSRA UW Equity</v>
      </c>
      <c r="LU1" t="str">
        <v>TXN UW Equity</v>
      </c>
      <c r="LV1" t="str">
        <v>KEYW UW Equity</v>
      </c>
      <c r="LW1" t="str">
        <v>MIDD UW Equity</v>
      </c>
      <c r="LX1" t="str">
        <v>ULTI UW Equity</v>
      </c>
      <c r="LY1" t="str">
        <v>TIBX UW Equity</v>
      </c>
      <c r="LZ1" t="str">
        <v>TIGR UW Equity</v>
      </c>
      <c r="MA1" t="str">
        <v>TACT UW Equity</v>
      </c>
      <c r="MB1" t="str">
        <v>TZOO UW Equity</v>
      </c>
      <c r="MC1" t="str">
        <v>TRIP UW Equity</v>
      </c>
      <c r="MD1" t="str">
        <v>TQNT UW Equity</v>
      </c>
      <c r="ME1" t="str">
        <v>TRUE UW Equity</v>
      </c>
      <c r="MF1" t="str">
        <v>TSRI UW Equity</v>
      </c>
      <c r="MG1" t="str">
        <v>TTMI UW Equity</v>
      </c>
      <c r="MH1" t="str">
        <v>TUBE UW Equity</v>
      </c>
      <c r="MI1" t="str">
        <v>TWIN UW Equity</v>
      </c>
      <c r="MJ1" t="str">
        <v>UBNT UW Equity</v>
      </c>
      <c r="MK1" t="str">
        <v>UCTT UW Equity</v>
      </c>
      <c r="ML1" t="str">
        <v>UTEK UW Equity</v>
      </c>
      <c r="MM1" t="str">
        <v>UNTD UW Equity</v>
      </c>
      <c r="MN1" t="str">
        <v>UPIP UW Equity</v>
      </c>
      <c r="MO1" t="str">
        <v>VRNS UW Equity</v>
      </c>
      <c r="MP1" t="str">
        <v>VDSI UW Equity</v>
      </c>
      <c r="MQ1" t="str">
        <v>VECO UW Equity</v>
      </c>
      <c r="MR1" t="str">
        <v>VRNT UW Equity</v>
      </c>
      <c r="MS1" t="str">
        <v>VRSN UW Equity</v>
      </c>
      <c r="MT1" t="str">
        <v>VRSK UW Equity</v>
      </c>
      <c r="MU1" t="str">
        <v>VSAT UW Equity</v>
      </c>
      <c r="MV1" t="str">
        <v>VIAS UW Equity</v>
      </c>
      <c r="MW1" t="str">
        <v>VGGL UW Equity</v>
      </c>
      <c r="MX1" t="str">
        <v>VRTU UW Equity</v>
      </c>
      <c r="MY1" t="str">
        <v>VTSS UW Equity</v>
      </c>
      <c r="MZ1" t="str">
        <v>WAVX UW Equity</v>
      </c>
      <c r="NA1" t="str">
        <v>WSTG UW Equity</v>
      </c>
      <c r="NB1" t="str">
        <v>WWWW UW Equity</v>
      </c>
      <c r="NC1" t="str">
        <v>WDC UW Equity</v>
      </c>
      <c r="ND1" t="str">
        <v>WSCI UW Equity</v>
      </c>
      <c r="NE1" t="str">
        <v>XLNX UW Equity</v>
      </c>
      <c r="NF1" t="str">
        <v>XPLR UW Equity</v>
      </c>
      <c r="NG1" t="str">
        <v>XRSC UW Equity</v>
      </c>
      <c r="NH1" t="str">
        <v>YHOO UW Equity</v>
      </c>
      <c r="NI1" t="str">
        <v>ZBRA UW Equity</v>
      </c>
      <c r="NJ1" t="str">
        <v>ZIXI UW Equity</v>
      </c>
      <c r="NK1" t="str">
        <v>ZNGA UW Equity</v>
      </c>
    </row>
    <row r="2" spans="1:375" x14ac:dyDescent="0.25">
      <c r="A2" t="s">
        <v>178</v>
      </c>
      <c r="B2">
        <f>_xlfn.STDEV.S(B5:B16)</f>
        <v>13.539532705361564</v>
      </c>
      <c r="C2">
        <f t="shared" ref="C2:BN2" si="0">_xlfn.STDEV.S(C5:C16)</f>
        <v>13.28413199350673</v>
      </c>
      <c r="D2">
        <f t="shared" si="0"/>
        <v>13.435792143736704</v>
      </c>
      <c r="E2">
        <f t="shared" si="0"/>
        <v>11.949861569186785</v>
      </c>
      <c r="F2">
        <f t="shared" si="0"/>
        <v>4.9642100937153577</v>
      </c>
      <c r="G2">
        <f t="shared" si="0"/>
        <v>10.323097867326897</v>
      </c>
      <c r="H2">
        <f t="shared" si="0"/>
        <v>8.3756972629510731</v>
      </c>
      <c r="I2">
        <f t="shared" si="0"/>
        <v>7.1183814898579003</v>
      </c>
      <c r="J2">
        <f t="shared" si="0"/>
        <v>9.6366976205387385</v>
      </c>
      <c r="K2">
        <f t="shared" si="0"/>
        <v>7.369488840647235</v>
      </c>
      <c r="L2">
        <f t="shared" si="0"/>
        <v>7.8870155610152679</v>
      </c>
      <c r="M2">
        <f t="shared" si="0"/>
        <v>4.0364764492911425</v>
      </c>
      <c r="N2">
        <f t="shared" si="0"/>
        <v>4.6443758381574369</v>
      </c>
      <c r="O2">
        <f t="shared" si="0"/>
        <v>3.422081332240611</v>
      </c>
      <c r="P2">
        <f t="shared" si="0"/>
        <v>1.681359650812039</v>
      </c>
      <c r="Q2">
        <f t="shared" si="0"/>
        <v>51.465171761395325</v>
      </c>
      <c r="R2">
        <f t="shared" si="0"/>
        <v>18.051996129539503</v>
      </c>
      <c r="S2">
        <f t="shared" si="0"/>
        <v>2.2359259137418714</v>
      </c>
      <c r="T2">
        <f t="shared" si="0"/>
        <v>1.055912583438438</v>
      </c>
      <c r="U2">
        <f t="shared" si="0"/>
        <v>18.968321127742207</v>
      </c>
      <c r="V2">
        <f t="shared" si="0"/>
        <v>4.0005324143395757</v>
      </c>
      <c r="W2">
        <f t="shared" si="0"/>
        <v>13.607432430741554</v>
      </c>
      <c r="X2">
        <f t="shared" si="0"/>
        <v>57.956946716200214</v>
      </c>
      <c r="Y2">
        <f t="shared" si="0"/>
        <v>2.8203047613097891</v>
      </c>
      <c r="Z2">
        <f t="shared" si="0"/>
        <v>9.1412839387093801</v>
      </c>
      <c r="AA2">
        <f t="shared" si="0"/>
        <v>4.8940324605042917</v>
      </c>
      <c r="AB2">
        <f t="shared" si="0"/>
        <v>4028.773537946096</v>
      </c>
      <c r="AC2">
        <f t="shared" si="0"/>
        <v>19.807011957790618</v>
      </c>
      <c r="AD2">
        <f t="shared" si="0"/>
        <v>13.757723868131039</v>
      </c>
      <c r="AE2">
        <f t="shared" si="0"/>
        <v>2.8948266929859976</v>
      </c>
      <c r="AF2">
        <f t="shared" si="0"/>
        <v>5.553946134895277</v>
      </c>
      <c r="AG2">
        <f t="shared" si="0"/>
        <v>11.066342499081152</v>
      </c>
      <c r="AH2">
        <f t="shared" si="0"/>
        <v>14.933307535746959</v>
      </c>
      <c r="AI2">
        <f t="shared" si="0"/>
        <v>59.905896679906519</v>
      </c>
      <c r="AJ2">
        <f t="shared" si="0"/>
        <v>1.7736604303094365</v>
      </c>
      <c r="AK2">
        <f t="shared" si="0"/>
        <v>3.8755457795898862</v>
      </c>
      <c r="AL2">
        <f t="shared" si="0"/>
        <v>3.6266686252257712</v>
      </c>
      <c r="AM2">
        <f t="shared" si="0"/>
        <v>6.8256831811026721</v>
      </c>
      <c r="AN2">
        <f t="shared" si="0"/>
        <v>23.284954567760096</v>
      </c>
      <c r="AO2">
        <f t="shared" si="0"/>
        <v>10.733224757432442</v>
      </c>
      <c r="AP2">
        <f t="shared" si="0"/>
        <v>12.825534070172342</v>
      </c>
      <c r="AQ2">
        <f t="shared" si="0"/>
        <v>5.3545174196370828</v>
      </c>
      <c r="AR2">
        <f t="shared" si="0"/>
        <v>13.051844115459037</v>
      </c>
      <c r="AS2">
        <f t="shared" si="0"/>
        <v>14.680434041346778</v>
      </c>
      <c r="AT2">
        <f t="shared" si="0"/>
        <v>36.20118830870959</v>
      </c>
      <c r="AU2">
        <f t="shared" si="0"/>
        <v>5.0131604021089089</v>
      </c>
      <c r="AV2">
        <f t="shared" si="0"/>
        <v>6.7599627205971728</v>
      </c>
      <c r="AW2">
        <f t="shared" si="0"/>
        <v>3.9499230691779612</v>
      </c>
      <c r="AX2">
        <f t="shared" si="0"/>
        <v>12.154959895035615</v>
      </c>
      <c r="AY2">
        <f t="shared" si="0"/>
        <v>5.3098069948374063</v>
      </c>
      <c r="AZ2">
        <f t="shared" si="0"/>
        <v>8.1758900315195042</v>
      </c>
      <c r="BA2">
        <f t="shared" si="0"/>
        <v>14.350425263139575</v>
      </c>
      <c r="BB2">
        <f t="shared" si="0"/>
        <v>17.3169208849956</v>
      </c>
      <c r="BC2">
        <f t="shared" si="0"/>
        <v>4.9875001717627461</v>
      </c>
      <c r="BD2">
        <f t="shared" si="0"/>
        <v>5.8938718045191703</v>
      </c>
      <c r="BE2">
        <f t="shared" si="0"/>
        <v>11.903918113374448</v>
      </c>
      <c r="BF2">
        <f t="shared" si="0"/>
        <v>5.1708127557620625</v>
      </c>
      <c r="BG2">
        <f t="shared" si="0"/>
        <v>3.0945816806447111</v>
      </c>
      <c r="BH2">
        <f t="shared" si="0"/>
        <v>2.6007837540593099</v>
      </c>
      <c r="BI2">
        <f t="shared" si="0"/>
        <v>1.7496017169283944</v>
      </c>
      <c r="BJ2">
        <f t="shared" si="0"/>
        <v>9.7850459713542097</v>
      </c>
      <c r="BK2">
        <f t="shared" si="0"/>
        <v>17.991669412502773</v>
      </c>
      <c r="BL2">
        <f t="shared" si="0"/>
        <v>3.5183664109235724</v>
      </c>
      <c r="BM2">
        <f t="shared" si="0"/>
        <v>16.954187363080077</v>
      </c>
      <c r="BN2">
        <f t="shared" si="0"/>
        <v>7.040966540421369</v>
      </c>
      <c r="BO2">
        <f t="shared" ref="BO2:DZ2" si="1">_xlfn.STDEV.S(BO5:BO16)</f>
        <v>2.2789749495844256</v>
      </c>
      <c r="BP2">
        <f t="shared" si="1"/>
        <v>4.9538428140243429</v>
      </c>
      <c r="BQ2">
        <f t="shared" si="1"/>
        <v>2.1745854633177202</v>
      </c>
      <c r="BR2">
        <f t="shared" si="1"/>
        <v>0.48153261029002692</v>
      </c>
      <c r="BS2">
        <f t="shared" si="1"/>
        <v>1409.2468805696367</v>
      </c>
      <c r="BT2">
        <f t="shared" si="1"/>
        <v>4.689460573100777</v>
      </c>
      <c r="BU2">
        <f t="shared" si="1"/>
        <v>2.5169492642910321</v>
      </c>
      <c r="BV2">
        <f t="shared" si="1"/>
        <v>3.0150166382775612</v>
      </c>
      <c r="BW2">
        <f t="shared" si="1"/>
        <v>0.36965402364504257</v>
      </c>
      <c r="BX2">
        <f t="shared" si="1"/>
        <v>6.1787580633288695</v>
      </c>
      <c r="BY2">
        <f t="shared" si="1"/>
        <v>2.1729753164867254</v>
      </c>
      <c r="BZ2">
        <f t="shared" si="1"/>
        <v>6.2257566543364948</v>
      </c>
      <c r="CA2">
        <f t="shared" si="1"/>
        <v>7.8221647193127177</v>
      </c>
      <c r="CB2">
        <f t="shared" si="1"/>
        <v>5.7011805322683085</v>
      </c>
      <c r="CC2">
        <f t="shared" si="1"/>
        <v>4.9434765199536725</v>
      </c>
      <c r="CD2">
        <f t="shared" si="1"/>
        <v>5.9524040048703757</v>
      </c>
      <c r="CE2">
        <f t="shared" si="1"/>
        <v>21.676899478470091</v>
      </c>
      <c r="CF2">
        <f t="shared" si="1"/>
        <v>21.676899478470091</v>
      </c>
      <c r="CG2">
        <f t="shared" si="1"/>
        <v>58.630417723603529</v>
      </c>
      <c r="CH2">
        <f t="shared" si="1"/>
        <v>2.5228161917184884</v>
      </c>
      <c r="CI2">
        <f t="shared" si="1"/>
        <v>5.7936153098724006</v>
      </c>
      <c r="CJ2">
        <f t="shared" si="1"/>
        <v>40.264457422971546</v>
      </c>
      <c r="CK2">
        <f t="shared" si="1"/>
        <v>1.893123695153462</v>
      </c>
      <c r="CL2">
        <f t="shared" si="1"/>
        <v>2.6295028034897787</v>
      </c>
      <c r="CM2">
        <f t="shared" si="1"/>
        <v>20.083653129912683</v>
      </c>
      <c r="CN2">
        <f t="shared" si="1"/>
        <v>9.9016307790418896</v>
      </c>
      <c r="CO2">
        <f t="shared" si="1"/>
        <v>6.0464317613904743</v>
      </c>
      <c r="CP2">
        <f t="shared" si="1"/>
        <v>1.7393380462161894</v>
      </c>
      <c r="CQ2">
        <f t="shared" si="1"/>
        <v>4.6518308700267026</v>
      </c>
      <c r="CR2">
        <f t="shared" si="1"/>
        <v>30.09306462018737</v>
      </c>
      <c r="CS2">
        <f t="shared" si="1"/>
        <v>5.8887535763225403</v>
      </c>
      <c r="CT2">
        <f t="shared" si="1"/>
        <v>3.6250040461732906</v>
      </c>
      <c r="CU2">
        <f t="shared" si="1"/>
        <v>38.635625512145822</v>
      </c>
      <c r="CV2">
        <f t="shared" si="1"/>
        <v>13.761334690378186</v>
      </c>
      <c r="CW2">
        <f t="shared" si="1"/>
        <v>51.352579760006982</v>
      </c>
      <c r="CX2">
        <f t="shared" si="1"/>
        <v>2.6893191085995709</v>
      </c>
      <c r="CY2">
        <f t="shared" si="1"/>
        <v>3.3636934330795403</v>
      </c>
      <c r="CZ2">
        <f t="shared" si="1"/>
        <v>5.8303406804340554</v>
      </c>
      <c r="DA2">
        <f t="shared" si="1"/>
        <v>6.1401633621294112</v>
      </c>
      <c r="DB2">
        <f t="shared" si="1"/>
        <v>20.686423952633909</v>
      </c>
      <c r="DC2">
        <f t="shared" si="1"/>
        <v>24.16741551091463</v>
      </c>
      <c r="DD2">
        <f t="shared" si="1"/>
        <v>2.3486122194174528</v>
      </c>
      <c r="DE2">
        <f t="shared" si="1"/>
        <v>16.256601444194256</v>
      </c>
      <c r="DF2">
        <f t="shared" si="1"/>
        <v>2.7533715257870939</v>
      </c>
      <c r="DG2">
        <f t="shared" si="1"/>
        <v>3.8457833826527312</v>
      </c>
      <c r="DH2">
        <f t="shared" si="1"/>
        <v>11.028352464594761</v>
      </c>
      <c r="DI2">
        <f t="shared" si="1"/>
        <v>1.6265730402840017</v>
      </c>
      <c r="DJ2">
        <f t="shared" si="1"/>
        <v>33.67960786402913</v>
      </c>
      <c r="DK2">
        <f t="shared" si="1"/>
        <v>18.780276182762417</v>
      </c>
      <c r="DL2">
        <f t="shared" si="1"/>
        <v>8.6840909608527035</v>
      </c>
      <c r="DM2">
        <f t="shared" si="1"/>
        <v>17.324846423847138</v>
      </c>
      <c r="DN2" t="e">
        <f t="shared" si="1"/>
        <v>#DIV/0!</v>
      </c>
      <c r="DO2">
        <f t="shared" si="1"/>
        <v>52.675056770526446</v>
      </c>
      <c r="DP2">
        <f t="shared" si="1"/>
        <v>55.656240851923087</v>
      </c>
      <c r="DQ2">
        <f t="shared" si="1"/>
        <v>6.2072055967909856</v>
      </c>
      <c r="DR2">
        <f t="shared" si="1"/>
        <v>19.556111102763669</v>
      </c>
      <c r="DS2">
        <f t="shared" si="1"/>
        <v>6.0712395048417829</v>
      </c>
      <c r="DT2">
        <f t="shared" si="1"/>
        <v>0.94588898717586889</v>
      </c>
      <c r="DU2">
        <f t="shared" si="1"/>
        <v>15.587016855730715</v>
      </c>
      <c r="DV2">
        <f t="shared" si="1"/>
        <v>6.6878524308777161</v>
      </c>
      <c r="DW2">
        <f t="shared" si="1"/>
        <v>8.9405727000270883</v>
      </c>
      <c r="DX2">
        <f t="shared" si="1"/>
        <v>2.0568014586311612</v>
      </c>
      <c r="DY2">
        <f t="shared" si="1"/>
        <v>30.006914168251843</v>
      </c>
      <c r="DZ2">
        <f t="shared" si="1"/>
        <v>3.6395380426975108</v>
      </c>
      <c r="EA2">
        <f t="shared" ref="EA2:GL2" si="2">_xlfn.STDEV.S(EA5:EA16)</f>
        <v>12.740363706914723</v>
      </c>
      <c r="EB2">
        <f t="shared" si="2"/>
        <v>4.6422487165476038</v>
      </c>
      <c r="EC2">
        <f t="shared" si="2"/>
        <v>43.206945746266705</v>
      </c>
      <c r="ED2">
        <f t="shared" si="2"/>
        <v>37.478425301727889</v>
      </c>
      <c r="EE2">
        <f t="shared" si="2"/>
        <v>1.7627830637942947</v>
      </c>
      <c r="EF2">
        <f t="shared" si="2"/>
        <v>5.1610054793131965</v>
      </c>
      <c r="EG2">
        <f t="shared" si="2"/>
        <v>24.318875203498482</v>
      </c>
      <c r="EH2">
        <f t="shared" si="2"/>
        <v>5.8805323024881124</v>
      </c>
      <c r="EI2">
        <f t="shared" si="2"/>
        <v>17.466458710391706</v>
      </c>
      <c r="EJ2">
        <f t="shared" si="2"/>
        <v>3.6910525627296988</v>
      </c>
      <c r="EK2">
        <f t="shared" si="2"/>
        <v>3.6910525627296988</v>
      </c>
      <c r="EL2">
        <f t="shared" si="2"/>
        <v>3.7582696725677396</v>
      </c>
      <c r="EM2">
        <f t="shared" si="2"/>
        <v>10.933476017509463</v>
      </c>
      <c r="EN2">
        <f t="shared" si="2"/>
        <v>11.878212571916547</v>
      </c>
      <c r="EO2">
        <f t="shared" si="2"/>
        <v>5.2326240542925131</v>
      </c>
      <c r="EP2">
        <f t="shared" si="2"/>
        <v>2.1617522933672957</v>
      </c>
      <c r="EQ2">
        <f t="shared" si="2"/>
        <v>5.0335087433437709</v>
      </c>
      <c r="ER2">
        <f t="shared" si="2"/>
        <v>3.4790041553517166</v>
      </c>
      <c r="ES2">
        <f t="shared" si="2"/>
        <v>2.0846176531193841</v>
      </c>
      <c r="ET2">
        <f t="shared" si="2"/>
        <v>8.8197750132568409</v>
      </c>
      <c r="EU2">
        <f t="shared" si="2"/>
        <v>1.5673377958461538</v>
      </c>
      <c r="EV2">
        <f t="shared" si="2"/>
        <v>18.761515782208555</v>
      </c>
      <c r="EW2">
        <f t="shared" si="2"/>
        <v>4.2594173462956455</v>
      </c>
      <c r="EX2">
        <f t="shared" si="2"/>
        <v>4.6588740949315399</v>
      </c>
      <c r="EY2">
        <f t="shared" si="2"/>
        <v>13.281410463729394</v>
      </c>
      <c r="EZ2">
        <f t="shared" si="2"/>
        <v>7.1325800121695089</v>
      </c>
      <c r="FA2">
        <f t="shared" si="2"/>
        <v>7.1901472603455456</v>
      </c>
      <c r="FB2">
        <f t="shared" si="2"/>
        <v>6.0746339705667571</v>
      </c>
      <c r="FC2">
        <f t="shared" si="2"/>
        <v>4.5434594687825101</v>
      </c>
      <c r="FD2">
        <f t="shared" si="2"/>
        <v>7.1421647130338615</v>
      </c>
      <c r="FE2">
        <f t="shared" si="2"/>
        <v>19.826660891908332</v>
      </c>
      <c r="FF2">
        <f t="shared" si="2"/>
        <v>3.3156219968026841</v>
      </c>
      <c r="FG2">
        <f t="shared" si="2"/>
        <v>20.37357849197798</v>
      </c>
      <c r="FH2">
        <f t="shared" si="2"/>
        <v>6.0115073097163183</v>
      </c>
      <c r="FI2">
        <f t="shared" si="2"/>
        <v>9.1505972512934264</v>
      </c>
      <c r="FJ2">
        <f t="shared" si="2"/>
        <v>37.018225893662745</v>
      </c>
      <c r="FK2">
        <f t="shared" si="2"/>
        <v>31.256178658931024</v>
      </c>
      <c r="FL2">
        <f t="shared" si="2"/>
        <v>8.2973966134464945</v>
      </c>
      <c r="FM2">
        <f t="shared" si="2"/>
        <v>2.9755247108957965</v>
      </c>
      <c r="FN2">
        <f t="shared" si="2"/>
        <v>3.5653933319820994</v>
      </c>
      <c r="FO2">
        <f t="shared" si="2"/>
        <v>6.360161959844624</v>
      </c>
      <c r="FP2">
        <f t="shared" si="2"/>
        <v>1.7705099616332083</v>
      </c>
      <c r="FQ2">
        <f t="shared" si="2"/>
        <v>2.893633190024107</v>
      </c>
      <c r="FR2">
        <f t="shared" si="2"/>
        <v>8.2720618462451707</v>
      </c>
      <c r="FS2">
        <f t="shared" si="2"/>
        <v>0.4999017257209537</v>
      </c>
      <c r="FT2">
        <f t="shared" si="2"/>
        <v>0.4999017257209537</v>
      </c>
      <c r="FU2">
        <f t="shared" si="2"/>
        <v>7.3329780115708658</v>
      </c>
      <c r="FV2">
        <f t="shared" si="2"/>
        <v>1.2070174504462714</v>
      </c>
      <c r="FW2">
        <f t="shared" si="2"/>
        <v>7.5883361942503376</v>
      </c>
      <c r="FX2">
        <f t="shared" si="2"/>
        <v>1.1418091987227461</v>
      </c>
      <c r="FY2">
        <f t="shared" si="2"/>
        <v>1.1418091987227461</v>
      </c>
      <c r="FZ2">
        <f t="shared" si="2"/>
        <v>7.7838695517338357</v>
      </c>
      <c r="GA2">
        <f t="shared" si="2"/>
        <v>67.724429939658691</v>
      </c>
      <c r="GB2">
        <f t="shared" si="2"/>
        <v>4.921697676330492</v>
      </c>
      <c r="GC2">
        <f t="shared" si="2"/>
        <v>5.9105971134031545</v>
      </c>
      <c r="GD2">
        <f t="shared" si="2"/>
        <v>4.2066410092653888</v>
      </c>
      <c r="GE2">
        <f t="shared" si="2"/>
        <v>7.7267342598750774</v>
      </c>
      <c r="GF2">
        <f t="shared" si="2"/>
        <v>7.007934782261052</v>
      </c>
      <c r="GG2">
        <f t="shared" si="2"/>
        <v>1.6640061043011596</v>
      </c>
      <c r="GH2">
        <f t="shared" si="2"/>
        <v>1.2086117031912724</v>
      </c>
      <c r="GI2">
        <f t="shared" si="2"/>
        <v>589.88162065763424</v>
      </c>
      <c r="GJ2">
        <f t="shared" si="2"/>
        <v>54.882342518410297</v>
      </c>
      <c r="GK2">
        <f t="shared" si="2"/>
        <v>7.6370031277297867</v>
      </c>
      <c r="GL2">
        <f t="shared" si="2"/>
        <v>4.4362474638858158</v>
      </c>
      <c r="GM2">
        <f t="shared" ref="GM2:IX2" si="3">_xlfn.STDEV.S(GM5:GM16)</f>
        <v>7.0949011780067686</v>
      </c>
      <c r="GN2">
        <f t="shared" si="3"/>
        <v>50.07311630076255</v>
      </c>
      <c r="GO2">
        <f t="shared" si="3"/>
        <v>6.1844020270146105</v>
      </c>
      <c r="GP2">
        <f t="shared" si="3"/>
        <v>12.149750230766061</v>
      </c>
      <c r="GQ2">
        <f t="shared" si="3"/>
        <v>329.9691569166398</v>
      </c>
      <c r="GR2">
        <f t="shared" si="3"/>
        <v>39.471948624895177</v>
      </c>
      <c r="GS2">
        <f t="shared" si="3"/>
        <v>3.0446566505432018</v>
      </c>
      <c r="GT2">
        <f t="shared" si="3"/>
        <v>1.6803942229339193</v>
      </c>
      <c r="GU2">
        <f t="shared" si="3"/>
        <v>12.868403245511553</v>
      </c>
      <c r="GV2">
        <f t="shared" si="3"/>
        <v>18.419498669540303</v>
      </c>
      <c r="GW2">
        <f t="shared" si="3"/>
        <v>4.5308208947834361</v>
      </c>
      <c r="GX2">
        <f t="shared" si="3"/>
        <v>2.8738046300579416</v>
      </c>
      <c r="GY2">
        <f t="shared" si="3"/>
        <v>2.1704157451902399</v>
      </c>
      <c r="GZ2">
        <f t="shared" si="3"/>
        <v>8.4315852001862623</v>
      </c>
      <c r="HA2">
        <f t="shared" si="3"/>
        <v>6.1092051208637512</v>
      </c>
      <c r="HB2">
        <f t="shared" si="3"/>
        <v>14.550271983490914</v>
      </c>
      <c r="HC2">
        <f t="shared" si="3"/>
        <v>8.2320874923936653</v>
      </c>
      <c r="HD2">
        <f t="shared" si="3"/>
        <v>7.1564668887657144</v>
      </c>
      <c r="HE2">
        <f t="shared" si="3"/>
        <v>18.64375967831198</v>
      </c>
      <c r="HF2">
        <f t="shared" si="3"/>
        <v>4.0287784735687495</v>
      </c>
      <c r="HG2">
        <f t="shared" si="3"/>
        <v>9.1252545040307371</v>
      </c>
      <c r="HH2">
        <f t="shared" si="3"/>
        <v>11.447075565119706</v>
      </c>
      <c r="HI2">
        <f t="shared" si="3"/>
        <v>4.0516916753151619</v>
      </c>
      <c r="HJ2">
        <f t="shared" si="3"/>
        <v>3.0871877091481088</v>
      </c>
      <c r="HK2">
        <f t="shared" si="3"/>
        <v>6.734899288104395</v>
      </c>
      <c r="HL2">
        <f t="shared" si="3"/>
        <v>20.350952062935011</v>
      </c>
      <c r="HM2">
        <f t="shared" si="3"/>
        <v>82.500343942939608</v>
      </c>
      <c r="HN2">
        <f t="shared" si="3"/>
        <v>44.838314451530543</v>
      </c>
      <c r="HO2">
        <f t="shared" si="3"/>
        <v>3.9600422179701593</v>
      </c>
      <c r="HP2">
        <f t="shared" si="3"/>
        <v>1.3666315723505928</v>
      </c>
      <c r="HQ2">
        <f t="shared" si="3"/>
        <v>335.25433376457096</v>
      </c>
      <c r="HR2">
        <f t="shared" si="3"/>
        <v>4.5215263266569083</v>
      </c>
      <c r="HS2">
        <f t="shared" si="3"/>
        <v>14.420732074406562</v>
      </c>
      <c r="HT2">
        <f t="shared" si="3"/>
        <v>2.6078275007294112</v>
      </c>
      <c r="HU2">
        <f t="shared" si="3"/>
        <v>0.81329362299047114</v>
      </c>
      <c r="HV2">
        <f t="shared" si="3"/>
        <v>147.09558686487844</v>
      </c>
      <c r="HW2">
        <f t="shared" si="3"/>
        <v>2.7333610849709151</v>
      </c>
      <c r="HX2">
        <f t="shared" si="3"/>
        <v>26.805241139039314</v>
      </c>
      <c r="HY2">
        <f t="shared" si="3"/>
        <v>4.5477325860523532</v>
      </c>
      <c r="HZ2">
        <f t="shared" si="3"/>
        <v>33.346774393467022</v>
      </c>
      <c r="IA2">
        <f t="shared" si="3"/>
        <v>4.3588701561160077</v>
      </c>
      <c r="IB2">
        <f t="shared" si="3"/>
        <v>5.4705531673098315</v>
      </c>
      <c r="IC2">
        <f t="shared" si="3"/>
        <v>3.7430384312585776</v>
      </c>
      <c r="ID2">
        <f t="shared" si="3"/>
        <v>15.672543646393398</v>
      </c>
      <c r="IE2">
        <f t="shared" si="3"/>
        <v>3.0966508204246002</v>
      </c>
      <c r="IF2">
        <f t="shared" si="3"/>
        <v>2.8058170401242335</v>
      </c>
      <c r="IG2">
        <f t="shared" si="3"/>
        <v>8.1207809576120908</v>
      </c>
      <c r="IH2">
        <f t="shared" si="3"/>
        <v>2.3418821381076955</v>
      </c>
      <c r="II2">
        <f t="shared" si="3"/>
        <v>6.8583573070091726</v>
      </c>
      <c r="IJ2">
        <f t="shared" si="3"/>
        <v>1.5648528478354717</v>
      </c>
      <c r="IK2">
        <f t="shared" si="3"/>
        <v>12.801445263822815</v>
      </c>
      <c r="IL2">
        <f t="shared" si="3"/>
        <v>9732.353805212957</v>
      </c>
      <c r="IM2">
        <f t="shared" si="3"/>
        <v>9.9862696003777387</v>
      </c>
      <c r="IN2">
        <f t="shared" si="3"/>
        <v>13.761579110125494</v>
      </c>
      <c r="IO2">
        <f t="shared" si="3"/>
        <v>8.6357607543451564</v>
      </c>
      <c r="IP2">
        <f t="shared" si="3"/>
        <v>32.448732887792907</v>
      </c>
      <c r="IQ2">
        <f t="shared" si="3"/>
        <v>7.0162318173484488</v>
      </c>
      <c r="IR2">
        <f t="shared" si="3"/>
        <v>10.793719282355264</v>
      </c>
      <c r="IS2">
        <f t="shared" si="3"/>
        <v>1.473719184940139</v>
      </c>
      <c r="IT2">
        <f t="shared" si="3"/>
        <v>15.846545254427101</v>
      </c>
      <c r="IU2">
        <f t="shared" si="3"/>
        <v>3.0672752514415875</v>
      </c>
      <c r="IV2">
        <f t="shared" si="3"/>
        <v>21.833597376664436</v>
      </c>
      <c r="IW2">
        <f t="shared" si="3"/>
        <v>0.35772111650973254</v>
      </c>
      <c r="IX2">
        <f t="shared" si="3"/>
        <v>61.024347188361482</v>
      </c>
      <c r="IY2">
        <f t="shared" ref="IY2:LJ2" si="4">_xlfn.STDEV.S(IY5:IY16)</f>
        <v>10.317069693194981</v>
      </c>
      <c r="IZ2">
        <f t="shared" si="4"/>
        <v>22.554447623950249</v>
      </c>
      <c r="JA2">
        <f t="shared" si="4"/>
        <v>44.600982819934664</v>
      </c>
      <c r="JB2">
        <f t="shared" si="4"/>
        <v>5.1592535049274391</v>
      </c>
      <c r="JC2">
        <f t="shared" si="4"/>
        <v>3.9975218755726365</v>
      </c>
      <c r="JD2">
        <f t="shared" si="4"/>
        <v>5.1479469004569456</v>
      </c>
      <c r="JE2">
        <f t="shared" si="4"/>
        <v>3.4522241219402394</v>
      </c>
      <c r="JF2">
        <f t="shared" si="4"/>
        <v>3.4522241219402394</v>
      </c>
      <c r="JG2">
        <f t="shared" si="4"/>
        <v>14.590520165629338</v>
      </c>
      <c r="JH2">
        <f t="shared" si="4"/>
        <v>16.34904711376727</v>
      </c>
      <c r="JI2">
        <f t="shared" si="4"/>
        <v>3.6115037564221844</v>
      </c>
      <c r="JJ2">
        <f t="shared" si="4"/>
        <v>13.582137828937032</v>
      </c>
      <c r="JK2">
        <f t="shared" si="4"/>
        <v>39.697840511631981</v>
      </c>
      <c r="JL2">
        <f t="shared" si="4"/>
        <v>3.3272653112601578</v>
      </c>
      <c r="JM2">
        <f t="shared" si="4"/>
        <v>298.89062175322704</v>
      </c>
      <c r="JN2">
        <f t="shared" si="4"/>
        <v>30.442638927914526</v>
      </c>
      <c r="JO2">
        <f t="shared" si="4"/>
        <v>45.627827090775227</v>
      </c>
      <c r="JP2">
        <f t="shared" si="4"/>
        <v>15.26186553070092</v>
      </c>
      <c r="JQ2">
        <f t="shared" si="4"/>
        <v>31.634632071353764</v>
      </c>
      <c r="JR2">
        <f t="shared" si="4"/>
        <v>1.2168835059157048</v>
      </c>
      <c r="JS2">
        <f t="shared" si="4"/>
        <v>3.4786606279529049</v>
      </c>
      <c r="JT2">
        <f t="shared" si="4"/>
        <v>56.168963317465533</v>
      </c>
      <c r="JU2">
        <f t="shared" si="4"/>
        <v>5.231713332278094</v>
      </c>
      <c r="JV2">
        <f t="shared" si="4"/>
        <v>2.2359732777954102</v>
      </c>
      <c r="JW2" t="e">
        <f t="shared" si="4"/>
        <v>#DIV/0!</v>
      </c>
      <c r="JX2">
        <f t="shared" si="4"/>
        <v>6.1654720320409195</v>
      </c>
      <c r="JY2">
        <f t="shared" si="4"/>
        <v>7.2213787460945049</v>
      </c>
      <c r="JZ2">
        <f t="shared" si="4"/>
        <v>5.6293035660808792</v>
      </c>
      <c r="KA2">
        <f t="shared" si="4"/>
        <v>42.461231600376749</v>
      </c>
      <c r="KB2">
        <f t="shared" si="4"/>
        <v>10.60714435557469</v>
      </c>
      <c r="KC2">
        <f t="shared" si="4"/>
        <v>7.9952160957160556</v>
      </c>
      <c r="KD2">
        <f t="shared" si="4"/>
        <v>0.47746342165149436</v>
      </c>
      <c r="KE2">
        <f t="shared" si="4"/>
        <v>2.6907721216420524</v>
      </c>
      <c r="KF2">
        <f t="shared" si="4"/>
        <v>2.0094799731334092</v>
      </c>
      <c r="KG2">
        <f t="shared" si="4"/>
        <v>7.6865748331543493</v>
      </c>
      <c r="KH2">
        <f t="shared" si="4"/>
        <v>7.3619920706822191</v>
      </c>
      <c r="KI2">
        <f t="shared" si="4"/>
        <v>13.758502758613957</v>
      </c>
      <c r="KJ2">
        <f t="shared" si="4"/>
        <v>24.437230273325074</v>
      </c>
      <c r="KK2">
        <f t="shared" si="4"/>
        <v>41.545362766479826</v>
      </c>
      <c r="KL2">
        <f t="shared" si="4"/>
        <v>88.928277286048001</v>
      </c>
      <c r="KM2">
        <f t="shared" si="4"/>
        <v>1.0244979534342216</v>
      </c>
      <c r="KN2">
        <f t="shared" si="4"/>
        <v>5.5205653625989495</v>
      </c>
      <c r="KO2">
        <f t="shared" si="4"/>
        <v>3.8247832266163813</v>
      </c>
      <c r="KP2">
        <f t="shared" si="4"/>
        <v>15.045760345578792</v>
      </c>
      <c r="KQ2">
        <f t="shared" si="4"/>
        <v>3.5417835164217757</v>
      </c>
      <c r="KR2">
        <f t="shared" si="4"/>
        <v>274.45431515656702</v>
      </c>
      <c r="KS2">
        <f t="shared" si="4"/>
        <v>8.8219856694364616</v>
      </c>
      <c r="KT2">
        <f t="shared" si="4"/>
        <v>4.5493826029590059</v>
      </c>
      <c r="KU2">
        <f t="shared" si="4"/>
        <v>10.296775105695602</v>
      </c>
      <c r="KV2">
        <f t="shared" si="4"/>
        <v>4.1881440731998207</v>
      </c>
      <c r="KW2">
        <f t="shared" si="4"/>
        <v>18.823711477709718</v>
      </c>
      <c r="KX2">
        <f t="shared" si="4"/>
        <v>1.0558662462283004</v>
      </c>
      <c r="KY2">
        <f t="shared" si="4"/>
        <v>2.414049890837914</v>
      </c>
      <c r="KZ2">
        <f t="shared" si="4"/>
        <v>12.50916325266475</v>
      </c>
      <c r="LA2">
        <f t="shared" si="4"/>
        <v>26.327252526122859</v>
      </c>
      <c r="LB2" t="e">
        <f t="shared" si="4"/>
        <v>#DIV/0!</v>
      </c>
      <c r="LC2">
        <f t="shared" si="4"/>
        <v>8.5661454809386726</v>
      </c>
      <c r="LD2">
        <f t="shared" si="4"/>
        <v>1.7305078088789165</v>
      </c>
      <c r="LE2">
        <f t="shared" si="4"/>
        <v>1110.5142317146008</v>
      </c>
      <c r="LF2">
        <f t="shared" si="4"/>
        <v>21.268753719701539</v>
      </c>
      <c r="LG2">
        <f t="shared" si="4"/>
        <v>1.5752159098522092</v>
      </c>
      <c r="LH2">
        <f t="shared" si="4"/>
        <v>3.1298463617414094</v>
      </c>
      <c r="LI2">
        <f t="shared" si="4"/>
        <v>6.3827001282764337</v>
      </c>
      <c r="LJ2">
        <f t="shared" si="4"/>
        <v>10.129495314490645</v>
      </c>
      <c r="LK2">
        <f t="shared" ref="LK2:NK2" si="5">_xlfn.STDEV.S(LK5:LK16)</f>
        <v>6.1150653423191921</v>
      </c>
      <c r="LL2">
        <f t="shared" si="5"/>
        <v>3.4037359456191676</v>
      </c>
      <c r="LM2">
        <f t="shared" si="5"/>
        <v>4.4484253763312624</v>
      </c>
      <c r="LN2" t="e">
        <f t="shared" si="5"/>
        <v>#DIV/0!</v>
      </c>
      <c r="LO2">
        <f t="shared" si="5"/>
        <v>32.35792540762548</v>
      </c>
      <c r="LP2">
        <f t="shared" si="5"/>
        <v>1.8451466415404163</v>
      </c>
      <c r="LQ2">
        <f t="shared" si="5"/>
        <v>0.30074437486867817</v>
      </c>
      <c r="LR2">
        <f t="shared" si="5"/>
        <v>33.665145728387401</v>
      </c>
      <c r="LS2">
        <f t="shared" si="5"/>
        <v>2.120851703629433</v>
      </c>
      <c r="LT2">
        <f t="shared" si="5"/>
        <v>45.085705363398183</v>
      </c>
      <c r="LU2">
        <f t="shared" si="5"/>
        <v>7.9702519659564954</v>
      </c>
      <c r="LV2">
        <f t="shared" si="5"/>
        <v>2.7563329134921273</v>
      </c>
      <c r="LW2">
        <f t="shared" si="5"/>
        <v>2.0360215248609235</v>
      </c>
      <c r="LX2">
        <f t="shared" si="5"/>
        <v>2.9304435246066598</v>
      </c>
      <c r="LY2">
        <f t="shared" si="5"/>
        <v>7.3866141163142789</v>
      </c>
      <c r="LZ2">
        <f t="shared" si="5"/>
        <v>110.56965682189276</v>
      </c>
      <c r="MA2">
        <f t="shared" si="5"/>
        <v>4.46902751376492</v>
      </c>
      <c r="MB2">
        <f t="shared" si="5"/>
        <v>19.958488648662449</v>
      </c>
      <c r="MC2">
        <f t="shared" si="5"/>
        <v>9.1837596439518485</v>
      </c>
      <c r="MD2">
        <f t="shared" si="5"/>
        <v>8.0545304642602833</v>
      </c>
      <c r="ME2">
        <f t="shared" si="5"/>
        <v>46.914046002735454</v>
      </c>
      <c r="MF2">
        <f t="shared" si="5"/>
        <v>1.4069069311630196</v>
      </c>
      <c r="MG2">
        <f t="shared" si="5"/>
        <v>18.991382489306865</v>
      </c>
      <c r="MH2">
        <f t="shared" si="5"/>
        <v>14.225016378748625</v>
      </c>
      <c r="MI2">
        <f t="shared" si="5"/>
        <v>5.9658977689612636</v>
      </c>
      <c r="MJ2">
        <f t="shared" si="5"/>
        <v>3.635677572244048</v>
      </c>
      <c r="MK2">
        <f t="shared" si="5"/>
        <v>2.7602798275471341</v>
      </c>
      <c r="ML2">
        <f t="shared" si="5"/>
        <v>33.81432150665087</v>
      </c>
      <c r="MM2">
        <f t="shared" si="5"/>
        <v>15.694043300757794</v>
      </c>
      <c r="MN2">
        <f t="shared" si="5"/>
        <v>117996.45081579973</v>
      </c>
      <c r="MO2">
        <f t="shared" si="5"/>
        <v>19.461079590117524</v>
      </c>
      <c r="MP2">
        <f t="shared" si="5"/>
        <v>5.1051666732875063</v>
      </c>
      <c r="MQ2">
        <f t="shared" si="5"/>
        <v>22.550828588947816</v>
      </c>
      <c r="MR2">
        <f t="shared" si="5"/>
        <v>5.018487056593556</v>
      </c>
      <c r="MS2">
        <f t="shared" si="5"/>
        <v>3.9144085505483526</v>
      </c>
      <c r="MT2">
        <f t="shared" si="5"/>
        <v>1.372521491690208</v>
      </c>
      <c r="MU2">
        <f t="shared" si="5"/>
        <v>2.0817424438254224</v>
      </c>
      <c r="MV2">
        <f t="shared" si="5"/>
        <v>2.5795385284381718</v>
      </c>
      <c r="MW2">
        <f t="shared" si="5"/>
        <v>1396.022505791952</v>
      </c>
      <c r="MX2">
        <f t="shared" si="5"/>
        <v>0.98861588685516466</v>
      </c>
      <c r="MY2">
        <f t="shared" si="5"/>
        <v>10.010812726414041</v>
      </c>
      <c r="MZ2">
        <f t="shared" si="5"/>
        <v>35.179575004913914</v>
      </c>
      <c r="NA2">
        <f t="shared" si="5"/>
        <v>0.67492504247104645</v>
      </c>
      <c r="NB2">
        <f t="shared" si="5"/>
        <v>14.762369065069919</v>
      </c>
      <c r="NC2">
        <f t="shared" si="5"/>
        <v>2.9547418934603651</v>
      </c>
      <c r="ND2">
        <f t="shared" si="5"/>
        <v>2.8590597136624942</v>
      </c>
      <c r="NE2">
        <f t="shared" si="5"/>
        <v>3.2506929279024988</v>
      </c>
      <c r="NF2">
        <f t="shared" si="5"/>
        <v>10.49095534900291</v>
      </c>
      <c r="NG2">
        <f t="shared" si="5"/>
        <v>7.3737282057140137</v>
      </c>
      <c r="NH2">
        <f t="shared" si="5"/>
        <v>5.4614518209377465</v>
      </c>
      <c r="NI2">
        <f t="shared" si="5"/>
        <v>2.4667556034744909</v>
      </c>
      <c r="NJ2">
        <f t="shared" si="5"/>
        <v>8.1211902147556181</v>
      </c>
      <c r="NK2">
        <f t="shared" si="5"/>
        <v>44.709789634594536</v>
      </c>
    </row>
    <row r="3" spans="1:375" x14ac:dyDescent="0.25">
      <c r="A3" t="s">
        <v>179</v>
      </c>
      <c r="B3">
        <f>AVERAGE(B5:B16)</f>
        <v>-37.210920000000002</v>
      </c>
      <c r="C3">
        <f t="shared" ref="C3:BN3" si="6">AVERAGE(C5:C16)</f>
        <v>10.671150000000003</v>
      </c>
      <c r="D3">
        <f t="shared" si="6"/>
        <v>27.253033333333331</v>
      </c>
      <c r="E3">
        <f t="shared" si="6"/>
        <v>7.8892499999999997</v>
      </c>
      <c r="F3">
        <f t="shared" si="6"/>
        <v>6.3435000000000015</v>
      </c>
      <c r="G3">
        <f t="shared" si="6"/>
        <v>-7.005675000000001</v>
      </c>
      <c r="H3">
        <f t="shared" si="6"/>
        <v>16.518366666666665</v>
      </c>
      <c r="I3">
        <f t="shared" si="6"/>
        <v>14.073033333333333</v>
      </c>
      <c r="J3">
        <f t="shared" si="6"/>
        <v>-11.946333333333333</v>
      </c>
      <c r="K3">
        <f t="shared" si="6"/>
        <v>17.168883333333337</v>
      </c>
      <c r="L3">
        <f t="shared" si="6"/>
        <v>-1.5783166666666668</v>
      </c>
      <c r="M3">
        <f t="shared" si="6"/>
        <v>31.259525</v>
      </c>
      <c r="N3">
        <f t="shared" si="6"/>
        <v>16.591466666666665</v>
      </c>
      <c r="O3">
        <f t="shared" si="6"/>
        <v>13.998841666666669</v>
      </c>
      <c r="P3">
        <f t="shared" si="6"/>
        <v>6.6757916666666661</v>
      </c>
      <c r="Q3">
        <f t="shared" si="6"/>
        <v>-43.750391666666665</v>
      </c>
      <c r="R3">
        <f t="shared" si="6"/>
        <v>-52.22594999999999</v>
      </c>
      <c r="S3">
        <f t="shared" si="6"/>
        <v>29.750658333333334</v>
      </c>
      <c r="T3">
        <f t="shared" si="6"/>
        <v>36.996825000000001</v>
      </c>
      <c r="U3">
        <f t="shared" si="6"/>
        <v>-9.5788833333333336</v>
      </c>
      <c r="V3">
        <f t="shared" si="6"/>
        <v>30.976800000000001</v>
      </c>
      <c r="W3">
        <f t="shared" si="6"/>
        <v>7.9439916666666663</v>
      </c>
      <c r="X3">
        <f t="shared" si="6"/>
        <v>-42.690758333333328</v>
      </c>
      <c r="Y3">
        <f t="shared" si="6"/>
        <v>2.0037000000000003</v>
      </c>
      <c r="Z3">
        <f t="shared" si="6"/>
        <v>1.4075416666666669</v>
      </c>
      <c r="AA3">
        <f t="shared" si="6"/>
        <v>-5.9758333333333614E-2</v>
      </c>
      <c r="AB3">
        <f t="shared" si="6"/>
        <v>-2809.0699250000002</v>
      </c>
      <c r="AC3">
        <f t="shared" si="6"/>
        <v>14.393716666666668</v>
      </c>
      <c r="AD3">
        <f t="shared" si="6"/>
        <v>-7.3853416666666654</v>
      </c>
      <c r="AE3">
        <f t="shared" si="6"/>
        <v>4.928233333333333</v>
      </c>
      <c r="AF3">
        <f t="shared" si="6"/>
        <v>1.2898249999999993</v>
      </c>
      <c r="AG3">
        <f t="shared" si="6"/>
        <v>5.0942833333333333</v>
      </c>
      <c r="AH3">
        <f t="shared" si="6"/>
        <v>-0.29380833333333295</v>
      </c>
      <c r="AI3">
        <f t="shared" si="6"/>
        <v>-179.6627</v>
      </c>
      <c r="AJ3">
        <f t="shared" si="6"/>
        <v>2.7296750000000003</v>
      </c>
      <c r="AK3">
        <f t="shared" si="6"/>
        <v>12.470766666666668</v>
      </c>
      <c r="AL3">
        <f t="shared" si="6"/>
        <v>17.873191666666667</v>
      </c>
      <c r="AM3">
        <f t="shared" si="6"/>
        <v>-4.8663166666666671</v>
      </c>
      <c r="AN3">
        <f t="shared" si="6"/>
        <v>16.906191666666661</v>
      </c>
      <c r="AO3">
        <f t="shared" si="6"/>
        <v>-9.6976416666666658</v>
      </c>
      <c r="AP3">
        <f t="shared" si="6"/>
        <v>1.8325166666666668</v>
      </c>
      <c r="AQ3">
        <f t="shared" si="6"/>
        <v>3.3597583333333336</v>
      </c>
      <c r="AR3">
        <f t="shared" si="6"/>
        <v>-30.626283333333333</v>
      </c>
      <c r="AS3">
        <f t="shared" si="6"/>
        <v>-26.32817</v>
      </c>
      <c r="AT3">
        <f t="shared" si="6"/>
        <v>-9.3924416666666684</v>
      </c>
      <c r="AU3">
        <f t="shared" si="6"/>
        <v>8.6775499999999983</v>
      </c>
      <c r="AV3">
        <f t="shared" si="6"/>
        <v>12.030175000000002</v>
      </c>
      <c r="AW3">
        <f t="shared" si="6"/>
        <v>-6.8083333333333274E-2</v>
      </c>
      <c r="AX3">
        <f t="shared" si="6"/>
        <v>-10.448791666666667</v>
      </c>
      <c r="AY3">
        <f t="shared" si="6"/>
        <v>-14.285833333333334</v>
      </c>
      <c r="AZ3">
        <f t="shared" si="6"/>
        <v>8.259974999999999</v>
      </c>
      <c r="BA3">
        <f t="shared" si="6"/>
        <v>5.7823750000000009</v>
      </c>
      <c r="BB3">
        <f t="shared" si="6"/>
        <v>-42.16565833333334</v>
      </c>
      <c r="BC3">
        <f t="shared" si="6"/>
        <v>13.466516666666664</v>
      </c>
      <c r="BD3">
        <f t="shared" si="6"/>
        <v>-0.20625833333333307</v>
      </c>
      <c r="BE3">
        <f t="shared" si="6"/>
        <v>-16.04879166666667</v>
      </c>
      <c r="BF3">
        <f t="shared" si="6"/>
        <v>27.696633333333335</v>
      </c>
      <c r="BG3">
        <f t="shared" si="6"/>
        <v>16.1829</v>
      </c>
      <c r="BH3">
        <f t="shared" si="6"/>
        <v>13.712791666666666</v>
      </c>
      <c r="BI3">
        <f t="shared" si="6"/>
        <v>7.7275666666666671</v>
      </c>
      <c r="BJ3">
        <f t="shared" si="6"/>
        <v>-17.292916666666667</v>
      </c>
      <c r="BK3">
        <f t="shared" si="6"/>
        <v>-12.565516666666667</v>
      </c>
      <c r="BL3">
        <f t="shared" si="6"/>
        <v>21.215883333333334</v>
      </c>
      <c r="BM3">
        <f t="shared" si="6"/>
        <v>14.804766666666666</v>
      </c>
      <c r="BN3">
        <f t="shared" si="6"/>
        <v>20.006483333333335</v>
      </c>
      <c r="BO3">
        <f t="shared" ref="BO3:DZ3" si="7">AVERAGE(BO5:BO16)</f>
        <v>22.125658333333334</v>
      </c>
      <c r="BP3">
        <f t="shared" si="7"/>
        <v>13.970566666666665</v>
      </c>
      <c r="BQ3">
        <f t="shared" si="7"/>
        <v>12.26075</v>
      </c>
      <c r="BR3">
        <f t="shared" si="7"/>
        <v>18.764624999999999</v>
      </c>
      <c r="BS3">
        <f t="shared" si="7"/>
        <v>-1867.2937916666667</v>
      </c>
      <c r="BT3">
        <f t="shared" si="7"/>
        <v>11.820366666666667</v>
      </c>
      <c r="BU3">
        <f t="shared" si="7"/>
        <v>15.267591666666668</v>
      </c>
      <c r="BV3">
        <f t="shared" si="7"/>
        <v>23.918800000000005</v>
      </c>
      <c r="BW3">
        <f t="shared" si="7"/>
        <v>5.6527416666666666</v>
      </c>
      <c r="BX3">
        <f t="shared" si="7"/>
        <v>8.165916666666666</v>
      </c>
      <c r="BY3">
        <f t="shared" si="7"/>
        <v>11.704433333333334</v>
      </c>
      <c r="BZ3">
        <f t="shared" si="7"/>
        <v>-0.20650833333333343</v>
      </c>
      <c r="CA3">
        <f t="shared" si="7"/>
        <v>2.4520166666666667</v>
      </c>
      <c r="CB3">
        <f t="shared" si="7"/>
        <v>4.9637833333333328</v>
      </c>
      <c r="CC3">
        <f t="shared" si="7"/>
        <v>25.001416666666668</v>
      </c>
      <c r="CD3">
        <f t="shared" si="7"/>
        <v>-22.131091666666666</v>
      </c>
      <c r="CE3">
        <f t="shared" si="7"/>
        <v>-20.127516666666665</v>
      </c>
      <c r="CF3">
        <f t="shared" si="7"/>
        <v>-20.127516666666665</v>
      </c>
      <c r="CG3">
        <f t="shared" si="7"/>
        <v>5.2788666666666666</v>
      </c>
      <c r="CH3">
        <f t="shared" si="7"/>
        <v>5.9938916666666664</v>
      </c>
      <c r="CI3">
        <f t="shared" si="7"/>
        <v>-1.7942666666666665</v>
      </c>
      <c r="CJ3">
        <f t="shared" si="7"/>
        <v>-75.780741666666657</v>
      </c>
      <c r="CK3">
        <f t="shared" si="7"/>
        <v>11.843983333333334</v>
      </c>
      <c r="CL3">
        <f t="shared" si="7"/>
        <v>1.7298583333333333</v>
      </c>
      <c r="CM3">
        <f t="shared" si="7"/>
        <v>-2.8626083333333336</v>
      </c>
      <c r="CN3">
        <f t="shared" si="7"/>
        <v>-1.2297083333333338</v>
      </c>
      <c r="CO3">
        <f t="shared" si="7"/>
        <v>2.1360833333333336</v>
      </c>
      <c r="CP3">
        <f t="shared" si="7"/>
        <v>3.1832583333333333</v>
      </c>
      <c r="CQ3">
        <f t="shared" si="7"/>
        <v>-11.705416666666665</v>
      </c>
      <c r="CR3">
        <f t="shared" si="7"/>
        <v>-17.553475000000002</v>
      </c>
      <c r="CS3">
        <f t="shared" si="7"/>
        <v>1.7266416666666664</v>
      </c>
      <c r="CT3">
        <f t="shared" si="7"/>
        <v>3.8410249999999997</v>
      </c>
      <c r="CU3">
        <f t="shared" si="7"/>
        <v>-2.4369749999999981</v>
      </c>
      <c r="CV3">
        <f t="shared" si="7"/>
        <v>-13.447433333333334</v>
      </c>
      <c r="CW3">
        <f t="shared" si="7"/>
        <v>-16.218933333333336</v>
      </c>
      <c r="CX3">
        <f t="shared" si="7"/>
        <v>5.367866666666667</v>
      </c>
      <c r="CY3">
        <f t="shared" si="7"/>
        <v>-1.9805583333333334</v>
      </c>
      <c r="CZ3">
        <f t="shared" si="7"/>
        <v>-2.7242083333333333</v>
      </c>
      <c r="DA3">
        <f t="shared" si="7"/>
        <v>-4.7777500000000002</v>
      </c>
      <c r="DB3">
        <f t="shared" si="7"/>
        <v>-19.154591666666665</v>
      </c>
      <c r="DC3">
        <f t="shared" si="7"/>
        <v>-4.4658583333333342</v>
      </c>
      <c r="DD3">
        <f t="shared" si="7"/>
        <v>37.740291666666671</v>
      </c>
      <c r="DE3">
        <f t="shared" si="7"/>
        <v>-16.456658333333333</v>
      </c>
      <c r="DF3">
        <f t="shared" si="7"/>
        <v>4.6807583333333334</v>
      </c>
      <c r="DG3">
        <f t="shared" si="7"/>
        <v>4.2058416666666671</v>
      </c>
      <c r="DH3">
        <f t="shared" si="7"/>
        <v>-3.6225833333333335</v>
      </c>
      <c r="DI3">
        <f t="shared" si="7"/>
        <v>13.990591666666667</v>
      </c>
      <c r="DJ3">
        <f t="shared" si="7"/>
        <v>-3.1352250000000002</v>
      </c>
      <c r="DK3">
        <f t="shared" si="7"/>
        <v>11.288008333333332</v>
      </c>
      <c r="DL3">
        <f t="shared" si="7"/>
        <v>-15.257800000000001</v>
      </c>
      <c r="DM3">
        <f t="shared" si="7"/>
        <v>-19.44849</v>
      </c>
      <c r="DN3" t="e">
        <f t="shared" si="7"/>
        <v>#DIV/0!</v>
      </c>
      <c r="DO3">
        <f t="shared" si="7"/>
        <v>-57.654299999999985</v>
      </c>
      <c r="DP3">
        <f t="shared" si="7"/>
        <v>-51.975999999999999</v>
      </c>
      <c r="DQ3">
        <f t="shared" si="7"/>
        <v>-11.428991666666667</v>
      </c>
      <c r="DR3">
        <f t="shared" si="7"/>
        <v>-9.5919000000000008</v>
      </c>
      <c r="DS3">
        <f t="shared" si="7"/>
        <v>7.6576833333333338</v>
      </c>
      <c r="DT3">
        <f t="shared" si="7"/>
        <v>5.7855833333333342</v>
      </c>
      <c r="DU3">
        <f t="shared" si="7"/>
        <v>14.252741666666665</v>
      </c>
      <c r="DV3">
        <f t="shared" si="7"/>
        <v>0.85140833333333321</v>
      </c>
      <c r="DW3">
        <f t="shared" si="7"/>
        <v>-0.27809166666666613</v>
      </c>
      <c r="DX3">
        <f t="shared" si="7"/>
        <v>29.440574999999995</v>
      </c>
      <c r="DY3">
        <f t="shared" si="7"/>
        <v>29.635641666666668</v>
      </c>
      <c r="DZ3">
        <f t="shared" si="7"/>
        <v>3.033633333333333</v>
      </c>
      <c r="EA3">
        <f t="shared" ref="EA3:GL3" si="8">AVERAGE(EA5:EA16)</f>
        <v>-17.351508333333332</v>
      </c>
      <c r="EB3">
        <f t="shared" si="8"/>
        <v>4.8273416666666664</v>
      </c>
      <c r="EC3">
        <f t="shared" si="8"/>
        <v>-78.424491666666668</v>
      </c>
      <c r="ED3">
        <f t="shared" si="8"/>
        <v>-3.7405416666666667</v>
      </c>
      <c r="EE3">
        <f t="shared" si="8"/>
        <v>22.991050000000001</v>
      </c>
      <c r="EF3">
        <f t="shared" si="8"/>
        <v>-31.023299999999992</v>
      </c>
      <c r="EG3">
        <f t="shared" si="8"/>
        <v>-33.297216666666664</v>
      </c>
      <c r="EH3">
        <f t="shared" si="8"/>
        <v>14.894633333333331</v>
      </c>
      <c r="EI3">
        <f t="shared" si="8"/>
        <v>-24.067299999999999</v>
      </c>
      <c r="EJ3">
        <f t="shared" si="8"/>
        <v>26.534908333333334</v>
      </c>
      <c r="EK3">
        <f t="shared" si="8"/>
        <v>26.534908333333334</v>
      </c>
      <c r="EL3">
        <f t="shared" si="8"/>
        <v>1.9193916666666662</v>
      </c>
      <c r="EM3">
        <f t="shared" si="8"/>
        <v>-1.8309</v>
      </c>
      <c r="EN3">
        <f t="shared" si="8"/>
        <v>-9.5249000000000006</v>
      </c>
      <c r="EO3">
        <f t="shared" si="8"/>
        <v>-3.649658333333333</v>
      </c>
      <c r="EP3">
        <f t="shared" si="8"/>
        <v>11.767583333333334</v>
      </c>
      <c r="EQ3">
        <f t="shared" si="8"/>
        <v>2.2093249999999998</v>
      </c>
      <c r="ER3">
        <f t="shared" si="8"/>
        <v>10.503675000000001</v>
      </c>
      <c r="ES3">
        <f t="shared" si="8"/>
        <v>-0.80151666666666677</v>
      </c>
      <c r="ET3">
        <f t="shared" si="8"/>
        <v>-11.060258333333332</v>
      </c>
      <c r="EU3">
        <f t="shared" si="8"/>
        <v>19.237708333333334</v>
      </c>
      <c r="EV3">
        <f t="shared" si="8"/>
        <v>-3.013433333333333</v>
      </c>
      <c r="EW3">
        <f t="shared" si="8"/>
        <v>-7.0707083333333332</v>
      </c>
      <c r="EX3">
        <f t="shared" si="8"/>
        <v>16.527283333333333</v>
      </c>
      <c r="EY3">
        <f t="shared" si="8"/>
        <v>-0.71926666666666683</v>
      </c>
      <c r="EZ3">
        <f t="shared" si="8"/>
        <v>4.6683500000000011</v>
      </c>
      <c r="FA3">
        <f t="shared" si="8"/>
        <v>2.2055000000000002</v>
      </c>
      <c r="FB3">
        <f t="shared" si="8"/>
        <v>5.0276000000000005</v>
      </c>
      <c r="FC3">
        <f t="shared" si="8"/>
        <v>26.696541666666672</v>
      </c>
      <c r="FD3">
        <f t="shared" si="8"/>
        <v>1.5115416666666668</v>
      </c>
      <c r="FE3">
        <f t="shared" si="8"/>
        <v>-11.925149999999997</v>
      </c>
      <c r="FF3">
        <f t="shared" si="8"/>
        <v>-1.4861250000000001</v>
      </c>
      <c r="FG3">
        <f t="shared" si="8"/>
        <v>-16.097583333333333</v>
      </c>
      <c r="FH3">
        <f t="shared" si="8"/>
        <v>4.6609249999999998</v>
      </c>
      <c r="FI3">
        <f t="shared" si="8"/>
        <v>4.2410916666666667</v>
      </c>
      <c r="FJ3">
        <f t="shared" si="8"/>
        <v>-42.969116666666658</v>
      </c>
      <c r="FK3">
        <f t="shared" si="8"/>
        <v>11.395208333333334</v>
      </c>
      <c r="FL3">
        <f t="shared" si="8"/>
        <v>-8.814941666666666</v>
      </c>
      <c r="FM3">
        <f t="shared" si="8"/>
        <v>35.701783333333331</v>
      </c>
      <c r="FN3">
        <f t="shared" si="8"/>
        <v>5.9782416666666665</v>
      </c>
      <c r="FO3">
        <f t="shared" si="8"/>
        <v>38.17445</v>
      </c>
      <c r="FP3">
        <f t="shared" si="8"/>
        <v>24.097833333333337</v>
      </c>
      <c r="FQ3">
        <f t="shared" si="8"/>
        <v>-0.13887500000000003</v>
      </c>
      <c r="FR3">
        <f t="shared" si="8"/>
        <v>-46.53349166666667</v>
      </c>
      <c r="FS3">
        <f t="shared" si="8"/>
        <v>1.0512083333333333</v>
      </c>
      <c r="FT3">
        <f t="shared" si="8"/>
        <v>1.0512083333333333</v>
      </c>
      <c r="FU3">
        <f t="shared" si="8"/>
        <v>-1.6932999999999996</v>
      </c>
      <c r="FV3">
        <f t="shared" si="8"/>
        <v>4.0030250000000001</v>
      </c>
      <c r="FW3">
        <f t="shared" si="8"/>
        <v>0.31696666666666667</v>
      </c>
      <c r="FX3">
        <f t="shared" si="8"/>
        <v>2.2192416666666666</v>
      </c>
      <c r="FY3">
        <f t="shared" si="8"/>
        <v>2.2192416666666666</v>
      </c>
      <c r="FZ3">
        <f t="shared" si="8"/>
        <v>9.2288249999999987</v>
      </c>
      <c r="GA3">
        <f t="shared" si="8"/>
        <v>-102.51209166666668</v>
      </c>
      <c r="GB3">
        <f t="shared" si="8"/>
        <v>2.488808333333334</v>
      </c>
      <c r="GC3">
        <f t="shared" si="8"/>
        <v>8.8650666666666655</v>
      </c>
      <c r="GD3">
        <f t="shared" si="8"/>
        <v>-4.4355583333333337</v>
      </c>
      <c r="GE3">
        <f t="shared" si="8"/>
        <v>5.6335500000000005</v>
      </c>
      <c r="GF3">
        <f t="shared" si="8"/>
        <v>-3.3421166666666671</v>
      </c>
      <c r="GG3">
        <f t="shared" si="8"/>
        <v>13.123366666666668</v>
      </c>
      <c r="GH3">
        <f t="shared" si="8"/>
        <v>45.545099999999998</v>
      </c>
      <c r="GI3">
        <f t="shared" si="8"/>
        <v>-865.37821999999994</v>
      </c>
      <c r="GJ3">
        <f t="shared" si="8"/>
        <v>-75.019541666666655</v>
      </c>
      <c r="GK3">
        <f t="shared" si="8"/>
        <v>3.5975249999999996</v>
      </c>
      <c r="GL3">
        <f t="shared" si="8"/>
        <v>3.2400583333333337</v>
      </c>
      <c r="GM3">
        <f t="shared" ref="GM3:IX3" si="9">AVERAGE(GM5:GM16)</f>
        <v>2.7430749999999997</v>
      </c>
      <c r="GN3">
        <f t="shared" si="9"/>
        <v>-75.933466666666689</v>
      </c>
      <c r="GO3">
        <f t="shared" si="9"/>
        <v>5.428891666666666</v>
      </c>
      <c r="GP3">
        <f t="shared" si="9"/>
        <v>9.6509500000000017</v>
      </c>
      <c r="GQ3">
        <f t="shared" si="9"/>
        <v>-932.12222500000007</v>
      </c>
      <c r="GR3">
        <f t="shared" si="9"/>
        <v>-32.299550000000004</v>
      </c>
      <c r="GS3">
        <f t="shared" si="9"/>
        <v>23.123883333333335</v>
      </c>
      <c r="GT3">
        <f t="shared" si="9"/>
        <v>6.5344416666666669</v>
      </c>
      <c r="GU3">
        <f t="shared" si="9"/>
        <v>-53.868799999999993</v>
      </c>
      <c r="GV3">
        <f t="shared" si="9"/>
        <v>-12.202908333333333</v>
      </c>
      <c r="GW3">
        <f t="shared" si="9"/>
        <v>21.161766666666669</v>
      </c>
      <c r="GX3">
        <f t="shared" si="9"/>
        <v>22.051741666666668</v>
      </c>
      <c r="GY3">
        <f t="shared" si="9"/>
        <v>13.048916666666665</v>
      </c>
      <c r="GZ3">
        <f t="shared" si="9"/>
        <v>-1.31884</v>
      </c>
      <c r="HA3">
        <f t="shared" si="9"/>
        <v>9.4393166666666666</v>
      </c>
      <c r="HB3">
        <f t="shared" si="9"/>
        <v>5.3849583333333344</v>
      </c>
      <c r="HC3">
        <f t="shared" si="9"/>
        <v>12.674366666666666</v>
      </c>
      <c r="HD3">
        <f t="shared" si="9"/>
        <v>6.0036499999999995</v>
      </c>
      <c r="HE3">
        <f t="shared" si="9"/>
        <v>-23.177691666666664</v>
      </c>
      <c r="HF3">
        <f t="shared" si="9"/>
        <v>9.888399999999999</v>
      </c>
      <c r="HG3">
        <f t="shared" si="9"/>
        <v>20.566883333333333</v>
      </c>
      <c r="HH3">
        <f t="shared" si="9"/>
        <v>2.2662916666666661</v>
      </c>
      <c r="HI3">
        <f t="shared" si="9"/>
        <v>7.0151500000000011</v>
      </c>
      <c r="HJ3">
        <f t="shared" si="9"/>
        <v>33.878033333333327</v>
      </c>
      <c r="HK3">
        <f t="shared" si="9"/>
        <v>2.1609500000000001</v>
      </c>
      <c r="HL3">
        <f t="shared" si="9"/>
        <v>10.296466666666667</v>
      </c>
      <c r="HM3">
        <f t="shared" si="9"/>
        <v>-73.237283333333338</v>
      </c>
      <c r="HN3">
        <f t="shared" si="9"/>
        <v>-67.539710000000014</v>
      </c>
      <c r="HO3">
        <f t="shared" si="9"/>
        <v>9.1169583333333346</v>
      </c>
      <c r="HP3">
        <f t="shared" si="9"/>
        <v>30.428599999999999</v>
      </c>
      <c r="HQ3">
        <f t="shared" si="9"/>
        <v>-411.51434999999998</v>
      </c>
      <c r="HR3">
        <f t="shared" si="9"/>
        <v>-3.8532083333333333</v>
      </c>
      <c r="HS3">
        <f t="shared" si="9"/>
        <v>-7.6497999999999999</v>
      </c>
      <c r="HT3">
        <f t="shared" si="9"/>
        <v>9.0690083333333327</v>
      </c>
      <c r="HU3">
        <f t="shared" si="9"/>
        <v>3.856441666666667</v>
      </c>
      <c r="HV3">
        <f t="shared" si="9"/>
        <v>-145.27934999999999</v>
      </c>
      <c r="HW3">
        <f t="shared" si="9"/>
        <v>10.864458333333332</v>
      </c>
      <c r="HX3">
        <f t="shared" si="9"/>
        <v>-38.659425000000006</v>
      </c>
      <c r="HY3">
        <f t="shared" si="9"/>
        <v>18.828483333333335</v>
      </c>
      <c r="HZ3">
        <f t="shared" si="9"/>
        <v>0.49048333333333449</v>
      </c>
      <c r="IA3">
        <f t="shared" si="9"/>
        <v>2.9794166666666668</v>
      </c>
      <c r="IB3">
        <f t="shared" si="9"/>
        <v>55.790799999999997</v>
      </c>
      <c r="IC3">
        <f t="shared" si="9"/>
        <v>13.837483333333337</v>
      </c>
      <c r="ID3">
        <f t="shared" si="9"/>
        <v>-25.407141666666664</v>
      </c>
      <c r="IE3">
        <f t="shared" si="9"/>
        <v>9.0555000000000003</v>
      </c>
      <c r="IF3">
        <f t="shared" si="9"/>
        <v>4.2738916666666666</v>
      </c>
      <c r="IG3">
        <f t="shared" si="9"/>
        <v>4.3221833333333324</v>
      </c>
      <c r="IH3">
        <f t="shared" si="9"/>
        <v>8.6677166666666654</v>
      </c>
      <c r="II3">
        <f t="shared" si="9"/>
        <v>-35.20838333333333</v>
      </c>
      <c r="IJ3">
        <f t="shared" si="9"/>
        <v>5.8065416666666669</v>
      </c>
      <c r="IK3">
        <f t="shared" si="9"/>
        <v>-9.4455416666666672</v>
      </c>
      <c r="IL3">
        <f t="shared" si="9"/>
        <v>-6600.1909500000011</v>
      </c>
      <c r="IM3">
        <f t="shared" si="9"/>
        <v>-3.9226499999999991</v>
      </c>
      <c r="IN3">
        <f t="shared" si="9"/>
        <v>-3.7702666666666675</v>
      </c>
      <c r="IO3">
        <f t="shared" si="9"/>
        <v>24.649808333333329</v>
      </c>
      <c r="IP3">
        <f t="shared" si="9"/>
        <v>20.724783333333338</v>
      </c>
      <c r="IQ3">
        <f t="shared" si="9"/>
        <v>6.6552249999999988</v>
      </c>
      <c r="IR3">
        <f t="shared" si="9"/>
        <v>-5.0905416666666659</v>
      </c>
      <c r="IS3">
        <f t="shared" si="9"/>
        <v>7.9907166666666667</v>
      </c>
      <c r="IT3">
        <f t="shared" si="9"/>
        <v>-5.6835333333333331</v>
      </c>
      <c r="IU3">
        <f t="shared" si="9"/>
        <v>8.134408333333333</v>
      </c>
      <c r="IV3">
        <f t="shared" si="9"/>
        <v>-15.853308333333333</v>
      </c>
      <c r="IW3">
        <f t="shared" si="9"/>
        <v>4.2920916666666669</v>
      </c>
      <c r="IX3">
        <f t="shared" si="9"/>
        <v>-17.167774999999999</v>
      </c>
      <c r="IY3">
        <f t="shared" ref="IY3:LJ3" si="10">AVERAGE(IY5:IY16)</f>
        <v>11.206983333333334</v>
      </c>
      <c r="IZ3">
        <f t="shared" si="10"/>
        <v>-7.6791833333333317</v>
      </c>
      <c r="JA3">
        <f t="shared" si="10"/>
        <v>-30.252587500000004</v>
      </c>
      <c r="JB3">
        <f t="shared" si="10"/>
        <v>21.322391666666665</v>
      </c>
      <c r="JC3">
        <f t="shared" si="10"/>
        <v>-21.483774999999998</v>
      </c>
      <c r="JD3">
        <f t="shared" si="10"/>
        <v>11.913458333333333</v>
      </c>
      <c r="JE3">
        <f t="shared" si="10"/>
        <v>4.3258583333333336</v>
      </c>
      <c r="JF3">
        <f t="shared" si="10"/>
        <v>4.3258583333333336</v>
      </c>
      <c r="JG3">
        <f t="shared" si="10"/>
        <v>-0.30499999999999994</v>
      </c>
      <c r="JH3">
        <f t="shared" si="10"/>
        <v>9.0628499999999992</v>
      </c>
      <c r="JI3">
        <f t="shared" si="10"/>
        <v>29.172091666666663</v>
      </c>
      <c r="JJ3">
        <f t="shared" si="10"/>
        <v>13.825666666666669</v>
      </c>
      <c r="JK3">
        <f t="shared" si="10"/>
        <v>-49.621183333333335</v>
      </c>
      <c r="JL3">
        <f t="shared" si="10"/>
        <v>2.5274333333333332</v>
      </c>
      <c r="JM3">
        <f t="shared" si="10"/>
        <v>-199.59636666666665</v>
      </c>
      <c r="JN3">
        <f t="shared" si="10"/>
        <v>-59.633808333333349</v>
      </c>
      <c r="JO3">
        <f t="shared" si="10"/>
        <v>-33.639724999999999</v>
      </c>
      <c r="JP3">
        <f t="shared" si="10"/>
        <v>-14.576791666666667</v>
      </c>
      <c r="JQ3">
        <f t="shared" si="10"/>
        <v>-6.4790916666666654</v>
      </c>
      <c r="JR3">
        <f t="shared" si="10"/>
        <v>4.2364833333333332</v>
      </c>
      <c r="JS3">
        <f t="shared" si="10"/>
        <v>-1.0761416666666668</v>
      </c>
      <c r="JT3">
        <f t="shared" si="10"/>
        <v>-13.101166666666664</v>
      </c>
      <c r="JU3">
        <f t="shared" si="10"/>
        <v>2.3163750000000003</v>
      </c>
      <c r="JV3">
        <f t="shared" si="10"/>
        <v>8.7192083333333343</v>
      </c>
      <c r="JW3" t="e">
        <f t="shared" si="10"/>
        <v>#DIV/0!</v>
      </c>
      <c r="JX3">
        <f t="shared" si="10"/>
        <v>1.4885166666666667</v>
      </c>
      <c r="JY3">
        <f t="shared" si="10"/>
        <v>6.7870999999999997</v>
      </c>
      <c r="JZ3">
        <f t="shared" si="10"/>
        <v>-7.3690500000000005</v>
      </c>
      <c r="KA3">
        <f t="shared" si="10"/>
        <v>-45.822458333333337</v>
      </c>
      <c r="KB3">
        <f t="shared" si="10"/>
        <v>4.8661000000000003</v>
      </c>
      <c r="KC3">
        <f t="shared" si="10"/>
        <v>21.571358333333333</v>
      </c>
      <c r="KD3">
        <f t="shared" si="10"/>
        <v>2.6651583333333329</v>
      </c>
      <c r="KE3">
        <f t="shared" si="10"/>
        <v>8.8942166666666669</v>
      </c>
      <c r="KF3">
        <f t="shared" si="10"/>
        <v>3.2227333333333328</v>
      </c>
      <c r="KG3">
        <f t="shared" si="10"/>
        <v>3.9304249999999996</v>
      </c>
      <c r="KH3">
        <f t="shared" si="10"/>
        <v>-0.24541666666666595</v>
      </c>
      <c r="KI3">
        <f t="shared" si="10"/>
        <v>-7.0215333333333332</v>
      </c>
      <c r="KJ3">
        <f t="shared" si="10"/>
        <v>-44.805866666666667</v>
      </c>
      <c r="KK3">
        <f t="shared" si="10"/>
        <v>-2.9680250000000004</v>
      </c>
      <c r="KL3">
        <f t="shared" si="10"/>
        <v>-50.130066666666664</v>
      </c>
      <c r="KM3">
        <f t="shared" si="10"/>
        <v>1.2467249999999999</v>
      </c>
      <c r="KN3">
        <f t="shared" si="10"/>
        <v>-5.20845</v>
      </c>
      <c r="KO3">
        <f t="shared" si="10"/>
        <v>11.922316666666669</v>
      </c>
      <c r="KP3">
        <f t="shared" si="10"/>
        <v>35.682924999999997</v>
      </c>
      <c r="KQ3">
        <f t="shared" si="10"/>
        <v>19.196358333333333</v>
      </c>
      <c r="KR3">
        <f t="shared" si="10"/>
        <v>-148.445875</v>
      </c>
      <c r="KS3">
        <f t="shared" si="10"/>
        <v>31.990191666666664</v>
      </c>
      <c r="KT3">
        <f t="shared" si="10"/>
        <v>-1.6461916666666674</v>
      </c>
      <c r="KU3">
        <f t="shared" si="10"/>
        <v>-9.66845</v>
      </c>
      <c r="KV3">
        <f t="shared" si="10"/>
        <v>-3.5825166666666668</v>
      </c>
      <c r="KW3">
        <f t="shared" si="10"/>
        <v>-23.035983333333334</v>
      </c>
      <c r="KX3">
        <f t="shared" si="10"/>
        <v>2.0759083333333335</v>
      </c>
      <c r="KY3">
        <f t="shared" si="10"/>
        <v>24.226749999999996</v>
      </c>
      <c r="KZ3">
        <f t="shared" si="10"/>
        <v>4.1367000000000003</v>
      </c>
      <c r="LA3">
        <f t="shared" si="10"/>
        <v>-15.035816666666664</v>
      </c>
      <c r="LB3">
        <f t="shared" si="10"/>
        <v>-4.4207000000000001</v>
      </c>
      <c r="LC3">
        <f t="shared" si="10"/>
        <v>0.31296666666666684</v>
      </c>
      <c r="LD3">
        <f t="shared" si="10"/>
        <v>4.0683749999999996</v>
      </c>
      <c r="LE3">
        <f t="shared" si="10"/>
        <v>-1032.2016250000001</v>
      </c>
      <c r="LF3">
        <f t="shared" si="10"/>
        <v>-6.1192749999999991</v>
      </c>
      <c r="LG3">
        <f t="shared" si="10"/>
        <v>4.3894916666666655</v>
      </c>
      <c r="LH3">
        <f t="shared" si="10"/>
        <v>16.92464166666667</v>
      </c>
      <c r="LI3">
        <f t="shared" si="10"/>
        <v>0.24902499999999994</v>
      </c>
      <c r="LJ3">
        <f t="shared" si="10"/>
        <v>10.891441666666665</v>
      </c>
      <c r="LK3">
        <f t="shared" ref="LK3:NK3" si="11">AVERAGE(LK5:LK16)</f>
        <v>12.027958333333332</v>
      </c>
      <c r="LL3">
        <f t="shared" si="11"/>
        <v>12.153225000000001</v>
      </c>
      <c r="LM3">
        <f t="shared" si="11"/>
        <v>29.258916666666668</v>
      </c>
      <c r="LN3" t="e">
        <f t="shared" si="11"/>
        <v>#DIV/0!</v>
      </c>
      <c r="LO3">
        <f t="shared" si="11"/>
        <v>-17.3629</v>
      </c>
      <c r="LP3">
        <f t="shared" si="11"/>
        <v>2.081983333333334</v>
      </c>
      <c r="LQ3">
        <f t="shared" si="11"/>
        <v>0.97365833333333318</v>
      </c>
      <c r="LR3">
        <f t="shared" si="11"/>
        <v>-9.9927916666666672</v>
      </c>
      <c r="LS3">
        <f t="shared" si="11"/>
        <v>7.6867833333333344</v>
      </c>
      <c r="LT3">
        <f t="shared" si="11"/>
        <v>-7.507033333333335</v>
      </c>
      <c r="LU3">
        <f t="shared" si="11"/>
        <v>19.945508333333333</v>
      </c>
      <c r="LV3">
        <f t="shared" si="11"/>
        <v>-1.0895500000000002</v>
      </c>
      <c r="LW3">
        <f t="shared" si="11"/>
        <v>17.349133333333331</v>
      </c>
      <c r="LX3">
        <f t="shared" si="11"/>
        <v>9.4487000000000005</v>
      </c>
      <c r="LY3">
        <f t="shared" si="11"/>
        <v>14.531516666666667</v>
      </c>
      <c r="LZ3">
        <f t="shared" si="11"/>
        <v>-120.21697499999999</v>
      </c>
      <c r="MA3">
        <f t="shared" si="11"/>
        <v>8.3932666666666673</v>
      </c>
      <c r="MB3">
        <f t="shared" si="11"/>
        <v>12.021433333333334</v>
      </c>
      <c r="MC3">
        <f t="shared" si="11"/>
        <v>34.255583333333334</v>
      </c>
      <c r="MD3">
        <f t="shared" si="11"/>
        <v>-3.5670166666666661</v>
      </c>
      <c r="ME3">
        <f t="shared" si="11"/>
        <v>-48.512929999999997</v>
      </c>
      <c r="MF3">
        <f t="shared" si="11"/>
        <v>-0.57972499999999993</v>
      </c>
      <c r="MG3">
        <f t="shared" si="11"/>
        <v>-0.32033333333333314</v>
      </c>
      <c r="MH3">
        <f t="shared" si="11"/>
        <v>-12.940729999999999</v>
      </c>
      <c r="MI3">
        <f t="shared" si="11"/>
        <v>6.5010333333333321</v>
      </c>
      <c r="MJ3">
        <f t="shared" si="11"/>
        <v>32.690574999999995</v>
      </c>
      <c r="MK3">
        <f t="shared" si="11"/>
        <v>3.3126500000000001</v>
      </c>
      <c r="ML3">
        <f t="shared" si="11"/>
        <v>1.3695666666666673</v>
      </c>
      <c r="MM3">
        <f t="shared" si="11"/>
        <v>-4.0913666666666648</v>
      </c>
      <c r="MN3">
        <f t="shared" si="11"/>
        <v>-90851.671174999981</v>
      </c>
      <c r="MO3">
        <f t="shared" si="11"/>
        <v>-13.83878</v>
      </c>
      <c r="MP3">
        <f t="shared" si="11"/>
        <v>12.528424999999999</v>
      </c>
      <c r="MQ3">
        <f t="shared" si="11"/>
        <v>-1.6831583333333333</v>
      </c>
      <c r="MR3">
        <f t="shared" si="11"/>
        <v>10.567941666666664</v>
      </c>
      <c r="MS3">
        <f t="shared" si="11"/>
        <v>53.445566666666672</v>
      </c>
      <c r="MT3">
        <f t="shared" si="11"/>
        <v>38.223716666666668</v>
      </c>
      <c r="MU3">
        <f t="shared" si="11"/>
        <v>-0.54006666666666681</v>
      </c>
      <c r="MV3">
        <f t="shared" si="11"/>
        <v>3.0339166666666668</v>
      </c>
      <c r="MW3">
        <f t="shared" si="11"/>
        <v>-1105.3643100000002</v>
      </c>
      <c r="MX3">
        <f t="shared" si="11"/>
        <v>9.8555916666666672</v>
      </c>
      <c r="MY3">
        <f t="shared" si="11"/>
        <v>-9.7322833333333332</v>
      </c>
      <c r="MZ3">
        <f t="shared" si="11"/>
        <v>-76.132349999999988</v>
      </c>
      <c r="NA3">
        <f t="shared" si="11"/>
        <v>2.9355250000000002</v>
      </c>
      <c r="NB3">
        <f t="shared" si="11"/>
        <v>-5.6903666666666668</v>
      </c>
      <c r="NC3">
        <f t="shared" si="11"/>
        <v>12.534733333333334</v>
      </c>
      <c r="ND3">
        <f t="shared" si="11"/>
        <v>5.9892583333333347</v>
      </c>
      <c r="NE3">
        <f t="shared" si="11"/>
        <v>29.191033333333333</v>
      </c>
      <c r="NF3">
        <f t="shared" si="11"/>
        <v>-3.3480750000000001</v>
      </c>
      <c r="NG3">
        <f t="shared" si="11"/>
        <v>-4.3487416666666663</v>
      </c>
      <c r="NH3">
        <f t="shared" si="11"/>
        <v>12.843683333333333</v>
      </c>
      <c r="NI3">
        <f t="shared" si="11"/>
        <v>16.126999999999999</v>
      </c>
      <c r="NJ3">
        <f t="shared" si="11"/>
        <v>20.342766666666666</v>
      </c>
      <c r="NK3">
        <f t="shared" si="11"/>
        <v>-26.639133333333334</v>
      </c>
    </row>
    <row r="4" spans="1:375" x14ac:dyDescent="0.25">
      <c r="A4" t="s">
        <v>180</v>
      </c>
      <c r="B4">
        <f t="shared" ref="B4:AG4" si="12">B3/B2</f>
        <v>-2.7483164160654323</v>
      </c>
      <c r="C4">
        <f t="shared" si="12"/>
        <v>0.80330050960168498</v>
      </c>
      <c r="D4">
        <f t="shared" si="12"/>
        <v>2.0283905140671399</v>
      </c>
      <c r="E4">
        <f t="shared" si="12"/>
        <v>0.66019593233973173</v>
      </c>
      <c r="F4">
        <f t="shared" si="12"/>
        <v>1.2778468034684534</v>
      </c>
      <c r="G4">
        <f t="shared" si="12"/>
        <v>-0.67864076172069432</v>
      </c>
      <c r="H4">
        <f t="shared" si="12"/>
        <v>1.972178094322218</v>
      </c>
      <c r="I4">
        <f t="shared" si="12"/>
        <v>1.9769990345957511</v>
      </c>
      <c r="J4">
        <f t="shared" si="12"/>
        <v>-1.2396708710535917</v>
      </c>
      <c r="K4">
        <f t="shared" si="12"/>
        <v>2.3297251281033837</v>
      </c>
      <c r="L4">
        <f t="shared" si="12"/>
        <v>-0.2001158301839962</v>
      </c>
      <c r="M4">
        <f t="shared" si="12"/>
        <v>7.7442604689269467</v>
      </c>
      <c r="N4">
        <f t="shared" si="12"/>
        <v>3.5723781289089209</v>
      </c>
      <c r="O4">
        <f t="shared" si="12"/>
        <v>4.0907390291337444</v>
      </c>
      <c r="P4">
        <f t="shared" si="12"/>
        <v>3.9704721493955728</v>
      </c>
      <c r="Q4">
        <f t="shared" si="12"/>
        <v>-0.85009706893632453</v>
      </c>
      <c r="R4">
        <f t="shared" si="12"/>
        <v>-2.893084489118614</v>
      </c>
      <c r="S4">
        <f t="shared" si="12"/>
        <v>13.305744233513064</v>
      </c>
      <c r="T4">
        <f t="shared" si="12"/>
        <v>35.037772615157962</v>
      </c>
      <c r="U4">
        <f t="shared" si="12"/>
        <v>-0.50499373501873568</v>
      </c>
      <c r="V4">
        <f t="shared" si="12"/>
        <v>7.7431693564002222</v>
      </c>
      <c r="W4">
        <f t="shared" si="12"/>
        <v>0.5837979873939928</v>
      </c>
      <c r="X4">
        <f t="shared" si="12"/>
        <v>-0.73659432996666718</v>
      </c>
      <c r="Y4">
        <f t="shared" si="12"/>
        <v>0.71045513502216473</v>
      </c>
      <c r="Z4">
        <f t="shared" si="12"/>
        <v>0.15397636438206863</v>
      </c>
      <c r="AA4">
        <f t="shared" si="12"/>
        <v>-1.2210448912138188E-2</v>
      </c>
      <c r="AB4">
        <f t="shared" si="12"/>
        <v>-0.69725188039040009</v>
      </c>
      <c r="AC4">
        <f t="shared" si="12"/>
        <v>0.72669803488482476</v>
      </c>
      <c r="AD4">
        <f t="shared" si="12"/>
        <v>-0.53681420978177763</v>
      </c>
      <c r="AE4">
        <f t="shared" si="12"/>
        <v>1.7024277637325114</v>
      </c>
      <c r="AF4">
        <f t="shared" si="12"/>
        <v>0.23223577771056647</v>
      </c>
      <c r="AG4">
        <f t="shared" si="12"/>
        <v>0.46034029163260726</v>
      </c>
      <c r="AH4">
        <f t="shared" ref="AH4:BM4" si="13">AH3/AH2</f>
        <v>-1.9674699166947595E-2</v>
      </c>
      <c r="AI4">
        <f t="shared" si="13"/>
        <v>-2.9990820596507657</v>
      </c>
      <c r="AJ4">
        <f t="shared" si="13"/>
        <v>1.5390065388805994</v>
      </c>
      <c r="AK4">
        <f t="shared" si="13"/>
        <v>3.2178091489313632</v>
      </c>
      <c r="AL4">
        <f t="shared" si="13"/>
        <v>4.9282670995489717</v>
      </c>
      <c r="AM4">
        <f t="shared" si="13"/>
        <v>-0.71294206565862406</v>
      </c>
      <c r="AN4">
        <f t="shared" si="13"/>
        <v>0.72605645922430317</v>
      </c>
      <c r="AO4">
        <f t="shared" si="13"/>
        <v>-0.90351612733641251</v>
      </c>
      <c r="AP4">
        <f t="shared" si="13"/>
        <v>0.14288033984709086</v>
      </c>
      <c r="AQ4">
        <f t="shared" si="13"/>
        <v>0.627462396706714</v>
      </c>
      <c r="AR4">
        <f t="shared" si="13"/>
        <v>-2.3465100458147941</v>
      </c>
      <c r="AS4">
        <f t="shared" si="13"/>
        <v>-1.7934190450941641</v>
      </c>
      <c r="AT4">
        <f t="shared" si="13"/>
        <v>-0.25945119774996322</v>
      </c>
      <c r="AU4">
        <f t="shared" si="13"/>
        <v>1.7309539898921993</v>
      </c>
      <c r="AV4">
        <f t="shared" si="13"/>
        <v>1.779621500477337</v>
      </c>
      <c r="AW4">
        <f t="shared" si="13"/>
        <v>-1.7236622623007805E-2</v>
      </c>
      <c r="AX4">
        <f t="shared" si="13"/>
        <v>-0.85963193271696525</v>
      </c>
      <c r="AY4">
        <f t="shared" si="13"/>
        <v>-2.6904618844381907</v>
      </c>
      <c r="AZ4">
        <f t="shared" si="13"/>
        <v>1.0102845033575956</v>
      </c>
      <c r="BA4">
        <f t="shared" si="13"/>
        <v>0.40294102049035285</v>
      </c>
      <c r="BB4">
        <f t="shared" si="13"/>
        <v>-2.434939710896765</v>
      </c>
      <c r="BC4">
        <f t="shared" si="13"/>
        <v>2.7000533740146531</v>
      </c>
      <c r="BD4">
        <f t="shared" si="13"/>
        <v>-3.4995388460126155E-2</v>
      </c>
      <c r="BE4">
        <f t="shared" si="13"/>
        <v>-1.348194057940916</v>
      </c>
      <c r="BF4">
        <f t="shared" si="13"/>
        <v>5.3563404133073211</v>
      </c>
      <c r="BG4">
        <f t="shared" si="13"/>
        <v>5.2294305563873591</v>
      </c>
      <c r="BH4">
        <f t="shared" si="13"/>
        <v>5.2725612597601419</v>
      </c>
      <c r="BI4">
        <f t="shared" si="13"/>
        <v>4.4167575922554558</v>
      </c>
      <c r="BJ4">
        <f t="shared" si="13"/>
        <v>-1.7672800636084696</v>
      </c>
      <c r="BK4">
        <f t="shared" si="13"/>
        <v>-0.69840748952037979</v>
      </c>
      <c r="BL4">
        <f t="shared" si="13"/>
        <v>6.0300380504610827</v>
      </c>
      <c r="BM4">
        <f t="shared" si="13"/>
        <v>0.87322183892493421</v>
      </c>
      <c r="BN4">
        <f t="shared" ref="BN4:CS4" si="14">BN3/BN2</f>
        <v>2.8414399100575816</v>
      </c>
      <c r="BO4">
        <f t="shared" si="14"/>
        <v>9.7086009380524256</v>
      </c>
      <c r="BP4">
        <f t="shared" si="14"/>
        <v>2.8201473464430382</v>
      </c>
      <c r="BQ4">
        <f t="shared" si="14"/>
        <v>5.6382010304134136</v>
      </c>
      <c r="BR4">
        <f t="shared" si="14"/>
        <v>38.968544599083479</v>
      </c>
      <c r="BS4">
        <f t="shared" si="14"/>
        <v>-1.3250295724705676</v>
      </c>
      <c r="BT4">
        <f t="shared" si="14"/>
        <v>2.5206239571496756</v>
      </c>
      <c r="BU4">
        <f t="shared" si="14"/>
        <v>6.0659115713113927</v>
      </c>
      <c r="BV4">
        <f t="shared" si="14"/>
        <v>7.9332232188491325</v>
      </c>
      <c r="BW4">
        <f t="shared" si="14"/>
        <v>15.291979270039457</v>
      </c>
      <c r="BX4">
        <f t="shared" si="14"/>
        <v>1.3216113307837132</v>
      </c>
      <c r="BY4">
        <f t="shared" si="14"/>
        <v>5.386362764698637</v>
      </c>
      <c r="BZ4">
        <f t="shared" si="14"/>
        <v>-3.3169997608160917E-2</v>
      </c>
      <c r="CA4">
        <f t="shared" si="14"/>
        <v>0.31347034416351555</v>
      </c>
      <c r="CB4">
        <f t="shared" si="14"/>
        <v>0.87065885832568257</v>
      </c>
      <c r="CC4">
        <f t="shared" si="14"/>
        <v>5.0574563398353041</v>
      </c>
      <c r="CD4">
        <f t="shared" si="14"/>
        <v>-3.7180090008269877</v>
      </c>
      <c r="CE4">
        <f t="shared" si="14"/>
        <v>-0.92852378111812983</v>
      </c>
      <c r="CF4">
        <f t="shared" si="14"/>
        <v>-0.92852378111812983</v>
      </c>
      <c r="CG4">
        <f t="shared" si="14"/>
        <v>9.0036313429530487E-2</v>
      </c>
      <c r="CH4">
        <f t="shared" si="14"/>
        <v>2.3758733142519417</v>
      </c>
      <c r="CI4">
        <f t="shared" si="14"/>
        <v>-0.30969723923664921</v>
      </c>
      <c r="CJ4">
        <f t="shared" si="14"/>
        <v>-1.8820753219297692</v>
      </c>
      <c r="CK4">
        <f t="shared" si="14"/>
        <v>6.2563177269688266</v>
      </c>
      <c r="CL4">
        <f t="shared" si="14"/>
        <v>0.6578651793173711</v>
      </c>
      <c r="CM4">
        <f t="shared" si="14"/>
        <v>-0.14253424488146291</v>
      </c>
      <c r="CN4">
        <f t="shared" si="14"/>
        <v>-0.12419250533317946</v>
      </c>
      <c r="CO4">
        <f t="shared" si="14"/>
        <v>0.35327998687975048</v>
      </c>
      <c r="CP4">
        <f t="shared" si="14"/>
        <v>1.8301550640246693</v>
      </c>
      <c r="CQ4">
        <f t="shared" si="14"/>
        <v>-2.5163031489576646</v>
      </c>
      <c r="CR4">
        <f t="shared" si="14"/>
        <v>-0.58330632727331411</v>
      </c>
      <c r="CS4">
        <f t="shared" si="14"/>
        <v>0.29321003915143184</v>
      </c>
      <c r="CT4">
        <f t="shared" ref="CT4:DY4" si="15">CT3/CT2</f>
        <v>1.0595919207468885</v>
      </c>
      <c r="CU4">
        <f t="shared" si="15"/>
        <v>-6.307585208459715E-2</v>
      </c>
      <c r="CV4">
        <f t="shared" si="15"/>
        <v>-0.97718961393589754</v>
      </c>
      <c r="CW4">
        <f t="shared" si="15"/>
        <v>-0.31583483067708557</v>
      </c>
      <c r="CX4">
        <f t="shared" si="15"/>
        <v>1.9959946923003555</v>
      </c>
      <c r="CY4">
        <f t="shared" si="15"/>
        <v>-0.58880464963184409</v>
      </c>
      <c r="CZ4">
        <f t="shared" si="15"/>
        <v>-0.46724685273974803</v>
      </c>
      <c r="DA4">
        <f t="shared" si="15"/>
        <v>-0.77811447647592791</v>
      </c>
      <c r="DB4">
        <f t="shared" ref="DB4:FM4" si="16">DB3/DB2</f>
        <v>-0.92594987468715184</v>
      </c>
      <c r="DC4">
        <f t="shared" si="16"/>
        <v>-0.18478841195561177</v>
      </c>
      <c r="DD4">
        <f t="shared" si="16"/>
        <v>16.06918815913669</v>
      </c>
      <c r="DE4">
        <f t="shared" si="16"/>
        <v>-1.0123061938761206</v>
      </c>
      <c r="DF4">
        <f t="shared" si="16"/>
        <v>1.7000097115463799</v>
      </c>
      <c r="DG4">
        <f t="shared" si="16"/>
        <v>1.0936241717716237</v>
      </c>
      <c r="DH4">
        <f t="shared" si="16"/>
        <v>-0.32847910374312161</v>
      </c>
      <c r="DI4">
        <f t="shared" si="16"/>
        <v>8.6012686305337329</v>
      </c>
      <c r="DJ4">
        <f t="shared" si="16"/>
        <v>-9.3089712108807482E-2</v>
      </c>
      <c r="DK4">
        <f t="shared" si="16"/>
        <v>0.60105656719223832</v>
      </c>
      <c r="DL4">
        <f t="shared" si="16"/>
        <v>-1.7569829782738497</v>
      </c>
      <c r="DM4">
        <f t="shared" si="16"/>
        <v>-1.1225779163750467</v>
      </c>
      <c r="DN4" t="e">
        <f t="shared" si="16"/>
        <v>#DIV/0!</v>
      </c>
      <c r="DO4">
        <f t="shared" si="16"/>
        <v>-1.0945275341831164</v>
      </c>
      <c r="DP4">
        <f t="shared" si="16"/>
        <v>-0.93387550442519829</v>
      </c>
      <c r="DQ4">
        <f t="shared" si="16"/>
        <v>-1.8412458695705602</v>
      </c>
      <c r="DR4">
        <f t="shared" si="16"/>
        <v>-0.49048095245503459</v>
      </c>
      <c r="DS4">
        <f t="shared" si="16"/>
        <v>1.2613047677045799</v>
      </c>
      <c r="DT4">
        <f t="shared" si="16"/>
        <v>6.1165563948548458</v>
      </c>
      <c r="DU4">
        <f t="shared" si="16"/>
        <v>0.9143982969022395</v>
      </c>
      <c r="DV4">
        <f t="shared" si="16"/>
        <v>0.1273066865833333</v>
      </c>
      <c r="DW4">
        <f t="shared" si="16"/>
        <v>-3.110445784595248E-2</v>
      </c>
      <c r="DX4">
        <f t="shared" si="16"/>
        <v>14.313766103410504</v>
      </c>
      <c r="DY4">
        <f t="shared" si="16"/>
        <v>0.98762710155721412</v>
      </c>
      <c r="DZ4">
        <f t="shared" si="16"/>
        <v>0.8335215342562815</v>
      </c>
      <c r="EA4">
        <f t="shared" si="16"/>
        <v>-1.3619319457823602</v>
      </c>
      <c r="EB4">
        <f t="shared" si="16"/>
        <v>1.039871398845841</v>
      </c>
      <c r="EC4">
        <f t="shared" si="16"/>
        <v>-1.8150899192739847</v>
      </c>
      <c r="ED4">
        <f t="shared" si="16"/>
        <v>-9.9805198232120348E-2</v>
      </c>
      <c r="EE4">
        <f t="shared" si="16"/>
        <v>13.042472708191907</v>
      </c>
      <c r="EF4">
        <f t="shared" si="16"/>
        <v>-6.0110961176752005</v>
      </c>
      <c r="EG4">
        <f t="shared" si="16"/>
        <v>-1.3691922997276029</v>
      </c>
      <c r="EH4">
        <f t="shared" si="16"/>
        <v>2.5328716121551209</v>
      </c>
      <c r="EI4">
        <f t="shared" si="16"/>
        <v>-1.377915260274317</v>
      </c>
      <c r="EJ4">
        <f t="shared" si="16"/>
        <v>7.1889814307357298</v>
      </c>
      <c r="EK4">
        <f t="shared" si="16"/>
        <v>7.1889814307357298</v>
      </c>
      <c r="EL4">
        <f t="shared" si="16"/>
        <v>0.51071153320280283</v>
      </c>
      <c r="EM4">
        <f t="shared" si="16"/>
        <v>-0.16745818046044067</v>
      </c>
      <c r="EN4">
        <f t="shared" si="16"/>
        <v>-0.80187990763185679</v>
      </c>
      <c r="EO4">
        <f t="shared" si="16"/>
        <v>-0.69748147305545194</v>
      </c>
      <c r="EP4">
        <f t="shared" si="16"/>
        <v>5.4435391924591547</v>
      </c>
      <c r="EQ4">
        <f t="shared" si="16"/>
        <v>0.4389234453842113</v>
      </c>
      <c r="ER4">
        <f t="shared" si="16"/>
        <v>3.0191613838236742</v>
      </c>
      <c r="ES4">
        <f t="shared" si="16"/>
        <v>-0.38449097150611372</v>
      </c>
      <c r="ET4">
        <f t="shared" si="16"/>
        <v>-1.2540295321262573</v>
      </c>
      <c r="EU4">
        <f t="shared" si="16"/>
        <v>12.274130301915887</v>
      </c>
      <c r="EV4">
        <f t="shared" si="16"/>
        <v>-0.16061779700076023</v>
      </c>
      <c r="EW4">
        <f t="shared" si="16"/>
        <v>-1.6600177344637588</v>
      </c>
      <c r="EX4">
        <f t="shared" si="16"/>
        <v>3.5474844343429708</v>
      </c>
      <c r="EY4">
        <f t="shared" si="16"/>
        <v>-5.4155894709446255E-2</v>
      </c>
      <c r="EZ4">
        <f t="shared" si="16"/>
        <v>0.65451070889284479</v>
      </c>
      <c r="FA4">
        <f t="shared" si="16"/>
        <v>0.30673919742417177</v>
      </c>
      <c r="FB4">
        <f t="shared" si="16"/>
        <v>0.82763834403193359</v>
      </c>
      <c r="FC4">
        <f t="shared" si="16"/>
        <v>5.875818162370539</v>
      </c>
      <c r="FD4">
        <f t="shared" si="16"/>
        <v>0.21163634939813528</v>
      </c>
      <c r="FE4">
        <f t="shared" si="16"/>
        <v>-0.60147041728377448</v>
      </c>
      <c r="FF4">
        <f t="shared" si="16"/>
        <v>-0.44821906762384195</v>
      </c>
      <c r="FG4">
        <f t="shared" si="16"/>
        <v>-0.79012056422349641</v>
      </c>
      <c r="FH4">
        <f t="shared" si="16"/>
        <v>0.77533383224313968</v>
      </c>
      <c r="FI4">
        <f t="shared" si="16"/>
        <v>0.46347703326875123</v>
      </c>
      <c r="FJ4">
        <f t="shared" si="16"/>
        <v>-1.1607556988305769</v>
      </c>
      <c r="FK4">
        <f t="shared" si="16"/>
        <v>0.36457458404235576</v>
      </c>
      <c r="FL4">
        <f t="shared" si="16"/>
        <v>-1.062374390104657</v>
      </c>
      <c r="FM4">
        <f t="shared" si="16"/>
        <v>11.998483226370226</v>
      </c>
      <c r="FN4">
        <f t="shared" ref="FN4:HY4" si="17">FN3/FN2</f>
        <v>1.6767411362558415</v>
      </c>
      <c r="FO4">
        <f t="shared" si="17"/>
        <v>6.0021191663069828</v>
      </c>
      <c r="FP4">
        <f t="shared" si="17"/>
        <v>13.610673679070562</v>
      </c>
      <c r="FQ4">
        <f t="shared" si="17"/>
        <v>-4.7993298002931409E-2</v>
      </c>
      <c r="FR4">
        <f t="shared" si="17"/>
        <v>-5.6253800481181138</v>
      </c>
      <c r="FS4">
        <f t="shared" si="17"/>
        <v>2.1028299748661405</v>
      </c>
      <c r="FT4">
        <f t="shared" si="17"/>
        <v>2.1028299748661405</v>
      </c>
      <c r="FU4">
        <f t="shared" si="17"/>
        <v>-0.2309157340071257</v>
      </c>
      <c r="FV4">
        <f t="shared" si="17"/>
        <v>3.3164599223648001</v>
      </c>
      <c r="FW4">
        <f t="shared" si="17"/>
        <v>4.1770245618114744E-2</v>
      </c>
      <c r="FX4">
        <f t="shared" si="17"/>
        <v>1.9436186616373043</v>
      </c>
      <c r="FY4">
        <f t="shared" si="17"/>
        <v>1.9436186616373043</v>
      </c>
      <c r="FZ4">
        <f t="shared" si="17"/>
        <v>1.1856345919805791</v>
      </c>
      <c r="GA4">
        <f t="shared" si="17"/>
        <v>-1.5136648881061561</v>
      </c>
      <c r="GB4">
        <f t="shared" si="17"/>
        <v>0.50568086400401047</v>
      </c>
      <c r="GC4">
        <f t="shared" si="17"/>
        <v>1.4998597428614808</v>
      </c>
      <c r="GD4">
        <f t="shared" si="17"/>
        <v>-1.054418079309297</v>
      </c>
      <c r="GE4">
        <f t="shared" si="17"/>
        <v>0.72909845356724889</v>
      </c>
      <c r="GF4">
        <f t="shared" si="17"/>
        <v>-0.47690464744712718</v>
      </c>
      <c r="GG4">
        <f t="shared" si="17"/>
        <v>7.8866096901598501</v>
      </c>
      <c r="GH4">
        <f t="shared" si="17"/>
        <v>37.683815140744272</v>
      </c>
      <c r="GI4">
        <f t="shared" si="17"/>
        <v>-1.4670370964181358</v>
      </c>
      <c r="GJ4">
        <f t="shared" si="17"/>
        <v>-1.3669158097889376</v>
      </c>
      <c r="GK4">
        <f t="shared" si="17"/>
        <v>0.4710650159271858</v>
      </c>
      <c r="GL4">
        <f t="shared" si="17"/>
        <v>0.73036014327642773</v>
      </c>
      <c r="GM4">
        <f t="shared" si="17"/>
        <v>0.38662624484512348</v>
      </c>
      <c r="GN4">
        <f t="shared" si="17"/>
        <v>-1.5164517864351559</v>
      </c>
      <c r="GO4">
        <f t="shared" si="17"/>
        <v>0.87783615019726469</v>
      </c>
      <c r="GP4">
        <f t="shared" si="17"/>
        <v>0.79433320164570109</v>
      </c>
      <c r="GQ4">
        <f t="shared" si="17"/>
        <v>-2.8248768270044171</v>
      </c>
      <c r="GR4">
        <f t="shared" si="17"/>
        <v>-0.81829124543470089</v>
      </c>
      <c r="GS4">
        <f t="shared" si="17"/>
        <v>7.5949067456285322</v>
      </c>
      <c r="GT4">
        <f t="shared" si="17"/>
        <v>3.8886361173378248</v>
      </c>
      <c r="GU4">
        <f t="shared" si="17"/>
        <v>-4.186129310082757</v>
      </c>
      <c r="GV4">
        <f t="shared" si="17"/>
        <v>-0.66249948232917255</v>
      </c>
      <c r="GW4">
        <f t="shared" si="17"/>
        <v>4.6706252924345968</v>
      </c>
      <c r="GX4">
        <f t="shared" si="17"/>
        <v>7.6733614512347907</v>
      </c>
      <c r="GY4">
        <f t="shared" si="17"/>
        <v>6.0121737946215044</v>
      </c>
      <c r="GZ4">
        <f t="shared" si="17"/>
        <v>-0.15641661309084151</v>
      </c>
      <c r="HA4">
        <f t="shared" si="17"/>
        <v>1.5450973538979955</v>
      </c>
      <c r="HB4">
        <f t="shared" si="17"/>
        <v>0.37009331093214182</v>
      </c>
      <c r="HC4">
        <f t="shared" si="17"/>
        <v>1.539629732844507</v>
      </c>
      <c r="HD4">
        <f t="shared" si="17"/>
        <v>0.83891256583951823</v>
      </c>
      <c r="HE4">
        <f t="shared" si="17"/>
        <v>-1.2431876438328553</v>
      </c>
      <c r="HF4">
        <f t="shared" si="17"/>
        <v>2.454441231969926</v>
      </c>
      <c r="HG4">
        <f t="shared" si="17"/>
        <v>2.2538421612513591</v>
      </c>
      <c r="HH4">
        <f t="shared" si="17"/>
        <v>0.19797996909990406</v>
      </c>
      <c r="HI4">
        <f t="shared" si="17"/>
        <v>1.7314125955683253</v>
      </c>
      <c r="HJ4">
        <f t="shared" si="17"/>
        <v>10.973752335481334</v>
      </c>
      <c r="HK4">
        <f t="shared" si="17"/>
        <v>0.32085854703377775</v>
      </c>
      <c r="HL4">
        <f t="shared" si="17"/>
        <v>0.50594520761608597</v>
      </c>
      <c r="HM4">
        <f t="shared" si="17"/>
        <v>-0.88772094555129422</v>
      </c>
      <c r="HN4">
        <f t="shared" si="17"/>
        <v>-1.5062945792266409</v>
      </c>
      <c r="HO4">
        <f t="shared" si="17"/>
        <v>2.3022376609930464</v>
      </c>
      <c r="HP4">
        <f t="shared" si="17"/>
        <v>22.265401016356666</v>
      </c>
      <c r="HQ4">
        <f t="shared" si="17"/>
        <v>-1.2274691437366529</v>
      </c>
      <c r="HR4">
        <f t="shared" si="17"/>
        <v>-0.85219194912490737</v>
      </c>
      <c r="HS4">
        <f t="shared" si="17"/>
        <v>-0.53047237550280901</v>
      </c>
      <c r="HT4">
        <f t="shared" si="17"/>
        <v>3.4776105132708066</v>
      </c>
      <c r="HU4">
        <f t="shared" si="17"/>
        <v>4.7417581518548939</v>
      </c>
      <c r="HV4">
        <f t="shared" si="17"/>
        <v>-0.98765267603475526</v>
      </c>
      <c r="HW4">
        <f t="shared" si="17"/>
        <v>3.9747614733634569</v>
      </c>
      <c r="HX4">
        <f t="shared" si="17"/>
        <v>-1.4422338079136392</v>
      </c>
      <c r="HY4">
        <f t="shared" si="17"/>
        <v>4.1401913980341023</v>
      </c>
      <c r="HZ4">
        <f t="shared" ref="HZ4:KK4" si="18">HZ3/HZ2</f>
        <v>1.4708569037172761E-2</v>
      </c>
      <c r="IA4">
        <f t="shared" si="18"/>
        <v>0.68352957531579472</v>
      </c>
      <c r="IB4">
        <f t="shared" si="18"/>
        <v>10.198383654030982</v>
      </c>
      <c r="IC4">
        <f t="shared" si="18"/>
        <v>3.6968584713891257</v>
      </c>
      <c r="ID4">
        <f t="shared" si="18"/>
        <v>-1.6211243203341414</v>
      </c>
      <c r="IE4">
        <f t="shared" si="18"/>
        <v>2.9242883764202858</v>
      </c>
      <c r="IF4">
        <f t="shared" si="18"/>
        <v>1.5232253584422708</v>
      </c>
      <c r="IG4">
        <f t="shared" si="18"/>
        <v>0.53223739882823617</v>
      </c>
      <c r="IH4">
        <f t="shared" si="18"/>
        <v>3.7011754458618555</v>
      </c>
      <c r="II4">
        <f t="shared" si="18"/>
        <v>-5.1336466966150498</v>
      </c>
      <c r="IJ4">
        <f t="shared" si="18"/>
        <v>3.7105991625336299</v>
      </c>
      <c r="IK4">
        <f t="shared" si="18"/>
        <v>-0.73784963119437685</v>
      </c>
      <c r="IL4">
        <f t="shared" si="18"/>
        <v>-0.67817005855918733</v>
      </c>
      <c r="IM4">
        <f t="shared" si="18"/>
        <v>-0.39280433605073328</v>
      </c>
      <c r="IN4">
        <f t="shared" si="18"/>
        <v>-0.27397049688088343</v>
      </c>
      <c r="IO4">
        <f t="shared" si="18"/>
        <v>2.8543875906856924</v>
      </c>
      <c r="IP4">
        <f t="shared" si="18"/>
        <v>0.63869314727940962</v>
      </c>
      <c r="IQ4">
        <f t="shared" si="18"/>
        <v>0.94854690854771662</v>
      </c>
      <c r="IR4">
        <f t="shared" si="18"/>
        <v>-0.47162072067116745</v>
      </c>
      <c r="IS4">
        <f t="shared" si="18"/>
        <v>5.4221433420446665</v>
      </c>
      <c r="IT4">
        <f t="shared" si="18"/>
        <v>-0.35866072018098116</v>
      </c>
      <c r="IU4">
        <f t="shared" si="18"/>
        <v>2.6519981633569554</v>
      </c>
      <c r="IV4">
        <f t="shared" si="18"/>
        <v>-0.72609694407377934</v>
      </c>
      <c r="IW4">
        <f t="shared" si="18"/>
        <v>11.998429694462535</v>
      </c>
      <c r="IX4">
        <f t="shared" si="18"/>
        <v>-0.28132664732994023</v>
      </c>
      <c r="IY4">
        <f t="shared" si="18"/>
        <v>1.0862564339102343</v>
      </c>
      <c r="IZ4">
        <f t="shared" si="18"/>
        <v>-0.34047312802193902</v>
      </c>
      <c r="JA4">
        <f t="shared" si="18"/>
        <v>-0.67829418966252997</v>
      </c>
      <c r="JB4">
        <f t="shared" si="18"/>
        <v>4.1328443439157088</v>
      </c>
      <c r="JC4">
        <f t="shared" si="18"/>
        <v>-5.3742732794732966</v>
      </c>
      <c r="JD4">
        <f t="shared" si="18"/>
        <v>2.3142154656404599</v>
      </c>
      <c r="JE4">
        <f t="shared" si="18"/>
        <v>1.2530641640097484</v>
      </c>
      <c r="JF4">
        <f t="shared" si="18"/>
        <v>1.2530641640097484</v>
      </c>
      <c r="JG4">
        <f t="shared" si="18"/>
        <v>-2.0903983993557935E-2</v>
      </c>
      <c r="JH4">
        <f t="shared" si="18"/>
        <v>0.55433505921995407</v>
      </c>
      <c r="JI4">
        <f t="shared" si="18"/>
        <v>8.077547092341014</v>
      </c>
      <c r="JJ4">
        <f t="shared" si="18"/>
        <v>1.0179300814641119</v>
      </c>
      <c r="JK4">
        <f t="shared" si="18"/>
        <v>-1.2499718547358687</v>
      </c>
      <c r="JL4">
        <f t="shared" si="18"/>
        <v>0.75961280417884713</v>
      </c>
      <c r="JM4">
        <f t="shared" si="18"/>
        <v>-0.66779066367448403</v>
      </c>
      <c r="JN4">
        <f t="shared" si="18"/>
        <v>-1.95889089886527</v>
      </c>
      <c r="JO4">
        <f t="shared" si="18"/>
        <v>-0.73726335757946027</v>
      </c>
      <c r="JP4">
        <f t="shared" si="18"/>
        <v>-0.95511204952919082</v>
      </c>
      <c r="JQ4">
        <f t="shared" si="18"/>
        <v>-0.20481008446858795</v>
      </c>
      <c r="JR4">
        <f t="shared" si="18"/>
        <v>3.4814206230409703</v>
      </c>
      <c r="JS4">
        <f t="shared" si="18"/>
        <v>-0.30935517481046898</v>
      </c>
      <c r="JT4">
        <f t="shared" si="18"/>
        <v>-0.23324565548093185</v>
      </c>
      <c r="JU4">
        <f t="shared" si="18"/>
        <v>0.44275648394354195</v>
      </c>
      <c r="JV4">
        <f t="shared" si="18"/>
        <v>3.8995136569477085</v>
      </c>
      <c r="JW4" t="e">
        <f t="shared" si="18"/>
        <v>#DIV/0!</v>
      </c>
      <c r="JX4">
        <f t="shared" si="18"/>
        <v>0.24142785157909993</v>
      </c>
      <c r="JY4">
        <f t="shared" si="18"/>
        <v>0.93986207324614102</v>
      </c>
      <c r="JZ4">
        <f t="shared" si="18"/>
        <v>-1.3090518060532188</v>
      </c>
      <c r="KA4">
        <f t="shared" si="18"/>
        <v>-1.0791598973056347</v>
      </c>
      <c r="KB4">
        <f t="shared" si="18"/>
        <v>0.458756837550021</v>
      </c>
      <c r="KC4">
        <f t="shared" si="18"/>
        <v>2.698033183229601</v>
      </c>
      <c r="KD4">
        <f t="shared" si="18"/>
        <v>5.5819110165860213</v>
      </c>
      <c r="KE4">
        <f t="shared" si="18"/>
        <v>3.3054514706503433</v>
      </c>
      <c r="KF4">
        <f t="shared" si="18"/>
        <v>1.6037648428553788</v>
      </c>
      <c r="KG4">
        <f t="shared" si="18"/>
        <v>0.5113363344941334</v>
      </c>
      <c r="KH4">
        <f t="shared" si="18"/>
        <v>-3.333563311538907E-2</v>
      </c>
      <c r="KI4">
        <f t="shared" si="18"/>
        <v>-0.51034138354460656</v>
      </c>
      <c r="KJ4">
        <f t="shared" si="18"/>
        <v>-1.833508387224037</v>
      </c>
      <c r="KK4">
        <f t="shared" si="18"/>
        <v>-7.1440584516804392E-2</v>
      </c>
      <c r="KL4">
        <f t="shared" ref="KL4:MW4" si="19">KL3/KL2</f>
        <v>-0.56371345759254454</v>
      </c>
      <c r="KM4">
        <f t="shared" si="19"/>
        <v>1.2169131190753975</v>
      </c>
      <c r="KN4">
        <f t="shared" si="19"/>
        <v>-0.94346315239495449</v>
      </c>
      <c r="KO4">
        <f t="shared" si="19"/>
        <v>3.1171221897492534</v>
      </c>
      <c r="KP4">
        <f t="shared" si="19"/>
        <v>2.3716265699051529</v>
      </c>
      <c r="KQ4">
        <f t="shared" si="19"/>
        <v>5.4199694149367996</v>
      </c>
      <c r="KR4">
        <f t="shared" si="19"/>
        <v>-0.54087644756219844</v>
      </c>
      <c r="KS4">
        <f t="shared" si="19"/>
        <v>3.6261894844712619</v>
      </c>
      <c r="KT4">
        <f t="shared" si="19"/>
        <v>-0.36184946625415781</v>
      </c>
      <c r="KU4">
        <f t="shared" si="19"/>
        <v>-0.93897845692016257</v>
      </c>
      <c r="KV4">
        <f t="shared" si="19"/>
        <v>-0.85539480114626443</v>
      </c>
      <c r="KW4">
        <f t="shared" si="19"/>
        <v>-1.2237747779236638</v>
      </c>
      <c r="KX4">
        <f t="shared" si="19"/>
        <v>1.9660713094568216</v>
      </c>
      <c r="KY4">
        <f t="shared" si="19"/>
        <v>10.035728794151359</v>
      </c>
      <c r="KZ4">
        <f t="shared" si="19"/>
        <v>0.33069358169250723</v>
      </c>
      <c r="LA4">
        <f t="shared" si="19"/>
        <v>-0.57111225912189578</v>
      </c>
      <c r="LB4" t="e">
        <f t="shared" si="19"/>
        <v>#DIV/0!</v>
      </c>
      <c r="LC4">
        <f t="shared" si="19"/>
        <v>3.6535296693603683E-2</v>
      </c>
      <c r="LD4">
        <f t="shared" si="19"/>
        <v>2.3509717662791911</v>
      </c>
      <c r="LE4">
        <f t="shared" si="19"/>
        <v>-0.92948077162983467</v>
      </c>
      <c r="LF4">
        <f t="shared" si="19"/>
        <v>-0.28771196848885555</v>
      </c>
      <c r="LG4">
        <f t="shared" si="19"/>
        <v>2.7865968336229532</v>
      </c>
      <c r="LH4">
        <f t="shared" si="19"/>
        <v>5.4074991902318166</v>
      </c>
      <c r="LI4">
        <f t="shared" si="19"/>
        <v>3.9015619564638067E-2</v>
      </c>
      <c r="LJ4">
        <f t="shared" si="19"/>
        <v>1.0752205641564418</v>
      </c>
      <c r="LK4">
        <f t="shared" si="19"/>
        <v>1.9669386441538208</v>
      </c>
      <c r="LL4">
        <f t="shared" si="19"/>
        <v>3.5705545888898937</v>
      </c>
      <c r="LM4">
        <f t="shared" si="19"/>
        <v>6.5773648406792633</v>
      </c>
      <c r="LN4" t="e">
        <f t="shared" si="19"/>
        <v>#DIV/0!</v>
      </c>
      <c r="LO4">
        <f t="shared" si="19"/>
        <v>-0.53658878872093119</v>
      </c>
      <c r="LP4">
        <f t="shared" si="19"/>
        <v>1.1283565687739567</v>
      </c>
      <c r="LQ4">
        <f t="shared" si="19"/>
        <v>3.2374947453580369</v>
      </c>
      <c r="LR4">
        <f t="shared" si="19"/>
        <v>-0.29682900372061849</v>
      </c>
      <c r="LS4">
        <f t="shared" si="19"/>
        <v>3.6243851091421768</v>
      </c>
      <c r="LT4">
        <f t="shared" si="19"/>
        <v>-0.16650584199194432</v>
      </c>
      <c r="LU4">
        <f t="shared" si="19"/>
        <v>2.5024940765394872</v>
      </c>
      <c r="LV4">
        <f t="shared" si="19"/>
        <v>-0.39528969619986809</v>
      </c>
      <c r="LW4">
        <f t="shared" si="19"/>
        <v>8.5210952445693895</v>
      </c>
      <c r="LX4">
        <f t="shared" si="19"/>
        <v>3.2243242091718032</v>
      </c>
      <c r="LY4">
        <f t="shared" si="19"/>
        <v>1.9672770822794112</v>
      </c>
      <c r="LZ4">
        <f t="shared" si="19"/>
        <v>-1.0872510456792615</v>
      </c>
      <c r="MA4">
        <f t="shared" si="19"/>
        <v>1.878096888151799</v>
      </c>
      <c r="MB4">
        <f t="shared" si="19"/>
        <v>0.60232182631418685</v>
      </c>
      <c r="MC4">
        <f t="shared" si="19"/>
        <v>3.7300174069661161</v>
      </c>
      <c r="MD4">
        <f t="shared" si="19"/>
        <v>-0.44285842390121938</v>
      </c>
      <c r="ME4">
        <f t="shared" si="19"/>
        <v>-1.0340811363226126</v>
      </c>
      <c r="MF4">
        <f t="shared" si="19"/>
        <v>-0.41205639631099855</v>
      </c>
      <c r="MG4">
        <f t="shared" si="19"/>
        <v>-1.6867299340303291E-2</v>
      </c>
      <c r="MH4">
        <f t="shared" si="19"/>
        <v>-0.9097163514927632</v>
      </c>
      <c r="MI4">
        <f t="shared" si="19"/>
        <v>1.089699083875727</v>
      </c>
      <c r="MJ4">
        <f t="shared" si="19"/>
        <v>8.9916045497462544</v>
      </c>
      <c r="MK4">
        <f t="shared" si="19"/>
        <v>1.2001138315544329</v>
      </c>
      <c r="ML4">
        <f t="shared" si="19"/>
        <v>4.0502562394968945E-2</v>
      </c>
      <c r="MM4">
        <f t="shared" si="19"/>
        <v>-0.26069551282996084</v>
      </c>
      <c r="MN4">
        <f t="shared" si="19"/>
        <v>-0.76995257524165239</v>
      </c>
      <c r="MO4">
        <f t="shared" si="19"/>
        <v>-0.71110032390122035</v>
      </c>
      <c r="MP4">
        <f t="shared" si="19"/>
        <v>2.4540677712941807</v>
      </c>
      <c r="MQ4">
        <f t="shared" si="19"/>
        <v>-7.463842522213357E-2</v>
      </c>
      <c r="MR4">
        <f t="shared" si="19"/>
        <v>2.1058023160151302</v>
      </c>
      <c r="MS4">
        <f t="shared" si="19"/>
        <v>13.653548416447157</v>
      </c>
      <c r="MT4">
        <f t="shared" si="19"/>
        <v>27.849266403541424</v>
      </c>
      <c r="MU4">
        <f t="shared" si="19"/>
        <v>-0.25943010782555648</v>
      </c>
      <c r="MV4">
        <f t="shared" si="19"/>
        <v>1.1761470639880718</v>
      </c>
      <c r="MW4">
        <f t="shared" si="19"/>
        <v>-0.79179547995391109</v>
      </c>
      <c r="MX4">
        <f t="shared" ref="MX4:NK4" si="20">MX3/MX2</f>
        <v>9.9690808105641366</v>
      </c>
      <c r="MY4">
        <f t="shared" si="20"/>
        <v>-0.97217714478407991</v>
      </c>
      <c r="MZ4">
        <f t="shared" si="20"/>
        <v>-2.1641065871138512</v>
      </c>
      <c r="NA4">
        <f t="shared" si="20"/>
        <v>4.3494089199185861</v>
      </c>
      <c r="NB4">
        <f t="shared" si="20"/>
        <v>-0.38546432768240207</v>
      </c>
      <c r="NC4">
        <f t="shared" si="20"/>
        <v>4.2422430741162378</v>
      </c>
      <c r="ND4">
        <f t="shared" si="20"/>
        <v>2.0948349923272551</v>
      </c>
      <c r="NE4">
        <f t="shared" si="20"/>
        <v>8.9799418095663608</v>
      </c>
      <c r="NF4">
        <f t="shared" si="20"/>
        <v>-0.31913919072377051</v>
      </c>
      <c r="NG4">
        <f t="shared" si="20"/>
        <v>-0.58976158943541757</v>
      </c>
      <c r="NH4">
        <f t="shared" si="20"/>
        <v>2.3516976354335095</v>
      </c>
      <c r="NI4">
        <f t="shared" si="20"/>
        <v>6.5377372518317953</v>
      </c>
      <c r="NJ4">
        <f t="shared" si="20"/>
        <v>2.5048996672563244</v>
      </c>
      <c r="NK4">
        <f t="shared" si="20"/>
        <v>-0.59582327608898222</v>
      </c>
    </row>
    <row r="5" spans="1:375" x14ac:dyDescent="0.25">
      <c r="A5" s="2">
        <f>_xll.BDH(B$1,$A$1,"CQ12004","","Dir=V","Dts=S","Sort=D","Quote=C","QtTyp=Y","Days=T","Per=cq","DtFmt=D","UseDPDF=Y","cols=2;rows=10")</f>
        <v>41820</v>
      </c>
      <c r="B5">
        <v>-42.402200000000001</v>
      </c>
      <c r="C5">
        <f>_xll.BDH(C$1,$A$1,"CQ12004","","Dir=V","Dts=H","Sort=D","Quote=C","QtTyp=Y","Days=T","Per=cq","DtFmt=D","UseDPDF=Y","cols=1;rows=41")</f>
        <v>10.4946</v>
      </c>
      <c r="D5">
        <f>_xll.BDH(D$1,$A$1,"CQ12004","","Dir=V","Dts=H","Sort=D","Quote=C","QtTyp=Y","Days=T","Per=cq","DtFmt=D","UseDPDF=Y","cols=1;rows=24")</f>
        <v>31.9588</v>
      </c>
      <c r="E5">
        <f>_xll.BDH(E$1,$A$1,"CQ12004","","Dir=V","Dts=H","Sort=D","Quote=C","QtTyp=Y","Days=T","Per=cq","DtFmt=D","UseDPDF=Y","cols=1;rows=42")</f>
        <v>-9.5538000000000007</v>
      </c>
      <c r="F5">
        <f>_xll.BDH(F$1,$A$1,"CQ12004","","Dir=V","Dts=H","Sort=D","Quote=C","QtTyp=Y","Days=T","Per=cq","DtFmt=D","UseDPDF=Y","cols=1;rows=42")</f>
        <v>-1.8488</v>
      </c>
      <c r="G5">
        <f>_xll.BDH(G$1,$A$1,"CQ12004","","Dir=V","Dts=H","Sort=D","Quote=C","QtTyp=Y","Days=T","Per=cq","DtFmt=D","UseDPDF=Y","cols=1;rows=42")</f>
        <v>-2.5316000000000001</v>
      </c>
      <c r="H5">
        <f>_xll.BDH(H$1,$A$1,"CQ12004","","Dir=V","Dts=H","Sort=D","Quote=C","QtTyp=Y","Days=T","Per=cq","DtFmt=D","UseDPDF=Y","cols=1;rows=43")</f>
        <v>7.3776999999999999</v>
      </c>
      <c r="I5">
        <f>_xll.BDH(I$1,$A$1,"CQ12004","","Dir=V","Dts=H","Sort=D","Quote=C","QtTyp=Y","Days=T","Per=cq","DtFmt=D","UseDPDF=Y","cols=1;rows=42")</f>
        <v>21.672799999999999</v>
      </c>
      <c r="J5">
        <f>_xll.BDH(J$1,$A$1,"CQ12004","","Dir=V","Dts=H","Sort=D","Quote=C","QtTyp=Y","Days=T","Per=cq","DtFmt=D","UseDPDF=Y","cols=1;rows=41")</f>
        <v>-13.092700000000001</v>
      </c>
      <c r="K5">
        <f>_xll.BDH(K$1,$A$1,"CQ12004","","Dir=V","Dts=H","Sort=D","Quote=C","QtTyp=Y","Days=T","Per=cq","DtFmt=D","UseDPDF=Y","cols=1;rows=42")</f>
        <v>27.137499999999999</v>
      </c>
      <c r="L5">
        <f>_xll.BDH(L$1,$A$1,"CQ12004","","Dir=V","Dts=H","Sort=D","Quote=C","QtTyp=Y","Days=T","Per=cq","DtFmt=D","UseDPDF=Y","cols=1;rows=29")</f>
        <v>-2.5884</v>
      </c>
      <c r="M5">
        <f>_xll.BDH(M$1,$A$1,"CQ12004","","Dir=V","Dts=H","Sort=D","Quote=C","QtTyp=Y","Days=T","Per=cq","DtFmt=D","UseDPDF=Y","cols=1;rows=42")</f>
        <v>29.819299999999998</v>
      </c>
      <c r="N5">
        <f>_xll.BDH(N$1,$A$1,"CQ12004","","Dir=V","Dts=H","Sort=D","Quote=C","QtTyp=Y","Days=T","Per=cq","DtFmt=D","UseDPDF=Y","cols=1;rows=22")</f>
        <v>21.6403</v>
      </c>
      <c r="O5">
        <f>_xll.BDH(O$1,$A$1,"CQ12004","","Dir=V","Dts=H","Sort=D","Quote=C","QtTyp=Y","Days=T","Per=cq","DtFmt=D","UseDPDF=Y","cols=1;rows=42")</f>
        <v>8.7018000000000004</v>
      </c>
      <c r="P5">
        <f>_xll.BDH(P$1,$A$1,"CQ12004","","Dir=V","Dts=H","Sort=D","Quote=C","QtTyp=Y","Days=T","Per=cq","DtFmt=D","UseDPDF=Y","cols=1;rows=42")</f>
        <v>7.9432</v>
      </c>
      <c r="Q5">
        <f>_xll.BDH(Q$1,$A$1,"CQ12004","","Dir=V","Dts=H","Sort=D","Quote=C","QtTyp=Y","Days=T","Per=cq","DtFmt=D","UseDPDF=Y","cols=1;rows=42")</f>
        <v>-42.121899999999997</v>
      </c>
      <c r="R5">
        <f>_xll.BDH(R$1,$A$1,"CQ12004","","Dir=V","Dts=H","Sort=D","Quote=C","QtTyp=Y","Days=T","Per=cq","DtFmt=D","UseDPDF=Y","cols=1;rows=42")</f>
        <v>-66.901700000000005</v>
      </c>
      <c r="S5">
        <f>_xll.BDH(S$1,$A$1,"CQ12004","","Dir=V","Dts=H","Sort=D","Quote=C","QtTyp=Y","Days=T","Per=cq","DtFmt=D","UseDPDF=Y","cols=1;rows=42")</f>
        <v>27.831700000000001</v>
      </c>
      <c r="T5">
        <f>_xll.BDH(T$1,$A$1,"CQ12004","","Dir=V","Dts=H","Sort=D","Quote=C","QtTyp=Y","Days=T","Per=cq","DtFmt=D","UseDPDF=Y","cols=1;rows=42")</f>
        <v>35.947099999999999</v>
      </c>
      <c r="U5">
        <f>_xll.BDH(U$1,$A$1,"CQ12004","","Dir=V","Dts=H","Sort=D","Quote=C","QtTyp=Y","Days=T","Per=cq","DtFmt=D","UseDPDF=Y","cols=1;rows=29")</f>
        <v>-3.6299000000000001</v>
      </c>
      <c r="V5">
        <f>_xll.BDH(V$1,$A$1,"CQ12004","","Dir=V","Dts=H","Sort=D","Quote=C","QtTyp=Y","Days=T","Per=cq","DtFmt=D","UseDPDF=Y","cols=1;rows=42")</f>
        <v>27.468499999999999</v>
      </c>
      <c r="W5">
        <f>_xll.BDH(W$1,$A$1,"CQ12004","","Dir=V","Dts=H","Sort=D","Quote=C","QtTyp=Y","Days=T","Per=cq","DtFmt=D","UseDPDF=Y","cols=1;rows=42")</f>
        <v>17.262699999999999</v>
      </c>
      <c r="X5">
        <f>_xll.BDH(X$1,$A$1,"CQ12004","","Dir=V","Dts=H","Sort=D","Quote=C","QtTyp=Y","Days=T","Per=cq","DtFmt=D","UseDPDF=Y","cols=1;rows=42")</f>
        <v>-26.895700000000001</v>
      </c>
      <c r="Y5">
        <f>_xll.BDH(Y$1,$A$1,"CQ12004","","Dir=V","Dts=H","Sort=D","Quote=C","QtTyp=Y","Days=T","Per=cq","DtFmt=D","UseDPDF=Y","cols=1;rows=4")</f>
        <v>5.2986000000000004</v>
      </c>
      <c r="Z5">
        <f>_xll.BDH(Z$1,$A$1,"CQ12004","","Dir=V","Dts=H","Sort=D","Quote=C","QtTyp=Y","Days=T","Per=cq","DtFmt=D","UseDPDF=Y","cols=1;rows=42")</f>
        <v>6.4150999999999998</v>
      </c>
      <c r="AA5">
        <f>_xll.BDH(AA$1,$A$1,"CQ12004","","Dir=V","Dts=H","Sort=D","Quote=C","QtTyp=Y","Days=T","Per=cq","DtFmt=D","UseDPDF=Y","cols=1;rows=30")</f>
        <v>4.2949999999999999</v>
      </c>
      <c r="AB5">
        <f>_xll.BDH(AB$1,$A$1,"CQ12004","","Dir=V","Dts=H","Sort=D","Quote=C","QtTyp=Y","Days=T","Per=cq","DtFmt=D","UseDPDF=Y","cols=1;rows=32")</f>
        <v>-723.87509999999997</v>
      </c>
      <c r="AC5">
        <f>_xll.BDH(AC$1,$A$1,"CQ12004","","Dir=V","Dts=H","Sort=D","Quote=C","QtTyp=Y","Days=T","Per=cq","DtFmt=D","UseDPDF=Y","cols=1;rows=42")</f>
        <v>36.7973</v>
      </c>
      <c r="AD5">
        <f>_xll.BDH(AD$1,$A$1,"CQ12004","","Dir=V","Dts=H","Sort=D","Quote=C","QtTyp=Y","Days=T","Per=cq","DtFmt=D","UseDPDF=Y","cols=1;rows=42")</f>
        <v>-13.177300000000001</v>
      </c>
      <c r="AE5">
        <f>_xll.BDH(AE$1,$A$1,"CQ12004","","Dir=V","Dts=H","Sort=D","Quote=C","QtTyp=Y","Days=T","Per=cq","DtFmt=D","UseDPDF=Y","cols=1;rows=42")</f>
        <v>9.6753999999999998</v>
      </c>
      <c r="AF5">
        <f>_xll.BDH(AF$1,$A$1,"CQ12004","","Dir=V","Dts=H","Sort=D","Quote=C","QtTyp=Y","Days=T","Per=cq","DtFmt=D","UseDPDF=Y","cols=1;rows=40")</f>
        <v>5.0091999999999999</v>
      </c>
      <c r="AG5">
        <f>_xll.BDH(AG$1,$A$1,"CQ12004","","Dir=V","Dts=H","Sort=D","Quote=C","QtTyp=Y","Days=T","Per=cq","DtFmt=D","UseDPDF=Y","cols=1;rows=42")</f>
        <v>7.4420000000000002</v>
      </c>
      <c r="AH5">
        <f>_xll.BDH(AH$1,$A$1,"CQ12004","","Dir=V","Dts=H","Sort=D","Quote=C","QtTyp=Y","Days=T","Per=cq","DtFmt=D","UseDPDF=Y","cols=1;rows=18")</f>
        <v>-13.829599999999999</v>
      </c>
      <c r="AI5">
        <f>_xll.BDH(AI$1,$A$1,"CQ12004","","Dir=V","Dts=H","Sort=D","Quote=C","QtTyp=Y","Days=T","Per=cq","DtFmt=D","UseDPDF=Y","cols=1;rows=42")</f>
        <v>-197.28970000000001</v>
      </c>
      <c r="AJ5">
        <f>_xll.BDH(AJ$1,$A$1,"CQ12004","","Dir=V","Dts=H","Sort=D","Quote=C","QtTyp=Y","Days=T","Per=cq","DtFmt=D","UseDPDF=Y","cols=1;rows=42")</f>
        <v>5.5068999999999999</v>
      </c>
      <c r="AK5">
        <f>_xll.BDH(AK$1,$A$1,"CQ12004","","Dir=V","Dts=H","Sort=D","Quote=C","QtTyp=Y","Days=T","Per=cq","DtFmt=D","UseDPDF=Y","cols=1;rows=42")</f>
        <v>7.8323999999999998</v>
      </c>
      <c r="AL5">
        <f>_xll.BDH(AL$1,$A$1,"CQ12004","","Dir=V","Dts=H","Sort=D","Quote=C","QtTyp=Y","Days=T","Per=cq","DtFmt=D","UseDPDF=Y","cols=1;rows=42")</f>
        <v>14.207599999999999</v>
      </c>
      <c r="AM5">
        <f>_xll.BDH(AM$1,$A$1,"CQ12004","","Dir=V","Dts=H","Sort=D","Quote=C","QtTyp=Y","Days=T","Per=cq","DtFmt=D","UseDPDF=Y","cols=1;rows=30")</f>
        <v>-18.181799999999999</v>
      </c>
      <c r="AN5">
        <f>_xll.BDH(AN$1,$A$1,"CQ12004","","Dir=V","Dts=H","Sort=D","Quote=C","QtTyp=Y","Days=T","Per=cq","DtFmt=D","UseDPDF=Y","cols=1;rows=42")</f>
        <v>20.422599999999999</v>
      </c>
      <c r="AO5">
        <f>_xll.BDH(AO$1,$A$1,"CQ12004","","Dir=V","Dts=H","Sort=D","Quote=C","QtTyp=Y","Days=T","Per=cq","DtFmt=D","UseDPDF=Y","cols=1;rows=42")</f>
        <v>-14.7072</v>
      </c>
      <c r="AP5">
        <f>_xll.BDH(AP$1,$A$1,"CQ12004","","Dir=V","Dts=H","Sort=D","Quote=C","QtTyp=Y","Days=T","Per=cq","DtFmt=D","UseDPDF=Y","cols=1;rows=42")</f>
        <v>-2.4009999999999998</v>
      </c>
      <c r="AQ5">
        <f>_xll.BDH(AQ$1,$A$1,"CQ12004","","Dir=V","Dts=H","Sort=D","Quote=C","QtTyp=Y","Days=T","Per=cq","DtFmt=D","UseDPDF=Y","cols=1;rows=42")</f>
        <v>7.4673999999999996</v>
      </c>
      <c r="AR5">
        <f>_xll.BDH(AR$1,$A$1,"CQ12004","","Dir=V","Dts=H","Sort=D","Quote=C","QtTyp=Y","Days=T","Per=cq","DtFmt=D","UseDPDF=Y","cols=1;rows=21")</f>
        <v>-21.310700000000001</v>
      </c>
      <c r="AS5">
        <f>_xll.BDH(AS$1,$A$1,"CQ12004","","Dir=V","Dts=H","Sort=D","Quote=C","QtTyp=Y","Days=T","Per=cq","DtFmt=D","UseDPDF=Y","cols=1;rows=10")</f>
        <v>-53.842300000000002</v>
      </c>
      <c r="AT5">
        <f>_xll.BDH(AT$1,$A$1,"CQ12004","","Dir=V","Dts=H","Sort=D","Quote=C","QtTyp=Y","Days=T","Per=cq","DtFmt=D","UseDPDF=Y","cols=1;rows=42")</f>
        <v>3.4923000000000002</v>
      </c>
      <c r="AU5">
        <f>_xll.BDH(AU$1,$A$1,"CQ12004","","Dir=V","Dts=H","Sort=D","Quote=C","QtTyp=Y","Days=T","Per=cq","DtFmt=D","UseDPDF=Y","cols=1;rows=42")</f>
        <v>11.475899999999999</v>
      </c>
      <c r="AV5">
        <f>_xll.BDH(AV$1,$A$1,"CQ12004","","Dir=V","Dts=H","Sort=D","Quote=C","QtTyp=Y","Days=T","Per=cq","DtFmt=D","UseDPDF=Y","cols=1;rows=42")</f>
        <v>12.555</v>
      </c>
      <c r="AW5">
        <f>_xll.BDH(AW$1,$A$1,"CQ12004","","Dir=V","Dts=H","Sort=D","Quote=C","QtTyp=Y","Days=T","Per=cq","DtFmt=D","UseDPDF=Y","cols=1;rows=42")</f>
        <v>0.1457</v>
      </c>
      <c r="AX5">
        <f>_xll.BDH(AX$1,$A$1,"CQ12004","","Dir=V","Dts=H","Sort=D","Quote=C","QtTyp=Y","Days=T","Per=cq","DtFmt=D","UseDPDF=Y","cols=1;rows=28")</f>
        <v>-17.750299999999999</v>
      </c>
      <c r="AY5">
        <f>_xll.BDH(AY$1,$A$1,"CQ12004","","Dir=V","Dts=H","Sort=D","Quote=C","QtTyp=Y","Days=T","Per=cq","DtFmt=D","UseDPDF=Y","cols=1;rows=18")</f>
        <v>-12.8278</v>
      </c>
      <c r="AZ5">
        <f>_xll.BDH(AZ$1,$A$1,"CQ12004","","Dir=V","Dts=H","Sort=D","Quote=C","QtTyp=Y","Days=T","Per=cq","DtFmt=D","UseDPDF=Y","cols=1;rows=43")</f>
        <v>18.849599999999999</v>
      </c>
      <c r="BA5">
        <f>_xll.BDH(BA$1,$A$1,"CQ12004","","Dir=V","Dts=H","Sort=D","Quote=C","QtTyp=Y","Days=T","Per=cq","DtFmt=D","UseDPDF=Y","cols=1;rows=18")</f>
        <v>0.9012</v>
      </c>
      <c r="BB5">
        <f>_xll.BDH(BB$1,$A$1,"CQ12004","","Dir=V","Dts=H","Sort=D","Quote=C","QtTyp=Y","Days=T","Per=cq","DtFmt=D","UseDPDF=Y","cols=1;rows=42")</f>
        <v>-70.316500000000005</v>
      </c>
      <c r="BC5">
        <f>_xll.BDH(BC$1,$A$1,"CQ12004","","Dir=V","Dts=H","Sort=D","Quote=C","QtTyp=Y","Days=T","Per=cq","DtFmt=D","UseDPDF=Y","cols=1;rows=42")</f>
        <v>21.614100000000001</v>
      </c>
      <c r="BD5">
        <f>_xll.BDH(BD$1,$A$1,"CQ12004","","Dir=V","Dts=H","Sort=D","Quote=C","QtTyp=Y","Days=T","Per=cq","DtFmt=D","UseDPDF=Y","cols=1;rows=42")</f>
        <v>-5.0358000000000001</v>
      </c>
      <c r="BE5">
        <f>_xll.BDH(BE$1,$A$1,"CQ12004","","Dir=V","Dts=H","Sort=D","Quote=C","QtTyp=Y","Days=T","Per=cq","DtFmt=D","UseDPDF=Y","cols=1;rows=42")</f>
        <v>4.5998999999999999</v>
      </c>
      <c r="BF5">
        <f>_xll.BDH(BF$1,$A$1,"CQ12004","","Dir=V","Dts=H","Sort=D","Quote=C","QtTyp=Y","Days=T","Per=cq","DtFmt=D","UseDPDF=Y","cols=1;rows=43")</f>
        <v>29.7498</v>
      </c>
      <c r="BG5">
        <f>_xll.BDH(BG$1,$A$1,"CQ12004","","Dir=V","Dts=H","Sort=D","Quote=C","QtTyp=Y","Days=T","Per=cq","DtFmt=D","UseDPDF=Y","cols=1;rows=42")</f>
        <v>17.062899999999999</v>
      </c>
      <c r="BH5">
        <f>_xll.BDH(BH$1,$A$1,"CQ12004","","Dir=V","Dts=H","Sort=D","Quote=C","QtTyp=Y","Days=T","Per=cq","DtFmt=D","UseDPDF=Y","cols=1;rows=43")</f>
        <v>13.4955</v>
      </c>
      <c r="BI5">
        <f>_xll.BDH(BI$1,$A$1,"CQ12004","","Dir=V","Dts=H","Sort=D","Quote=C","QtTyp=Y","Days=T","Per=cq","DtFmt=D","UseDPDF=Y","cols=1;rows=43")</f>
        <v>8.5002999999999993</v>
      </c>
      <c r="BJ5">
        <f>_xll.BDH(BJ$1,$A$1,"CQ12004","","Dir=V","Dts=H","Sort=D","Quote=C","QtTyp=Y","Days=T","Per=cq","DtFmt=D","UseDPDF=Y","cols=1;rows=42")</f>
        <v>-9.2479999999999993</v>
      </c>
      <c r="BK5">
        <f>_xll.BDH(BK$1,$A$1,"CQ12004","","Dir=V","Dts=H","Sort=D","Quote=C","QtTyp=Y","Days=T","Per=cq","DtFmt=D","UseDPDF=Y","cols=1;rows=30")</f>
        <v>1.0288999999999999</v>
      </c>
      <c r="BL5">
        <f>_xll.BDH(BL$1,$A$1,"CQ12004","","Dir=V","Dts=H","Sort=D","Quote=C","QtTyp=Y","Days=T","Per=cq","DtFmt=D","UseDPDF=Y","cols=1;rows=42")</f>
        <v>22.4984</v>
      </c>
      <c r="BM5">
        <f>_xll.BDH(BM$1,$A$1,"CQ12004","","Dir=V","Dts=H","Sort=D","Quote=C","QtTyp=Y","Days=T","Per=cq","DtFmt=D","UseDPDF=Y","cols=1;rows=42")</f>
        <v>-24.5686</v>
      </c>
      <c r="BN5">
        <f>_xll.BDH(BN$1,$A$1,"CQ12004","","Dir=V","Dts=H","Sort=D","Quote=C","QtTyp=Y","Days=T","Per=cq","DtFmt=D","UseDPDF=Y","cols=1;rows=42")</f>
        <v>10.4316</v>
      </c>
      <c r="BO5">
        <f>_xll.BDH(BO$1,$A$1,"CQ12004","","Dir=V","Dts=H","Sort=D","Quote=C","QtTyp=Y","Days=T","Per=cq","DtFmt=D","UseDPDF=Y","cols=1;rows=42")</f>
        <v>22.3598</v>
      </c>
      <c r="BP5">
        <f>_xll.BDH(BP$1,$A$1,"CQ12004","","Dir=V","Dts=H","Sort=D","Quote=C","QtTyp=Y","Days=T","Per=cq","DtFmt=D","UseDPDF=Y","cols=1;rows=42")</f>
        <v>6.9629000000000003</v>
      </c>
      <c r="BQ5">
        <f>_xll.BDH(BQ$1,$A$1,"CQ12004","","Dir=V","Dts=H","Sort=D","Quote=C","QtTyp=Y","Days=T","Per=cq","DtFmt=D","UseDPDF=Y","cols=1;rows=40")</f>
        <v>15.1221</v>
      </c>
      <c r="BR5">
        <f>_xll.BDH(BR$1,$A$1,"CQ12004","","Dir=V","Dts=H","Sort=D","Quote=C","QtTyp=Y","Days=T","Per=cq","DtFmt=D","UseDPDF=Y","cols=1;rows=42")</f>
        <v>19.3843</v>
      </c>
      <c r="BS5">
        <f>_xll.BDH(BS$1,$A$1,"CQ12004","","Dir=V","Dts=H","Sort=D","Quote=C","QtTyp=Y","Days=T","Per=cq","DtFmt=D","UseDPDF=Y","cols=1;rows=38")</f>
        <v>-1984.375</v>
      </c>
      <c r="BT5">
        <f>_xll.BDH(BT$1,$A$1,"CQ12004","","Dir=V","Dts=H","Sort=D","Quote=C","QtTyp=Y","Days=T","Per=cq","DtFmt=D","UseDPDF=Y","cols=1;rows=6")</f>
        <v>19.100000000000001</v>
      </c>
      <c r="BU5">
        <f>_xll.BDH(BU$1,$A$1,"CQ12004","","Dir=V","Dts=H","Sort=D","Quote=C","QtTyp=Y","Days=T","Per=cq","DtFmt=D","UseDPDF=Y","cols=1;rows=33")</f>
        <v>11.932399999999999</v>
      </c>
      <c r="BV5">
        <f>_xll.BDH(BV$1,$A$1,"CQ12004","","Dir=V","Dts=H","Sort=D","Quote=C","QtTyp=Y","Days=T","Per=cq","DtFmt=D","UseDPDF=Y","cols=1;rows=42")</f>
        <v>26.519100000000002</v>
      </c>
      <c r="BW5">
        <f>_xll.BDH(BW$1,$A$1,"CQ12004","","Dir=V","Dts=H","Sort=D","Quote=C","QtTyp=Y","Days=T","Per=cq","DtFmt=D","UseDPDF=Y","cols=1;rows=43")</f>
        <v>4.7241</v>
      </c>
      <c r="BX5">
        <f>_xll.BDH(BX$1,$A$1,"CQ12004","","Dir=V","Dts=H","Sort=D","Quote=C","QtTyp=Y","Days=T","Per=cq","DtFmt=D","UseDPDF=Y","cols=1;rows=42")</f>
        <v>-1.9973999999999998</v>
      </c>
      <c r="BY5">
        <f>_xll.BDH(BY$1,$A$1,"CQ12004","","Dir=V","Dts=H","Sort=D","Quote=C","QtTyp=Y","Days=T","Per=cq","DtFmt=D","UseDPDF=Y","cols=1;rows=42")</f>
        <v>13.4933</v>
      </c>
      <c r="BZ5">
        <f>_xll.BDH(BZ$1,$A$1,"CQ12004","","Dir=V","Dts=H","Sort=D","Quote=C","QtTyp=Y","Days=T","Per=cq","DtFmt=D","UseDPDF=Y","cols=1;rows=42")</f>
        <v>-2.4824999999999999</v>
      </c>
      <c r="CA5">
        <f>_xll.BDH(CA$1,$A$1,"CQ12004","","Dir=V","Dts=H","Sort=D","Quote=C","QtTyp=Y","Days=T","Per=cq","DtFmt=D","UseDPDF=Y","cols=1;rows=42")</f>
        <v>11.7986</v>
      </c>
      <c r="CB5">
        <f>_xll.BDH(CB$1,$A$1,"CQ12004","","Dir=V","Dts=H","Sort=D","Quote=C","QtTyp=Y","Days=T","Per=cq","DtFmt=D","UseDPDF=Y","cols=1;rows=30")</f>
        <v>3.7006000000000001</v>
      </c>
      <c r="CC5">
        <f>_xll.BDH(CC$1,$A$1,"CQ12004","","Dir=V","Dts=H","Sort=D","Quote=C","QtTyp=Y","Days=T","Per=cq","DtFmt=D","UseDPDF=Y","cols=1;rows=42")</f>
        <v>20.173200000000001</v>
      </c>
      <c r="CD5">
        <f>_xll.BDH(CD$1,$A$1,"CQ12004","","Dir=V","Dts=H","Sort=D","Quote=C","QtTyp=Y","Days=T","Per=cq","DtFmt=D","UseDPDF=Y","cols=1;rows=22")</f>
        <v>-21.339600000000001</v>
      </c>
      <c r="CE5">
        <f>_xll.BDH(CE$1,$A$1,"CQ12004","","Dir=V","Dts=H","Sort=D","Quote=C","QtTyp=Y","Days=T","Per=cq","DtFmt=D","UseDPDF=Y","cols=1;rows=13")</f>
        <v>-56.112499999999997</v>
      </c>
      <c r="CF5">
        <f>_xll.BDH(CF$1,$A$1,"CQ12004","","Dir=V","Dts=H","Sort=D","Quote=C","QtTyp=Y","Days=T","Per=cq","DtFmt=D","UseDPDF=Y","cols=1;rows=13")</f>
        <v>-56.112499999999997</v>
      </c>
      <c r="CG5">
        <f>_xll.BDH(CG$1,$A$1,"CQ12004","","Dir=V","Dts=H","Sort=D","Quote=C","QtTyp=Y","Days=T","Per=cq","DtFmt=D","UseDPDF=Y","cols=1;rows=42")</f>
        <v>-16.160299999999999</v>
      </c>
      <c r="CH5">
        <f>_xll.BDH(CH$1,$A$1,"CQ12004","","Dir=V","Dts=H","Sort=D","Quote=C","QtTyp=Y","Days=T","Per=cq","DtFmt=D","UseDPDF=Y","cols=1;rows=43")</f>
        <v>3.0173000000000001</v>
      </c>
      <c r="CI5">
        <f>_xll.BDH(CI$1,$A$1,"CQ12004","","Dir=V","Dts=H","Sort=D","Quote=C","QtTyp=Y","Days=T","Per=cq","DtFmt=D","UseDPDF=Y","cols=1;rows=42")</f>
        <v>-1.5213000000000001</v>
      </c>
      <c r="CJ5">
        <f>_xll.BDH(CJ$1,$A$1,"CQ12004","","Dir=V","Dts=H","Sort=D","Quote=C","QtTyp=Y","Days=T","Per=cq","DtFmt=D","UseDPDF=Y","cols=1;rows=40")</f>
        <v>-82.223299999999995</v>
      </c>
      <c r="CK5">
        <f>_xll.BDH(CK$1,$A$1,"CQ12004","","Dir=V","Dts=H","Sort=D","Quote=C","QtTyp=Y","Days=T","Per=cq","DtFmt=D","UseDPDF=Y","cols=1;rows=42")</f>
        <v>11.822800000000001</v>
      </c>
      <c r="CL5">
        <f>_xll.BDH(CL$1,$A$1,"CQ12004","","Dir=V","Dts=H","Sort=D","Quote=C","QtTyp=Y","Days=T","Per=cq","DtFmt=D","UseDPDF=Y","cols=1;rows=42")</f>
        <v>4.2720000000000002</v>
      </c>
      <c r="CM5">
        <f>_xll.BDH(CM$1,$A$1,"CQ12004","","Dir=V","Dts=H","Sort=D","Quote=C","QtTyp=Y","Days=T","Per=cq","DtFmt=D","UseDPDF=Y","cols=1;rows=41")</f>
        <v>2.5861000000000001</v>
      </c>
      <c r="CN5">
        <f>_xll.BDH(CN$1,$A$1,"CQ12004","","Dir=V","Dts=H","Sort=D","Quote=C","QtTyp=Y","Days=T","Per=cq","DtFmt=D","UseDPDF=Y","cols=1;rows=42")</f>
        <v>5.7647000000000004</v>
      </c>
      <c r="CO5">
        <f>_xll.BDH(CO$1,$A$1,"CQ12004","","Dir=V","Dts=H","Sort=D","Quote=C","QtTyp=Y","Days=T","Per=cq","DtFmt=D","UseDPDF=Y","cols=1;rows=42")</f>
        <v>0.87060000000000004</v>
      </c>
      <c r="CP5">
        <f>_xll.BDH(CP$1,$A$1,"CQ12004","","Dir=V","Dts=H","Sort=D","Quote=C","QtTyp=Y","Days=T","Per=cq","DtFmt=D","UseDPDF=Y","cols=1;rows=42")</f>
        <v>3.7483</v>
      </c>
      <c r="CQ5">
        <f>_xll.BDH(CQ$1,$A$1,"CQ12004","","Dir=V","Dts=H","Sort=D","Quote=C","QtTyp=Y","Days=T","Per=cq","DtFmt=D","UseDPDF=Y","cols=1;rows=42")</f>
        <v>-7.2615999999999996</v>
      </c>
      <c r="CR5">
        <f>_xll.BDH(CR$1,$A$1,"CQ12004","","Dir=V","Dts=H","Sort=D","Quote=C","QtTyp=Y","Days=T","Per=cq","DtFmt=D","UseDPDF=Y","cols=1;rows=42")</f>
        <v>-55.461599999999997</v>
      </c>
      <c r="CS5">
        <f>_xll.BDH(CS$1,$A$1,"CQ12004","","Dir=V","Dts=H","Sort=D","Quote=C","QtTyp=Y","Days=T","Per=cq","DtFmt=D","UseDPDF=Y","cols=1;rows=35")</f>
        <v>1.5718000000000001</v>
      </c>
      <c r="CT5">
        <f>_xll.BDH(CT$1,$A$1,"CQ12004","","Dir=V","Dts=H","Sort=D","Quote=C","QtTyp=Y","Days=T","Per=cq","DtFmt=D","UseDPDF=Y","cols=1;rows=42")</f>
        <v>-0.5847</v>
      </c>
      <c r="CU5">
        <f>_xll.BDH(CU$1,$A$1,"CQ12004","","Dir=V","Dts=H","Sort=D","Quote=C","QtTyp=Y","Days=T","Per=cq","DtFmt=D","UseDPDF=Y","cols=1;rows=24")</f>
        <v>-78.721500000000006</v>
      </c>
      <c r="CV5">
        <f>_xll.BDH(CV$1,$A$1,"CQ12004","","Dir=V","Dts=H","Sort=D","Quote=C","QtTyp=Y","Days=T","Per=cq","DtFmt=D","UseDPDF=Y","cols=1;rows=30")</f>
        <v>-27.991900000000001</v>
      </c>
      <c r="CW5">
        <f>_xll.BDH(CW$1,$A$1,"CQ12004","","Dir=V","Dts=H","Sort=D","Quote=C","QtTyp=Y","Days=T","Per=cq","DtFmt=D","UseDPDF=Y","cols=1;rows=42")</f>
        <v>-8.2187000000000001</v>
      </c>
      <c r="CX5">
        <f>_xll.BDH(CX$1,$A$1,"CQ12004","","Dir=V","Dts=H","Sort=D","Quote=C","QtTyp=Y","Days=T","Per=cq","DtFmt=D","UseDPDF=Y","cols=1;rows=42")</f>
        <v>10.367900000000001</v>
      </c>
      <c r="CY5">
        <f>_xll.BDH(CY$1,$A$1,"CQ12004","","Dir=V","Dts=H","Sort=D","Quote=C","QtTyp=Y","Days=T","Per=cq","DtFmt=D","UseDPDF=Y","cols=1;rows=41")</f>
        <v>1.5259</v>
      </c>
      <c r="CZ5">
        <f>_xll.BDH(CZ$1,$A$1,"CQ12004","","Dir=V","Dts=H","Sort=D","Quote=C","QtTyp=Y","Days=T","Per=cq","DtFmt=D","UseDPDF=Y","cols=1;rows=42")</f>
        <v>-2.2800000000000001E-2</v>
      </c>
      <c r="DA5">
        <f>_xll.BDH(DA$1,$A$1,"CQ12004","","Dir=V","Dts=H","Sort=D","Quote=C","QtTyp=Y","Days=T","Per=cq","DtFmt=D","UseDPDF=Y","cols=1;rows=42")</f>
        <v>2.1171000000000002</v>
      </c>
      <c r="DB5">
        <f>_xll.BDH(DB$1,$A$1,"CQ12004","","Dir=V","Dts=H","Sort=D","Quote=C","QtTyp=Y","Days=T","Per=cq","DtFmt=D","UseDPDF=Y","cols=1;rows=18")</f>
        <v>-42.735599999999998</v>
      </c>
      <c r="DC5">
        <f>_xll.BDH(DC$1,$A$1,"CQ12004","","Dir=V","Dts=H","Sort=D","Quote=C","QtTyp=Y","Days=T","Per=cq","DtFmt=D","UseDPDF=Y","cols=1;rows=42")</f>
        <v>-2.4845000000000002</v>
      </c>
      <c r="DD5">
        <f>_xll.BDH(DD$1,$A$1,"CQ12004","","Dir=V","Dts=H","Sort=D","Quote=C","QtTyp=Y","Days=T","Per=cq","DtFmt=D","UseDPDF=Y","cols=1;rows=42")</f>
        <v>33.920699999999997</v>
      </c>
      <c r="DE5">
        <f>_xll.BDH(DE$1,$A$1,"CQ12004","","Dir=V","Dts=H","Sort=D","Quote=C","QtTyp=Y","Days=T","Per=cq","DtFmt=D","UseDPDF=Y","cols=1;rows=42")</f>
        <v>-55.828200000000002</v>
      </c>
      <c r="DF5">
        <f>_xll.BDH(DF$1,$A$1,"CQ12004","","Dir=V","Dts=H","Sort=D","Quote=C","QtTyp=Y","Days=T","Per=cq","DtFmt=D","UseDPDF=Y","cols=1;rows=23")</f>
        <v>10.51</v>
      </c>
      <c r="DG5">
        <f>_xll.BDH(DG$1,$A$1,"CQ12004","","Dir=V","Dts=H","Sort=D","Quote=C","QtTyp=Y","Days=T","Per=cq","DtFmt=D","UseDPDF=Y","cols=1;rows=42")</f>
        <v>10.8172</v>
      </c>
      <c r="DH5">
        <f>_xll.BDH(DH$1,$A$1,"CQ12004","","Dir=V","Dts=H","Sort=D","Quote=C","QtTyp=Y","Days=T","Per=cq","DtFmt=D","UseDPDF=Y","cols=1;rows=42")</f>
        <v>-3.7323</v>
      </c>
      <c r="DI5">
        <f>_xll.BDH(DI$1,$A$1,"CQ12004","","Dir=V","Dts=H","Sort=D","Quote=C","QtTyp=Y","Days=T","Per=cq","DtFmt=D","UseDPDF=Y","cols=1;rows=43")</f>
        <v>12.0557</v>
      </c>
      <c r="DJ5">
        <f>_xll.BDH(DJ$1,$A$1,"CQ12004","","Dir=V","Dts=H","Sort=D","Quote=C","QtTyp=Y","Days=T","Per=cq","DtFmt=D","UseDPDF=Y","cols=1;rows=42")</f>
        <v>29.8188</v>
      </c>
      <c r="DK5">
        <f>_xll.BDH(DK$1,$A$1,"CQ12004","","Dir=V","Dts=H","Sort=D","Quote=C","QtTyp=Y","Days=T","Per=cq","DtFmt=D","UseDPDF=Y","cols=1;rows=42")</f>
        <v>6.4622999999999999</v>
      </c>
      <c r="DL5">
        <f>_xll.BDH(DL$1,$A$1,"CQ12004","","Dir=V","Dts=H","Sort=D","Quote=C","QtTyp=Y","Days=T","Per=cq","DtFmt=D","UseDPDF=Y","cols=1;rows=42")</f>
        <v>-7.0229999999999997</v>
      </c>
      <c r="DM5">
        <f>_xll.BDH(DM$1,$A$1,"CQ12004","","Dir=V","Dts=H","Sort=D","Quote=C","QtTyp=Y","Days=T","Per=cq","DtFmt=D","UseDPDF=Y","cols=1;rows=10")</f>
        <v>-0.71389999999999998</v>
      </c>
      <c r="DN5" t="str">
        <f>_xll.BDH(DN$1,$A$1,"CQ12004","","Dir=V","Dts=H","Sort=D","Quote=C","QtTyp=Y","Days=T","Per=cq","DtFmt=D","UseDPDF=Y")</f>
        <v>#N/A N/A</v>
      </c>
      <c r="DO5">
        <f>_xll.BDH(DO$1,$A$1,"CQ12004","","Dir=V","Dts=H","Sort=D","Quote=C","QtTyp=Y","Days=T","Per=cq","DtFmt=D","UseDPDF=Y","cols=1;rows=26")</f>
        <v>-71.187799999999996</v>
      </c>
      <c r="DP5">
        <f>_xll.BDH(DP$1,$A$1,"CQ12004","","Dir=V","Dts=H","Sort=D","Quote=C","QtTyp=Y","Days=T","Per=cq","DtFmt=D","UseDPDF=Y","cols=1;rows=30")</f>
        <v>-61.087299999999999</v>
      </c>
      <c r="DQ5">
        <f>_xll.BDH(DQ$1,$A$1,"CQ12004","","Dir=V","Dts=H","Sort=D","Quote=C","QtTyp=Y","Days=T","Per=cq","DtFmt=D","UseDPDF=Y","cols=1;rows=22")</f>
        <v>-3.0339999999999998</v>
      </c>
      <c r="DR5">
        <f>_xll.BDH(DR$1,$A$1,"CQ12004","","Dir=V","Dts=H","Sort=D","Quote=C","QtTyp=Y","Days=T","Per=cq","DtFmt=D","UseDPDF=Y","cols=1;rows=34")</f>
        <v>-43.352600000000002</v>
      </c>
      <c r="DS5">
        <f>_xll.BDH(DS$1,$A$1,"CQ12004","","Dir=V","Dts=H","Sort=D","Quote=C","QtTyp=Y","Days=T","Per=cq","DtFmt=D","UseDPDF=Y","cols=1;rows=42")</f>
        <v>-0.96120000000000005</v>
      </c>
      <c r="DT5">
        <f>_xll.BDH(DT$1,$A$1,"CQ12004","","Dir=V","Dts=H","Sort=D","Quote=C","QtTyp=Y","Days=T","Per=cq","DtFmt=D","UseDPDF=Y","cols=1;rows=41")</f>
        <v>5.4138000000000002</v>
      </c>
      <c r="DU5">
        <f>_xll.BDH(DU$1,$A$1,"CQ12004","","Dir=V","Dts=H","Sort=D","Quote=C","QtTyp=Y","Days=T","Per=cq","DtFmt=D","UseDPDF=Y","cols=1;rows=41")</f>
        <v>33.2913</v>
      </c>
      <c r="DV5">
        <f>_xll.BDH(DV$1,$A$1,"CQ12004","","Dir=V","Dts=H","Sort=D","Quote=C","QtTyp=Y","Days=T","Per=cq","DtFmt=D","UseDPDF=Y","cols=1;rows=12")</f>
        <v>-6.1914999999999996</v>
      </c>
      <c r="DW5">
        <f>_xll.BDH(DW$1,$A$1,"CQ12004","","Dir=V","Dts=H","Sort=D","Quote=C","QtTyp=Y","Days=T","Per=cq","DtFmt=D","UseDPDF=Y","cols=1;rows=42")</f>
        <v>-8.6539999999999999</v>
      </c>
      <c r="DX5">
        <f>_xll.BDH(DX$1,$A$1,"CQ12004","","Dir=V","Dts=H","Sort=D","Quote=C","QtTyp=Y","Days=T","Per=cq","DtFmt=D","UseDPDF=Y","cols=1;rows=42")</f>
        <v>28.6358</v>
      </c>
      <c r="DY5">
        <f>_xll.BDH(DY$1,$A$1,"CQ12004","","Dir=V","Dts=H","Sort=D","Quote=C","QtTyp=Y","Days=T","Per=cq","DtFmt=D","UseDPDF=Y","cols=1;rows=18")</f>
        <v>47.766300000000001</v>
      </c>
      <c r="DZ5">
        <f>_xll.BDH(DZ$1,$A$1,"CQ12004","","Dir=V","Dts=H","Sort=D","Quote=C","QtTyp=Y","Days=T","Per=cq","DtFmt=D","UseDPDF=Y","cols=1;rows=42")</f>
        <v>5.1938000000000004</v>
      </c>
      <c r="EA5">
        <f>_xll.BDH(EA$1,$A$1,"CQ12004","","Dir=V","Dts=H","Sort=D","Quote=C","QtTyp=Y","Days=T","Per=cq","DtFmt=D","UseDPDF=Y","cols=1;rows=42")</f>
        <v>-28.882999999999999</v>
      </c>
      <c r="EB5">
        <f>_xll.BDH(EB$1,$A$1,"CQ12004","","Dir=V","Dts=H","Sort=D","Quote=C","QtTyp=Y","Days=T","Per=cq","DtFmt=D","UseDPDF=Y","cols=1;rows=42")</f>
        <v>6.2163000000000004</v>
      </c>
      <c r="EC5">
        <f>_xll.BDH(EC$1,$A$1,"CQ12004","","Dir=V","Dts=H","Sort=D","Quote=C","QtTyp=Y","Days=T","Per=cq","DtFmt=D","UseDPDF=Y","cols=1;rows=14")</f>
        <v>-134.42939999999999</v>
      </c>
      <c r="ED5">
        <f>_xll.BDH(ED$1,$A$1,"CQ12004","","Dir=V","Dts=H","Sort=D","Quote=C","QtTyp=Y","Days=T","Per=cq","DtFmt=D","UseDPDF=Y","cols=1;rows=31")</f>
        <v>0.35049999999999998</v>
      </c>
      <c r="EE5">
        <f>_xll.BDH(EE$1,$A$1,"CQ12004","","Dir=V","Dts=H","Sort=D","Quote=C","QtTyp=Y","Days=T","Per=cq","DtFmt=D","UseDPDF=Y","cols=1;rows=42")</f>
        <v>24.501200000000001</v>
      </c>
      <c r="EF5">
        <f>_xll.BDH(EF$1,$A$1,"CQ12004","","Dir=V","Dts=H","Sort=D","Quote=C","QtTyp=Y","Days=T","Per=cq","DtFmt=D","UseDPDF=Y","cols=1;rows=9")</f>
        <v>-38.279600000000002</v>
      </c>
      <c r="EG5">
        <f>_xll.BDH(EG$1,$A$1,"CQ12004","","Dir=V","Dts=H","Sort=D","Quote=C","QtTyp=Y","Days=T","Per=cq","DtFmt=D","UseDPDF=Y","cols=1;rows=42")</f>
        <v>-6.3844000000000003</v>
      </c>
      <c r="EH5">
        <f>_xll.BDH(EH$1,$A$1,"CQ12004","","Dir=V","Dts=H","Sort=D","Quote=C","QtTyp=Y","Days=T","Per=cq","DtFmt=D","UseDPDF=Y","cols=1;rows=22")</f>
        <v>6.0522</v>
      </c>
      <c r="EI5">
        <f>_xll.BDH(EI$1,$A$1,"CQ12004","","Dir=V","Dts=H","Sort=D","Quote=C","QtTyp=Y","Days=T","Per=cq","DtFmt=D","UseDPDF=Y","cols=1;rows=30")</f>
        <v>-8.9611000000000001</v>
      </c>
      <c r="EJ5">
        <f>_xll.BDH(EJ$1,$A$1,"CQ12004","","Dir=V","Dts=H","Sort=D","Quote=C","QtTyp=Y","Days=T","Per=cq","DtFmt=D","UseDPDF=Y","cols=1;rows=43")</f>
        <v>22.5383</v>
      </c>
      <c r="EK5">
        <f>_xll.BDH(EK$1,$A$1,"CQ12004","","Dir=V","Dts=H","Sort=D","Quote=C","QtTyp=Y","Days=T","Per=cq","DtFmt=D","UseDPDF=Y","cols=1;rows=43")</f>
        <v>22.5383</v>
      </c>
      <c r="EL5">
        <f>_xll.BDH(EL$1,$A$1,"CQ12004","","Dir=V","Dts=H","Sort=D","Quote=C","QtTyp=Y","Days=T","Per=cq","DtFmt=D","UseDPDF=Y","cols=1;rows=22")</f>
        <v>-1.0449999999999999</v>
      </c>
      <c r="EM5">
        <f>_xll.BDH(EM$1,$A$1,"CQ12004","","Dir=V","Dts=H","Sort=D","Quote=C","QtTyp=Y","Days=T","Per=cq","DtFmt=D","UseDPDF=Y","cols=1;rows=30")</f>
        <v>-11.348000000000001</v>
      </c>
      <c r="EN5">
        <f>_xll.BDH(EN$1,$A$1,"CQ12004","","Dir=V","Dts=H","Sort=D","Quote=C","QtTyp=Y","Days=T","Per=cq","DtFmt=D","UseDPDF=Y","cols=1;rows=31")</f>
        <v>-12.840299999999999</v>
      </c>
      <c r="EO5">
        <f>_xll.BDH(EO$1,$A$1,"CQ12004","","Dir=V","Dts=H","Sort=D","Quote=C","QtTyp=Y","Days=T","Per=cq","DtFmt=D","UseDPDF=Y","cols=1;rows=42")</f>
        <v>-7.8921999999999999</v>
      </c>
      <c r="EP5">
        <f>_xll.BDH(EP$1,$A$1,"CQ12004","","Dir=V","Dts=H","Sort=D","Quote=C","QtTyp=Y","Days=T","Per=cq","DtFmt=D","UseDPDF=Y","cols=1;rows=42")</f>
        <v>9.6760999999999999</v>
      </c>
      <c r="EQ5">
        <f>_xll.BDH(EQ$1,$A$1,"CQ12004","","Dir=V","Dts=H","Sort=D","Quote=C","QtTyp=Y","Days=T","Per=cq","DtFmt=D","UseDPDF=Y","cols=1;rows=42")</f>
        <v>8.8764000000000003</v>
      </c>
      <c r="ER5">
        <f>_xll.BDH(ER$1,$A$1,"CQ12004","","Dir=V","Dts=H","Sort=D","Quote=C","QtTyp=Y","Days=T","Per=cq","DtFmt=D","UseDPDF=Y","cols=1;rows=22")</f>
        <v>11.083</v>
      </c>
      <c r="ES5">
        <f>_xll.BDH(ES$1,$A$1,"CQ12004","","Dir=V","Dts=H","Sort=D","Quote=C","QtTyp=Y","Days=T","Per=cq","DtFmt=D","UseDPDF=Y","cols=1;rows=42")</f>
        <v>-1.3832</v>
      </c>
      <c r="ET5">
        <f>_xll.BDH(ET$1,$A$1,"CQ12004","","Dir=V","Dts=H","Sort=D","Quote=C","QtTyp=Y","Days=T","Per=cq","DtFmt=D","UseDPDF=Y","cols=1;rows=42")</f>
        <v>-6.2732999999999999</v>
      </c>
      <c r="EU5">
        <f>_xll.BDH(EU$1,$A$1,"CQ12004","","Dir=V","Dts=H","Sort=D","Quote=C","QtTyp=Y","Days=T","Per=cq","DtFmt=D","UseDPDF=Y","cols=1;rows=43")</f>
        <v>16.9329</v>
      </c>
      <c r="EV5">
        <f>_xll.BDH(EV$1,$A$1,"CQ12004","","Dir=V","Dts=H","Sort=D","Quote=C","QtTyp=Y","Days=T","Per=cq","DtFmt=D","UseDPDF=Y","cols=1;rows=42")</f>
        <v>0.9889</v>
      </c>
      <c r="EW5">
        <f>_xll.BDH(EW$1,$A$1,"CQ12004","","Dir=V","Dts=H","Sort=D","Quote=C","QtTyp=Y","Days=T","Per=cq","DtFmt=D","UseDPDF=Y","cols=1;rows=42")</f>
        <v>-13.465999999999999</v>
      </c>
      <c r="EX5">
        <f>_xll.BDH(EX$1,$A$1,"CQ12004","","Dir=V","Dts=H","Sort=D","Quote=C","QtTyp=Y","Days=T","Per=cq","DtFmt=D","UseDPDF=Y","cols=1;rows=42")</f>
        <v>13.491899999999999</v>
      </c>
      <c r="EY5">
        <f>_xll.BDH(EY$1,$A$1,"CQ12004","","Dir=V","Dts=H","Sort=D","Quote=C","QtTyp=Y","Days=T","Per=cq","DtFmt=D","UseDPDF=Y","cols=1;rows=42")</f>
        <v>-6.0570000000000004</v>
      </c>
      <c r="EZ5">
        <f>_xll.BDH(EZ$1,$A$1,"CQ12004","","Dir=V","Dts=H","Sort=D","Quote=C","QtTyp=Y","Days=T","Per=cq","DtFmt=D","UseDPDF=Y","cols=1;rows=42")</f>
        <v>6.2396000000000003</v>
      </c>
      <c r="FA5">
        <f>_xll.BDH(FA$1,$A$1,"CQ12004","","Dir=V","Dts=H","Sort=D","Quote=C","QtTyp=Y","Days=T","Per=cq","DtFmt=D","UseDPDF=Y","cols=1;rows=42")</f>
        <v>13.0639</v>
      </c>
      <c r="FB5">
        <f>_xll.BDH(FB$1,$A$1,"CQ12004","","Dir=V","Dts=H","Sort=D","Quote=C","QtTyp=Y","Days=T","Per=cq","DtFmt=D","UseDPDF=Y","cols=1;rows=42")</f>
        <v>7.5159000000000002</v>
      </c>
      <c r="FC5">
        <f>_xll.BDH(FC$1,$A$1,"CQ12004","","Dir=V","Dts=H","Sort=D","Quote=C","QtTyp=Y","Days=T","Per=cq","DtFmt=D","UseDPDF=Y","cols=1;rows=42")</f>
        <v>28.378299999999999</v>
      </c>
      <c r="FD5">
        <f>_xll.BDH(FD$1,$A$1,"CQ12004","","Dir=V","Dts=H","Sort=D","Quote=C","QtTyp=Y","Days=T","Per=cq","DtFmt=D","UseDPDF=Y","cols=1;rows=42")</f>
        <v>-14.421900000000001</v>
      </c>
      <c r="FE5">
        <f>_xll.BDH(FE$1,$A$1,"CQ12004","","Dir=V","Dts=H","Sort=D","Quote=C","QtTyp=Y","Days=T","Per=cq","DtFmt=D","UseDPDF=Y","cols=1;rows=18")</f>
        <v>-67.274000000000001</v>
      </c>
      <c r="FF5">
        <f>_xll.BDH(FF$1,$A$1,"CQ12004","","Dir=V","Dts=H","Sort=D","Quote=C","QtTyp=Y","Days=T","Per=cq","DtFmt=D","UseDPDF=Y","cols=1;rows=42")</f>
        <v>-5.3695000000000004</v>
      </c>
      <c r="FG5">
        <f>_xll.BDH(FG$1,$A$1,"CQ12004","","Dir=V","Dts=H","Sort=D","Quote=C","QtTyp=Y","Days=T","Per=cq","DtFmt=D","UseDPDF=Y","cols=1;rows=42")</f>
        <v>-34.150799999999997</v>
      </c>
      <c r="FH5">
        <f>_xll.BDH(FH$1,$A$1,"CQ12004","","Dir=V","Dts=H","Sort=D","Quote=C","QtTyp=Y","Days=T","Per=cq","DtFmt=D","UseDPDF=Y","cols=1;rows=42")</f>
        <v>-3.9944999999999999</v>
      </c>
      <c r="FI5">
        <f>_xll.BDH(FI$1,$A$1,"CQ12004","","Dir=V","Dts=H","Sort=D","Quote=C","QtTyp=Y","Days=T","Per=cq","DtFmt=D","UseDPDF=Y","cols=1;rows=42")</f>
        <v>13.9963</v>
      </c>
      <c r="FJ5">
        <f>_xll.BDH(FJ$1,$A$1,"CQ12004","","Dir=V","Dts=H","Sort=D","Quote=C","QtTyp=Y","Days=T","Per=cq","DtFmt=D","UseDPDF=Y","cols=1;rows=42")</f>
        <v>-35.650700000000001</v>
      </c>
      <c r="FK5">
        <f>_xll.BDH(FK$1,$A$1,"CQ12004","","Dir=V","Dts=H","Sort=D","Quote=C","QtTyp=Y","Days=T","Per=cq","DtFmt=D","UseDPDF=Y","cols=1;rows=42")</f>
        <v>-10.2241</v>
      </c>
      <c r="FL5">
        <f>_xll.BDH(FL$1,$A$1,"CQ12004","","Dir=V","Dts=H","Sort=D","Quote=C","QtTyp=Y","Days=T","Per=cq","DtFmt=D","UseDPDF=Y","cols=1;rows=42")</f>
        <v>-25.6953</v>
      </c>
      <c r="FM5">
        <f>_xll.BDH(FM$1,$A$1,"CQ12004","","Dir=V","Dts=H","Sort=D","Quote=C","QtTyp=Y","Days=T","Per=cq","DtFmt=D","UseDPDF=Y","cols=1;rows=30")</f>
        <v>35.768799999999999</v>
      </c>
      <c r="FN5">
        <f>_xll.BDH(FN$1,$A$1,"CQ12004","","Dir=V","Dts=H","Sort=D","Quote=C","QtTyp=Y","Days=T","Per=cq","DtFmt=D","UseDPDF=Y","cols=1;rows=42")</f>
        <v>5.9934000000000003</v>
      </c>
      <c r="FO5">
        <f>_xll.BDH(FO$1,$A$1,"CQ12004","","Dir=V","Dts=H","Sort=D","Quote=C","QtTyp=Y","Days=T","Per=cq","DtFmt=D","UseDPDF=Y","cols=1;rows=42")</f>
        <v>30.977399999999999</v>
      </c>
      <c r="FP5">
        <f>_xll.BDH(FP$1,$A$1,"CQ12004","","Dir=V","Dts=H","Sort=D","Quote=C","QtTyp=Y","Days=T","Per=cq","DtFmt=D","UseDPDF=Y","cols=1;rows=42")</f>
        <v>25.664300000000001</v>
      </c>
      <c r="FQ5">
        <f>_xll.BDH(FQ$1,$A$1,"CQ12004","","Dir=V","Dts=H","Sort=D","Quote=C","QtTyp=Y","Days=T","Per=cq","DtFmt=D","UseDPDF=Y","cols=1;rows=42")</f>
        <v>0.7802</v>
      </c>
      <c r="FR5">
        <f>_xll.BDH(FR$1,$A$1,"CQ12004","","Dir=V","Dts=H","Sort=D","Quote=C","QtTyp=Y","Days=T","Per=cq","DtFmt=D","UseDPDF=Y","cols=1;rows=18")</f>
        <v>-33.263399999999997</v>
      </c>
      <c r="FS5">
        <f>_xll.BDH(FS$1,$A$1,"CQ12004","","Dir=V","Dts=H","Sort=D","Quote=C","QtTyp=Y","Days=T","Per=cq","DtFmt=D","UseDPDF=Y","cols=1;rows=42")</f>
        <v>0.41830000000000001</v>
      </c>
      <c r="FT5">
        <f>_xll.BDH(FT$1,$A$1,"CQ12004","","Dir=V","Dts=H","Sort=D","Quote=C","QtTyp=Y","Days=T","Per=cq","DtFmt=D","UseDPDF=Y","cols=1;rows=42")</f>
        <v>0.41830000000000001</v>
      </c>
      <c r="FU5">
        <f>_xll.BDH(FU$1,$A$1,"CQ12004","","Dir=V","Dts=H","Sort=D","Quote=C","QtTyp=Y","Days=T","Per=cq","DtFmt=D","UseDPDF=Y","cols=1;rows=42")</f>
        <v>-9.4911999999999992</v>
      </c>
      <c r="FV5">
        <f>_xll.BDH(FV$1,$A$1,"CQ12004","","Dir=V","Dts=H","Sort=D","Quote=C","QtTyp=Y","Days=T","Per=cq","DtFmt=D","UseDPDF=Y","cols=1;rows=42")</f>
        <v>3.1471999999999998</v>
      </c>
      <c r="FW5">
        <f>_xll.BDH(FW$1,$A$1,"CQ12004","","Dir=V","Dts=H","Sort=D","Quote=C","QtTyp=Y","Days=T","Per=cq","DtFmt=D","UseDPDF=Y","cols=1;rows=42")</f>
        <v>5.5495000000000001</v>
      </c>
      <c r="FX5">
        <f>_xll.BDH(FX$1,$A$1,"CQ12004","","Dir=V","Dts=H","Sort=D","Quote=C","QtTyp=Y","Days=T","Per=cq","DtFmt=D","UseDPDF=Y","cols=1;rows=42")</f>
        <v>3.0562999999999998</v>
      </c>
      <c r="FY5">
        <f>_xll.BDH(FY$1,$A$1,"CQ12004","","Dir=V","Dts=H","Sort=D","Quote=C","QtTyp=Y","Days=T","Per=cq","DtFmt=D","UseDPDF=Y","cols=1;rows=42")</f>
        <v>3.0562999999999998</v>
      </c>
      <c r="FZ5">
        <f>_xll.BDH(FZ$1,$A$1,"CQ12004","","Dir=V","Dts=H","Sort=D","Quote=C","QtTyp=Y","Days=T","Per=cq","DtFmt=D","UseDPDF=Y","cols=1;rows=22")</f>
        <v>6.1040999999999999</v>
      </c>
      <c r="GA5">
        <f>_xll.BDH(GA$1,$A$1,"CQ12004","","Dir=V","Dts=H","Sort=D","Quote=C","QtTyp=Y","Days=T","Per=cq","DtFmt=D","UseDPDF=Y","cols=1;rows=42")</f>
        <v>-104.68640000000001</v>
      </c>
      <c r="GB5">
        <f>_xll.BDH(GB$1,$A$1,"CQ12004","","Dir=V","Dts=H","Sort=D","Quote=C","QtTyp=Y","Days=T","Per=cq","DtFmt=D","UseDPDF=Y","cols=1;rows=42")</f>
        <v>1.647</v>
      </c>
      <c r="GC5">
        <f>_xll.BDH(GC$1,$A$1,"CQ12004","","Dir=V","Dts=H","Sort=D","Quote=C","QtTyp=Y","Days=T","Per=cq","DtFmt=D","UseDPDF=Y","cols=1;rows=42")</f>
        <v>17.284600000000001</v>
      </c>
      <c r="GD5">
        <f>_xll.BDH(GD$1,$A$1,"CQ12004","","Dir=V","Dts=H","Sort=D","Quote=C","QtTyp=Y","Days=T","Per=cq","DtFmt=D","UseDPDF=Y","cols=1;rows=42")</f>
        <v>-1.8285</v>
      </c>
      <c r="GE5">
        <f>_xll.BDH(GE$1,$A$1,"CQ12004","","Dir=V","Dts=H","Sort=D","Quote=C","QtTyp=Y","Days=T","Per=cq","DtFmt=D","UseDPDF=Y","cols=1;rows=42")</f>
        <v>13.1907</v>
      </c>
      <c r="GF5">
        <f>_xll.BDH(GF$1,$A$1,"CQ12004","","Dir=V","Dts=H","Sort=D","Quote=C","QtTyp=Y","Days=T","Per=cq","DtFmt=D","UseDPDF=Y","cols=1;rows=42")</f>
        <v>-5.5007000000000001</v>
      </c>
      <c r="GG5">
        <f>_xll.BDH(GG$1,$A$1,"CQ12004","","Dir=V","Dts=H","Sort=D","Quote=C","QtTyp=Y","Days=T","Per=cq","DtFmt=D","UseDPDF=Y","cols=1;rows=42")</f>
        <v>15.411099999999999</v>
      </c>
      <c r="GH5">
        <f>_xll.BDH(GH$1,$A$1,"CQ12004","","Dir=V","Dts=H","Sort=D","Quote=C","QtTyp=Y","Days=T","Per=cq","DtFmt=D","UseDPDF=Y","cols=1;rows=42")</f>
        <v>46.9709</v>
      </c>
      <c r="GI5">
        <f>_xll.BDH(GI$1,$A$1,"CQ12004","","Dir=V","Dts=H","Sort=D","Quote=C","QtTyp=Y","Days=T","Per=cq","DtFmt=D","UseDPDF=Y","cols=1;rows=5")</f>
        <v>-407.28120000000001</v>
      </c>
      <c r="GJ5">
        <f>_xll.BDH(GJ$1,$A$1,"CQ12004","","Dir=V","Dts=H","Sort=D","Quote=C","QtTyp=Y","Days=T","Per=cq","DtFmt=D","UseDPDF=Y","cols=1;rows=41")</f>
        <v>-55.0229</v>
      </c>
      <c r="GK5">
        <f>_xll.BDH(GK$1,$A$1,"CQ12004","","Dir=V","Dts=H","Sort=D","Quote=C","QtTyp=Y","Days=T","Per=cq","DtFmt=D","UseDPDF=Y","cols=1;rows=42")</f>
        <v>-2.899</v>
      </c>
      <c r="GL5">
        <f>_xll.BDH(GL$1,$A$1,"CQ12004","","Dir=V","Dts=H","Sort=D","Quote=C","QtTyp=Y","Days=T","Per=cq","DtFmt=D","UseDPDF=Y","cols=1;rows=42")</f>
        <v>5.2648000000000001</v>
      </c>
      <c r="GM5">
        <f>_xll.BDH(GM$1,$A$1,"CQ12004","","Dir=V","Dts=H","Sort=D","Quote=C","QtTyp=Y","Days=T","Per=cq","DtFmt=D","UseDPDF=Y","cols=1;rows=22")</f>
        <v>1.4224999999999999</v>
      </c>
      <c r="GN5">
        <f>_xll.BDH(GN$1,$A$1,"CQ12004","","Dir=V","Dts=H","Sort=D","Quote=C","QtTyp=Y","Days=T","Per=cq","DtFmt=D","UseDPDF=Y","cols=1;rows=42")</f>
        <v>-134.3972</v>
      </c>
      <c r="GO5">
        <f>_xll.BDH(GO$1,$A$1,"CQ12004","","Dir=V","Dts=H","Sort=D","Quote=C","QtTyp=Y","Days=T","Per=cq","DtFmt=D","UseDPDF=Y","cols=1;rows=28")</f>
        <v>9.1859000000000002</v>
      </c>
      <c r="GP5">
        <f>_xll.BDH(GP$1,$A$1,"CQ12004","","Dir=V","Dts=H","Sort=D","Quote=C","QtTyp=Y","Days=T","Per=cq","DtFmt=D","UseDPDF=Y","cols=1;rows=19")</f>
        <v>6.5315000000000003</v>
      </c>
      <c r="GQ5">
        <f>_xll.BDH(GQ$1,$A$1,"CQ12004","","Dir=V","Dts=H","Sort=D","Quote=C","QtTyp=Y","Days=T","Per=cq","DtFmt=D","UseDPDF=Y","cols=1;rows=18")</f>
        <v>-916.38699999999994</v>
      </c>
      <c r="GR5">
        <f>_xll.BDH(GR$1,$A$1,"CQ12004","","Dir=V","Dts=H","Sort=D","Quote=C","QtTyp=Y","Days=T","Per=cq","DtFmt=D","UseDPDF=Y","cols=1;rows=42")</f>
        <v>-79.354200000000006</v>
      </c>
      <c r="GS5">
        <f>_xll.BDH(GS$1,$A$1,"CQ12004","","Dir=V","Dts=H","Sort=D","Quote=C","QtTyp=Y","Days=T","Per=cq","DtFmt=D","UseDPDF=Y","cols=1;rows=42")</f>
        <v>26.524100000000001</v>
      </c>
      <c r="GT5">
        <f>_xll.BDH(GT$1,$A$1,"CQ12004","","Dir=V","Dts=H","Sort=D","Quote=C","QtTyp=Y","Days=T","Per=cq","DtFmt=D","UseDPDF=Y","cols=1;rows=37")</f>
        <v>7.5702999999999996</v>
      </c>
      <c r="GU5">
        <f>_xll.BDH(GU$1,$A$1,"CQ12004","","Dir=V","Dts=H","Sort=D","Quote=C","QtTyp=Y","Days=T","Per=cq","DtFmt=D","UseDPDF=Y","cols=1;rows=14")</f>
        <v>-36.361400000000003</v>
      </c>
      <c r="GV5">
        <f>_xll.BDH(GV$1,$A$1,"CQ12004","","Dir=V","Dts=H","Sort=D","Quote=C","QtTyp=Y","Days=T","Per=cq","DtFmt=D","UseDPDF=Y","cols=1;rows=42")</f>
        <v>4.8751999999999995</v>
      </c>
      <c r="GW5">
        <f>_xll.BDH(GW$1,$A$1,"CQ12004","","Dir=V","Dts=H","Sort=D","Quote=C","QtTyp=Y","Days=T","Per=cq","DtFmt=D","UseDPDF=Y","cols=1;rows=42")</f>
        <v>18.140999999999998</v>
      </c>
      <c r="GX5">
        <f>_xll.BDH(GX$1,$A$1,"CQ12004","","Dir=V","Dts=H","Sort=D","Quote=C","QtTyp=Y","Days=T","Per=cq","DtFmt=D","UseDPDF=Y","cols=1;rows=42")</f>
        <v>19.049600000000002</v>
      </c>
      <c r="GY5">
        <f>_xll.BDH(GY$1,$A$1,"CQ12004","","Dir=V","Dts=H","Sort=D","Quote=C","QtTyp=Y","Days=T","Per=cq","DtFmt=D","UseDPDF=Y","cols=1;rows=27")</f>
        <v>12.6973</v>
      </c>
      <c r="GZ5">
        <f>_xll.BDH(GZ$1,$A$1,"CQ12004","","Dir=V","Dts=H","Sort=D","Quote=C","QtTyp=Y","Days=T","Per=cq","DtFmt=D","UseDPDF=Y","cols=1;rows=5")</f>
        <v>-12.509399999999999</v>
      </c>
      <c r="HA5">
        <f>_xll.BDH(HA$1,$A$1,"CQ12004","","Dir=V","Dts=H","Sort=D","Quote=C","QtTyp=Y","Days=T","Per=cq","DtFmt=D","UseDPDF=Y","cols=1;rows=22")</f>
        <v>8.5793999999999997</v>
      </c>
      <c r="HB5">
        <f>_xll.BDH(HB$1,$A$1,"CQ12004","","Dir=V","Dts=H","Sort=D","Quote=C","QtTyp=Y","Days=T","Per=cq","DtFmt=D","UseDPDF=Y","cols=1;rows=31")</f>
        <v>-9.1719000000000008</v>
      </c>
      <c r="HC5">
        <f>_xll.BDH(HC$1,$A$1,"CQ12004","","Dir=V","Dts=H","Sort=D","Quote=C","QtTyp=Y","Days=T","Per=cq","DtFmt=D","UseDPDF=Y","cols=1;rows=42")</f>
        <v>7.6692999999999998</v>
      </c>
      <c r="HD5">
        <f>_xll.BDH(HD$1,$A$1,"CQ12004","","Dir=V","Dts=H","Sort=D","Quote=C","QtTyp=Y","Days=T","Per=cq","DtFmt=D","UseDPDF=Y","cols=1;rows=42")</f>
        <v>10.7073</v>
      </c>
      <c r="HE5">
        <f>_xll.BDH(HE$1,$A$1,"CQ12004","","Dir=V","Dts=H","Sort=D","Quote=C","QtTyp=Y","Days=T","Per=cq","DtFmt=D","UseDPDF=Y","cols=1;rows=19")</f>
        <v>-16.070599999999999</v>
      </c>
      <c r="HF5">
        <f>_xll.BDH(HF$1,$A$1,"CQ12004","","Dir=V","Dts=H","Sort=D","Quote=C","QtTyp=Y","Days=T","Per=cq","DtFmt=D","UseDPDF=Y","cols=1;rows=42")</f>
        <v>8.6286000000000005</v>
      </c>
      <c r="HG5">
        <f>_xll.BDH(HG$1,$A$1,"CQ12004","","Dir=V","Dts=H","Sort=D","Quote=C","QtTyp=Y","Days=T","Per=cq","DtFmt=D","UseDPDF=Y","cols=1;rows=42")</f>
        <v>21.923100000000002</v>
      </c>
      <c r="HH5">
        <f>_xll.BDH(HH$1,$A$1,"CQ12004","","Dir=V","Dts=H","Sort=D","Quote=C","QtTyp=Y","Days=T","Per=cq","DtFmt=D","UseDPDF=Y","cols=1;rows=42")</f>
        <v>21.069800000000001</v>
      </c>
      <c r="HI5">
        <f>_xll.BDH(HI$1,$A$1,"CQ12004","","Dir=V","Dts=H","Sort=D","Quote=C","QtTyp=Y","Days=T","Per=cq","DtFmt=D","UseDPDF=Y","cols=1;rows=42")</f>
        <v>7.1786000000000003</v>
      </c>
      <c r="HJ5">
        <f>_xll.BDH(HJ$1,$A$1,"CQ12004","","Dir=V","Dts=H","Sort=D","Quote=C","QtTyp=Y","Days=T","Per=cq","DtFmt=D","UseDPDF=Y","cols=1;rows=43")</f>
        <v>30.1022</v>
      </c>
      <c r="HK5">
        <f>_xll.BDH(HK$1,$A$1,"CQ12004","","Dir=V","Dts=H","Sort=D","Quote=C","QtTyp=Y","Days=T","Per=cq","DtFmt=D","UseDPDF=Y","cols=1;rows=42")</f>
        <v>-8.9712999999999994</v>
      </c>
      <c r="HL5">
        <f>_xll.BDH(HL$1,$A$1,"CQ12004","","Dir=V","Dts=H","Sort=D","Quote=C","QtTyp=Y","Days=T","Per=cq","DtFmt=D","UseDPDF=Y","cols=1;rows=42")</f>
        <v>-20.4451</v>
      </c>
      <c r="HM5">
        <f>_xll.BDH(HM$1,$A$1,"CQ12004","","Dir=V","Dts=H","Sort=D","Quote=C","QtTyp=Y","Days=T","Per=cq","DtFmt=D","UseDPDF=Y","cols=1;rows=42")</f>
        <v>-35.4193</v>
      </c>
      <c r="HN5">
        <f>_xll.BDH(HN$1,$A$1,"CQ12004","","Dir=V","Dts=H","Sort=D","Quote=C","QtTyp=Y","Days=T","Per=cq","DtFmt=D","UseDPDF=Y","cols=1;rows=10")</f>
        <v>-53.722900000000003</v>
      </c>
      <c r="HO5">
        <f>_xll.BDH(HO$1,$A$1,"CQ12004","","Dir=V","Dts=H","Sort=D","Quote=C","QtTyp=Y","Days=T","Per=cq","DtFmt=D","UseDPDF=Y","cols=1;rows=42")</f>
        <v>9.6499000000000006</v>
      </c>
      <c r="HP5">
        <f>_xll.BDH(HP$1,$A$1,"CQ12004","","Dir=V","Dts=H","Sort=D","Quote=C","QtTyp=Y","Days=T","Per=cq","DtFmt=D","UseDPDF=Y","cols=1;rows=30")</f>
        <v>28.425599999999999</v>
      </c>
      <c r="HQ5">
        <f>_xll.BDH(HQ$1,$A$1,"CQ12004","","Dir=V","Dts=H","Sort=D","Quote=C","QtTyp=Y","Days=T","Per=cq","DtFmt=D","UseDPDF=Y","cols=1;rows=42")</f>
        <v>-411.37790000000001</v>
      </c>
      <c r="HR5">
        <f>_xll.BDH(HR$1,$A$1,"CQ12004","","Dir=V","Dts=H","Sort=D","Quote=C","QtTyp=Y","Days=T","Per=cq","DtFmt=D","UseDPDF=Y","cols=1;rows=40")</f>
        <v>-2.6111</v>
      </c>
      <c r="HS5">
        <f>_xll.BDH(HS$1,$A$1,"CQ12004","","Dir=V","Dts=H","Sort=D","Quote=C","QtTyp=Y","Days=T","Per=cq","DtFmt=D","UseDPDF=Y","cols=1;rows=42")</f>
        <v>-19.884699999999999</v>
      </c>
      <c r="HT5">
        <f>_xll.BDH(HT$1,$A$1,"CQ12004","","Dir=V","Dts=H","Sort=D","Quote=C","QtTyp=Y","Days=T","Per=cq","DtFmt=D","UseDPDF=Y","cols=1;rows=42")</f>
        <v>10.241099999999999</v>
      </c>
      <c r="HU5">
        <f>_xll.BDH(HU$1,$A$1,"CQ12004","","Dir=V","Dts=H","Sort=D","Quote=C","QtTyp=Y","Days=T","Per=cq","DtFmt=D","UseDPDF=Y","cols=1;rows=36")</f>
        <v>5.2694000000000001</v>
      </c>
      <c r="HV5">
        <f>_xll.BDH(HV$1,$A$1,"CQ12004","","Dir=V","Dts=H","Sort=D","Quote=C","QtTyp=Y","Days=T","Per=cq","DtFmt=D","UseDPDF=Y","cols=1;rows=6")</f>
        <v>-1.2821</v>
      </c>
      <c r="HW5">
        <f>_xll.BDH(HW$1,$A$1,"CQ12004","","Dir=V","Dts=H","Sort=D","Quote=C","QtTyp=Y","Days=T","Per=cq","DtFmt=D","UseDPDF=Y","cols=1;rows=42")</f>
        <v>10.737299999999999</v>
      </c>
      <c r="HX5">
        <f>_xll.BDH(HX$1,$A$1,"CQ12004","","Dir=V","Dts=H","Sort=D","Quote=C","QtTyp=Y","Days=T","Per=cq","DtFmt=D","UseDPDF=Y","cols=1;rows=31")</f>
        <v>-63.5154</v>
      </c>
      <c r="HY5">
        <f>_xll.BDH(HY$1,$A$1,"CQ12004","","Dir=V","Dts=H","Sort=D","Quote=C","QtTyp=Y","Days=T","Per=cq","DtFmt=D","UseDPDF=Y","cols=1;rows=42")</f>
        <v>18.174900000000001</v>
      </c>
      <c r="HZ5">
        <f>_xll.BDH(HZ$1,$A$1,"CQ12004","","Dir=V","Dts=H","Sort=D","Quote=C","QtTyp=Y","Days=T","Per=cq","DtFmt=D","UseDPDF=Y","cols=1;rows=42")</f>
        <v>-80.240099999999998</v>
      </c>
      <c r="IA5">
        <f>_xll.BDH(IA$1,$A$1,"CQ12004","","Dir=V","Dts=H","Sort=D","Quote=C","QtTyp=Y","Days=T","Per=cq","DtFmt=D","UseDPDF=Y","cols=1;rows=42")</f>
        <v>-3.4195000000000002</v>
      </c>
      <c r="IB5">
        <f>_xll.BDH(IB$1,$A$1,"CQ12004","","Dir=V","Dts=H","Sort=D","Quote=C","QtTyp=Y","Days=T","Per=cq","DtFmt=D","UseDPDF=Y","cols=1;rows=43")</f>
        <v>63.4405</v>
      </c>
      <c r="IC5">
        <f>_xll.BDH(IC$1,$A$1,"CQ12004","","Dir=V","Dts=H","Sort=D","Quote=C","QtTyp=Y","Days=T","Per=cq","DtFmt=D","UseDPDF=Y","cols=1;rows=42")</f>
        <v>14.7965</v>
      </c>
      <c r="ID5">
        <f>_xll.BDH(ID$1,$A$1,"CQ12004","","Dir=V","Dts=H","Sort=D","Quote=C","QtTyp=Y","Days=T","Per=cq","DtFmt=D","UseDPDF=Y","cols=1;rows=40")</f>
        <v>-24.0045</v>
      </c>
      <c r="IE5">
        <f>_xll.BDH(IE$1,$A$1,"CQ12004","","Dir=V","Dts=H","Sort=D","Quote=C","QtTyp=Y","Days=T","Per=cq","DtFmt=D","UseDPDF=Y","cols=1;rows=42")</f>
        <v>11.9541</v>
      </c>
      <c r="IF5">
        <f>_xll.BDH(IF$1,$A$1,"CQ12004","","Dir=V","Dts=H","Sort=D","Quote=C","QtTyp=Y","Days=T","Per=cq","DtFmt=D","UseDPDF=Y","cols=1;rows=42")</f>
        <v>7.91</v>
      </c>
      <c r="IG5">
        <f>_xll.BDH(IG$1,$A$1,"CQ12004","","Dir=V","Dts=H","Sort=D","Quote=C","QtTyp=Y","Days=T","Per=cq","DtFmt=D","UseDPDF=Y","cols=1;rows=42")</f>
        <v>10.7841</v>
      </c>
      <c r="IH5">
        <f>_xll.BDH(IH$1,$A$1,"CQ12004","","Dir=V","Dts=H","Sort=D","Quote=C","QtTyp=Y","Days=T","Per=cq","DtFmt=D","UseDPDF=Y","cols=1;rows=42")</f>
        <v>11.830299999999999</v>
      </c>
      <c r="II5">
        <f>_xll.BDH(II$1,$A$1,"CQ12004","","Dir=V","Dts=H","Sort=D","Quote=C","QtTyp=Y","Days=T","Per=cq","DtFmt=D","UseDPDF=Y","cols=1;rows=42")</f>
        <v>-35.080500000000001</v>
      </c>
      <c r="IJ5">
        <f>_xll.BDH(IJ$1,$A$1,"CQ12004","","Dir=V","Dts=H","Sort=D","Quote=C","QtTyp=Y","Days=T","Per=cq","DtFmt=D","UseDPDF=Y","cols=1;rows=42")</f>
        <v>5.7313000000000001</v>
      </c>
      <c r="IK5">
        <f>_xll.BDH(IK$1,$A$1,"CQ12004","","Dir=V","Dts=H","Sort=D","Quote=C","QtTyp=Y","Days=T","Per=cq","DtFmt=D","UseDPDF=Y","cols=1;rows=40")</f>
        <v>-17.373999999999999</v>
      </c>
      <c r="IL5">
        <f>_xll.BDH(IL$1,$A$1,"CQ12004","","Dir=V","Dts=H","Sort=D","Quote=C","QtTyp=Y","Days=T","Per=cq","DtFmt=D","UseDPDF=Y","cols=1;rows=12")</f>
        <v>-6201.9471000000003</v>
      </c>
      <c r="IM5">
        <f>_xll.BDH(IM$1,$A$1,"CQ12004","","Dir=V","Dts=H","Sort=D","Quote=C","QtTyp=Y","Days=T","Per=cq","DtFmt=D","UseDPDF=Y","cols=1;rows=8")</f>
        <v>-22.012799999999999</v>
      </c>
      <c r="IN5">
        <f>_xll.BDH(IN$1,$A$1,"CQ12004","","Dir=V","Dts=H","Sort=D","Quote=C","QtTyp=Y","Days=T","Per=cq","DtFmt=D","UseDPDF=Y","cols=1;rows=41")</f>
        <v>-1.7839</v>
      </c>
      <c r="IO5">
        <f>_xll.BDH(IO$1,$A$1,"CQ12004","","Dir=V","Dts=H","Sort=D","Quote=C","QtTyp=Y","Days=T","Per=cq","DtFmt=D","UseDPDF=Y","cols=1;rows=42")</f>
        <v>31.503499999999999</v>
      </c>
      <c r="IP5">
        <f>_xll.BDH(IP$1,$A$1,"CQ12004","","Dir=V","Dts=H","Sort=D","Quote=C","QtTyp=Y","Days=T","Per=cq","DtFmt=D","UseDPDF=Y","cols=1;rows=38")</f>
        <v>39.015799999999999</v>
      </c>
      <c r="IQ5">
        <f>_xll.BDH(IQ$1,$A$1,"CQ12004","","Dir=V","Dts=H","Sort=D","Quote=C","QtTyp=Y","Days=T","Per=cq","DtFmt=D","UseDPDF=Y","cols=1;rows=41")</f>
        <v>1.554</v>
      </c>
      <c r="IR5">
        <f>_xll.BDH(IR$1,$A$1,"CQ12004","","Dir=V","Dts=H","Sort=D","Quote=C","QtTyp=Y","Days=T","Per=cq","DtFmt=D","UseDPDF=Y","cols=1;rows=22")</f>
        <v>-12.588200000000001</v>
      </c>
      <c r="IS5">
        <f>_xll.BDH(IS$1,$A$1,"CQ12004","","Dir=V","Dts=H","Sort=D","Quote=C","QtTyp=Y","Days=T","Per=cq","DtFmt=D","UseDPDF=Y","cols=1;rows=42")</f>
        <v>9.7815999999999992</v>
      </c>
      <c r="IT5">
        <f>_xll.BDH(IT$1,$A$1,"CQ12004","","Dir=V","Dts=H","Sort=D","Quote=C","QtTyp=Y","Days=T","Per=cq","DtFmt=D","UseDPDF=Y","cols=1;rows=42")</f>
        <v>2.0434000000000001</v>
      </c>
      <c r="IU5">
        <f>_xll.BDH(IU$1,$A$1,"CQ12004","","Dir=V","Dts=H","Sort=D","Quote=C","QtTyp=Y","Days=T","Per=cq","DtFmt=D","UseDPDF=Y","cols=1;rows=42")</f>
        <v>8.8560999999999996</v>
      </c>
      <c r="IV5">
        <f>_xll.BDH(IV$1,$A$1,"CQ12004","","Dir=V","Dts=H","Sort=D","Quote=C","QtTyp=Y","Days=T","Per=cq","DtFmt=D","UseDPDF=Y","cols=1;rows=42")</f>
        <v>-12.758800000000001</v>
      </c>
      <c r="IW5">
        <f>_xll.BDH(IW$1,$A$1,"CQ12004","","Dir=V","Dts=H","Sort=D","Quote=C","QtTyp=Y","Days=T","Per=cq","DtFmt=D","UseDPDF=Y","cols=1;rows=42")</f>
        <v>4.5443999999999996</v>
      </c>
      <c r="IX5">
        <f>_xll.BDH(IX$1,$A$1,"CQ12004","","Dir=V","Dts=H","Sort=D","Quote=C","QtTyp=Y","Days=T","Per=cq","DtFmt=D","UseDPDF=Y","cols=1;rows=42")</f>
        <v>1.3176000000000001</v>
      </c>
      <c r="IY5">
        <f>_xll.BDH(IY$1,$A$1,"CQ12004","","Dir=V","Dts=H","Sort=D","Quote=C","QtTyp=Y","Days=T","Per=cq","DtFmt=D","UseDPDF=Y","cols=1;rows=42")</f>
        <v>16.098199999999999</v>
      </c>
      <c r="IZ5">
        <f>_xll.BDH(IZ$1,$A$1,"CQ12004","","Dir=V","Dts=H","Sort=D","Quote=C","QtTyp=Y","Days=T","Per=cq","DtFmt=D","UseDPDF=Y","cols=1;rows=41")</f>
        <v>-7.1136999999999997</v>
      </c>
      <c r="JA5">
        <f>_xll.BDH(JA$1,$A$1,"CQ12004","","Dir=V","Dts=H","Sort=D","Quote=C","QtTyp=Y","Days=T","Per=cq","DtFmt=D","UseDPDF=Y","cols=1;rows=8")</f>
        <v>-76.743799999999993</v>
      </c>
      <c r="JB5">
        <f>_xll.BDH(JB$1,$A$1,"CQ12004","","Dir=V","Dts=H","Sort=D","Quote=C","QtTyp=Y","Days=T","Per=cq","DtFmt=D","UseDPDF=Y","cols=1;rows=43")</f>
        <v>27.352</v>
      </c>
      <c r="JC5">
        <f>_xll.BDH(JC$1,$A$1,"CQ12004","","Dir=V","Dts=H","Sort=D","Quote=C","QtTyp=Y","Days=T","Per=cq","DtFmt=D","UseDPDF=Y","cols=1;rows=18")</f>
        <v>-26.266200000000001</v>
      </c>
      <c r="JD5">
        <f>_xll.BDH(JD$1,$A$1,"CQ12004","","Dir=V","Dts=H","Sort=D","Quote=C","QtTyp=Y","Days=T","Per=cq","DtFmt=D","UseDPDF=Y","cols=1;rows=42")</f>
        <v>16.155200000000001</v>
      </c>
      <c r="JE5">
        <f>_xll.BDH(JE$1,$A$1,"CQ12004","","Dir=V","Dts=H","Sort=D","Quote=C","QtTyp=Y","Days=T","Per=cq","DtFmt=D","UseDPDF=Y","cols=1;rows=42")</f>
        <v>2.8254999999999999</v>
      </c>
      <c r="JF5">
        <f>_xll.BDH(JF$1,$A$1,"CQ12004","","Dir=V","Dts=H","Sort=D","Quote=C","QtTyp=Y","Days=T","Per=cq","DtFmt=D","UseDPDF=Y","cols=1;rows=42")</f>
        <v>2.8254999999999999</v>
      </c>
      <c r="JG5">
        <f>_xll.BDH(JG$1,$A$1,"CQ12004","","Dir=V","Dts=H","Sort=D","Quote=C","QtTyp=Y","Days=T","Per=cq","DtFmt=D","UseDPDF=Y","cols=1;rows=18")</f>
        <v>-5.3192000000000004</v>
      </c>
      <c r="JH5">
        <f>_xll.BDH(JH$1,$A$1,"CQ12004","","Dir=V","Dts=H","Sort=D","Quote=C","QtTyp=Y","Days=T","Per=cq","DtFmt=D","UseDPDF=Y","cols=1;rows=42")</f>
        <v>4.5174000000000003</v>
      </c>
      <c r="JI5">
        <f>_xll.BDH(JI$1,$A$1,"CQ12004","","Dir=V","Dts=H","Sort=D","Quote=C","QtTyp=Y","Days=T","Per=cq","DtFmt=D","UseDPDF=Y","cols=1;rows=42")</f>
        <v>30.4878</v>
      </c>
      <c r="JJ5">
        <f>_xll.BDH(JJ$1,$A$1,"CQ12004","","Dir=V","Dts=H","Sort=D","Quote=C","QtTyp=Y","Days=T","Per=cq","DtFmt=D","UseDPDF=Y","cols=1;rows=42")</f>
        <v>6.5778999999999996</v>
      </c>
      <c r="JK5">
        <f>_xll.BDH(JK$1,$A$1,"CQ12004","","Dir=V","Dts=H","Sort=D","Quote=C","QtTyp=Y","Days=T","Per=cq","DtFmt=D","UseDPDF=Y","cols=1;rows=42")</f>
        <v>-32.896700000000003</v>
      </c>
      <c r="JL5">
        <f>_xll.BDH(JL$1,$A$1,"CQ12004","","Dir=V","Dts=H","Sort=D","Quote=C","QtTyp=Y","Days=T","Per=cq","DtFmt=D","UseDPDF=Y","cols=1;rows=18")</f>
        <v>5.5415000000000001</v>
      </c>
      <c r="JM5">
        <f>_xll.BDH(JM$1,$A$1,"CQ12004","","Dir=V","Dts=H","Sort=D","Quote=C","QtTyp=Y","Days=T","Per=cq","DtFmt=D","UseDPDF=Y","cols=1;rows=6")</f>
        <v>-2.2023000000000001</v>
      </c>
      <c r="JN5">
        <f>_xll.BDH(JN$1,$A$1,"CQ12004","","Dir=V","Dts=H","Sort=D","Quote=C","QtTyp=Y","Days=T","Per=cq","DtFmt=D","UseDPDF=Y","cols=1;rows=42")</f>
        <v>-42.246899999999997</v>
      </c>
      <c r="JO5">
        <f>_xll.BDH(JO$1,$A$1,"CQ12004","","Dir=V","Dts=H","Sort=D","Quote=C","QtTyp=Y","Days=T","Per=cq","DtFmt=D","UseDPDF=Y","cols=1;rows=42")</f>
        <v>-67.575000000000003</v>
      </c>
      <c r="JP5">
        <f>_xll.BDH(JP$1,$A$1,"CQ12004","","Dir=V","Dts=H","Sort=D","Quote=C","QtTyp=Y","Days=T","Per=cq","DtFmt=D","UseDPDF=Y","cols=1;rows=42")</f>
        <v>-14.8687</v>
      </c>
      <c r="JQ5">
        <f>_xll.BDH(JQ$1,$A$1,"CQ12004","","Dir=V","Dts=H","Sort=D","Quote=C","QtTyp=Y","Days=T","Per=cq","DtFmt=D","UseDPDF=Y","cols=1;rows=42")</f>
        <v>26.273599999999998</v>
      </c>
      <c r="JR5">
        <f>_xll.BDH(JR$1,$A$1,"CQ12004","","Dir=V","Dts=H","Sort=D","Quote=C","QtTyp=Y","Days=T","Per=cq","DtFmt=D","UseDPDF=Y","cols=1;rows=42")</f>
        <v>6.11</v>
      </c>
      <c r="JS5">
        <f>_xll.BDH(JS$1,$A$1,"CQ12004","","Dir=V","Dts=H","Sort=D","Quote=C","QtTyp=Y","Days=T","Per=cq","DtFmt=D","UseDPDF=Y","cols=1;rows=18")</f>
        <v>-9.4097000000000008</v>
      </c>
      <c r="JT5">
        <f>_xll.BDH(JT$1,$A$1,"CQ12004","","Dir=V","Dts=H","Sort=D","Quote=C","QtTyp=Y","Days=T","Per=cq","DtFmt=D","UseDPDF=Y","cols=1;rows=42")</f>
        <v>-46.128599999999999</v>
      </c>
      <c r="JU5">
        <f>_xll.BDH(JU$1,$A$1,"CQ12004","","Dir=V","Dts=H","Sort=D","Quote=C","QtTyp=Y","Days=T","Per=cq","DtFmt=D","UseDPDF=Y","cols=1;rows=18")</f>
        <v>-8.3346999999999998</v>
      </c>
      <c r="JV5">
        <f>_xll.BDH(JV$1,$A$1,"CQ12004","","Dir=V","Dts=H","Sort=D","Quote=C","QtTyp=Y","Days=T","Per=cq","DtFmt=D","UseDPDF=Y","cols=1;rows=42")</f>
        <v>5.1938000000000004</v>
      </c>
      <c r="JW5" t="str">
        <f>_xll.BDH(JW$1,$A$1,"CQ12004","","Dir=V","Dts=H","Sort=D","Quote=C","QtTyp=Y","Days=T","Per=cq","DtFmt=D","UseDPDF=Y")</f>
        <v>#N/A N/A</v>
      </c>
      <c r="JX5">
        <f>_xll.BDH(JX$1,$A$1,"CQ12004","","Dir=V","Dts=H","Sort=D","Quote=C","QtTyp=Y","Days=T","Per=cq","DtFmt=D","UseDPDF=Y","cols=1;rows=42")</f>
        <v>14.5801</v>
      </c>
      <c r="JY5">
        <f>_xll.BDH(JY$1,$A$1,"CQ12004","","Dir=V","Dts=H","Sort=D","Quote=C","QtTyp=Y","Days=T","Per=cq","DtFmt=D","UseDPDF=Y","cols=1;rows=32")</f>
        <v>4.7214999999999998</v>
      </c>
      <c r="JZ5">
        <f>_xll.BDH(JZ$1,$A$1,"CQ12004","","Dir=V","Dts=H","Sort=D","Quote=C","QtTyp=Y","Days=T","Per=cq","DtFmt=D","UseDPDF=Y","cols=1;rows=14")</f>
        <v>-9.3251000000000008</v>
      </c>
      <c r="KA5">
        <f>_xll.BDH(KA$1,$A$1,"CQ12004","","Dir=V","Dts=H","Sort=D","Quote=C","QtTyp=Y","Days=T","Per=cq","DtFmt=D","UseDPDF=Y","cols=1;rows=27")</f>
        <v>-70.350399999999993</v>
      </c>
      <c r="KB5">
        <f>_xll.BDH(KB$1,$A$1,"CQ12004","","Dir=V","Dts=H","Sort=D","Quote=C","QtTyp=Y","Days=T","Per=cq","DtFmt=D","UseDPDF=Y","cols=1;rows=4")</f>
        <v>9.4966000000000008</v>
      </c>
      <c r="KC5">
        <f>_xll.BDH(KC$1,$A$1,"CQ12004","","Dir=V","Dts=H","Sort=D","Quote=C","QtTyp=Y","Days=T","Per=cq","DtFmt=D","UseDPDF=Y","cols=1;rows=42")</f>
        <v>25.498999999999999</v>
      </c>
      <c r="KD5">
        <f>_xll.BDH(KD$1,$A$1,"CQ12004","","Dir=V","Dts=H","Sort=D","Quote=C","QtTyp=Y","Days=T","Per=cq","DtFmt=D","UseDPDF=Y","cols=1;rows=42")</f>
        <v>3.3231999999999999</v>
      </c>
      <c r="KE5">
        <f>_xll.BDH(KE$1,$A$1,"CQ12004","","Dir=V","Dts=H","Sort=D","Quote=C","QtTyp=Y","Days=T","Per=cq","DtFmt=D","UseDPDF=Y","cols=1;rows=42")</f>
        <v>9.3308999999999997</v>
      </c>
      <c r="KF5">
        <f>_xll.BDH(KF$1,$A$1,"CQ12004","","Dir=V","Dts=H","Sort=D","Quote=C","QtTyp=Y","Days=T","Per=cq","DtFmt=D","UseDPDF=Y","cols=1;rows=42")</f>
        <v>5.3342000000000001</v>
      </c>
      <c r="KG5">
        <f>_xll.BDH(KG$1,$A$1,"CQ12004","","Dir=V","Dts=H","Sort=D","Quote=C","QtTyp=Y","Days=T","Per=cq","DtFmt=D","UseDPDF=Y","cols=1;rows=42")</f>
        <v>0.86350000000000005</v>
      </c>
      <c r="KH5">
        <f>_xll.BDH(KH$1,$A$1,"CQ12004","","Dir=V","Dts=H","Sort=D","Quote=C","QtTyp=Y","Days=T","Per=cq","DtFmt=D","UseDPDF=Y","cols=1;rows=26")</f>
        <v>-0.60899999999999999</v>
      </c>
      <c r="KI5">
        <f>_xll.BDH(KI$1,$A$1,"CQ12004","","Dir=V","Dts=H","Sort=D","Quote=C","QtTyp=Y","Days=T","Per=cq","DtFmt=D","UseDPDF=Y","cols=1;rows=42")</f>
        <v>-17.377500000000001</v>
      </c>
      <c r="KJ5">
        <f>_xll.BDH(KJ$1,$A$1,"CQ12004","","Dir=V","Dts=H","Sort=D","Quote=C","QtTyp=Y","Days=T","Per=cq","DtFmt=D","UseDPDF=Y","cols=1;rows=42")</f>
        <v>-78.335999999999999</v>
      </c>
      <c r="KK5">
        <f>_xll.BDH(KK$1,$A$1,"CQ12004","","Dir=V","Dts=H","Sort=D","Quote=C","QtTyp=Y","Days=T","Per=cq","DtFmt=D","UseDPDF=Y","cols=1;rows=42")</f>
        <v>15.1343</v>
      </c>
      <c r="KL5">
        <f>_xll.BDH(KL$1,$A$1,"CQ12004","","Dir=V","Dts=H","Sort=D","Quote=C","QtTyp=Y","Days=T","Per=cq","DtFmt=D","UseDPDF=Y","cols=1;rows=42")</f>
        <v>-13.5366</v>
      </c>
      <c r="KM5">
        <f>_xll.BDH(KM$1,$A$1,"CQ12004","","Dir=V","Dts=H","Sort=D","Quote=C","QtTyp=Y","Days=T","Per=cq","DtFmt=D","UseDPDF=Y","cols=1;rows=42")</f>
        <v>0.42270000000000002</v>
      </c>
      <c r="KN5">
        <f>_xll.BDH(KN$1,$A$1,"CQ12004","","Dir=V","Dts=H","Sort=D","Quote=C","QtTyp=Y","Days=T","Per=cq","DtFmt=D","UseDPDF=Y","cols=1;rows=36")</f>
        <v>-7.7158999999999995</v>
      </c>
      <c r="KO5">
        <f>_xll.BDH(KO$1,$A$1,"CQ12004","","Dir=V","Dts=H","Sort=D","Quote=C","QtTyp=Y","Days=T","Per=cq","DtFmt=D","UseDPDF=Y","cols=1;rows=43")</f>
        <v>6.0728999999999997</v>
      </c>
      <c r="KP5">
        <f>_xll.BDH(KP$1,$A$1,"CQ12004","","Dir=V","Dts=H","Sort=D","Quote=C","QtTyp=Y","Days=T","Per=cq","DtFmt=D","UseDPDF=Y","cols=1;rows=42")</f>
        <v>55.445300000000003</v>
      </c>
      <c r="KQ5">
        <f>_xll.BDH(KQ$1,$A$1,"CQ12004","","Dir=V","Dts=H","Sort=D","Quote=C","QtTyp=Y","Days=T","Per=cq","DtFmt=D","UseDPDF=Y","cols=1;rows=42")</f>
        <v>25.298100000000002</v>
      </c>
      <c r="KR5">
        <f>_xll.BDH(KR$1,$A$1,"CQ12004","","Dir=V","Dts=H","Sort=D","Quote=C","QtTyp=Y","Days=T","Per=cq","DtFmt=D","UseDPDF=Y","cols=1;rows=42")</f>
        <v>-66.615899999999996</v>
      </c>
      <c r="KS5">
        <f>_xll.BDH(KS$1,$A$1,"CQ12004","","Dir=V","Dts=H","Sort=D","Quote=C","QtTyp=Y","Days=T","Per=cq","DtFmt=D","UseDPDF=Y","cols=1;rows=14")</f>
        <v>15.966799999999999</v>
      </c>
      <c r="KT5">
        <f>_xll.BDH(KT$1,$A$1,"CQ12004","","Dir=V","Dts=H","Sort=D","Quote=C","QtTyp=Y","Days=T","Per=cq","DtFmt=D","UseDPDF=Y","cols=1;rows=42")</f>
        <v>-0.68340000000000001</v>
      </c>
      <c r="KU5">
        <f>_xll.BDH(KU$1,$A$1,"CQ12004","","Dir=V","Dts=H","Sort=D","Quote=C","QtTyp=Y","Days=T","Per=cq","DtFmt=D","UseDPDF=Y","cols=1;rows=41")</f>
        <v>-6.3531000000000004</v>
      </c>
      <c r="KV5">
        <f>_xll.BDH(KV$1,$A$1,"CQ12004","","Dir=V","Dts=H","Sort=D","Quote=C","QtTyp=Y","Days=T","Per=cq","DtFmt=D","UseDPDF=Y","cols=1;rows=42")</f>
        <v>-12.2575</v>
      </c>
      <c r="KW5">
        <f>_xll.BDH(KW$1,$A$1,"CQ12004","","Dir=V","Dts=H","Sort=D","Quote=C","QtTyp=Y","Days=T","Per=cq","DtFmt=D","UseDPDF=Y","cols=1;rows=18")</f>
        <v>-59.4375</v>
      </c>
      <c r="KX5">
        <f>_xll.BDH(KX$1,$A$1,"CQ12004","","Dir=V","Dts=H","Sort=D","Quote=C","QtTyp=Y","Days=T","Per=cq","DtFmt=D","UseDPDF=Y","cols=1;rows=26")</f>
        <v>3.2605</v>
      </c>
      <c r="KY5">
        <f>_xll.BDH(KY$1,$A$1,"CQ12004","","Dir=V","Dts=H","Sort=D","Quote=C","QtTyp=Y","Days=T","Per=cq","DtFmt=D","UseDPDF=Y","cols=1;rows=18")</f>
        <v>24.050699999999999</v>
      </c>
      <c r="KZ5">
        <f>_xll.BDH(KZ$1,$A$1,"CQ12004","","Dir=V","Dts=H","Sort=D","Quote=C","QtTyp=Y","Days=T","Per=cq","DtFmt=D","UseDPDF=Y","cols=1;rows=39")</f>
        <v>-3.2948</v>
      </c>
      <c r="LA5">
        <f>_xll.BDH(LA$1,$A$1,"CQ12004","","Dir=V","Dts=H","Sort=D","Quote=C","QtTyp=Y","Days=T","Per=cq","DtFmt=D","UseDPDF=Y","cols=1;rows=42")</f>
        <v>-28.428999999999998</v>
      </c>
      <c r="LB5">
        <f>_xll.BDH(LB$1,$A$1,"CQ12004","","Dir=V","Dts=H","Sort=D","Quote=C","QtTyp=Y","Days=T","Per=cq","DtFmt=D","UseDPDF=Y")</f>
        <v>-4.4207000000000001</v>
      </c>
      <c r="LC5">
        <f>_xll.BDH(LC$1,$A$1,"CQ12004","","Dir=V","Dts=H","Sort=D","Quote=C","QtTyp=Y","Days=T","Per=cq","DtFmt=D","UseDPDF=Y","cols=1;rows=35")</f>
        <v>1.1941999999999999</v>
      </c>
      <c r="LD5">
        <f>_xll.BDH(LD$1,$A$1,"CQ12004","","Dir=V","Dts=H","Sort=D","Quote=C","QtTyp=Y","Days=T","Per=cq","DtFmt=D","UseDPDF=Y","cols=1;rows=32")</f>
        <v>6.1999000000000004</v>
      </c>
      <c r="LE5">
        <f>_xll.BDH(LE$1,$A$1,"CQ12004","","Dir=V","Dts=H","Sort=D","Quote=C","QtTyp=Y","Days=T","Per=cq","DtFmt=D","UseDPDF=Y","cols=1;rows=42")</f>
        <v>-4210.6666999999998</v>
      </c>
      <c r="LF5">
        <f>_xll.BDH(LF$1,$A$1,"CQ12004","","Dir=V","Dts=H","Sort=D","Quote=C","QtTyp=Y","Days=T","Per=cq","DtFmt=D","UseDPDF=Y","cols=1;rows=42")</f>
        <v>-2.8694999999999999</v>
      </c>
      <c r="LG5">
        <f>_xll.BDH(LG$1,$A$1,"CQ12004","","Dir=V","Dts=H","Sort=D","Quote=C","QtTyp=Y","Days=T","Per=cq","DtFmt=D","UseDPDF=Y","cols=1;rows=42")</f>
        <v>3.2534000000000001</v>
      </c>
      <c r="LH5">
        <f>_xll.BDH(LH$1,$A$1,"CQ12004","","Dir=V","Dts=H","Sort=D","Quote=C","QtTyp=Y","Days=T","Per=cq","DtFmt=D","UseDPDF=Y","cols=1;rows=42")</f>
        <v>18.559100000000001</v>
      </c>
      <c r="LI5">
        <f>_xll.BDH(LI$1,$A$1,"CQ12004","","Dir=V","Dts=H","Sort=D","Quote=C","QtTyp=Y","Days=T","Per=cq","DtFmt=D","UseDPDF=Y","cols=1;rows=17")</f>
        <v>-13.0131</v>
      </c>
      <c r="LJ5">
        <f>_xll.BDH(LJ$1,$A$1,"CQ12004","","Dir=V","Dts=H","Sort=D","Quote=C","QtTyp=Y","Days=T","Per=cq","DtFmt=D","UseDPDF=Y","cols=1;rows=42")</f>
        <v>12.498699999999999</v>
      </c>
      <c r="LK5">
        <f>_xll.BDH(LK$1,$A$1,"CQ12004","","Dir=V","Dts=H","Sort=D","Quote=C","QtTyp=Y","Days=T","Per=cq","DtFmt=D","UseDPDF=Y","cols=1;rows=34")</f>
        <v>13.3725</v>
      </c>
      <c r="LL5">
        <f>_xll.BDH(LL$1,$A$1,"CQ12004","","Dir=V","Dts=H","Sort=D","Quote=C","QtTyp=Y","Days=T","Per=cq","DtFmt=D","UseDPDF=Y","cols=1;rows=42")</f>
        <v>12.8834</v>
      </c>
      <c r="LM5">
        <f>_xll.BDH(LM$1,$A$1,"CQ12004","","Dir=V","Dts=H","Sort=D","Quote=C","QtTyp=Y","Days=T","Per=cq","DtFmt=D","UseDPDF=Y","cols=1;rows=42")</f>
        <v>27.700800000000001</v>
      </c>
      <c r="LN5" t="str">
        <f>_xll.BDH(LN$1,$A$1,"CQ12004","","Dir=V","Dts=H","Sort=D","Quote=C","QtTyp=Y","Days=T","Per=cq","DtFmt=D","UseDPDF=Y")</f>
        <v>#N/A N/A</v>
      </c>
      <c r="LO5">
        <f>_xll.BDH(LO$1,$A$1,"CQ12004","","Dir=V","Dts=H","Sort=D","Quote=C","QtTyp=Y","Days=T","Per=cq","DtFmt=D","UseDPDF=Y","cols=1;rows=42")</f>
        <v>-26.4772</v>
      </c>
      <c r="LP5">
        <f>_xll.BDH(LP$1,$A$1,"CQ12004","","Dir=V","Dts=H","Sort=D","Quote=C","QtTyp=Y","Days=T","Per=cq","DtFmt=D","UseDPDF=Y","cols=1;rows=22")</f>
        <v>0.3322</v>
      </c>
      <c r="LQ5">
        <f>_xll.BDH(LQ$1,$A$1,"CQ12004","","Dir=V","Dts=H","Sort=D","Quote=C","QtTyp=Y","Days=T","Per=cq","DtFmt=D","UseDPDF=Y","cols=1;rows=42")</f>
        <v>0.98970000000000002</v>
      </c>
      <c r="LR5">
        <f>_xll.BDH(LR$1,$A$1,"CQ12004","","Dir=V","Dts=H","Sort=D","Quote=C","QtTyp=Y","Days=T","Per=cq","DtFmt=D","UseDPDF=Y","cols=1;rows=42")</f>
        <v>3.6429999999999998</v>
      </c>
      <c r="LS5">
        <f>_xll.BDH(LS$1,$A$1,"CQ12004","","Dir=V","Dts=H","Sort=D","Quote=C","QtTyp=Y","Days=T","Per=cq","DtFmt=D","UseDPDF=Y","cols=1;rows=42")</f>
        <v>6.9940999999999995</v>
      </c>
      <c r="LT5">
        <f>_xll.BDH(LT$1,$A$1,"CQ12004","","Dir=V","Dts=H","Sort=D","Quote=C","QtTyp=Y","Days=T","Per=cq","DtFmt=D","UseDPDF=Y","cols=1;rows=42")</f>
        <v>31.3385</v>
      </c>
      <c r="LU5">
        <f>_xll.BDH(LU$1,$A$1,"CQ12004","","Dir=V","Dts=H","Sort=D","Quote=C","QtTyp=Y","Days=T","Per=cq","DtFmt=D","UseDPDF=Y","cols=1;rows=42")</f>
        <v>29.829899999999999</v>
      </c>
      <c r="LV5">
        <f>_xll.BDH(LV$1,$A$1,"CQ12004","","Dir=V","Dts=H","Sort=D","Quote=C","QtTyp=Y","Days=T","Per=cq","DtFmt=D","UseDPDF=Y","cols=1;rows=18")</f>
        <v>-2.0032999999999999</v>
      </c>
      <c r="LW5">
        <f>_xll.BDH(LW$1,$A$1,"CQ12004","","Dir=V","Dts=H","Sort=D","Quote=C","QtTyp=Y","Days=T","Per=cq","DtFmt=D","UseDPDF=Y","cols=1;rows=42")</f>
        <v>17.830300000000001</v>
      </c>
      <c r="LX5">
        <f>_xll.BDH(LX$1,$A$1,"CQ12004","","Dir=V","Dts=H","Sort=D","Quote=C","QtTyp=Y","Days=T","Per=cq","DtFmt=D","UseDPDF=Y","cols=1;rows=42")</f>
        <v>9.3346999999999998</v>
      </c>
      <c r="LY5">
        <f>_xll.BDH(LY$1,$A$1,"CQ12004","","Dir=V","Dts=H","Sort=D","Quote=C","QtTyp=Y","Days=T","Per=cq","DtFmt=D","UseDPDF=Y","cols=1;rows=43")</f>
        <v>6.9640000000000004</v>
      </c>
      <c r="LZ5">
        <f>_xll.BDH(LZ$1,$A$1,"CQ12004","","Dir=V","Dts=H","Sort=D","Quote=C","QtTyp=Y","Days=T","Per=cq","DtFmt=D","UseDPDF=Y","cols=1;rows=42")</f>
        <v>-191.6902</v>
      </c>
      <c r="MA5">
        <f>_xll.BDH(MA$1,$A$1,"CQ12004","","Dir=V","Dts=H","Sort=D","Quote=C","QtTyp=Y","Days=T","Per=cq","DtFmt=D","UseDPDF=Y","cols=1;rows=42")</f>
        <v>2.7528000000000001</v>
      </c>
      <c r="MB5">
        <f>_xll.BDH(MB$1,$A$1,"CQ12004","","Dir=V","Dts=H","Sort=D","Quote=C","QtTyp=Y","Days=T","Per=cq","DtFmt=D","UseDPDF=Y","cols=1;rows=43")</f>
        <v>8.0119000000000007</v>
      </c>
      <c r="MC5">
        <f>_xll.BDH(MC$1,$A$1,"CQ12004","","Dir=V","Dts=H","Sort=D","Quote=C","QtTyp=Y","Days=T","Per=cq","DtFmt=D","UseDPDF=Y","cols=1;rows=22")</f>
        <v>30.959800000000001</v>
      </c>
      <c r="MD5">
        <f>_xll.BDH(MD$1,$A$1,"CQ12004","","Dir=V","Dts=H","Sort=D","Quote=C","QtTyp=Y","Days=T","Per=cq","DtFmt=D","UseDPDF=Y","cols=1;rows=42")</f>
        <v>3.2052999999999998</v>
      </c>
      <c r="ME5">
        <f>_xll.BDH(ME$1,$A$1,"CQ12004","","Dir=V","Dts=H","Sort=D","Quote=C","QtTyp=Y","Days=T","Per=cq","DtFmt=D","UseDPDF=Y","cols=1;rows=10")</f>
        <v>-29.419599999999999</v>
      </c>
      <c r="MF5">
        <f>_xll.BDH(MF$1,$A$1,"CQ12004","","Dir=V","Dts=H","Sort=D","Quote=C","QtTyp=Y","Days=T","Per=cq","DtFmt=D","UseDPDF=Y","cols=1;rows=43")</f>
        <v>0.53169999999999995</v>
      </c>
      <c r="MG5">
        <f>_xll.BDH(MG$1,$A$1,"CQ12004","","Dir=V","Dts=H","Sort=D","Quote=C","QtTyp=Y","Days=T","Per=cq","DtFmt=D","UseDPDF=Y","cols=1;rows=42")</f>
        <v>1.0745</v>
      </c>
      <c r="MH5">
        <f>_xll.BDH(MH$1,$A$1,"CQ12004","","Dir=V","Dts=H","Sort=D","Quote=C","QtTyp=Y","Days=T","Per=cq","DtFmt=D","UseDPDF=Y","cols=1;rows=10")</f>
        <v>5.8436000000000003</v>
      </c>
      <c r="MI5">
        <f>_xll.BDH(MI$1,$A$1,"CQ12004","","Dir=V","Dts=H","Sort=D","Quote=C","QtTyp=Y","Days=T","Per=cq","DtFmt=D","UseDPDF=Y","cols=1;rows=42")</f>
        <v>5.1844999999999999</v>
      </c>
      <c r="MJ5">
        <f>_xll.BDH(MJ$1,$A$1,"CQ12004","","Dir=V","Dts=H","Sort=D","Quote=C","QtTyp=Y","Days=T","Per=cq","DtFmt=D","UseDPDF=Y","cols=1;rows=20")</f>
        <v>33.840800000000002</v>
      </c>
      <c r="MK5">
        <f>_xll.BDH(MK$1,$A$1,"CQ12004","","Dir=V","Dts=H","Sort=D","Quote=C","QtTyp=Y","Days=T","Per=cq","DtFmt=D","UseDPDF=Y","cols=1;rows=42")</f>
        <v>6.0742000000000003</v>
      </c>
      <c r="ML5">
        <f>_xll.BDH(ML$1,$A$1,"CQ12004","","Dir=V","Dts=H","Sort=D","Quote=C","QtTyp=Y","Days=T","Per=cq","DtFmt=D","UseDPDF=Y","cols=1;rows=42")</f>
        <v>-11.084</v>
      </c>
      <c r="MM5">
        <f>_xll.BDH(MM$1,$A$1,"CQ12004","","Dir=V","Dts=H","Sort=D","Quote=C","QtTyp=Y","Days=T","Per=cq","DtFmt=D","UseDPDF=Y","cols=1;rows=42")</f>
        <v>-0.73080000000000001</v>
      </c>
      <c r="MN5">
        <f>_xll.BDH(MN$1,$A$1,"CQ12004","","Dir=V","Dts=H","Sort=D","Quote=C","QtTyp=Y","Days=T","Per=cq","DtFmt=D","UseDPDF=Y","cols=1;rows=39")</f>
        <v>68.735600000000005</v>
      </c>
      <c r="MO5">
        <f>_xll.BDH(MO$1,$A$1,"CQ12004","","Dir=V","Dts=H","Sort=D","Quote=C","QtTyp=Y","Days=T","Per=cq","DtFmt=D","UseDPDF=Y","cols=1;rows=10")</f>
        <v>-18.516400000000001</v>
      </c>
      <c r="MP5">
        <f>_xll.BDH(MP$1,$A$1,"CQ12004","","Dir=V","Dts=H","Sort=D","Quote=C","QtTyp=Y","Days=T","Per=cq","DtFmt=D","UseDPDF=Y","cols=1;rows=42")</f>
        <v>16.044799999999999</v>
      </c>
      <c r="MQ5">
        <f>_xll.BDH(MQ$1,$A$1,"CQ12004","","Dir=V","Dts=H","Sort=D","Quote=C","QtTyp=Y","Days=T","Per=cq","DtFmt=D","UseDPDF=Y","cols=1;rows=42")</f>
        <v>-16.579799999999999</v>
      </c>
      <c r="MR5">
        <f>_xll.BDH(MR$1,$A$1,"CQ12004","","Dir=V","Dts=H","Sort=D","Quote=C","QtTyp=Y","Days=T","Per=cq","DtFmt=D","UseDPDF=Y","cols=1;rows=31")</f>
        <v>4.1435000000000004</v>
      </c>
      <c r="MS5">
        <f>_xll.BDH(MS$1,$A$1,"CQ12004","","Dir=V","Dts=H","Sort=D","Quote=C","QtTyp=Y","Days=T","Per=cq","DtFmt=D","UseDPDF=Y","cols=1;rows=43")</f>
        <v>54.7012</v>
      </c>
      <c r="MT5">
        <f>_xll.BDH(MT$1,$A$1,"CQ12004","","Dir=V","Dts=H","Sort=D","Quote=C","QtTyp=Y","Days=T","Per=cq","DtFmt=D","UseDPDF=Y","cols=1;rows=22")</f>
        <v>37.555100000000003</v>
      </c>
      <c r="MU5">
        <f>_xll.BDH(MU$1,$A$1,"CQ12004","","Dir=V","Dts=H","Sort=D","Quote=C","QtTyp=Y","Days=T","Per=cq","DtFmt=D","UseDPDF=Y","cols=1;rows=42")</f>
        <v>-0.3659</v>
      </c>
      <c r="MV5">
        <f>_xll.BDH(MV$1,$A$1,"CQ12004","","Dir=V","Dts=H","Sort=D","Quote=C","QtTyp=Y","Days=T","Per=cq","DtFmt=D","UseDPDF=Y","cols=1;rows=41")</f>
        <v>3.2067000000000001</v>
      </c>
      <c r="MW5">
        <f>_xll.BDH(MW$1,$A$1,"CQ12004","","Dir=V","Dts=H","Sort=D","Quote=C","QtTyp=Y","Days=T","Per=cq","DtFmt=D","UseDPDF=Y","cols=1;rows=10")</f>
        <v>-287.77550000000002</v>
      </c>
      <c r="MX5">
        <f>_xll.BDH(MX$1,$A$1,"CQ12004","","Dir=V","Dts=H","Sort=D","Quote=C","QtTyp=Y","Days=T","Per=cq","DtFmt=D","UseDPDF=Y","cols=1;rows=29")</f>
        <v>10.0023</v>
      </c>
      <c r="MY5">
        <f>_xll.BDH(MY$1,$A$1,"CQ12004","","Dir=V","Dts=H","Sort=D","Quote=C","QtTyp=Y","Days=T","Per=cq","DtFmt=D","UseDPDF=Y","cols=1;rows=42")</f>
        <v>-9.3071999999999999</v>
      </c>
      <c r="MZ5">
        <f>_xll.BDH(MZ$1,$A$1,"CQ12004","","Dir=V","Dts=H","Sort=D","Quote=C","QtTyp=Y","Days=T","Per=cq","DtFmt=D","UseDPDF=Y","cols=1;rows=42")</f>
        <v>-84.559299999999993</v>
      </c>
      <c r="NA5">
        <f>_xll.BDH(NA$1,$A$1,"CQ12004","","Dir=V","Dts=H","Sort=D","Quote=C","QtTyp=Y","Days=T","Per=cq","DtFmt=D","UseDPDF=Y","cols=1;rows=42")</f>
        <v>2.5853000000000002</v>
      </c>
      <c r="NB5">
        <f>_xll.BDH(NB$1,$A$1,"CQ12004","","Dir=V","Dts=H","Sort=D","Quote=C","QtTyp=Y","Days=T","Per=cq","DtFmt=D","UseDPDF=Y","cols=1;rows=36")</f>
        <v>7.4919000000000002</v>
      </c>
      <c r="NC5">
        <f>_xll.BDH(NC$1,$A$1,"CQ12004","","Dir=V","Dts=H","Sort=D","Quote=C","QtTyp=Y","Days=T","Per=cq","DtFmt=D","UseDPDF=Y","cols=1;rows=42")</f>
        <v>9.6411999999999995</v>
      </c>
      <c r="ND5">
        <f>_xll.BDH(ND$1,$A$1,"CQ12004","","Dir=V","Dts=H","Sort=D","Quote=C","QtTyp=Y","Days=T","Per=cq","DtFmt=D","UseDPDF=Y","cols=1;rows=42")</f>
        <v>5.5907</v>
      </c>
      <c r="NE5">
        <f>_xll.BDH(NE$1,$A$1,"CQ12004","","Dir=V","Dts=H","Sort=D","Quote=C","QtTyp=Y","Days=T","Per=cq","DtFmt=D","UseDPDF=Y","cols=1;rows=42")</f>
        <v>33.707000000000001</v>
      </c>
      <c r="NF5">
        <f>_xll.BDH(NF$1,$A$1,"CQ12004","","Dir=V","Dts=H","Sort=D","Quote=C","QtTyp=Y","Days=T","Per=cq","DtFmt=D","UseDPDF=Y","cols=1;rows=42")</f>
        <v>-6.4352</v>
      </c>
      <c r="NG5">
        <f>_xll.BDH(NG$1,$A$1,"CQ12004","","Dir=V","Dts=H","Sort=D","Quote=C","QtTyp=Y","Days=T","Per=cq","DtFmt=D","UseDPDF=Y","cols=1;rows=42")</f>
        <v>0.67120000000000002</v>
      </c>
      <c r="NH5">
        <f>_xll.BDH(NH$1,$A$1,"CQ12004","","Dir=V","Dts=H","Sort=D","Quote=C","QtTyp=Y","Days=T","Per=cq","DtFmt=D","UseDPDF=Y","cols=1;rows=42")</f>
        <v>2.7263000000000002</v>
      </c>
      <c r="NI5">
        <f>_xll.BDH(NI$1,$A$1,"CQ12004","","Dir=V","Dts=H","Sort=D","Quote=C","QtTyp=Y","Days=T","Per=cq","DtFmt=D","UseDPDF=Y","cols=1;rows=42")</f>
        <v>11.4641</v>
      </c>
      <c r="NJ5">
        <f>_xll.BDH(NJ$1,$A$1,"CQ12004","","Dir=V","Dts=H","Sort=D","Quote=C","QtTyp=Y","Days=T","Per=cq","DtFmt=D","UseDPDF=Y","cols=1;rows=42")</f>
        <v>12.580299999999999</v>
      </c>
      <c r="NK5">
        <f>_xll.BDH(NK$1,$A$1,"CQ12004","","Dir=V","Dts=H","Sort=D","Quote=C","QtTyp=Y","Days=T","Per=cq","DtFmt=D","UseDPDF=Y","cols=1;rows=22")</f>
        <v>-43.2136</v>
      </c>
    </row>
    <row r="6" spans="1:375" x14ac:dyDescent="0.25">
      <c r="A6" s="2">
        <v>41729</v>
      </c>
      <c r="B6">
        <v>-23.799900000000001</v>
      </c>
      <c r="C6">
        <v>0.13139999999999999</v>
      </c>
      <c r="D6">
        <v>38.433799999999998</v>
      </c>
      <c r="E6">
        <v>-18.811800000000002</v>
      </c>
      <c r="F6">
        <v>-5.4828999999999999</v>
      </c>
      <c r="G6">
        <v>1.7591000000000001</v>
      </c>
      <c r="H6">
        <v>12.662100000000001</v>
      </c>
      <c r="I6">
        <v>19.950600000000001</v>
      </c>
      <c r="J6">
        <v>-9.1999999999999993</v>
      </c>
      <c r="K6">
        <v>26.002700000000001</v>
      </c>
      <c r="L6">
        <v>-3.5003000000000002</v>
      </c>
      <c r="M6">
        <v>29.1905</v>
      </c>
      <c r="N6">
        <v>14.484</v>
      </c>
      <c r="O6">
        <v>12.3857</v>
      </c>
      <c r="P6">
        <v>6.5155000000000003</v>
      </c>
      <c r="Q6">
        <v>-35.653100000000002</v>
      </c>
      <c r="R6">
        <v>-55.356499999999997</v>
      </c>
      <c r="S6">
        <v>31.7334</v>
      </c>
      <c r="T6">
        <v>36.726700000000001</v>
      </c>
      <c r="U6">
        <v>2.6596000000000002</v>
      </c>
      <c r="V6">
        <v>29.779199999999999</v>
      </c>
      <c r="W6">
        <v>16.447099999999999</v>
      </c>
      <c r="X6">
        <v>43.916499999999999</v>
      </c>
      <c r="Y6">
        <v>0.88500000000000001</v>
      </c>
      <c r="Z6">
        <v>3.1009000000000002</v>
      </c>
      <c r="AA6">
        <v>0.27489999999999998</v>
      </c>
      <c r="AB6">
        <v>-1006.3329</v>
      </c>
      <c r="AC6">
        <v>30.296299999999999</v>
      </c>
      <c r="AD6">
        <v>-25.149799999999999</v>
      </c>
      <c r="AE6">
        <v>8.1784999999999997</v>
      </c>
      <c r="AF6">
        <v>5.9599000000000002</v>
      </c>
      <c r="AG6">
        <v>1.4095</v>
      </c>
      <c r="AH6">
        <v>-16.2319</v>
      </c>
      <c r="AI6">
        <v>-137.7559</v>
      </c>
      <c r="AJ6">
        <v>2.552</v>
      </c>
      <c r="AK6">
        <v>7.1223999999999998</v>
      </c>
      <c r="AL6">
        <v>22.963899999999999</v>
      </c>
      <c r="AM6">
        <v>-12.4709</v>
      </c>
      <c r="AN6">
        <v>19.8126</v>
      </c>
      <c r="AO6">
        <v>0.53580000000000005</v>
      </c>
      <c r="AP6">
        <v>-7.7178000000000004</v>
      </c>
      <c r="AQ6">
        <v>-4.1786000000000003</v>
      </c>
      <c r="AR6">
        <v>-28.6341</v>
      </c>
      <c r="AS6">
        <v>-38.5197</v>
      </c>
      <c r="AT6">
        <v>-60.805700000000002</v>
      </c>
      <c r="AU6">
        <v>7.2690999999999999</v>
      </c>
      <c r="AV6">
        <v>20.638100000000001</v>
      </c>
      <c r="AW6">
        <v>1.3303</v>
      </c>
      <c r="AX6">
        <v>-39.834000000000003</v>
      </c>
      <c r="AY6">
        <v>-14.975099999999999</v>
      </c>
      <c r="AZ6">
        <v>0.68589999999999995</v>
      </c>
      <c r="BA6">
        <v>-21.005099999999999</v>
      </c>
      <c r="BB6">
        <v>-79.358699999999999</v>
      </c>
      <c r="BC6">
        <v>3.7612999999999999</v>
      </c>
      <c r="BD6">
        <v>1.9031</v>
      </c>
      <c r="BE6">
        <v>-14.2234</v>
      </c>
      <c r="BF6">
        <v>29.279699999999998</v>
      </c>
      <c r="BG6">
        <v>14.693899999999999</v>
      </c>
      <c r="BH6">
        <v>9.3712</v>
      </c>
      <c r="BI6">
        <v>7.8059000000000003</v>
      </c>
      <c r="BJ6">
        <v>-6.8018000000000001</v>
      </c>
      <c r="BK6">
        <v>-0.39639999999999997</v>
      </c>
      <c r="BL6">
        <v>22.682400000000001</v>
      </c>
      <c r="BM6">
        <v>15.5989</v>
      </c>
      <c r="BN6">
        <v>13.4038</v>
      </c>
      <c r="BO6">
        <v>22.243400000000001</v>
      </c>
      <c r="BP6">
        <v>9.5745000000000005</v>
      </c>
      <c r="BQ6">
        <v>13.8879</v>
      </c>
      <c r="BR6">
        <v>18.991299999999999</v>
      </c>
      <c r="BS6">
        <v>-1217.2840000000001</v>
      </c>
      <c r="BT6">
        <v>15.6716</v>
      </c>
      <c r="BU6">
        <v>15.865399999999999</v>
      </c>
      <c r="BV6">
        <v>23.010200000000001</v>
      </c>
      <c r="BW6">
        <v>5.452</v>
      </c>
      <c r="BX6">
        <v>7.4828000000000001</v>
      </c>
      <c r="BY6">
        <v>11.8857</v>
      </c>
      <c r="BZ6">
        <v>-7.9058000000000002</v>
      </c>
      <c r="CA6">
        <v>6.8934999999999995</v>
      </c>
      <c r="CB6">
        <v>1.4618</v>
      </c>
      <c r="CC6">
        <v>23.1631</v>
      </c>
      <c r="CD6">
        <v>-22.160299999999999</v>
      </c>
      <c r="CE6">
        <v>-40.582000000000001</v>
      </c>
      <c r="CF6">
        <v>-40.582000000000001</v>
      </c>
      <c r="CG6">
        <v>-39.689700000000002</v>
      </c>
      <c r="CH6">
        <v>7.2706</v>
      </c>
      <c r="CI6">
        <v>-1.2625999999999999</v>
      </c>
      <c r="CJ6">
        <v>-78.474900000000005</v>
      </c>
      <c r="CK6">
        <v>11.1228</v>
      </c>
      <c r="CL6">
        <v>1.5931</v>
      </c>
      <c r="CM6">
        <v>-1.1383000000000001</v>
      </c>
      <c r="CN6">
        <v>-6.4809999999999999</v>
      </c>
      <c r="CO6">
        <v>6.8657000000000004</v>
      </c>
      <c r="CP6">
        <v>-0.29599999999999999</v>
      </c>
      <c r="CQ6">
        <v>-6.1144999999999996</v>
      </c>
      <c r="CR6">
        <v>-73.637500000000003</v>
      </c>
      <c r="CS6">
        <v>-14.251799999999999</v>
      </c>
      <c r="CT6">
        <v>-1.4144999999999999</v>
      </c>
      <c r="CU6">
        <v>-46.093000000000004</v>
      </c>
      <c r="CV6">
        <v>-13.974</v>
      </c>
      <c r="CW6">
        <v>2.2012999999999998</v>
      </c>
      <c r="CX6">
        <v>6.8304999999999998</v>
      </c>
      <c r="CY6">
        <v>0.45590000000000003</v>
      </c>
      <c r="CZ6">
        <v>-0.83599999999999997</v>
      </c>
      <c r="DA6">
        <v>-4.2298</v>
      </c>
      <c r="DB6">
        <v>-38.652700000000003</v>
      </c>
      <c r="DC6">
        <v>-4.1052999999999997</v>
      </c>
      <c r="DD6">
        <v>37.75</v>
      </c>
      <c r="DE6">
        <v>-21.572700000000001</v>
      </c>
      <c r="DF6">
        <v>7.2419000000000002</v>
      </c>
      <c r="DG6">
        <v>4.6317000000000004</v>
      </c>
      <c r="DH6">
        <v>-3.8167</v>
      </c>
      <c r="DI6">
        <v>11.880100000000001</v>
      </c>
      <c r="DJ6">
        <v>30.632200000000001</v>
      </c>
      <c r="DK6">
        <v>5.7168000000000001</v>
      </c>
      <c r="DL6">
        <v>-12.4246</v>
      </c>
      <c r="DM6">
        <v>-3.7728999999999999</v>
      </c>
      <c r="DO6">
        <v>-95.919899999999998</v>
      </c>
      <c r="DP6">
        <v>-59.004300000000001</v>
      </c>
      <c r="DQ6">
        <v>-10.046900000000001</v>
      </c>
      <c r="DR6">
        <v>-41.728499999999997</v>
      </c>
      <c r="DS6">
        <v>1.319</v>
      </c>
      <c r="DT6">
        <v>5.6004000000000005</v>
      </c>
      <c r="DU6">
        <v>18.808900000000001</v>
      </c>
      <c r="DV6">
        <v>-11.742900000000001</v>
      </c>
      <c r="DW6">
        <v>-16.502299999999998</v>
      </c>
      <c r="DX6">
        <v>26.3935</v>
      </c>
      <c r="DY6">
        <v>42.965600000000002</v>
      </c>
      <c r="DZ6">
        <v>-2.0634000000000001</v>
      </c>
      <c r="EA6">
        <v>-19.177199999999999</v>
      </c>
      <c r="EB6">
        <v>7.0452000000000004</v>
      </c>
      <c r="EC6">
        <v>-144.95400000000001</v>
      </c>
      <c r="ED6">
        <v>14.657999999999999</v>
      </c>
      <c r="EE6">
        <v>21.961099999999998</v>
      </c>
      <c r="EF6">
        <v>-31.8614</v>
      </c>
      <c r="EG6">
        <v>-22.1877</v>
      </c>
      <c r="EH6">
        <v>7.5850999999999997</v>
      </c>
      <c r="EI6">
        <v>1.5859000000000001</v>
      </c>
      <c r="EJ6">
        <v>26.6876</v>
      </c>
      <c r="EK6">
        <v>26.6876</v>
      </c>
      <c r="EL6">
        <v>-2.6335999999999999</v>
      </c>
      <c r="EM6">
        <v>-28.115500000000001</v>
      </c>
      <c r="EN6">
        <v>-23.966699999999999</v>
      </c>
      <c r="EO6">
        <v>-6.6851000000000003</v>
      </c>
      <c r="EP6">
        <v>8.5997000000000003</v>
      </c>
      <c r="EQ6">
        <v>0.67510000000000003</v>
      </c>
      <c r="ER6">
        <v>8.4357000000000006</v>
      </c>
      <c r="ES6">
        <v>-2.2006999999999999</v>
      </c>
      <c r="ET6">
        <v>-17.278600000000001</v>
      </c>
      <c r="EU6">
        <v>18.536300000000001</v>
      </c>
      <c r="EV6">
        <v>19.1371</v>
      </c>
      <c r="EW6">
        <v>-2.9767000000000001</v>
      </c>
      <c r="EX6">
        <v>15.145</v>
      </c>
      <c r="EY6">
        <v>-9.9500000000000005E-2</v>
      </c>
      <c r="EZ6">
        <v>8.7205999999999992</v>
      </c>
      <c r="FA6">
        <v>4.4352999999999998</v>
      </c>
      <c r="FB6">
        <v>6.7443</v>
      </c>
      <c r="FC6">
        <v>20.738</v>
      </c>
      <c r="FD6">
        <v>-6.0580999999999996</v>
      </c>
      <c r="FE6">
        <v>-22.936199999999999</v>
      </c>
      <c r="FF6">
        <v>-5.5355999999999996</v>
      </c>
      <c r="FG6">
        <v>-29.332899999999999</v>
      </c>
      <c r="FH6">
        <v>-4.9718999999999998</v>
      </c>
      <c r="FI6">
        <v>10.551500000000001</v>
      </c>
      <c r="FJ6">
        <v>-27.7637</v>
      </c>
      <c r="FK6">
        <v>62.562800000000003</v>
      </c>
      <c r="FL6">
        <v>-20.9511</v>
      </c>
      <c r="FM6">
        <v>33.878900000000002</v>
      </c>
      <c r="FN6">
        <v>3.0981000000000001</v>
      </c>
      <c r="FO6">
        <v>31.004899999999999</v>
      </c>
      <c r="FP6">
        <v>23.720500000000001</v>
      </c>
      <c r="FQ6">
        <v>-2.7751000000000001</v>
      </c>
      <c r="FR6">
        <v>-41.782600000000002</v>
      </c>
      <c r="FS6">
        <v>0.47339999999999999</v>
      </c>
      <c r="FT6">
        <v>0.47339999999999999</v>
      </c>
      <c r="FU6">
        <v>-3.0539999999999998</v>
      </c>
      <c r="FV6">
        <v>2.8658999999999999</v>
      </c>
      <c r="FW6">
        <v>3.4476</v>
      </c>
      <c r="FX6">
        <v>2.6964000000000001</v>
      </c>
      <c r="FY6">
        <v>2.6964000000000001</v>
      </c>
      <c r="FZ6">
        <v>2.4460000000000002</v>
      </c>
      <c r="GA6">
        <v>-204.77610000000001</v>
      </c>
      <c r="GB6">
        <v>-4.5801999999999996</v>
      </c>
      <c r="GC6">
        <v>15.6378</v>
      </c>
      <c r="GD6">
        <v>-0.9143</v>
      </c>
      <c r="GE6">
        <v>13.868399999999999</v>
      </c>
      <c r="GF6">
        <v>1.4074</v>
      </c>
      <c r="GG6">
        <v>11.7417</v>
      </c>
      <c r="GH6">
        <v>46.178800000000003</v>
      </c>
      <c r="GI6">
        <v>-637.03549999999996</v>
      </c>
      <c r="GJ6">
        <v>-143.20169999999999</v>
      </c>
      <c r="GK6">
        <v>-1.9696</v>
      </c>
      <c r="GL6">
        <v>2.4939</v>
      </c>
      <c r="GM6">
        <v>3.2599</v>
      </c>
      <c r="GN6">
        <v>-182.41970000000001</v>
      </c>
      <c r="GO6">
        <v>5.3455000000000004</v>
      </c>
      <c r="GP6">
        <v>-19.126000000000001</v>
      </c>
      <c r="GQ6">
        <v>-729.08280000000002</v>
      </c>
      <c r="GR6">
        <v>-104.19750000000001</v>
      </c>
      <c r="GS6">
        <v>26.462</v>
      </c>
      <c r="GT6">
        <v>5.7706</v>
      </c>
      <c r="GU6">
        <v>-38.631900000000002</v>
      </c>
      <c r="GV6">
        <v>6.2526000000000002</v>
      </c>
      <c r="GW6">
        <v>17.622800000000002</v>
      </c>
      <c r="GX6">
        <v>17.307300000000001</v>
      </c>
      <c r="GY6">
        <v>14.5025</v>
      </c>
      <c r="GZ6">
        <v>8.2439999999999998</v>
      </c>
      <c r="HA6">
        <v>0.35749999999999998</v>
      </c>
      <c r="HB6">
        <v>-11.0886</v>
      </c>
      <c r="HC6">
        <v>0.65200000000000002</v>
      </c>
      <c r="HD6">
        <v>8.7263999999999999</v>
      </c>
      <c r="HE6">
        <v>-36.679600000000001</v>
      </c>
      <c r="HF6">
        <v>5.5164999999999997</v>
      </c>
      <c r="HG6">
        <v>25.545400000000001</v>
      </c>
      <c r="HH6">
        <v>21.158999999999999</v>
      </c>
      <c r="HI6">
        <v>2.5486</v>
      </c>
      <c r="HJ6">
        <v>28.2653</v>
      </c>
      <c r="HK6">
        <v>-6.0528000000000004</v>
      </c>
      <c r="HL6">
        <v>18.545000000000002</v>
      </c>
      <c r="HM6">
        <v>-49.318800000000003</v>
      </c>
      <c r="HN6">
        <v>-48.7258</v>
      </c>
      <c r="HO6">
        <v>15.126300000000001</v>
      </c>
      <c r="HP6">
        <v>30.209199999999999</v>
      </c>
      <c r="HQ6">
        <v>-607.80780000000004</v>
      </c>
      <c r="HR6">
        <v>-9.0953999999999997</v>
      </c>
      <c r="HS6">
        <v>-40.115299999999998</v>
      </c>
      <c r="HT6">
        <v>8.3689</v>
      </c>
      <c r="HU6">
        <v>2.5066000000000002</v>
      </c>
      <c r="HV6">
        <v>-52.0364</v>
      </c>
      <c r="HW6">
        <v>13.571899999999999</v>
      </c>
      <c r="HX6">
        <v>-23.025300000000001</v>
      </c>
      <c r="HY6">
        <v>23.135400000000001</v>
      </c>
      <c r="HZ6">
        <v>-28.637899999999998</v>
      </c>
      <c r="IA6">
        <v>0.13750000000000001</v>
      </c>
      <c r="IB6">
        <v>64.611199999999997</v>
      </c>
      <c r="IC6">
        <v>13.725099999999999</v>
      </c>
      <c r="ID6">
        <v>-22.410299999999999</v>
      </c>
      <c r="IE6">
        <v>9.7814999999999994</v>
      </c>
      <c r="IF6">
        <v>4.2740999999999998</v>
      </c>
      <c r="IG6">
        <v>10.3751</v>
      </c>
      <c r="IH6">
        <v>8.8361999999999998</v>
      </c>
      <c r="II6">
        <v>-33.903199999999998</v>
      </c>
      <c r="IJ6">
        <v>5.0716000000000001</v>
      </c>
      <c r="IK6">
        <v>-14.194800000000001</v>
      </c>
      <c r="IL6">
        <v>-7610.9375</v>
      </c>
      <c r="IM6">
        <v>6.3170000000000002</v>
      </c>
      <c r="IN6">
        <v>1.6177000000000001</v>
      </c>
      <c r="IO6">
        <v>34.634099999999997</v>
      </c>
      <c r="IP6">
        <v>37.2943</v>
      </c>
      <c r="IQ6">
        <v>10.4133</v>
      </c>
      <c r="IR6">
        <v>-24.2104</v>
      </c>
      <c r="IS6">
        <v>5.5789</v>
      </c>
      <c r="IT6">
        <v>1.32</v>
      </c>
      <c r="IU6">
        <v>2.7002000000000002</v>
      </c>
      <c r="IV6">
        <v>-18.012</v>
      </c>
      <c r="IW6">
        <v>3.4074</v>
      </c>
      <c r="IX6">
        <v>-2.3033000000000001</v>
      </c>
      <c r="IY6">
        <v>15.325100000000001</v>
      </c>
      <c r="IZ6">
        <v>-42.301099999999998</v>
      </c>
      <c r="JA6">
        <v>-44.589599999999997</v>
      </c>
      <c r="JB6">
        <v>25.090599999999998</v>
      </c>
      <c r="JC6">
        <v>-26.411999999999999</v>
      </c>
      <c r="JD6">
        <v>15.580500000000001</v>
      </c>
      <c r="JE6">
        <v>0.43509999999999999</v>
      </c>
      <c r="JF6">
        <v>0.43509999999999999</v>
      </c>
      <c r="JG6">
        <v>-21.147100000000002</v>
      </c>
      <c r="JH6">
        <v>-36.841500000000003</v>
      </c>
      <c r="JI6">
        <v>31.254899999999999</v>
      </c>
      <c r="JJ6">
        <v>6.0076000000000001</v>
      </c>
      <c r="JK6">
        <v>-84.933599999999998</v>
      </c>
      <c r="JL6">
        <v>-0.85980000000000001</v>
      </c>
      <c r="JM6">
        <v>-1.6063000000000001</v>
      </c>
      <c r="JN6">
        <v>-18.3447</v>
      </c>
      <c r="JO6">
        <v>-22.169</v>
      </c>
      <c r="JP6">
        <v>-21.607800000000001</v>
      </c>
      <c r="JQ6">
        <v>29.620100000000001</v>
      </c>
      <c r="JR6">
        <v>4.4101999999999997</v>
      </c>
      <c r="JS6">
        <v>-6.7094000000000005</v>
      </c>
      <c r="JT6">
        <v>-19.412099999999999</v>
      </c>
      <c r="JU6">
        <v>-1.1187</v>
      </c>
      <c r="JV6">
        <v>7.1680000000000001</v>
      </c>
      <c r="JX6">
        <v>-0.2898</v>
      </c>
      <c r="JY6">
        <v>3.1343000000000001</v>
      </c>
      <c r="JZ6">
        <v>-14.0839</v>
      </c>
      <c r="KA6">
        <v>-76.569900000000004</v>
      </c>
      <c r="KB6">
        <v>8.8413000000000004</v>
      </c>
      <c r="KC6">
        <v>28.120999999999999</v>
      </c>
      <c r="KD6">
        <v>3.0674000000000001</v>
      </c>
      <c r="KE6">
        <v>5.6165000000000003</v>
      </c>
      <c r="KF6">
        <v>3.7576999999999998</v>
      </c>
      <c r="KG6">
        <v>-3.1177999999999999</v>
      </c>
      <c r="KH6">
        <v>-0.2243</v>
      </c>
      <c r="KI6">
        <v>-41.644399999999997</v>
      </c>
      <c r="KJ6">
        <v>-88.703800000000001</v>
      </c>
      <c r="KK6">
        <v>8.3916000000000004</v>
      </c>
      <c r="KL6">
        <v>-22.897500000000001</v>
      </c>
      <c r="KM6">
        <v>1.7014</v>
      </c>
      <c r="KN6">
        <v>-17.542200000000001</v>
      </c>
      <c r="KO6">
        <v>13.4277</v>
      </c>
      <c r="KP6">
        <v>36.726999999999997</v>
      </c>
      <c r="KQ6">
        <v>21.3306</v>
      </c>
      <c r="KR6">
        <v>-60.764600000000002</v>
      </c>
      <c r="KS6">
        <v>26.317</v>
      </c>
      <c r="KT6">
        <v>-11.061</v>
      </c>
      <c r="KU6">
        <v>-8.1860999999999997</v>
      </c>
      <c r="KV6">
        <v>-6.4744000000000002</v>
      </c>
      <c r="KW6">
        <v>-58.322400000000002</v>
      </c>
      <c r="KX6">
        <v>2.0663999999999998</v>
      </c>
      <c r="KY6">
        <v>25.3081</v>
      </c>
      <c r="KZ6">
        <v>0.55320000000000003</v>
      </c>
      <c r="LA6">
        <v>-51.694699999999997</v>
      </c>
      <c r="LC6">
        <v>10.4438</v>
      </c>
      <c r="LD6">
        <v>5.7449000000000003</v>
      </c>
      <c r="LE6">
        <v>-719.53729999999996</v>
      </c>
      <c r="LF6">
        <v>-2.3048000000000002</v>
      </c>
      <c r="LG6">
        <v>4.4626000000000001</v>
      </c>
      <c r="LH6">
        <v>18.8308</v>
      </c>
      <c r="LI6">
        <v>-9.5611999999999995</v>
      </c>
      <c r="LJ6">
        <v>-17.6937</v>
      </c>
      <c r="LK6">
        <v>12.546099999999999</v>
      </c>
      <c r="LL6">
        <v>12.330400000000001</v>
      </c>
      <c r="LM6">
        <v>29.0639</v>
      </c>
      <c r="LO6">
        <v>-12.0815</v>
      </c>
      <c r="LP6">
        <v>0.38300000000000001</v>
      </c>
      <c r="LQ6">
        <v>0.46810000000000002</v>
      </c>
      <c r="LR6">
        <v>1.7699</v>
      </c>
      <c r="LS6">
        <v>8.0593000000000004</v>
      </c>
      <c r="LT6">
        <v>72.191400000000002</v>
      </c>
      <c r="LU6">
        <v>23.1311</v>
      </c>
      <c r="LV6">
        <v>-6.0933999999999999</v>
      </c>
      <c r="LW6">
        <v>15.016500000000001</v>
      </c>
      <c r="LX6">
        <v>10.2166</v>
      </c>
      <c r="LY6">
        <v>5.3654999999999999</v>
      </c>
      <c r="LZ6">
        <v>-320.36079999999998</v>
      </c>
      <c r="MA6">
        <v>4.7213000000000003</v>
      </c>
      <c r="MB6">
        <v>27.476099999999999</v>
      </c>
      <c r="MC6">
        <v>34.163699999999999</v>
      </c>
      <c r="MD6">
        <v>-11.251300000000001</v>
      </c>
      <c r="ME6">
        <v>-21.6663</v>
      </c>
      <c r="MF6">
        <v>0.53239999999999998</v>
      </c>
      <c r="MG6">
        <v>1.5255000000000001</v>
      </c>
      <c r="MH6">
        <v>-1.6526000000000001</v>
      </c>
      <c r="MI6">
        <v>-0.56340000000000001</v>
      </c>
      <c r="MJ6">
        <v>33.799399999999999</v>
      </c>
      <c r="MK6">
        <v>6.3518999999999997</v>
      </c>
      <c r="ML6">
        <v>-22.740400000000001</v>
      </c>
      <c r="MM6">
        <v>-15.788600000000001</v>
      </c>
      <c r="MN6">
        <v>-11211.7647</v>
      </c>
      <c r="MO6">
        <v>-45.442599999999999</v>
      </c>
      <c r="MP6">
        <v>10.022399999999999</v>
      </c>
      <c r="MQ6">
        <v>20.505099999999999</v>
      </c>
      <c r="MR6">
        <v>0.38700000000000001</v>
      </c>
      <c r="MS6">
        <v>57.161099999999998</v>
      </c>
      <c r="MT6">
        <v>36.334800000000001</v>
      </c>
      <c r="MU6">
        <v>-0.33119999999999999</v>
      </c>
      <c r="MV6">
        <v>1.857</v>
      </c>
      <c r="MW6">
        <v>-435.17849999999999</v>
      </c>
      <c r="MX6">
        <v>11.260999999999999</v>
      </c>
      <c r="MY6">
        <v>-17.110800000000001</v>
      </c>
      <c r="MZ6">
        <v>-60.889000000000003</v>
      </c>
      <c r="NA6">
        <v>2.0813999999999999</v>
      </c>
      <c r="NB6">
        <v>7.1315</v>
      </c>
      <c r="NC6">
        <v>11.315099999999999</v>
      </c>
      <c r="ND6">
        <v>4.8155000000000001</v>
      </c>
      <c r="NE6">
        <v>30.675000000000001</v>
      </c>
      <c r="NF6">
        <v>-16.6447</v>
      </c>
      <c r="NG6">
        <v>-5.6684999999999999</v>
      </c>
      <c r="NH6">
        <v>3.5018000000000002</v>
      </c>
      <c r="NI6">
        <v>18.527200000000001</v>
      </c>
      <c r="NJ6">
        <v>13.542199999999999</v>
      </c>
      <c r="NK6">
        <v>-41.814700000000002</v>
      </c>
    </row>
    <row r="7" spans="1:375" x14ac:dyDescent="0.25">
      <c r="A7" s="2">
        <v>41639</v>
      </c>
      <c r="B7">
        <v>-20.961200000000002</v>
      </c>
      <c r="C7">
        <v>30.3642</v>
      </c>
      <c r="D7">
        <v>18.7088</v>
      </c>
      <c r="E7">
        <v>8.5292999999999992</v>
      </c>
      <c r="F7">
        <v>7.1184000000000003</v>
      </c>
      <c r="G7">
        <v>1.0214000000000001</v>
      </c>
      <c r="H7">
        <v>7.8737000000000004</v>
      </c>
      <c r="I7">
        <v>18.853400000000001</v>
      </c>
      <c r="J7">
        <v>-12.3505</v>
      </c>
      <c r="K7">
        <v>23.991</v>
      </c>
      <c r="L7">
        <v>-7.8347999999999995</v>
      </c>
      <c r="M7">
        <v>25.7849</v>
      </c>
      <c r="N7">
        <v>14.2668</v>
      </c>
      <c r="O7">
        <v>14.488099999999999</v>
      </c>
      <c r="P7">
        <v>9.8763000000000005</v>
      </c>
      <c r="Q7">
        <v>-3.2359</v>
      </c>
      <c r="R7">
        <v>-28.245100000000001</v>
      </c>
      <c r="S7">
        <v>28.589300000000001</v>
      </c>
      <c r="T7">
        <v>39.086500000000001</v>
      </c>
      <c r="U7">
        <v>-6.1788999999999996</v>
      </c>
      <c r="V7">
        <v>30.320900000000002</v>
      </c>
      <c r="W7">
        <v>15.0685</v>
      </c>
      <c r="X7">
        <v>-14.0398</v>
      </c>
      <c r="Y7">
        <v>-1.2507999999999999</v>
      </c>
      <c r="Z7">
        <v>4.1158000000000001</v>
      </c>
      <c r="AA7">
        <v>-2.0520999999999998</v>
      </c>
      <c r="AB7">
        <v>-1318.2082</v>
      </c>
      <c r="AC7">
        <v>36.562100000000001</v>
      </c>
      <c r="AD7">
        <v>-17.5501</v>
      </c>
      <c r="AE7">
        <v>1.0431999999999999</v>
      </c>
      <c r="AF7">
        <v>8.0498999999999992</v>
      </c>
      <c r="AG7">
        <v>7.5780000000000003</v>
      </c>
      <c r="AH7">
        <v>-13.3309</v>
      </c>
      <c r="AI7">
        <v>-105.7495</v>
      </c>
      <c r="AJ7">
        <v>3.7500999999999998</v>
      </c>
      <c r="AK7">
        <v>8.8134999999999994</v>
      </c>
      <c r="AL7">
        <v>17.929500000000001</v>
      </c>
      <c r="AM7">
        <v>-14.3469</v>
      </c>
      <c r="AN7">
        <v>13.3759</v>
      </c>
      <c r="AO7">
        <v>1.7824</v>
      </c>
      <c r="AP7">
        <v>-8.6814</v>
      </c>
      <c r="AQ7">
        <v>4.7070999999999996</v>
      </c>
      <c r="AR7">
        <v>-15.115500000000001</v>
      </c>
      <c r="AS7">
        <v>-21.357700000000001</v>
      </c>
      <c r="AT7">
        <v>4.3785999999999996</v>
      </c>
      <c r="AU7">
        <v>10.8414</v>
      </c>
      <c r="AV7">
        <v>6.3857999999999997</v>
      </c>
      <c r="AW7">
        <v>-3.5310999999999999</v>
      </c>
      <c r="AX7">
        <v>-9.0434999999999999</v>
      </c>
      <c r="AY7">
        <v>-3.3719000000000001</v>
      </c>
      <c r="AZ7">
        <v>8.5685000000000002</v>
      </c>
      <c r="BA7">
        <v>3.3102999999999998</v>
      </c>
      <c r="BB7">
        <v>-39.197200000000002</v>
      </c>
      <c r="BC7">
        <v>21.520399999999999</v>
      </c>
      <c r="BD7">
        <v>3.1640999999999999</v>
      </c>
      <c r="BE7">
        <v>-24.370100000000001</v>
      </c>
      <c r="BF7">
        <v>17.148</v>
      </c>
      <c r="BG7">
        <v>15.6295</v>
      </c>
      <c r="BH7">
        <v>11.1774</v>
      </c>
      <c r="BI7">
        <v>7.8148999999999997</v>
      </c>
      <c r="BJ7">
        <v>-5.3003</v>
      </c>
      <c r="BK7">
        <v>-2.3689</v>
      </c>
      <c r="BL7">
        <v>10.530100000000001</v>
      </c>
      <c r="BM7">
        <v>19.776599999999998</v>
      </c>
      <c r="BN7">
        <v>24.116099999999999</v>
      </c>
      <c r="BO7">
        <v>15.5984</v>
      </c>
      <c r="BP7">
        <v>20.046099999999999</v>
      </c>
      <c r="BQ7">
        <v>13.426600000000001</v>
      </c>
      <c r="BR7">
        <v>19.012699999999999</v>
      </c>
      <c r="BS7">
        <v>-1823.2143000000001</v>
      </c>
      <c r="BT7">
        <v>7.1044</v>
      </c>
      <c r="BU7">
        <v>18.09</v>
      </c>
      <c r="BV7">
        <v>31.128799999999998</v>
      </c>
      <c r="BW7">
        <v>5.5918000000000001</v>
      </c>
      <c r="BX7">
        <v>11.937100000000001</v>
      </c>
      <c r="BY7">
        <v>13.066800000000001</v>
      </c>
      <c r="BZ7">
        <v>-11.6981</v>
      </c>
      <c r="CA7">
        <v>6.3520000000000003</v>
      </c>
      <c r="CB7">
        <v>7.3373999999999997</v>
      </c>
      <c r="CC7">
        <v>34.191800000000001</v>
      </c>
      <c r="CD7">
        <v>-14.2974</v>
      </c>
      <c r="CE7">
        <v>-34.393799999999999</v>
      </c>
      <c r="CF7">
        <v>-34.393799999999999</v>
      </c>
      <c r="CG7">
        <v>20.085000000000001</v>
      </c>
      <c r="CH7">
        <v>7.4962</v>
      </c>
      <c r="CI7">
        <v>-0.21609999999999999</v>
      </c>
      <c r="CJ7">
        <v>-9.5757999999999992</v>
      </c>
      <c r="CK7">
        <v>8.4476999999999993</v>
      </c>
      <c r="CL7">
        <v>-0.57189999999999996</v>
      </c>
      <c r="CM7">
        <v>-28.510899999999999</v>
      </c>
      <c r="CN7">
        <v>-6.4962</v>
      </c>
      <c r="CO7">
        <v>-3.5243000000000002</v>
      </c>
      <c r="CP7">
        <v>5.3920000000000003</v>
      </c>
      <c r="CQ7">
        <v>-10.4169</v>
      </c>
      <c r="CR7">
        <v>-61.948</v>
      </c>
      <c r="CS7">
        <v>-3.3605</v>
      </c>
      <c r="CT7">
        <v>1.3270999999999999</v>
      </c>
      <c r="CU7">
        <v>-49.6631</v>
      </c>
      <c r="CV7">
        <v>-38.9587</v>
      </c>
      <c r="CW7">
        <v>1.3138000000000001</v>
      </c>
      <c r="CX7">
        <v>3.794</v>
      </c>
      <c r="CY7">
        <v>1.246</v>
      </c>
      <c r="CZ7">
        <v>3.6156999999999999</v>
      </c>
      <c r="DA7">
        <v>-0.93659999999999999</v>
      </c>
      <c r="DB7">
        <v>-32.813600000000001</v>
      </c>
      <c r="DC7">
        <v>-4.7382999999999997</v>
      </c>
      <c r="DD7">
        <v>35.018799999999999</v>
      </c>
      <c r="DE7">
        <v>-20.261500000000002</v>
      </c>
      <c r="DF7">
        <v>4.5057</v>
      </c>
      <c r="DG7">
        <v>7.6211000000000002</v>
      </c>
      <c r="DH7">
        <v>-6.2722999999999995</v>
      </c>
      <c r="DI7">
        <v>11.585699999999999</v>
      </c>
      <c r="DJ7">
        <v>-36.138599999999997</v>
      </c>
      <c r="DK7">
        <v>70.734200000000001</v>
      </c>
      <c r="DL7">
        <v>-5.0666000000000002</v>
      </c>
      <c r="DM7">
        <v>-26.095099999999999</v>
      </c>
      <c r="DO7">
        <v>29.119900000000001</v>
      </c>
      <c r="DP7">
        <v>-61.630200000000002</v>
      </c>
      <c r="DQ7">
        <v>-2.4024999999999999</v>
      </c>
      <c r="DR7">
        <v>-23.597000000000001</v>
      </c>
      <c r="DS7">
        <v>3.6387999999999998</v>
      </c>
      <c r="DT7">
        <v>6.9424999999999999</v>
      </c>
      <c r="DU7">
        <v>16.757999999999999</v>
      </c>
      <c r="DV7">
        <v>-1.0450999999999999</v>
      </c>
      <c r="DW7">
        <v>-9.3954000000000004</v>
      </c>
      <c r="DX7">
        <v>26.850200000000001</v>
      </c>
      <c r="DY7">
        <v>43.829799999999999</v>
      </c>
      <c r="DZ7">
        <v>1.0847</v>
      </c>
      <c r="EA7">
        <v>2.7282000000000002</v>
      </c>
      <c r="EB7">
        <v>11.256500000000001</v>
      </c>
      <c r="EC7">
        <v>-107.1758</v>
      </c>
      <c r="ED7">
        <v>7.85</v>
      </c>
      <c r="EE7">
        <v>23.5154</v>
      </c>
      <c r="EF7">
        <v>-32.1464</v>
      </c>
      <c r="EG7">
        <v>-38.944499999999998</v>
      </c>
      <c r="EH7">
        <v>13.895099999999999</v>
      </c>
      <c r="EI7">
        <v>-10.525</v>
      </c>
      <c r="EJ7">
        <v>26.6861</v>
      </c>
      <c r="EK7">
        <v>26.6861</v>
      </c>
      <c r="EL7">
        <v>1.7375</v>
      </c>
      <c r="EM7">
        <v>-13.804600000000001</v>
      </c>
      <c r="EN7">
        <v>-11.913399999999999</v>
      </c>
      <c r="EO7">
        <v>-0.83009999999999995</v>
      </c>
      <c r="EP7">
        <v>9.4710000000000001</v>
      </c>
      <c r="EQ7">
        <v>0.87990000000000002</v>
      </c>
      <c r="ER7">
        <v>4.9020000000000001</v>
      </c>
      <c r="ES7">
        <v>-2.2275</v>
      </c>
      <c r="ET7">
        <v>-2.1394000000000002</v>
      </c>
      <c r="EU7">
        <v>20.253399999999999</v>
      </c>
      <c r="EV7">
        <v>5.37</v>
      </c>
      <c r="EW7">
        <v>-9.3556000000000008</v>
      </c>
      <c r="EX7">
        <v>22.1082</v>
      </c>
      <c r="EY7">
        <v>1.1205000000000001</v>
      </c>
      <c r="EZ7">
        <v>12.6837</v>
      </c>
      <c r="FA7">
        <v>16.199400000000001</v>
      </c>
      <c r="FB7">
        <v>4.4702999999999999</v>
      </c>
      <c r="FC7">
        <v>26.492699999999999</v>
      </c>
      <c r="FD7">
        <v>7.1135000000000002</v>
      </c>
      <c r="FE7">
        <v>-27.1691</v>
      </c>
      <c r="FF7">
        <v>-7.9028999999999998</v>
      </c>
      <c r="FG7">
        <v>-7.7279</v>
      </c>
      <c r="FH7">
        <v>0.66200000000000003</v>
      </c>
      <c r="FI7">
        <v>14.5123</v>
      </c>
      <c r="FJ7">
        <v>5.7172000000000001</v>
      </c>
      <c r="FK7">
        <v>-5.8823999999999996</v>
      </c>
      <c r="FL7">
        <v>-15.582599999999999</v>
      </c>
      <c r="FM7">
        <v>29.454499999999999</v>
      </c>
      <c r="FN7">
        <v>4.9649000000000001</v>
      </c>
      <c r="FO7">
        <v>36.600099999999998</v>
      </c>
      <c r="FP7">
        <v>27.592099999999999</v>
      </c>
      <c r="FQ7">
        <v>4.4236000000000004</v>
      </c>
      <c r="FR7">
        <v>-56.0672</v>
      </c>
      <c r="FS7">
        <v>0.69269999999999998</v>
      </c>
      <c r="FT7">
        <v>0.69269999999999998</v>
      </c>
      <c r="FU7">
        <v>-17.073699999999999</v>
      </c>
      <c r="FV7">
        <v>3.0236000000000001</v>
      </c>
      <c r="FW7">
        <v>-3.7324000000000002</v>
      </c>
      <c r="FX7">
        <v>3.1787999999999998</v>
      </c>
      <c r="FY7">
        <v>3.1787999999999998</v>
      </c>
      <c r="FZ7">
        <v>22.8614</v>
      </c>
      <c r="GA7">
        <v>-132.27719999999999</v>
      </c>
      <c r="GB7">
        <v>-1.8151999999999999</v>
      </c>
      <c r="GC7">
        <v>14.737</v>
      </c>
      <c r="GD7">
        <v>-2.4435000000000002</v>
      </c>
      <c r="GE7">
        <v>9.1768000000000001</v>
      </c>
      <c r="GF7">
        <v>-6.4074</v>
      </c>
      <c r="GG7">
        <v>16.634900000000002</v>
      </c>
      <c r="GH7">
        <v>45.193100000000001</v>
      </c>
      <c r="GI7">
        <v>-1428.2881</v>
      </c>
      <c r="GJ7">
        <v>-71.722300000000004</v>
      </c>
      <c r="GK7">
        <v>-1.2519</v>
      </c>
      <c r="GL7">
        <v>8.6121999999999996</v>
      </c>
      <c r="GM7">
        <v>5.8342999999999998</v>
      </c>
      <c r="GN7">
        <v>-133.73570000000001</v>
      </c>
      <c r="GO7">
        <v>9.3034999999999997</v>
      </c>
      <c r="GP7">
        <v>-8.0976999999999997</v>
      </c>
      <c r="GQ7">
        <v>-193.5189</v>
      </c>
      <c r="GR7">
        <v>-18.696999999999999</v>
      </c>
      <c r="GS7">
        <v>22.924900000000001</v>
      </c>
      <c r="GT7">
        <v>7.6722000000000001</v>
      </c>
      <c r="GU7">
        <v>-54.069800000000001</v>
      </c>
      <c r="GV7">
        <v>4.9751000000000003</v>
      </c>
      <c r="GW7">
        <v>11.3489</v>
      </c>
      <c r="GX7">
        <v>22.745000000000001</v>
      </c>
      <c r="GY7">
        <v>13.9635</v>
      </c>
      <c r="GZ7">
        <v>-7.3529999999999998</v>
      </c>
      <c r="HA7">
        <v>-2.0329000000000002</v>
      </c>
      <c r="HB7">
        <v>-7.4775</v>
      </c>
      <c r="HC7">
        <v>29.226199999999999</v>
      </c>
      <c r="HD7">
        <v>6.8327</v>
      </c>
      <c r="HE7">
        <v>-5.3247999999999998</v>
      </c>
      <c r="HF7">
        <v>5.3094000000000001</v>
      </c>
      <c r="HG7">
        <v>24.238099999999999</v>
      </c>
      <c r="HH7">
        <v>13.6319</v>
      </c>
      <c r="HI7">
        <v>2.8008999999999999</v>
      </c>
      <c r="HJ7">
        <v>34.181199999999997</v>
      </c>
      <c r="HK7">
        <v>11.166399999999999</v>
      </c>
      <c r="HL7">
        <v>9.7263999999999999</v>
      </c>
      <c r="HM7">
        <v>-33.184100000000001</v>
      </c>
      <c r="HN7">
        <v>-38.828000000000003</v>
      </c>
      <c r="HO7">
        <v>12.6495</v>
      </c>
      <c r="HP7">
        <v>30.242599999999999</v>
      </c>
      <c r="HQ7">
        <v>-658.82349999999997</v>
      </c>
      <c r="HR7">
        <v>0.25230000000000002</v>
      </c>
      <c r="HS7">
        <v>-3.8786</v>
      </c>
      <c r="HT7">
        <v>13.157</v>
      </c>
      <c r="HU7">
        <v>4.6936999999999998</v>
      </c>
      <c r="HV7">
        <v>-129.03030000000001</v>
      </c>
      <c r="HW7">
        <v>14.0807</v>
      </c>
      <c r="HX7">
        <v>-15.912000000000001</v>
      </c>
      <c r="HY7">
        <v>24.689399999999999</v>
      </c>
      <c r="HZ7">
        <v>-18.4146</v>
      </c>
      <c r="IA7">
        <v>-3.3616000000000001</v>
      </c>
      <c r="IB7">
        <v>54.729199999999999</v>
      </c>
      <c r="IC7">
        <v>14.5885</v>
      </c>
      <c r="ID7">
        <v>-17.961600000000001</v>
      </c>
      <c r="IE7">
        <v>10.453900000000001</v>
      </c>
      <c r="IF7">
        <v>5.0697999999999999</v>
      </c>
      <c r="IG7">
        <v>8.6768999999999998</v>
      </c>
      <c r="IH7">
        <v>9.3181999999999992</v>
      </c>
      <c r="II7">
        <v>-42.299700000000001</v>
      </c>
      <c r="IJ7">
        <v>6.5463000000000005</v>
      </c>
      <c r="IK7">
        <v>-19.0929</v>
      </c>
      <c r="IL7">
        <v>-2513.1016</v>
      </c>
      <c r="IM7">
        <v>-10.085800000000001</v>
      </c>
      <c r="IN7">
        <v>3.5057</v>
      </c>
      <c r="IO7">
        <v>36.479799999999997</v>
      </c>
      <c r="IP7">
        <v>41.790999999999997</v>
      </c>
      <c r="IQ7">
        <v>15.8454</v>
      </c>
      <c r="IR7">
        <v>-15.748799999999999</v>
      </c>
      <c r="IS7">
        <v>8.8093000000000004</v>
      </c>
      <c r="IT7">
        <v>-0.56179999999999997</v>
      </c>
      <c r="IU7">
        <v>5.5445000000000002</v>
      </c>
      <c r="IV7">
        <v>1.5884</v>
      </c>
      <c r="IW7">
        <v>4.0758000000000001</v>
      </c>
      <c r="IX7">
        <v>-5.0712000000000002</v>
      </c>
      <c r="IY7">
        <v>16.709099999999999</v>
      </c>
      <c r="IZ7">
        <v>-14.767900000000001</v>
      </c>
      <c r="JA7">
        <v>-75.110200000000006</v>
      </c>
      <c r="JB7">
        <v>18.785</v>
      </c>
      <c r="JC7">
        <v>-26.948599999999999</v>
      </c>
      <c r="JD7">
        <v>16.8873</v>
      </c>
      <c r="JE7">
        <v>7.9328000000000003</v>
      </c>
      <c r="JF7">
        <v>7.9328000000000003</v>
      </c>
      <c r="JG7">
        <v>20.194700000000001</v>
      </c>
      <c r="JH7">
        <v>16.996400000000001</v>
      </c>
      <c r="JI7">
        <v>22.546099999999999</v>
      </c>
      <c r="JJ7">
        <v>-17.759599999999999</v>
      </c>
      <c r="JK7">
        <v>-6.6859999999999999</v>
      </c>
      <c r="JL7">
        <v>0.77139999999999997</v>
      </c>
      <c r="JM7">
        <v>-5.5065999999999997</v>
      </c>
      <c r="JN7">
        <v>-34.514299999999999</v>
      </c>
      <c r="JO7">
        <v>-13.444699999999999</v>
      </c>
      <c r="JP7">
        <v>-27.8172</v>
      </c>
      <c r="JQ7">
        <v>8.4634</v>
      </c>
      <c r="JR7">
        <v>4.9051999999999998</v>
      </c>
      <c r="JS7">
        <v>-0.80589999999999995</v>
      </c>
      <c r="JT7">
        <v>-28.542300000000001</v>
      </c>
      <c r="JU7">
        <v>4.9623999999999997</v>
      </c>
      <c r="JV7">
        <v>4.4675000000000002</v>
      </c>
      <c r="JX7">
        <v>5.3347999999999995</v>
      </c>
      <c r="JY7">
        <v>9.5353999999999992</v>
      </c>
      <c r="JZ7">
        <v>-1.9177999999999999</v>
      </c>
      <c r="KA7">
        <v>-78.233400000000003</v>
      </c>
      <c r="KB7">
        <v>12.036300000000001</v>
      </c>
      <c r="KC7">
        <v>29.366599999999998</v>
      </c>
      <c r="KD7">
        <v>2.7302</v>
      </c>
      <c r="KE7">
        <v>10.434799999999999</v>
      </c>
      <c r="KF7">
        <v>3.7077999999999998</v>
      </c>
      <c r="KG7">
        <v>-16.795200000000001</v>
      </c>
      <c r="KH7">
        <v>-3.8068999999999997</v>
      </c>
      <c r="KI7">
        <v>-2.4624000000000001</v>
      </c>
      <c r="KJ7">
        <v>-54.9392</v>
      </c>
      <c r="KK7">
        <v>-131.7567</v>
      </c>
      <c r="KL7">
        <v>-13.193199999999999</v>
      </c>
      <c r="KM7">
        <v>0.16950000000000001</v>
      </c>
      <c r="KN7">
        <v>-12.831300000000001</v>
      </c>
      <c r="KO7">
        <v>6.87</v>
      </c>
      <c r="KP7">
        <v>36.326099999999997</v>
      </c>
      <c r="KQ7">
        <v>22.961200000000002</v>
      </c>
      <c r="KR7">
        <v>-12.674200000000001</v>
      </c>
      <c r="KS7">
        <v>33.772199999999998</v>
      </c>
      <c r="KT7">
        <v>-2.4424000000000001</v>
      </c>
      <c r="KU7">
        <v>-7.7499999999999999E-2</v>
      </c>
      <c r="KV7">
        <v>6.7400000000000002E-2</v>
      </c>
      <c r="KW7">
        <v>-32.513300000000001</v>
      </c>
      <c r="KX7">
        <v>2.5882000000000001</v>
      </c>
      <c r="KY7">
        <v>26.197399999999998</v>
      </c>
      <c r="KZ7">
        <v>-2.2414000000000001</v>
      </c>
      <c r="LA7">
        <v>-73.693100000000001</v>
      </c>
      <c r="LC7">
        <v>5.8875999999999999</v>
      </c>
      <c r="LD7">
        <v>5.6695000000000002</v>
      </c>
      <c r="LE7">
        <v>-1666</v>
      </c>
      <c r="LF7">
        <v>12.611800000000001</v>
      </c>
      <c r="LG7">
        <v>5.7416999999999998</v>
      </c>
      <c r="LH7">
        <v>23.753699999999998</v>
      </c>
      <c r="LI7">
        <v>2.6966999999999999</v>
      </c>
      <c r="LJ7">
        <v>10.729800000000001</v>
      </c>
      <c r="LK7">
        <v>20.854500000000002</v>
      </c>
      <c r="LL7">
        <v>12.559900000000001</v>
      </c>
      <c r="LM7">
        <v>33.7498</v>
      </c>
      <c r="LO7">
        <v>32.528799999999997</v>
      </c>
      <c r="LP7">
        <v>4.0118</v>
      </c>
      <c r="LQ7">
        <v>1.2259</v>
      </c>
      <c r="LR7">
        <v>-40.7532</v>
      </c>
      <c r="LS7">
        <v>10.300599999999999</v>
      </c>
      <c r="LT7">
        <v>-78.343100000000007</v>
      </c>
      <c r="LU7">
        <v>22.688199999999998</v>
      </c>
      <c r="LV7">
        <v>-2.2330999999999999</v>
      </c>
      <c r="LW7">
        <v>19.7271</v>
      </c>
      <c r="LX7">
        <v>12.3294</v>
      </c>
      <c r="LY7">
        <v>9.9398999999999997</v>
      </c>
      <c r="LZ7">
        <v>-172.95419999999999</v>
      </c>
      <c r="MA7">
        <v>12.539899999999999</v>
      </c>
      <c r="MB7">
        <v>17.407599999999999</v>
      </c>
      <c r="MC7">
        <v>13.3818</v>
      </c>
      <c r="MD7">
        <v>-3.1930999999999998</v>
      </c>
      <c r="ME7">
        <v>-18.184100000000001</v>
      </c>
      <c r="MF7">
        <v>-1.5583</v>
      </c>
      <c r="MG7">
        <v>8.0068999999999999</v>
      </c>
      <c r="MH7">
        <v>3.3711000000000002</v>
      </c>
      <c r="MI7">
        <v>2.1499000000000001</v>
      </c>
      <c r="MJ7">
        <v>34.036700000000003</v>
      </c>
      <c r="MK7">
        <v>6.548</v>
      </c>
      <c r="ML7">
        <v>-85.483599999999996</v>
      </c>
      <c r="MM7">
        <v>-12.686</v>
      </c>
      <c r="MN7">
        <v>-37423.333299999998</v>
      </c>
      <c r="MO7">
        <v>6.1582999999999997</v>
      </c>
      <c r="MP7">
        <v>9.3400999999999996</v>
      </c>
      <c r="MQ7">
        <v>-48.408000000000001</v>
      </c>
      <c r="MR7">
        <v>15.4369</v>
      </c>
      <c r="MS7">
        <v>56.104199999999999</v>
      </c>
      <c r="MT7">
        <v>37.206200000000003</v>
      </c>
      <c r="MU7">
        <v>0.45829999999999999</v>
      </c>
      <c r="MV7">
        <v>3.8687</v>
      </c>
      <c r="MW7">
        <v>-250.77500000000001</v>
      </c>
      <c r="MX7">
        <v>11.080399999999999</v>
      </c>
      <c r="MY7">
        <v>-8.1748999999999992</v>
      </c>
      <c r="MZ7">
        <v>-64.338099999999997</v>
      </c>
      <c r="NA7">
        <v>3.9153000000000002</v>
      </c>
      <c r="NB7">
        <v>4.8525999999999998</v>
      </c>
      <c r="NC7">
        <v>12.0342</v>
      </c>
      <c r="ND7">
        <v>6.3785999999999996</v>
      </c>
      <c r="NE7">
        <v>34.548999999999999</v>
      </c>
      <c r="NF7">
        <v>6.3872</v>
      </c>
      <c r="NG7">
        <v>0.94010000000000005</v>
      </c>
      <c r="NH7">
        <v>13.8726</v>
      </c>
      <c r="NI7">
        <v>17.2486</v>
      </c>
      <c r="NJ7">
        <v>28.2836</v>
      </c>
      <c r="NK7">
        <v>-15.5799</v>
      </c>
    </row>
    <row r="8" spans="1:375" x14ac:dyDescent="0.25">
      <c r="A8" s="2">
        <v>41547</v>
      </c>
      <c r="B8">
        <v>-49.4512</v>
      </c>
      <c r="C8">
        <v>13.8147</v>
      </c>
      <c r="D8">
        <v>10.1302</v>
      </c>
      <c r="E8">
        <v>4.8589000000000002</v>
      </c>
      <c r="F8">
        <v>7.1056999999999997</v>
      </c>
      <c r="G8">
        <v>-1.7831999999999999</v>
      </c>
      <c r="H8">
        <v>9.8719000000000001</v>
      </c>
      <c r="I8">
        <v>17.9514</v>
      </c>
      <c r="J8">
        <v>-4.1725000000000003</v>
      </c>
      <c r="K8">
        <v>24.521100000000001</v>
      </c>
      <c r="L8">
        <v>-13.159700000000001</v>
      </c>
      <c r="M8">
        <v>28.7773</v>
      </c>
      <c r="N8">
        <v>21.882999999999999</v>
      </c>
      <c r="O8">
        <v>20.0215</v>
      </c>
      <c r="P8">
        <v>7.5540000000000003</v>
      </c>
      <c r="Q8">
        <v>-22.1083</v>
      </c>
      <c r="R8">
        <v>-30.353100000000001</v>
      </c>
      <c r="S8">
        <v>29.4724</v>
      </c>
      <c r="T8">
        <v>38.3889</v>
      </c>
      <c r="U8">
        <v>3.6947000000000001</v>
      </c>
      <c r="V8">
        <v>26.7667</v>
      </c>
      <c r="W8">
        <v>10.6137</v>
      </c>
      <c r="X8">
        <v>-59.1601</v>
      </c>
      <c r="Y8">
        <v>3.0819999999999999</v>
      </c>
      <c r="Z8">
        <v>1.1212</v>
      </c>
      <c r="AA8">
        <v>-3.4971999999999999</v>
      </c>
      <c r="AB8">
        <v>-2345.2420000000002</v>
      </c>
      <c r="AC8">
        <v>28.377800000000001</v>
      </c>
      <c r="AD8">
        <v>0.13100000000000001</v>
      </c>
      <c r="AE8">
        <v>6.5075000000000003</v>
      </c>
      <c r="AF8">
        <v>7.4033999999999995</v>
      </c>
      <c r="AG8">
        <v>3.1015999999999999</v>
      </c>
      <c r="AH8">
        <v>-6.2550999999999997</v>
      </c>
      <c r="AI8">
        <v>-98.559600000000003</v>
      </c>
      <c r="AJ8">
        <v>6.1058000000000003</v>
      </c>
      <c r="AK8">
        <v>12.2659</v>
      </c>
      <c r="AL8">
        <v>16.784099999999999</v>
      </c>
      <c r="AM8">
        <v>-2.6606000000000001</v>
      </c>
      <c r="AN8">
        <v>-48.344499999999996</v>
      </c>
      <c r="AO8">
        <v>-5.6890000000000001</v>
      </c>
      <c r="AP8">
        <v>-12.782</v>
      </c>
      <c r="AQ8">
        <v>8.6889000000000003</v>
      </c>
      <c r="AR8">
        <v>-29.693899999999999</v>
      </c>
      <c r="AS8">
        <v>-25.709600000000002</v>
      </c>
      <c r="AT8">
        <v>5.4814999999999996</v>
      </c>
      <c r="AU8">
        <v>14.0848</v>
      </c>
      <c r="AV8">
        <v>4.9363000000000001</v>
      </c>
      <c r="AW8">
        <v>-1.5554000000000001</v>
      </c>
      <c r="AX8">
        <v>-8.4190000000000005</v>
      </c>
      <c r="AY8">
        <v>-4.6166999999999998</v>
      </c>
      <c r="AZ8">
        <v>9.0115999999999996</v>
      </c>
      <c r="BA8">
        <v>-6.9673999999999996</v>
      </c>
      <c r="BB8">
        <v>-33.577199999999998</v>
      </c>
      <c r="BC8">
        <v>14.9696</v>
      </c>
      <c r="BD8">
        <v>0.53029999999999999</v>
      </c>
      <c r="BE8">
        <v>-33.044800000000002</v>
      </c>
      <c r="BF8">
        <v>28.718800000000002</v>
      </c>
      <c r="BG8">
        <v>20.348199999999999</v>
      </c>
      <c r="BH8">
        <v>10.0337</v>
      </c>
      <c r="BI8">
        <v>9.4987999999999992</v>
      </c>
      <c r="BJ8">
        <v>-0.40749999999999997</v>
      </c>
      <c r="BK8">
        <v>2.7109000000000001</v>
      </c>
      <c r="BL8">
        <v>23.252400000000002</v>
      </c>
      <c r="BM8">
        <v>-11.2644</v>
      </c>
      <c r="BN8">
        <v>26.571899999999999</v>
      </c>
      <c r="BO8">
        <v>22.275500000000001</v>
      </c>
      <c r="BP8">
        <v>12.258100000000001</v>
      </c>
      <c r="BQ8">
        <v>14.331</v>
      </c>
      <c r="BR8">
        <v>18.968399999999999</v>
      </c>
      <c r="BS8">
        <v>-347.41039999999998</v>
      </c>
      <c r="BT8">
        <v>11.2433</v>
      </c>
      <c r="BU8">
        <v>18.6236</v>
      </c>
      <c r="BV8">
        <v>23.569800000000001</v>
      </c>
      <c r="BW8">
        <v>5.9298000000000002</v>
      </c>
      <c r="BX8">
        <v>9.5966000000000005</v>
      </c>
      <c r="BY8">
        <v>12.113799999999999</v>
      </c>
      <c r="BZ8">
        <v>2.2437999999999998</v>
      </c>
      <c r="CA8">
        <v>4.6516999999999999</v>
      </c>
      <c r="CB8">
        <v>7.8902000000000001</v>
      </c>
      <c r="CC8">
        <v>27.3689</v>
      </c>
      <c r="CD8">
        <v>-16.994</v>
      </c>
      <c r="CE8">
        <v>-51.832799999999999</v>
      </c>
      <c r="CF8">
        <v>-51.832799999999999</v>
      </c>
      <c r="CG8">
        <v>-32.334499999999998</v>
      </c>
      <c r="CH8">
        <v>8.5243000000000002</v>
      </c>
      <c r="CI8">
        <v>0.84589999999999999</v>
      </c>
      <c r="CJ8">
        <v>-59.4313</v>
      </c>
      <c r="CK8">
        <v>11.039300000000001</v>
      </c>
      <c r="CL8">
        <v>-0.12330000000000001</v>
      </c>
      <c r="CM8">
        <v>-12.497199999999999</v>
      </c>
      <c r="CN8">
        <v>-5.2929000000000004</v>
      </c>
      <c r="CO8">
        <v>-0.4395</v>
      </c>
      <c r="CP8">
        <v>0.84030000000000005</v>
      </c>
      <c r="CQ8">
        <v>-4.8715999999999999</v>
      </c>
      <c r="CR8">
        <v>-31.405200000000001</v>
      </c>
      <c r="CS8">
        <v>5.5481999999999996</v>
      </c>
      <c r="CT8">
        <v>6.9379999999999997</v>
      </c>
      <c r="CU8">
        <v>-27.245799999999999</v>
      </c>
      <c r="CV8">
        <v>-18.64</v>
      </c>
      <c r="CW8">
        <v>-7.5132000000000003</v>
      </c>
      <c r="CX8">
        <v>9.0250000000000004</v>
      </c>
      <c r="CY8">
        <v>1.1738</v>
      </c>
      <c r="CZ8">
        <v>3.5682</v>
      </c>
      <c r="DA8">
        <v>-0.29110000000000003</v>
      </c>
      <c r="DB8">
        <v>-39.0471</v>
      </c>
      <c r="DC8">
        <v>-0.55420000000000003</v>
      </c>
      <c r="DD8">
        <v>36.985300000000002</v>
      </c>
      <c r="DE8">
        <v>-15.293699999999999</v>
      </c>
      <c r="DF8">
        <v>4.8184000000000005</v>
      </c>
      <c r="DG8">
        <v>6.9490999999999996</v>
      </c>
      <c r="DH8">
        <v>-9.9350000000000005</v>
      </c>
      <c r="DI8">
        <v>15.398400000000001</v>
      </c>
      <c r="DJ8">
        <v>-36.259</v>
      </c>
      <c r="DK8">
        <v>7.8916000000000004</v>
      </c>
      <c r="DL8">
        <v>-16.541699999999999</v>
      </c>
      <c r="DM8">
        <v>-3.2614999999999998</v>
      </c>
      <c r="DO8">
        <v>-79.231700000000004</v>
      </c>
      <c r="DP8">
        <v>40.348300000000002</v>
      </c>
      <c r="DQ8">
        <v>-8.6145999999999994</v>
      </c>
      <c r="DR8">
        <v>-23.518899999999999</v>
      </c>
      <c r="DS8">
        <v>9.2779000000000007</v>
      </c>
      <c r="DT8">
        <v>5.5796000000000001</v>
      </c>
      <c r="DU8">
        <v>24.139099999999999</v>
      </c>
      <c r="DV8">
        <v>4.8057999999999996</v>
      </c>
      <c r="DW8">
        <v>0.49</v>
      </c>
      <c r="DX8">
        <v>31.664999999999999</v>
      </c>
      <c r="DY8">
        <v>36.507899999999999</v>
      </c>
      <c r="DZ8">
        <v>3.4832999999999998</v>
      </c>
      <c r="EA8">
        <v>-12.0366</v>
      </c>
      <c r="EB8">
        <v>10.3566</v>
      </c>
      <c r="EC8">
        <v>-111.1202</v>
      </c>
      <c r="ED8">
        <v>16.427499999999998</v>
      </c>
      <c r="EE8">
        <v>23.3139</v>
      </c>
      <c r="EF8">
        <v>-36.0745</v>
      </c>
      <c r="EG8">
        <v>-16.064399999999999</v>
      </c>
      <c r="EH8">
        <v>11.815799999999999</v>
      </c>
      <c r="EI8">
        <v>-36.106299999999997</v>
      </c>
      <c r="EJ8">
        <v>23.264900000000001</v>
      </c>
      <c r="EK8">
        <v>23.264900000000001</v>
      </c>
      <c r="EL8">
        <v>2.3210999999999999</v>
      </c>
      <c r="EM8">
        <v>1.5506</v>
      </c>
      <c r="EN8">
        <v>-17.341200000000001</v>
      </c>
      <c r="EO8">
        <v>-2.0785999999999998</v>
      </c>
      <c r="EP8">
        <v>11.5244</v>
      </c>
      <c r="EQ8">
        <v>6.7633000000000001</v>
      </c>
      <c r="ER8">
        <v>14.217700000000001</v>
      </c>
      <c r="ES8">
        <v>-2.6970000000000001</v>
      </c>
      <c r="ET8">
        <v>-2.9656000000000002</v>
      </c>
      <c r="EU8">
        <v>19.721499999999999</v>
      </c>
      <c r="EV8">
        <v>12.5198</v>
      </c>
      <c r="EW8">
        <v>-7.4071999999999996</v>
      </c>
      <c r="EX8">
        <v>11.557600000000001</v>
      </c>
      <c r="EY8">
        <v>-36.472799999999999</v>
      </c>
      <c r="EZ8">
        <v>0.57899999999999996</v>
      </c>
      <c r="FA8">
        <v>0.47170000000000001</v>
      </c>
      <c r="FB8">
        <v>5.9866000000000001</v>
      </c>
      <c r="FC8">
        <v>26.908000000000001</v>
      </c>
      <c r="FD8">
        <v>4.7134</v>
      </c>
      <c r="FE8">
        <v>-11.128</v>
      </c>
      <c r="FF8">
        <v>-1.9462000000000002</v>
      </c>
      <c r="FG8">
        <v>2.1353</v>
      </c>
      <c r="FH8">
        <v>-1.7806999999999999</v>
      </c>
      <c r="FI8">
        <v>3.3378000000000001</v>
      </c>
      <c r="FJ8">
        <v>-15.600300000000001</v>
      </c>
      <c r="FK8">
        <v>-12.3794</v>
      </c>
      <c r="FL8">
        <v>-8.6903000000000006</v>
      </c>
      <c r="FM8">
        <v>34.7211</v>
      </c>
      <c r="FN8">
        <v>7.4969999999999999</v>
      </c>
      <c r="FO8">
        <v>30.760300000000001</v>
      </c>
      <c r="FP8">
        <v>26.159700000000001</v>
      </c>
      <c r="FQ8">
        <v>1.5385</v>
      </c>
      <c r="FR8">
        <v>-49.490099999999998</v>
      </c>
      <c r="FS8">
        <v>1.5011999999999999</v>
      </c>
      <c r="FT8">
        <v>1.5011999999999999</v>
      </c>
      <c r="FU8">
        <v>4.6795999999999998</v>
      </c>
      <c r="FV8">
        <v>3.1549</v>
      </c>
      <c r="FW8">
        <v>5.173</v>
      </c>
      <c r="FX8">
        <v>3.6943000000000001</v>
      </c>
      <c r="FY8">
        <v>3.6943000000000001</v>
      </c>
      <c r="FZ8">
        <v>8.0052000000000003</v>
      </c>
      <c r="GA8">
        <v>-208.25829999999999</v>
      </c>
      <c r="GB8">
        <v>5.1596000000000002</v>
      </c>
      <c r="GC8">
        <v>10.384399999999999</v>
      </c>
      <c r="GD8">
        <v>-2.1960999999999999</v>
      </c>
      <c r="GE8">
        <v>10.228999999999999</v>
      </c>
      <c r="GF8">
        <v>-2.1612</v>
      </c>
      <c r="GG8">
        <v>13.756499999999999</v>
      </c>
      <c r="GH8">
        <v>45.883000000000003</v>
      </c>
      <c r="GI8">
        <v>-1561.7102</v>
      </c>
      <c r="GJ8">
        <v>-180.40350000000001</v>
      </c>
      <c r="GK8">
        <v>-2.8788</v>
      </c>
      <c r="GL8">
        <v>4.2624000000000004</v>
      </c>
      <c r="GM8">
        <v>5.0987</v>
      </c>
      <c r="GN8">
        <v>-61.084000000000003</v>
      </c>
      <c r="GO8">
        <v>9.8078000000000003</v>
      </c>
      <c r="GP8">
        <v>8.8482000000000003</v>
      </c>
      <c r="GQ8">
        <v>-1211.5334</v>
      </c>
      <c r="GR8">
        <v>-39.317300000000003</v>
      </c>
      <c r="GS8">
        <v>28.544899999999998</v>
      </c>
      <c r="GT8">
        <v>8.0961999999999996</v>
      </c>
      <c r="GU8">
        <v>-38.593299999999999</v>
      </c>
      <c r="GV8">
        <v>-0.67969999999999997</v>
      </c>
      <c r="GW8">
        <v>21.9754</v>
      </c>
      <c r="GX8">
        <v>20.969100000000001</v>
      </c>
      <c r="GY8">
        <v>13.572699999999999</v>
      </c>
      <c r="GZ8">
        <v>1.5306</v>
      </c>
      <c r="HA8">
        <v>13.3566</v>
      </c>
      <c r="HB8">
        <v>-4.6277999999999997</v>
      </c>
      <c r="HC8">
        <v>12.106999999999999</v>
      </c>
      <c r="HD8">
        <v>-0.80359999999999998</v>
      </c>
      <c r="HE8">
        <v>-12.688499999999999</v>
      </c>
      <c r="HF8">
        <v>7.2754000000000003</v>
      </c>
      <c r="HG8">
        <v>23.851299999999998</v>
      </c>
      <c r="HH8">
        <v>7.2809999999999997</v>
      </c>
      <c r="HI8">
        <v>10.742800000000001</v>
      </c>
      <c r="HJ8">
        <v>32.501300000000001</v>
      </c>
      <c r="HK8">
        <v>8.1920000000000002</v>
      </c>
      <c r="HL8">
        <v>-12.5869</v>
      </c>
      <c r="HM8">
        <v>-33.652999999999999</v>
      </c>
      <c r="HN8">
        <v>-29.9161</v>
      </c>
      <c r="HO8">
        <v>13.2462</v>
      </c>
      <c r="HP8">
        <v>28.884599999999999</v>
      </c>
      <c r="HQ8">
        <v>-735.52769999999998</v>
      </c>
      <c r="HR8">
        <v>-0.24229999999999999</v>
      </c>
      <c r="HS8">
        <v>-9.7299000000000007</v>
      </c>
      <c r="HT8">
        <v>7.0987</v>
      </c>
      <c r="HU8">
        <v>3.3214000000000001</v>
      </c>
      <c r="HV8">
        <v>-36.624400000000001</v>
      </c>
      <c r="HW8">
        <v>12.0588</v>
      </c>
      <c r="HX8">
        <v>-65.329899999999995</v>
      </c>
      <c r="HY8">
        <v>17.244900000000001</v>
      </c>
      <c r="HZ8">
        <v>-16.814599999999999</v>
      </c>
      <c r="IA8">
        <v>0.78159999999999996</v>
      </c>
      <c r="IB8">
        <v>55.228999999999999</v>
      </c>
      <c r="IC8">
        <v>13.376899999999999</v>
      </c>
      <c r="ID8">
        <v>-32.786999999999999</v>
      </c>
      <c r="IE8">
        <v>11.3963</v>
      </c>
      <c r="IF8">
        <v>6.2844999999999995</v>
      </c>
      <c r="IG8">
        <v>9.4072999999999993</v>
      </c>
      <c r="IH8">
        <v>5.0772000000000004</v>
      </c>
      <c r="II8">
        <v>-38.619599999999998</v>
      </c>
      <c r="IJ8">
        <v>6.7129000000000003</v>
      </c>
      <c r="IK8">
        <v>-37.783900000000003</v>
      </c>
      <c r="IL8">
        <v>-5195.3342000000002</v>
      </c>
      <c r="IM8">
        <v>-1.9401999999999999</v>
      </c>
      <c r="IN8">
        <v>0.96460000000000001</v>
      </c>
      <c r="IO8">
        <v>30.3935</v>
      </c>
      <c r="IP8">
        <v>12.065200000000001</v>
      </c>
      <c r="IQ8">
        <v>11.301399999999999</v>
      </c>
      <c r="IR8">
        <v>7.1097999999999999</v>
      </c>
      <c r="IS8">
        <v>10.6927</v>
      </c>
      <c r="IT8">
        <v>0.2331</v>
      </c>
      <c r="IU8">
        <v>6.9512999999999998</v>
      </c>
      <c r="IV8">
        <v>11.705500000000001</v>
      </c>
      <c r="IW8">
        <v>4.7146999999999997</v>
      </c>
      <c r="IX8">
        <v>1.0919000000000001</v>
      </c>
      <c r="IY8">
        <v>18.093</v>
      </c>
      <c r="IZ8">
        <v>-16.031500000000001</v>
      </c>
      <c r="JA8">
        <v>-46.854300000000002</v>
      </c>
      <c r="JB8">
        <v>26.269500000000001</v>
      </c>
      <c r="JC8">
        <v>-21.2242</v>
      </c>
      <c r="JD8">
        <v>14.211</v>
      </c>
      <c r="JE8">
        <v>5.7888999999999999</v>
      </c>
      <c r="JF8">
        <v>5.7888999999999999</v>
      </c>
      <c r="JG8">
        <v>-3.2650999999999999</v>
      </c>
      <c r="JH8">
        <v>11.7082</v>
      </c>
      <c r="JI8">
        <v>24.5062</v>
      </c>
      <c r="JJ8">
        <v>14.3553</v>
      </c>
      <c r="JK8">
        <v>-115.9288</v>
      </c>
      <c r="JL8">
        <v>5.3875999999999999</v>
      </c>
      <c r="JM8">
        <v>-22.9024</v>
      </c>
      <c r="JN8">
        <v>-24.244399999999999</v>
      </c>
      <c r="JO8">
        <v>-5.0016999999999996</v>
      </c>
      <c r="JP8">
        <v>-22.170100000000001</v>
      </c>
      <c r="JQ8">
        <v>12.368</v>
      </c>
      <c r="JR8">
        <v>4.3708</v>
      </c>
      <c r="JS8">
        <v>9.5399999999999999E-2</v>
      </c>
      <c r="JT8">
        <v>-58.084499999999998</v>
      </c>
      <c r="JU8">
        <v>6.1261999999999999</v>
      </c>
      <c r="JV8">
        <v>7.4899000000000004</v>
      </c>
      <c r="JX8">
        <v>3.0432999999999999</v>
      </c>
      <c r="JY8">
        <v>0.96930000000000005</v>
      </c>
      <c r="JZ8">
        <v>-6.7981999999999996</v>
      </c>
      <c r="KA8">
        <v>-86.324799999999996</v>
      </c>
      <c r="KB8">
        <v>-10.909800000000001</v>
      </c>
      <c r="KC8">
        <v>25.132899999999999</v>
      </c>
      <c r="KD8">
        <v>2.9687000000000001</v>
      </c>
      <c r="KE8">
        <v>11.468299999999999</v>
      </c>
      <c r="KF8">
        <v>3.8557999999999999</v>
      </c>
      <c r="KG8">
        <v>10.944599999999999</v>
      </c>
      <c r="KH8">
        <v>-7.8887999999999998</v>
      </c>
      <c r="KI8">
        <v>1.4005000000000001</v>
      </c>
      <c r="KJ8">
        <v>-33.961300000000001</v>
      </c>
      <c r="KK8">
        <v>9.4061000000000003</v>
      </c>
      <c r="KL8">
        <v>2.6730999999999998</v>
      </c>
      <c r="KM8">
        <v>2.0438999999999998</v>
      </c>
      <c r="KN8">
        <v>-4.8738999999999999</v>
      </c>
      <c r="KO8">
        <v>9.6789000000000005</v>
      </c>
      <c r="KP8">
        <v>14.726100000000001</v>
      </c>
      <c r="KQ8">
        <v>22.1174</v>
      </c>
      <c r="KR8">
        <v>-148.41069999999999</v>
      </c>
      <c r="KS8">
        <v>32.597700000000003</v>
      </c>
      <c r="KT8">
        <v>-8.6082000000000001</v>
      </c>
      <c r="KU8">
        <v>-4.2747000000000002</v>
      </c>
      <c r="KV8">
        <v>-1.9266999999999999</v>
      </c>
      <c r="KW8">
        <v>-21.3931</v>
      </c>
      <c r="KX8">
        <v>1.3736999999999999</v>
      </c>
      <c r="KY8">
        <v>26.664400000000001</v>
      </c>
      <c r="KZ8">
        <v>-4.8684000000000003</v>
      </c>
      <c r="LA8">
        <v>-17.028300000000002</v>
      </c>
      <c r="LC8">
        <v>17.515499999999999</v>
      </c>
      <c r="LD8">
        <v>3.8971999999999998</v>
      </c>
      <c r="LE8">
        <v>-1471.6157000000001</v>
      </c>
      <c r="LF8">
        <v>12.9757</v>
      </c>
      <c r="LG8">
        <v>5.8293999999999997</v>
      </c>
      <c r="LH8">
        <v>15.149699999999999</v>
      </c>
      <c r="LI8">
        <v>-3.4575</v>
      </c>
      <c r="LJ8">
        <v>21.200099999999999</v>
      </c>
      <c r="LK8">
        <v>9.7575000000000003</v>
      </c>
      <c r="LL8">
        <v>10.1043</v>
      </c>
      <c r="LM8">
        <v>35.570900000000002</v>
      </c>
      <c r="LO8">
        <v>-79.215000000000003</v>
      </c>
      <c r="LP8">
        <v>2.7803</v>
      </c>
      <c r="LQ8">
        <v>1.0023</v>
      </c>
      <c r="LR8">
        <v>2.5689000000000002</v>
      </c>
      <c r="LS8">
        <v>8.7411999999999992</v>
      </c>
      <c r="LT8">
        <v>-50.928600000000003</v>
      </c>
      <c r="LU8">
        <v>26.017299999999999</v>
      </c>
      <c r="LV8">
        <v>-3.0173999999999999</v>
      </c>
      <c r="LW8">
        <v>18.745999999999999</v>
      </c>
      <c r="LX8">
        <v>11.745900000000001</v>
      </c>
      <c r="LY8">
        <v>22.5458</v>
      </c>
      <c r="LZ8">
        <v>-28.1844</v>
      </c>
      <c r="MA8">
        <v>12.2674</v>
      </c>
      <c r="MB8">
        <v>11.936</v>
      </c>
      <c r="MC8">
        <v>32.803699999999999</v>
      </c>
      <c r="MD8">
        <v>7.4846000000000004</v>
      </c>
      <c r="ME8">
        <v>-11.857099999999999</v>
      </c>
      <c r="MF8">
        <v>0.70479999999999998</v>
      </c>
      <c r="MG8">
        <v>-0.35049999999999998</v>
      </c>
      <c r="MH8">
        <v>-23.670200000000001</v>
      </c>
      <c r="MI8">
        <v>6.1059999999999999</v>
      </c>
      <c r="MJ8">
        <v>35.389800000000001</v>
      </c>
      <c r="MK8">
        <v>3.1637</v>
      </c>
      <c r="ML8">
        <v>-29.2849</v>
      </c>
      <c r="MM8">
        <v>-24.069199999999999</v>
      </c>
      <c r="MN8">
        <v>-295066.6667</v>
      </c>
      <c r="MO8">
        <v>-11.491099999999999</v>
      </c>
      <c r="MP8">
        <v>12.848599999999999</v>
      </c>
      <c r="MQ8">
        <v>-10.0046</v>
      </c>
      <c r="MR8">
        <v>16.865200000000002</v>
      </c>
      <c r="MS8">
        <v>52.996000000000002</v>
      </c>
      <c r="MT8">
        <v>38.666499999999999</v>
      </c>
      <c r="MU8">
        <v>-0.14410000000000001</v>
      </c>
      <c r="MV8">
        <v>2.0568</v>
      </c>
      <c r="MW8">
        <v>-543.45320000000004</v>
      </c>
      <c r="MX8">
        <v>10.3668</v>
      </c>
      <c r="MY8">
        <v>-12.993500000000001</v>
      </c>
      <c r="MZ8">
        <v>-46.310699999999997</v>
      </c>
      <c r="NA8">
        <v>2.5333000000000001</v>
      </c>
      <c r="NB8">
        <v>3.56</v>
      </c>
      <c r="NC8">
        <v>14.248200000000001</v>
      </c>
      <c r="ND8">
        <v>3.5754000000000001</v>
      </c>
      <c r="NE8">
        <v>27.342099999999999</v>
      </c>
      <c r="NF8">
        <v>-12.089700000000001</v>
      </c>
      <c r="NG8">
        <v>1.9857</v>
      </c>
      <c r="NH8">
        <v>8.0935000000000006</v>
      </c>
      <c r="NI8">
        <v>17.747599999999998</v>
      </c>
      <c r="NJ8">
        <v>27.132899999999999</v>
      </c>
      <c r="NK8">
        <v>-1.4083000000000001</v>
      </c>
    </row>
    <row r="9" spans="1:375" x14ac:dyDescent="0.25">
      <c r="A9" s="2">
        <v>41453</v>
      </c>
      <c r="B9">
        <v>-47.67</v>
      </c>
      <c r="C9">
        <v>5.5978000000000003</v>
      </c>
      <c r="D9">
        <v>40.952399999999997</v>
      </c>
      <c r="E9">
        <v>6.3893000000000004</v>
      </c>
      <c r="F9">
        <v>9.1212999999999997</v>
      </c>
      <c r="G9">
        <v>-1.3947000000000001</v>
      </c>
      <c r="H9">
        <v>11.089499999999999</v>
      </c>
      <c r="I9">
        <v>-6.0849000000000002</v>
      </c>
      <c r="J9">
        <v>2.0211000000000001</v>
      </c>
      <c r="K9">
        <v>23.346800000000002</v>
      </c>
      <c r="L9">
        <v>-8.2131000000000007</v>
      </c>
      <c r="M9">
        <v>26.646000000000001</v>
      </c>
      <c r="N9">
        <v>18.382400000000001</v>
      </c>
      <c r="O9">
        <v>10.2196</v>
      </c>
      <c r="P9">
        <v>7.8349000000000002</v>
      </c>
      <c r="Q9">
        <v>-98.566999999999993</v>
      </c>
      <c r="R9">
        <v>-44.414900000000003</v>
      </c>
      <c r="S9">
        <v>30.903400000000001</v>
      </c>
      <c r="T9">
        <v>36.502200000000002</v>
      </c>
      <c r="U9">
        <v>1.7063999999999999</v>
      </c>
      <c r="V9">
        <v>26.048200000000001</v>
      </c>
      <c r="W9">
        <v>12.658200000000001</v>
      </c>
      <c r="X9">
        <v>13.389200000000001</v>
      </c>
      <c r="Z9">
        <v>-8.8030000000000008</v>
      </c>
      <c r="AA9">
        <v>-13.2918</v>
      </c>
      <c r="AB9">
        <v>-3099.7894000000001</v>
      </c>
      <c r="AC9">
        <v>18.475000000000001</v>
      </c>
      <c r="AD9">
        <v>-13.9754</v>
      </c>
      <c r="AE9">
        <v>5.1588000000000003</v>
      </c>
      <c r="AF9">
        <v>1.9218999999999999</v>
      </c>
      <c r="AG9">
        <v>5.5755999999999997</v>
      </c>
      <c r="AH9">
        <v>12.3706</v>
      </c>
      <c r="AI9">
        <v>-113.2872</v>
      </c>
      <c r="AJ9">
        <v>2.8022999999999998</v>
      </c>
      <c r="AK9">
        <v>14.8834</v>
      </c>
      <c r="AL9">
        <v>12.1593</v>
      </c>
      <c r="AM9">
        <v>-0.84530000000000005</v>
      </c>
      <c r="AN9">
        <v>12.265599999999999</v>
      </c>
      <c r="AO9">
        <v>-7.1451000000000002</v>
      </c>
      <c r="AP9">
        <v>-9.0679999999999996</v>
      </c>
      <c r="AQ9">
        <v>6.7748999999999997</v>
      </c>
      <c r="AR9">
        <v>-44.743200000000002</v>
      </c>
      <c r="AS9">
        <v>-37.321199999999997</v>
      </c>
      <c r="AT9">
        <v>5.0434000000000001</v>
      </c>
      <c r="AU9">
        <v>11.4117</v>
      </c>
      <c r="AV9">
        <v>17.389299999999999</v>
      </c>
      <c r="AW9">
        <v>-2.6787000000000001</v>
      </c>
      <c r="AX9">
        <v>-26.589300000000001</v>
      </c>
      <c r="AY9">
        <v>-12.2746</v>
      </c>
      <c r="AZ9">
        <v>15.657</v>
      </c>
      <c r="BA9">
        <v>-5.3102999999999998</v>
      </c>
      <c r="BB9">
        <v>-33.995100000000001</v>
      </c>
      <c r="BC9">
        <v>13.859400000000001</v>
      </c>
      <c r="BD9">
        <v>1.9256</v>
      </c>
      <c r="BE9">
        <v>0.1545</v>
      </c>
      <c r="BF9">
        <v>32.488700000000001</v>
      </c>
      <c r="BG9">
        <v>20.200399999999998</v>
      </c>
      <c r="BH9">
        <v>13.0725</v>
      </c>
      <c r="BI9">
        <v>8.0891999999999999</v>
      </c>
      <c r="BJ9">
        <v>-16.587</v>
      </c>
      <c r="BK9">
        <v>-7.1546000000000003</v>
      </c>
      <c r="BL9">
        <v>23.525300000000001</v>
      </c>
      <c r="BM9">
        <v>14.1653</v>
      </c>
      <c r="BN9">
        <v>20.3094</v>
      </c>
      <c r="BO9">
        <v>22.662500000000001</v>
      </c>
      <c r="BP9">
        <v>10.3902</v>
      </c>
      <c r="BQ9">
        <v>13.5205</v>
      </c>
      <c r="BR9">
        <v>19.748100000000001</v>
      </c>
      <c r="BS9">
        <v>-262.5926</v>
      </c>
      <c r="BT9">
        <v>10.023199999999999</v>
      </c>
      <c r="BU9">
        <v>15.9194</v>
      </c>
      <c r="BV9">
        <v>24.686199999999999</v>
      </c>
      <c r="BW9">
        <v>6.0125999999999999</v>
      </c>
      <c r="BX9">
        <v>1.7499</v>
      </c>
      <c r="BY9">
        <v>11.5968</v>
      </c>
      <c r="BZ9">
        <v>9.9488000000000003</v>
      </c>
      <c r="CA9">
        <v>0.88449999999999995</v>
      </c>
      <c r="CB9">
        <v>-0.1396</v>
      </c>
      <c r="CC9">
        <v>26.096499999999999</v>
      </c>
      <c r="CD9">
        <v>-18.276700000000002</v>
      </c>
      <c r="CE9">
        <v>-19.3643</v>
      </c>
      <c r="CF9">
        <v>-19.3643</v>
      </c>
      <c r="CG9">
        <v>-11.6045</v>
      </c>
      <c r="CH9">
        <v>9.4095999999999993</v>
      </c>
      <c r="CI9">
        <v>-1.4697</v>
      </c>
      <c r="CJ9">
        <v>-129.27699999999999</v>
      </c>
      <c r="CK9">
        <v>11.649699999999999</v>
      </c>
      <c r="CL9">
        <v>-3.5044</v>
      </c>
      <c r="CM9">
        <v>3.2115999999999998</v>
      </c>
      <c r="CN9">
        <v>-4.2032999999999996</v>
      </c>
      <c r="CO9">
        <v>-0.3014</v>
      </c>
      <c r="CP9">
        <v>3.3401000000000001</v>
      </c>
      <c r="CQ9">
        <v>-10.824</v>
      </c>
      <c r="CR9">
        <v>-6.6309000000000005</v>
      </c>
      <c r="CS9">
        <v>6.2645</v>
      </c>
      <c r="CT9">
        <v>3.8750999999999998</v>
      </c>
      <c r="CU9">
        <v>12.9513</v>
      </c>
      <c r="CV9">
        <v>-0.4204</v>
      </c>
      <c r="CW9">
        <v>-6.4461000000000004</v>
      </c>
      <c r="CX9">
        <v>4.7756999999999996</v>
      </c>
      <c r="CY9">
        <v>6.9199999999999998E-2</v>
      </c>
      <c r="CZ9">
        <v>4.2321999999999997</v>
      </c>
      <c r="DA9">
        <v>9.5799999999999996E-2</v>
      </c>
      <c r="DB9">
        <v>-32.861400000000003</v>
      </c>
      <c r="DC9">
        <v>1.2556</v>
      </c>
      <c r="DD9">
        <v>37.828400000000002</v>
      </c>
      <c r="DE9">
        <v>-1.6951000000000001</v>
      </c>
      <c r="DF9">
        <v>0.73350000000000004</v>
      </c>
      <c r="DG9">
        <v>5.8171999999999997</v>
      </c>
      <c r="DH9">
        <v>11.9428</v>
      </c>
      <c r="DI9">
        <v>14.602399999999999</v>
      </c>
      <c r="DJ9">
        <v>24.552199999999999</v>
      </c>
      <c r="DK9">
        <v>6.5751999999999997</v>
      </c>
      <c r="DL9">
        <v>-22.911000000000001</v>
      </c>
      <c r="DM9">
        <v>-8.4853000000000005</v>
      </c>
      <c r="DO9">
        <v>-15.416</v>
      </c>
      <c r="DP9">
        <v>-89.9649</v>
      </c>
      <c r="DQ9">
        <v>-9.4400999999999993</v>
      </c>
      <c r="DR9">
        <v>-11.058999999999999</v>
      </c>
      <c r="DS9">
        <v>5.8753000000000002</v>
      </c>
      <c r="DT9">
        <v>5.3266999999999998</v>
      </c>
      <c r="DU9">
        <v>21.642199999999999</v>
      </c>
      <c r="DV9">
        <v>-1.4483999999999999</v>
      </c>
      <c r="DW9">
        <v>3.7037</v>
      </c>
      <c r="DX9">
        <v>28.106000000000002</v>
      </c>
      <c r="DY9">
        <v>30.9983</v>
      </c>
      <c r="DZ9">
        <v>-0.50490000000000002</v>
      </c>
      <c r="EA9">
        <v>-32.116300000000003</v>
      </c>
      <c r="EB9">
        <v>10.186500000000001</v>
      </c>
      <c r="EC9">
        <v>-117.5245</v>
      </c>
      <c r="ED9">
        <v>7.5219000000000005</v>
      </c>
      <c r="EE9">
        <v>22.788</v>
      </c>
      <c r="EF9">
        <v>-35.0092</v>
      </c>
      <c r="EG9">
        <v>-13.5654</v>
      </c>
      <c r="EH9">
        <v>9.3448999999999991</v>
      </c>
      <c r="EI9">
        <v>-24.3567</v>
      </c>
      <c r="EJ9">
        <v>27.344799999999999</v>
      </c>
      <c r="EK9">
        <v>27.344799999999999</v>
      </c>
      <c r="EL9">
        <v>4.5030000000000001</v>
      </c>
      <c r="EM9">
        <v>-3.2964000000000002</v>
      </c>
      <c r="EN9">
        <v>-24.141200000000001</v>
      </c>
      <c r="EO9">
        <v>-3.9306999999999999</v>
      </c>
      <c r="EP9">
        <v>12.863799999999999</v>
      </c>
      <c r="EQ9">
        <v>4.5095999999999998</v>
      </c>
      <c r="ER9">
        <v>9.6884999999999994</v>
      </c>
      <c r="ES9">
        <v>-2.4363999999999999</v>
      </c>
      <c r="ET9">
        <v>-10.2684</v>
      </c>
      <c r="EU9">
        <v>22.508700000000001</v>
      </c>
      <c r="EV9">
        <v>4.3917000000000002</v>
      </c>
      <c r="EW9">
        <v>-5.3212000000000002</v>
      </c>
      <c r="EX9">
        <v>11.6576</v>
      </c>
      <c r="EY9">
        <v>-10</v>
      </c>
      <c r="EZ9">
        <v>3.2524000000000002</v>
      </c>
      <c r="FA9">
        <v>1.145</v>
      </c>
      <c r="FB9">
        <v>5.9584999999999999</v>
      </c>
      <c r="FC9">
        <v>21.2239</v>
      </c>
      <c r="FD9">
        <v>1.1135999999999999</v>
      </c>
      <c r="FE9">
        <v>-3.6127000000000002</v>
      </c>
      <c r="FF9">
        <v>-1.5704</v>
      </c>
      <c r="FG9">
        <v>-23.1797</v>
      </c>
      <c r="FH9">
        <v>4.5998000000000001</v>
      </c>
      <c r="FI9">
        <v>5.0457999999999998</v>
      </c>
      <c r="FJ9">
        <v>-41.158799999999999</v>
      </c>
      <c r="FK9">
        <v>-9.4636999999999993</v>
      </c>
      <c r="FL9">
        <v>-12.283099999999999</v>
      </c>
      <c r="FM9">
        <v>35.6036</v>
      </c>
      <c r="FN9">
        <v>4.4405000000000001</v>
      </c>
      <c r="FO9">
        <v>37.214599999999997</v>
      </c>
      <c r="FP9">
        <v>24.448899999999998</v>
      </c>
      <c r="FQ9">
        <v>-4.4149000000000003</v>
      </c>
      <c r="FR9">
        <v>-53.410699999999999</v>
      </c>
      <c r="FS9">
        <v>1.1998</v>
      </c>
      <c r="FT9">
        <v>1.1998</v>
      </c>
      <c r="FU9">
        <v>5.8479000000000001</v>
      </c>
      <c r="FV9">
        <v>4.1422999999999996</v>
      </c>
      <c r="FW9">
        <v>4.1883999999999997</v>
      </c>
      <c r="FX9">
        <v>2.0638999999999998</v>
      </c>
      <c r="FY9">
        <v>2.0638999999999998</v>
      </c>
      <c r="FZ9">
        <v>8.3353999999999999</v>
      </c>
      <c r="GA9">
        <v>-142.06780000000001</v>
      </c>
      <c r="GB9">
        <v>5.3243999999999998</v>
      </c>
      <c r="GC9">
        <v>8.7706999999999997</v>
      </c>
      <c r="GD9">
        <v>-9.8498999999999999</v>
      </c>
      <c r="GE9">
        <v>8.2827999999999999</v>
      </c>
      <c r="GF9">
        <v>6.5808999999999997</v>
      </c>
      <c r="GG9">
        <v>14.334300000000001</v>
      </c>
      <c r="GH9">
        <v>44.943100000000001</v>
      </c>
      <c r="GI9">
        <v>-292.5761</v>
      </c>
      <c r="GJ9">
        <v>-84.346500000000006</v>
      </c>
      <c r="GK9">
        <v>-4.5987999999999998</v>
      </c>
      <c r="GL9">
        <v>0.49819999999999998</v>
      </c>
      <c r="GM9">
        <v>-0.30249999999999999</v>
      </c>
      <c r="GN9">
        <v>-67.248099999999994</v>
      </c>
      <c r="GO9">
        <v>10.4558</v>
      </c>
      <c r="GP9">
        <v>10.6089</v>
      </c>
      <c r="GQ9">
        <v>-1087.7895000000001</v>
      </c>
      <c r="GR9">
        <v>-90.145099999999999</v>
      </c>
      <c r="GS9">
        <v>25.5443</v>
      </c>
      <c r="GT9">
        <v>7.36</v>
      </c>
      <c r="GU9">
        <v>-54.599200000000003</v>
      </c>
      <c r="GV9">
        <v>-12.4481</v>
      </c>
      <c r="GW9">
        <v>24.842400000000001</v>
      </c>
      <c r="GX9">
        <v>21.0852</v>
      </c>
      <c r="GY9">
        <v>11.925000000000001</v>
      </c>
      <c r="GZ9">
        <v>3.4935999999999998</v>
      </c>
      <c r="HA9">
        <v>12.9809</v>
      </c>
      <c r="HB9">
        <v>0.29239999999999999</v>
      </c>
      <c r="HC9">
        <v>10.4962</v>
      </c>
      <c r="HD9">
        <v>2.2589999999999999</v>
      </c>
      <c r="HE9">
        <v>-9.2095000000000002</v>
      </c>
      <c r="HF9">
        <v>10.3902</v>
      </c>
      <c r="HG9">
        <v>21.262499999999999</v>
      </c>
      <c r="HH9">
        <v>6.4279999999999999</v>
      </c>
      <c r="HI9">
        <v>10.4064</v>
      </c>
      <c r="HJ9">
        <v>34.1843</v>
      </c>
      <c r="HK9">
        <v>-1.4851000000000001</v>
      </c>
      <c r="HL9">
        <v>-10.1747</v>
      </c>
      <c r="HM9">
        <v>-53.004600000000003</v>
      </c>
      <c r="HN9">
        <v>-24.162199999999999</v>
      </c>
      <c r="HO9">
        <v>8.5144000000000002</v>
      </c>
      <c r="HP9">
        <v>29.645900000000001</v>
      </c>
      <c r="HQ9">
        <v>-571.42859999999996</v>
      </c>
      <c r="HR9">
        <v>-1.6686000000000001</v>
      </c>
      <c r="HS9">
        <v>-23.2865</v>
      </c>
      <c r="HT9">
        <v>6.4569999999999999</v>
      </c>
      <c r="HU9">
        <v>4.0061999999999998</v>
      </c>
      <c r="HV9">
        <v>-349.9307</v>
      </c>
      <c r="HW9">
        <v>6.391</v>
      </c>
      <c r="HX9">
        <v>-54.906199999999998</v>
      </c>
      <c r="HY9">
        <v>10.858700000000001</v>
      </c>
      <c r="HZ9">
        <v>32.643599999999999</v>
      </c>
      <c r="IA9">
        <v>5.5663999999999998</v>
      </c>
      <c r="IB9">
        <v>58.361699999999999</v>
      </c>
      <c r="IC9">
        <v>10.799200000000001</v>
      </c>
      <c r="ID9">
        <v>-44.375399999999999</v>
      </c>
      <c r="IE9">
        <v>9.9898000000000007</v>
      </c>
      <c r="IF9">
        <v>4.5327000000000002</v>
      </c>
      <c r="IG9">
        <v>7.3949999999999996</v>
      </c>
      <c r="IH9">
        <v>11.5106</v>
      </c>
      <c r="II9">
        <v>-41.116999999999997</v>
      </c>
      <c r="IJ9">
        <v>7.9226000000000001</v>
      </c>
      <c r="IK9">
        <v>-2.1821000000000002</v>
      </c>
      <c r="IL9">
        <v>-2073.2775000000001</v>
      </c>
      <c r="IM9">
        <v>-4.2888000000000002</v>
      </c>
      <c r="IN9">
        <v>-4.8178999999999998</v>
      </c>
      <c r="IO9">
        <v>29.944299999999998</v>
      </c>
      <c r="IP9">
        <v>16.174700000000001</v>
      </c>
      <c r="IQ9">
        <v>6.0119999999999996</v>
      </c>
      <c r="IR9">
        <v>-0.59960000000000002</v>
      </c>
      <c r="IS9">
        <v>8.0048999999999992</v>
      </c>
      <c r="IT9">
        <v>-55.255899999999997</v>
      </c>
      <c r="IU9">
        <v>9.1425999999999998</v>
      </c>
      <c r="IV9">
        <v>-48.796300000000002</v>
      </c>
      <c r="IW9">
        <v>4.4032</v>
      </c>
      <c r="IX9">
        <v>-2.1844000000000001</v>
      </c>
      <c r="IY9">
        <v>15.1134</v>
      </c>
      <c r="IZ9">
        <v>-23.3309</v>
      </c>
      <c r="JA9">
        <v>-44.396099999999997</v>
      </c>
      <c r="JB9">
        <v>12.4533</v>
      </c>
      <c r="JC9">
        <v>-16.523700000000002</v>
      </c>
      <c r="JD9">
        <v>13.719200000000001</v>
      </c>
      <c r="JE9">
        <v>2.2854999999999999</v>
      </c>
      <c r="JF9">
        <v>2.2854999999999999</v>
      </c>
      <c r="JG9">
        <v>-8.4179999999999993</v>
      </c>
      <c r="JH9">
        <v>-2.7183999999999999</v>
      </c>
      <c r="JI9">
        <v>26.862100000000002</v>
      </c>
      <c r="JJ9">
        <v>17.851900000000001</v>
      </c>
      <c r="JK9">
        <v>-109.3685</v>
      </c>
      <c r="JL9">
        <v>3.2824999999999998</v>
      </c>
      <c r="JM9">
        <v>-527.38409999999999</v>
      </c>
      <c r="JN9">
        <v>-58.915300000000002</v>
      </c>
      <c r="JO9">
        <v>-83.578400000000002</v>
      </c>
      <c r="JP9">
        <v>-5.0016999999999996</v>
      </c>
      <c r="JQ9">
        <v>9.9173000000000009</v>
      </c>
      <c r="JR9">
        <v>4.6580000000000004</v>
      </c>
      <c r="JS9">
        <v>2.2713000000000001</v>
      </c>
      <c r="JT9">
        <v>-33.107300000000002</v>
      </c>
      <c r="JU9">
        <v>9.1486999999999998</v>
      </c>
      <c r="JV9">
        <v>10.154999999999999</v>
      </c>
      <c r="JX9">
        <v>1.1041000000000001</v>
      </c>
      <c r="JY9">
        <v>-4.0914999999999999</v>
      </c>
      <c r="JZ9">
        <v>-4.6295000000000002</v>
      </c>
      <c r="KA9">
        <v>-94.438699999999997</v>
      </c>
      <c r="KC9">
        <v>26.5913</v>
      </c>
      <c r="KD9">
        <v>2.3959999999999999</v>
      </c>
      <c r="KE9">
        <v>10.2643</v>
      </c>
      <c r="KF9">
        <v>-2.8613</v>
      </c>
      <c r="KG9">
        <v>5.2976999999999999</v>
      </c>
      <c r="KH9">
        <v>-4.9611000000000001</v>
      </c>
      <c r="KI9">
        <v>1.4312</v>
      </c>
      <c r="KJ9">
        <v>-51.852699999999999</v>
      </c>
      <c r="KK9">
        <v>14.8215</v>
      </c>
      <c r="KL9">
        <v>-3.4355000000000002</v>
      </c>
      <c r="KM9">
        <v>2.5510999999999999</v>
      </c>
      <c r="KN9">
        <v>-3.0886</v>
      </c>
      <c r="KO9">
        <v>7.1393000000000004</v>
      </c>
      <c r="KP9">
        <v>49.529600000000002</v>
      </c>
      <c r="KQ9">
        <v>19.330400000000001</v>
      </c>
      <c r="KR9">
        <v>-69.133899999999997</v>
      </c>
      <c r="KS9">
        <v>41.251199999999997</v>
      </c>
      <c r="KT9">
        <v>1.3603000000000001</v>
      </c>
      <c r="KU9">
        <v>-6.6958000000000002</v>
      </c>
      <c r="KV9">
        <v>-3.2067999999999999</v>
      </c>
      <c r="KW9">
        <v>-19.894400000000001</v>
      </c>
      <c r="KX9">
        <v>1.8824999999999998</v>
      </c>
      <c r="KY9">
        <v>25.5228</v>
      </c>
      <c r="KZ9">
        <v>-2.4388000000000001</v>
      </c>
      <c r="LA9">
        <v>11.029299999999999</v>
      </c>
      <c r="LC9">
        <v>5.6878000000000002</v>
      </c>
      <c r="LD9">
        <v>3.8555999999999999</v>
      </c>
      <c r="LE9">
        <v>-428.8288</v>
      </c>
      <c r="LF9">
        <v>13.2628</v>
      </c>
      <c r="LG9">
        <v>1.8431999999999999</v>
      </c>
      <c r="LH9">
        <v>13.107100000000001</v>
      </c>
      <c r="LI9">
        <v>-3.3210999999999999</v>
      </c>
      <c r="LJ9">
        <v>23.359200000000001</v>
      </c>
      <c r="LK9">
        <v>6.7587000000000002</v>
      </c>
      <c r="LL9">
        <v>11.3874</v>
      </c>
      <c r="LM9">
        <v>32.044800000000002</v>
      </c>
      <c r="LO9">
        <v>-34.741</v>
      </c>
      <c r="LP9">
        <v>1.823</v>
      </c>
      <c r="LQ9">
        <v>0.6452</v>
      </c>
      <c r="LR9">
        <v>-1.0319</v>
      </c>
      <c r="LS9">
        <v>6.7916999999999996</v>
      </c>
      <c r="LT9">
        <v>32.698</v>
      </c>
      <c r="LU9">
        <v>29.734200000000001</v>
      </c>
      <c r="LV9">
        <v>-3.8233000000000001</v>
      </c>
      <c r="LW9">
        <v>16.581900000000001</v>
      </c>
      <c r="LX9">
        <v>9.2357999999999993</v>
      </c>
      <c r="LY9">
        <v>17.250699999999998</v>
      </c>
      <c r="LZ9">
        <v>-187.2714</v>
      </c>
      <c r="MA9">
        <v>11.8064</v>
      </c>
      <c r="MB9">
        <v>-48.381500000000003</v>
      </c>
      <c r="MC9">
        <v>38.114199999999997</v>
      </c>
      <c r="MD9">
        <v>-8.6148000000000007</v>
      </c>
      <c r="ME9">
        <v>-10.220000000000001</v>
      </c>
      <c r="MF9">
        <v>0.48330000000000001</v>
      </c>
      <c r="MG9">
        <v>8.3862000000000005</v>
      </c>
      <c r="MH9">
        <v>-16.644300000000001</v>
      </c>
      <c r="MI9">
        <v>1.8517000000000001</v>
      </c>
      <c r="MJ9">
        <v>32.802900000000001</v>
      </c>
      <c r="MK9">
        <v>3.2940999999999998</v>
      </c>
      <c r="ML9">
        <v>2.5964999999999998</v>
      </c>
      <c r="MM9">
        <v>1.546</v>
      </c>
      <c r="MN9">
        <v>-329400</v>
      </c>
      <c r="MO9">
        <v>-7.0919999999999996</v>
      </c>
      <c r="MP9">
        <v>5.1637000000000004</v>
      </c>
      <c r="MQ9">
        <v>-6.9912999999999998</v>
      </c>
      <c r="MR9">
        <v>14.0541</v>
      </c>
      <c r="MS9">
        <v>54.462400000000002</v>
      </c>
      <c r="MT9">
        <v>37.621299999999998</v>
      </c>
      <c r="MU9">
        <v>1.0663</v>
      </c>
      <c r="MV9">
        <v>1.5927</v>
      </c>
      <c r="MW9">
        <v>-411.97379999999998</v>
      </c>
      <c r="MX9">
        <v>9.8674999999999997</v>
      </c>
      <c r="MY9">
        <v>-16.242699999999999</v>
      </c>
      <c r="MZ9">
        <v>-50.904000000000003</v>
      </c>
      <c r="NA9">
        <v>2.903</v>
      </c>
      <c r="NB9">
        <v>1.5882000000000001</v>
      </c>
      <c r="NC9">
        <v>12.3391</v>
      </c>
      <c r="ND9">
        <v>2.6141000000000001</v>
      </c>
      <c r="NE9">
        <v>33.3202</v>
      </c>
      <c r="NF9">
        <v>-17.554600000000001</v>
      </c>
      <c r="NG9">
        <v>1.5815999999999999</v>
      </c>
      <c r="NH9">
        <v>12.3812</v>
      </c>
      <c r="NI9">
        <v>14.3155</v>
      </c>
      <c r="NJ9">
        <v>16.1767</v>
      </c>
      <c r="NK9">
        <v>-13.1614</v>
      </c>
    </row>
    <row r="10" spans="1:375" x14ac:dyDescent="0.25">
      <c r="A10" s="2">
        <v>41361</v>
      </c>
      <c r="B10">
        <v>-19.6509</v>
      </c>
      <c r="C10">
        <v>-2.4746999999999999</v>
      </c>
      <c r="D10">
        <v>44.335299999999997</v>
      </c>
      <c r="E10">
        <v>8.0675000000000008</v>
      </c>
      <c r="F10">
        <v>7.2850000000000001</v>
      </c>
      <c r="G10">
        <v>-16.129000000000001</v>
      </c>
      <c r="H10">
        <v>11.014699999999999</v>
      </c>
      <c r="I10">
        <v>17.529499999999999</v>
      </c>
      <c r="J10">
        <v>-15.7966</v>
      </c>
      <c r="K10">
        <v>14.5396</v>
      </c>
      <c r="L10">
        <v>-8.1492000000000004</v>
      </c>
      <c r="M10">
        <v>28.7181</v>
      </c>
      <c r="N10">
        <v>15.3767</v>
      </c>
      <c r="O10">
        <v>14.023999999999999</v>
      </c>
      <c r="P10">
        <v>5.9762000000000004</v>
      </c>
      <c r="Q10">
        <v>-42.633699999999997</v>
      </c>
      <c r="R10">
        <v>-72.623199999999997</v>
      </c>
      <c r="S10">
        <v>29.0303</v>
      </c>
      <c r="T10">
        <v>35.173400000000001</v>
      </c>
      <c r="U10">
        <v>-2.1970999999999998</v>
      </c>
      <c r="V10">
        <v>28.800799999999999</v>
      </c>
      <c r="W10">
        <v>-3.4464999999999999</v>
      </c>
      <c r="X10">
        <v>-47.235700000000001</v>
      </c>
      <c r="Z10">
        <v>2.6907999999999999</v>
      </c>
      <c r="AA10">
        <v>-1.6468</v>
      </c>
      <c r="AB10">
        <v>-2693.4382000000001</v>
      </c>
      <c r="AC10">
        <v>20.531300000000002</v>
      </c>
      <c r="AD10">
        <v>-21.509799999999998</v>
      </c>
      <c r="AE10">
        <v>-0.32290000000000002</v>
      </c>
      <c r="AF10">
        <v>-6.0251000000000001</v>
      </c>
      <c r="AG10">
        <v>-18.952200000000001</v>
      </c>
      <c r="AH10">
        <v>12.0985</v>
      </c>
      <c r="AI10">
        <v>-131.773</v>
      </c>
      <c r="AJ10">
        <v>-0.37240000000000001</v>
      </c>
      <c r="AK10">
        <v>14.2707</v>
      </c>
      <c r="AL10">
        <v>22.915099999999999</v>
      </c>
      <c r="AM10">
        <v>3.7984</v>
      </c>
      <c r="AN10">
        <v>44.214500000000001</v>
      </c>
      <c r="AO10">
        <v>-23.294699999999999</v>
      </c>
      <c r="AP10">
        <v>-5.6433999999999997</v>
      </c>
      <c r="AQ10">
        <v>-3.5499000000000001</v>
      </c>
      <c r="AR10">
        <v>-56.402200000000001</v>
      </c>
      <c r="AS10">
        <v>-21.235399999999998</v>
      </c>
      <c r="AT10">
        <v>5.3429000000000002</v>
      </c>
      <c r="AU10">
        <v>3.9733000000000001</v>
      </c>
      <c r="AV10">
        <v>22.535</v>
      </c>
      <c r="AW10">
        <v>-3.4262000000000001</v>
      </c>
      <c r="AX10">
        <v>-9.3270999999999997</v>
      </c>
      <c r="AY10">
        <v>-15.662800000000001</v>
      </c>
      <c r="AZ10">
        <v>-11.866</v>
      </c>
      <c r="BA10">
        <v>-9.2744</v>
      </c>
      <c r="BB10">
        <v>-41.738199999999999</v>
      </c>
      <c r="BC10">
        <v>10.6126</v>
      </c>
      <c r="BD10">
        <v>-2.8955000000000002</v>
      </c>
      <c r="BE10">
        <v>-29.106000000000002</v>
      </c>
      <c r="BF10">
        <v>20</v>
      </c>
      <c r="BG10">
        <v>13.888400000000001</v>
      </c>
      <c r="BH10">
        <v>12.4536</v>
      </c>
      <c r="BI10">
        <v>5.3529999999999998</v>
      </c>
      <c r="BJ10">
        <v>-22.061699999999998</v>
      </c>
      <c r="BK10">
        <v>-6.1614000000000004</v>
      </c>
      <c r="BL10">
        <v>23.023900000000001</v>
      </c>
      <c r="BM10">
        <v>10.803900000000001</v>
      </c>
      <c r="BN10">
        <v>16.340900000000001</v>
      </c>
      <c r="BO10">
        <v>24.353300000000001</v>
      </c>
      <c r="BP10">
        <v>8.4125999999999994</v>
      </c>
      <c r="BQ10">
        <v>11.714499999999999</v>
      </c>
      <c r="BR10">
        <v>18.107600000000001</v>
      </c>
      <c r="BS10">
        <v>-308</v>
      </c>
      <c r="BT10">
        <v>7.7797000000000001</v>
      </c>
      <c r="BU10">
        <v>15.837400000000001</v>
      </c>
      <c r="BV10">
        <v>20.4026</v>
      </c>
      <c r="BW10">
        <v>5.9737999999999998</v>
      </c>
      <c r="BX10">
        <v>-2.4133</v>
      </c>
      <c r="BY10">
        <v>7.7172999999999998</v>
      </c>
      <c r="BZ10">
        <v>-2.0829</v>
      </c>
      <c r="CA10">
        <v>7.2842000000000002</v>
      </c>
      <c r="CB10">
        <v>-3.8311000000000002</v>
      </c>
      <c r="CC10">
        <v>27.753</v>
      </c>
      <c r="CD10">
        <v>-26.133299999999998</v>
      </c>
      <c r="CE10">
        <v>-12.752800000000001</v>
      </c>
      <c r="CF10">
        <v>-12.752800000000001</v>
      </c>
      <c r="CG10">
        <v>-15.9704</v>
      </c>
      <c r="CH10">
        <v>8.2294</v>
      </c>
      <c r="CI10">
        <v>-0.1804</v>
      </c>
      <c r="CJ10">
        <v>-141.57839999999999</v>
      </c>
      <c r="CK10">
        <v>9.9844000000000008</v>
      </c>
      <c r="CL10">
        <v>4.7321999999999997</v>
      </c>
      <c r="CM10">
        <v>-25.2118</v>
      </c>
      <c r="CN10">
        <v>-16.890699999999999</v>
      </c>
      <c r="CO10">
        <v>7.7994000000000003</v>
      </c>
      <c r="CP10">
        <v>1.4724999999999999</v>
      </c>
      <c r="CQ10">
        <v>-17.221399999999999</v>
      </c>
      <c r="CR10">
        <v>-6.9975000000000005</v>
      </c>
      <c r="CS10">
        <v>0.68859999999999999</v>
      </c>
      <c r="CT10">
        <v>0.86929999999999996</v>
      </c>
      <c r="CU10">
        <v>16.05</v>
      </c>
      <c r="CV10">
        <v>3.7949000000000002</v>
      </c>
      <c r="CW10">
        <v>-17.3733</v>
      </c>
      <c r="CX10">
        <v>2.1337999999999999</v>
      </c>
      <c r="CY10">
        <v>-0.72340000000000004</v>
      </c>
      <c r="CZ10">
        <v>-1.1646000000000001</v>
      </c>
      <c r="DA10">
        <v>1.1701999999999999</v>
      </c>
      <c r="DB10">
        <v>-34.656100000000002</v>
      </c>
      <c r="DC10">
        <v>-79.823700000000002</v>
      </c>
      <c r="DD10">
        <v>36.725299999999997</v>
      </c>
      <c r="DE10">
        <v>-37.014499999999998</v>
      </c>
      <c r="DF10">
        <v>3.0091000000000001</v>
      </c>
      <c r="DG10">
        <v>-3.0072999999999999</v>
      </c>
      <c r="DH10">
        <v>5.8925999999999998</v>
      </c>
      <c r="DI10">
        <v>16.1846</v>
      </c>
      <c r="DJ10">
        <v>25.558299999999999</v>
      </c>
      <c r="DK10">
        <v>5.5613999999999999</v>
      </c>
      <c r="DL10">
        <v>-7.2142999999999997</v>
      </c>
      <c r="DM10">
        <v>-9.9672999999999998</v>
      </c>
      <c r="DO10">
        <v>-70.233800000000002</v>
      </c>
      <c r="DP10">
        <v>-91.144599999999997</v>
      </c>
      <c r="DQ10">
        <v>-21.306799999999999</v>
      </c>
      <c r="DR10">
        <v>-8.9970999999999997</v>
      </c>
      <c r="DS10">
        <v>5.7576999999999998</v>
      </c>
      <c r="DT10">
        <v>5.6048999999999998</v>
      </c>
      <c r="DU10">
        <v>26.7057</v>
      </c>
      <c r="DV10">
        <v>-3.6595</v>
      </c>
      <c r="DW10">
        <v>-2.7887</v>
      </c>
      <c r="DX10">
        <v>26.404199999999999</v>
      </c>
      <c r="DY10">
        <v>25.582999999999998</v>
      </c>
      <c r="DZ10">
        <v>1.69</v>
      </c>
      <c r="EA10">
        <v>-24.5962</v>
      </c>
      <c r="EB10">
        <v>0.15820000000000001</v>
      </c>
      <c r="EC10">
        <v>-85.895300000000006</v>
      </c>
      <c r="ED10">
        <v>8.1046999999999993</v>
      </c>
      <c r="EE10">
        <v>18.315999999999999</v>
      </c>
      <c r="EF10">
        <v>-30.283000000000001</v>
      </c>
      <c r="EG10">
        <v>-38.977600000000002</v>
      </c>
      <c r="EH10">
        <v>11.331899999999999</v>
      </c>
      <c r="EI10">
        <v>-22.328800000000001</v>
      </c>
      <c r="EJ10">
        <v>26.436299999999999</v>
      </c>
      <c r="EK10">
        <v>26.436299999999999</v>
      </c>
      <c r="EL10">
        <v>3.5213999999999999</v>
      </c>
      <c r="EM10">
        <v>2.7949000000000002</v>
      </c>
      <c r="EN10">
        <v>-24.0276</v>
      </c>
      <c r="EO10">
        <v>-14.6225</v>
      </c>
      <c r="EP10">
        <v>10.702999999999999</v>
      </c>
      <c r="EQ10">
        <v>0.36249999999999999</v>
      </c>
      <c r="ER10">
        <v>10.304</v>
      </c>
      <c r="ES10">
        <v>-3.9595000000000002</v>
      </c>
      <c r="ET10">
        <v>-22.0871</v>
      </c>
      <c r="EU10">
        <v>17.492999999999999</v>
      </c>
      <c r="EV10">
        <v>12.222200000000001</v>
      </c>
      <c r="EW10">
        <v>-3.3528000000000002</v>
      </c>
      <c r="EX10">
        <v>12.295400000000001</v>
      </c>
      <c r="EY10">
        <v>-3.0289999999999999</v>
      </c>
      <c r="EZ10">
        <v>14.7394</v>
      </c>
      <c r="FA10">
        <v>-9.6095000000000006</v>
      </c>
      <c r="FB10">
        <v>5.2686000000000002</v>
      </c>
      <c r="FC10">
        <v>20.023800000000001</v>
      </c>
      <c r="FD10">
        <v>4.6629000000000005</v>
      </c>
      <c r="FE10">
        <v>-6.9466000000000001</v>
      </c>
      <c r="FF10">
        <v>1.1764999999999999</v>
      </c>
      <c r="FG10">
        <v>-34.268299999999996</v>
      </c>
      <c r="FH10">
        <v>6.3072999999999997</v>
      </c>
      <c r="FI10">
        <v>-15.282</v>
      </c>
      <c r="FJ10">
        <v>-69.503900000000002</v>
      </c>
      <c r="FK10">
        <v>61.310400000000001</v>
      </c>
      <c r="FL10">
        <v>-9.0418000000000003</v>
      </c>
      <c r="FM10">
        <v>34.998399999999997</v>
      </c>
      <c r="FN10">
        <v>1.1348</v>
      </c>
      <c r="FO10">
        <v>29.0335</v>
      </c>
      <c r="FP10">
        <v>23.338899999999999</v>
      </c>
      <c r="FQ10">
        <v>-5.2553999999999998</v>
      </c>
      <c r="FR10">
        <v>-49.081299999999999</v>
      </c>
      <c r="FS10">
        <v>0.54</v>
      </c>
      <c r="FT10">
        <v>0.54</v>
      </c>
      <c r="FU10">
        <v>7.9523999999999999</v>
      </c>
      <c r="FV10">
        <v>4.26</v>
      </c>
      <c r="FW10">
        <v>1.9748999999999999</v>
      </c>
      <c r="FX10">
        <v>1.1291</v>
      </c>
      <c r="FY10">
        <v>1.1291</v>
      </c>
      <c r="FZ10">
        <v>2.4661</v>
      </c>
      <c r="GA10">
        <v>-152.58529999999999</v>
      </c>
      <c r="GB10">
        <v>6.2664</v>
      </c>
      <c r="GC10">
        <v>1.2805</v>
      </c>
      <c r="GD10">
        <v>-6.4535</v>
      </c>
      <c r="GE10">
        <v>3.7115</v>
      </c>
      <c r="GF10">
        <v>1.9990000000000001</v>
      </c>
      <c r="GG10">
        <v>12.334199999999999</v>
      </c>
      <c r="GH10">
        <v>43.964199999999998</v>
      </c>
      <c r="GJ10">
        <v>-144.21709999999999</v>
      </c>
      <c r="GK10">
        <v>-1.4095</v>
      </c>
      <c r="GL10">
        <v>-3.4291999999999998</v>
      </c>
      <c r="GM10">
        <v>-17.711200000000002</v>
      </c>
      <c r="GN10">
        <v>-72.472499999999997</v>
      </c>
      <c r="GO10">
        <v>12.25</v>
      </c>
      <c r="GP10">
        <v>11.091699999999999</v>
      </c>
      <c r="GQ10">
        <v>-1195.8987999999999</v>
      </c>
      <c r="GR10">
        <v>-22.613199999999999</v>
      </c>
      <c r="GS10">
        <v>20.352799999999998</v>
      </c>
      <c r="GT10">
        <v>5.4679000000000002</v>
      </c>
      <c r="GU10">
        <v>-47.846600000000002</v>
      </c>
      <c r="GV10">
        <v>-48.193899999999999</v>
      </c>
      <c r="GW10">
        <v>25.505400000000002</v>
      </c>
      <c r="GX10">
        <v>19.5687</v>
      </c>
      <c r="GY10">
        <v>13.8848</v>
      </c>
      <c r="HA10">
        <v>11.2111</v>
      </c>
      <c r="HB10">
        <v>-9.5282</v>
      </c>
      <c r="HC10">
        <v>2.6015999999999999</v>
      </c>
      <c r="HD10">
        <v>8.3005999999999993</v>
      </c>
      <c r="HE10">
        <v>-11.210800000000001</v>
      </c>
      <c r="HF10">
        <v>9.1205999999999996</v>
      </c>
      <c r="HG10">
        <v>13.184699999999999</v>
      </c>
      <c r="HH10">
        <v>-1.1068</v>
      </c>
      <c r="HI10">
        <v>5.0235000000000003</v>
      </c>
      <c r="HJ10">
        <v>30.523700000000002</v>
      </c>
      <c r="HK10">
        <v>-6.6528999999999998</v>
      </c>
      <c r="HL10">
        <v>29.984200000000001</v>
      </c>
      <c r="HM10">
        <v>-74.416600000000003</v>
      </c>
      <c r="HN10">
        <v>-11.6417</v>
      </c>
      <c r="HO10">
        <v>4.4782999999999999</v>
      </c>
      <c r="HP10">
        <v>32.840899999999998</v>
      </c>
      <c r="HQ10">
        <v>-374.30709999999999</v>
      </c>
      <c r="HR10">
        <v>-10.3149</v>
      </c>
      <c r="HS10">
        <v>-15.156000000000001</v>
      </c>
      <c r="HT10">
        <v>6.7695999999999996</v>
      </c>
      <c r="HU10">
        <v>3.9163000000000001</v>
      </c>
      <c r="HV10">
        <v>-302.7722</v>
      </c>
      <c r="HW10">
        <v>11.907999999999999</v>
      </c>
      <c r="HX10">
        <v>-50.846899999999998</v>
      </c>
      <c r="HY10">
        <v>22.2927</v>
      </c>
      <c r="HZ10">
        <v>24.9237</v>
      </c>
      <c r="IA10">
        <v>2.7521</v>
      </c>
      <c r="IB10">
        <v>53.147100000000002</v>
      </c>
      <c r="IC10">
        <v>8.6705000000000005</v>
      </c>
      <c r="ID10">
        <v>-33.413800000000002</v>
      </c>
      <c r="IE10">
        <v>4.7858999999999998</v>
      </c>
      <c r="IF10">
        <v>3.5465</v>
      </c>
      <c r="IG10">
        <v>5.7035</v>
      </c>
      <c r="IH10">
        <v>9.7848000000000006</v>
      </c>
      <c r="II10">
        <v>-44.133299999999998</v>
      </c>
      <c r="IJ10">
        <v>5.4276</v>
      </c>
      <c r="IK10">
        <v>7.9775999999999998</v>
      </c>
      <c r="IL10">
        <v>-940.56420000000003</v>
      </c>
      <c r="IM10">
        <v>10.847300000000001</v>
      </c>
      <c r="IN10">
        <v>-45.604100000000003</v>
      </c>
      <c r="IO10">
        <v>26.250499999999999</v>
      </c>
      <c r="IP10">
        <v>57.674799999999998</v>
      </c>
      <c r="IQ10">
        <v>11.141</v>
      </c>
      <c r="IR10">
        <v>-2.2885</v>
      </c>
      <c r="IS10">
        <v>6.1317000000000004</v>
      </c>
      <c r="IT10">
        <v>-5.3513999999999999</v>
      </c>
      <c r="IU10">
        <v>7.5758999999999999</v>
      </c>
      <c r="IV10">
        <v>-66.557900000000004</v>
      </c>
      <c r="IW10">
        <v>4.1569000000000003</v>
      </c>
      <c r="IX10">
        <v>-4.7747000000000002</v>
      </c>
      <c r="IY10">
        <v>11.7822</v>
      </c>
      <c r="IZ10">
        <v>-51.443100000000001</v>
      </c>
      <c r="JA10">
        <v>-27.365500000000001</v>
      </c>
      <c r="JB10">
        <v>17.607199999999999</v>
      </c>
      <c r="JC10">
        <v>-19.165299999999998</v>
      </c>
      <c r="JD10">
        <v>6.7667000000000002</v>
      </c>
      <c r="JE10">
        <v>-2.7791000000000001</v>
      </c>
      <c r="JF10">
        <v>-2.7791000000000001</v>
      </c>
      <c r="JG10">
        <v>-17.360299999999999</v>
      </c>
      <c r="JH10">
        <v>8.8954000000000004</v>
      </c>
      <c r="JI10">
        <v>30.649899999999999</v>
      </c>
      <c r="JJ10">
        <v>-1.9182999999999999</v>
      </c>
      <c r="JK10">
        <v>-81.436300000000003</v>
      </c>
      <c r="JL10">
        <v>-1.0971</v>
      </c>
      <c r="JM10">
        <v>-637.97649999999999</v>
      </c>
      <c r="JN10">
        <v>-116.47329999999999</v>
      </c>
      <c r="JO10">
        <v>-20.496500000000001</v>
      </c>
      <c r="JP10">
        <v>-8.1404999999999994</v>
      </c>
      <c r="JQ10">
        <v>2.1551</v>
      </c>
      <c r="JR10">
        <v>3.6720999999999999</v>
      </c>
      <c r="JS10">
        <v>1.4645999999999999</v>
      </c>
      <c r="JT10">
        <v>-20.1187</v>
      </c>
      <c r="JU10">
        <v>2.4386999999999999</v>
      </c>
      <c r="JV10">
        <v>9.6770999999999994</v>
      </c>
      <c r="JX10">
        <v>0.59050000000000002</v>
      </c>
      <c r="JY10">
        <v>-4.3613999999999997</v>
      </c>
      <c r="JZ10">
        <v>-16.429400000000001</v>
      </c>
      <c r="KA10">
        <v>-75.791499999999999</v>
      </c>
      <c r="KC10">
        <v>18.929300000000001</v>
      </c>
      <c r="KD10">
        <v>3.2079</v>
      </c>
      <c r="KE10">
        <v>3.7038000000000002</v>
      </c>
      <c r="KF10">
        <v>3.0448</v>
      </c>
      <c r="KG10">
        <v>5.0681000000000003</v>
      </c>
      <c r="KH10">
        <v>-6.3441000000000001</v>
      </c>
      <c r="KI10">
        <v>-5.1079999999999997</v>
      </c>
      <c r="KJ10">
        <v>-41.493400000000001</v>
      </c>
      <c r="KK10">
        <v>12.3628</v>
      </c>
      <c r="KL10">
        <v>-7.8036000000000003</v>
      </c>
      <c r="KM10">
        <v>2.0152999999999999</v>
      </c>
      <c r="KN10">
        <v>0.63890000000000002</v>
      </c>
      <c r="KO10">
        <v>13.444000000000001</v>
      </c>
      <c r="KP10">
        <v>48.645899999999997</v>
      </c>
      <c r="KQ10">
        <v>16.1571</v>
      </c>
      <c r="KR10">
        <v>-52.585799999999999</v>
      </c>
      <c r="KS10">
        <v>27.258500000000002</v>
      </c>
      <c r="KT10">
        <v>-0.52880000000000005</v>
      </c>
      <c r="KU10">
        <v>-21.286799999999999</v>
      </c>
      <c r="KV10">
        <v>-4.9638</v>
      </c>
      <c r="KW10">
        <v>-27.4389</v>
      </c>
      <c r="KX10">
        <v>0.81679999999999997</v>
      </c>
      <c r="KY10">
        <v>24.244599999999998</v>
      </c>
      <c r="KZ10">
        <v>-17.221</v>
      </c>
      <c r="LA10">
        <v>-21.337800000000001</v>
      </c>
      <c r="LC10">
        <v>-3.7688999999999999</v>
      </c>
      <c r="LD10">
        <v>1.9565999999999999</v>
      </c>
      <c r="LE10">
        <v>-287.7577</v>
      </c>
      <c r="LF10">
        <v>9.7169000000000008</v>
      </c>
      <c r="LG10">
        <v>3.2787000000000002</v>
      </c>
      <c r="LH10">
        <v>16.8764</v>
      </c>
      <c r="LI10">
        <v>0.37740000000000001</v>
      </c>
      <c r="LJ10">
        <v>14.4872</v>
      </c>
      <c r="LK10">
        <v>0.25679999999999997</v>
      </c>
      <c r="LL10">
        <v>15.924300000000001</v>
      </c>
      <c r="LM10">
        <v>27.430599999999998</v>
      </c>
      <c r="LO10">
        <v>9.7039000000000009</v>
      </c>
      <c r="LP10">
        <v>2.0865</v>
      </c>
      <c r="LQ10">
        <v>0.58609999999999995</v>
      </c>
      <c r="LR10">
        <v>0.64139999999999997</v>
      </c>
      <c r="LS10">
        <v>7.9748000000000001</v>
      </c>
      <c r="LT10">
        <v>-9.8414000000000001</v>
      </c>
      <c r="LU10">
        <v>13.6915</v>
      </c>
      <c r="LV10">
        <v>-3.9706000000000001</v>
      </c>
      <c r="LW10">
        <v>12.885899999999999</v>
      </c>
      <c r="LX10">
        <v>8.4807000000000006</v>
      </c>
      <c r="LY10">
        <v>8.7204999999999995</v>
      </c>
      <c r="LZ10">
        <v>-215.93510000000001</v>
      </c>
      <c r="MA10">
        <v>10.632899999999999</v>
      </c>
      <c r="MB10">
        <v>18.859300000000001</v>
      </c>
      <c r="MC10">
        <v>38.406100000000002</v>
      </c>
      <c r="MD10">
        <v>-18.750399999999999</v>
      </c>
      <c r="ME10">
        <v>-30.687200000000001</v>
      </c>
      <c r="MF10">
        <v>0.26490000000000002</v>
      </c>
      <c r="MG10">
        <v>3.8887999999999998</v>
      </c>
      <c r="MH10">
        <v>-18.256799999999998</v>
      </c>
      <c r="MI10">
        <v>0.39419999999999999</v>
      </c>
      <c r="MJ10">
        <v>28.264099999999999</v>
      </c>
      <c r="MK10">
        <v>0.61809999999999998</v>
      </c>
      <c r="ML10">
        <v>21.561199999999999</v>
      </c>
      <c r="MM10">
        <v>-1.0601</v>
      </c>
      <c r="MN10">
        <v>-189375</v>
      </c>
      <c r="MO10">
        <v>-32.0747</v>
      </c>
      <c r="MP10">
        <v>7.6771000000000003</v>
      </c>
      <c r="MQ10">
        <v>-31.7638</v>
      </c>
      <c r="MR10">
        <v>6.6962999999999999</v>
      </c>
      <c r="MS10">
        <v>55.187399999999997</v>
      </c>
      <c r="MT10">
        <v>36.552599999999998</v>
      </c>
      <c r="MU10">
        <v>-2.2614000000000001</v>
      </c>
      <c r="MV10">
        <v>0.93540000000000001</v>
      </c>
      <c r="MW10">
        <v>-1277.8498</v>
      </c>
      <c r="MX10">
        <v>10.471500000000001</v>
      </c>
      <c r="MY10">
        <v>-15.6425</v>
      </c>
      <c r="MZ10">
        <v>-130.61060000000001</v>
      </c>
      <c r="NA10">
        <v>2.1158000000000001</v>
      </c>
      <c r="NB10">
        <v>-2.1549999999999998</v>
      </c>
      <c r="NC10">
        <v>11.0786</v>
      </c>
      <c r="ND10">
        <v>2.3336999999999999</v>
      </c>
      <c r="NE10">
        <v>27.665500000000002</v>
      </c>
      <c r="NF10">
        <v>-1.6956</v>
      </c>
      <c r="NG10">
        <v>2.0901999999999998</v>
      </c>
      <c r="NH10">
        <v>15.688599999999999</v>
      </c>
      <c r="NI10">
        <v>11.8918</v>
      </c>
      <c r="NJ10">
        <v>5.1087999999999996</v>
      </c>
      <c r="NK10">
        <v>-1.8715000000000002</v>
      </c>
    </row>
    <row r="11" spans="1:375" x14ac:dyDescent="0.25">
      <c r="A11" s="2">
        <v>41274</v>
      </c>
      <c r="B11">
        <v>-29.9817</v>
      </c>
      <c r="C11">
        <v>33.706699999999998</v>
      </c>
      <c r="D11">
        <v>27.375599999999999</v>
      </c>
      <c r="E11">
        <v>9.3826999999999998</v>
      </c>
      <c r="F11">
        <v>9.8491</v>
      </c>
      <c r="G11">
        <v>-29.811299999999999</v>
      </c>
      <c r="H11">
        <v>9.7456999999999994</v>
      </c>
      <c r="I11">
        <v>13.793100000000001</v>
      </c>
      <c r="J11">
        <v>-6.0731000000000002</v>
      </c>
      <c r="K11">
        <v>13.668900000000001</v>
      </c>
      <c r="L11">
        <v>-7.5804999999999998</v>
      </c>
      <c r="M11">
        <v>31.3765</v>
      </c>
      <c r="N11">
        <v>11.4918</v>
      </c>
      <c r="O11">
        <v>9.9281000000000006</v>
      </c>
      <c r="P11">
        <v>5.8685</v>
      </c>
      <c r="Q11">
        <v>-50.785499999999999</v>
      </c>
      <c r="R11">
        <v>-53.1631</v>
      </c>
      <c r="S11">
        <v>24.671399999999998</v>
      </c>
      <c r="T11">
        <v>36.982900000000001</v>
      </c>
      <c r="U11">
        <v>-9.6274999999999995</v>
      </c>
      <c r="V11">
        <v>31.571000000000002</v>
      </c>
      <c r="W11">
        <v>2.4792999999999998</v>
      </c>
      <c r="X11">
        <v>-141.59540000000001</v>
      </c>
      <c r="Z11">
        <v>7.4217000000000004</v>
      </c>
      <c r="AA11">
        <v>4.0042</v>
      </c>
      <c r="AB11">
        <v>-15153.519700000001</v>
      </c>
      <c r="AC11">
        <v>19.303100000000001</v>
      </c>
      <c r="AD11">
        <v>7.8662000000000001</v>
      </c>
      <c r="AE11">
        <v>4.5286</v>
      </c>
      <c r="AF11">
        <v>0.58840000000000003</v>
      </c>
      <c r="AG11">
        <v>-3.8210999999999999</v>
      </c>
      <c r="AH11">
        <v>4.8152999999999997</v>
      </c>
      <c r="AI11">
        <v>-181.63650000000001</v>
      </c>
      <c r="AJ11">
        <v>1.4487000000000001</v>
      </c>
      <c r="AK11">
        <v>13.9397</v>
      </c>
      <c r="AL11">
        <v>18.152699999999999</v>
      </c>
      <c r="AM11">
        <v>1.1304000000000001</v>
      </c>
      <c r="AN11">
        <v>36.352400000000003</v>
      </c>
      <c r="AO11">
        <v>-31.648900000000001</v>
      </c>
      <c r="AP11">
        <v>-4.7603999999999997</v>
      </c>
      <c r="AQ11">
        <v>7.4421999999999997</v>
      </c>
      <c r="AR11">
        <v>-30.77</v>
      </c>
      <c r="AS11">
        <v>-1.4003999999999999</v>
      </c>
      <c r="AT11">
        <v>7.0260999999999996</v>
      </c>
      <c r="AU11">
        <v>8.2256999999999998</v>
      </c>
      <c r="AV11">
        <v>3.8668</v>
      </c>
      <c r="AW11">
        <v>-4.4207999999999998</v>
      </c>
      <c r="AX11">
        <v>-8.8003</v>
      </c>
      <c r="AY11">
        <v>-18.9251</v>
      </c>
      <c r="AZ11">
        <v>9.8752999999999993</v>
      </c>
      <c r="BA11">
        <v>18.430900000000001</v>
      </c>
      <c r="BB11">
        <v>-34.487000000000002</v>
      </c>
      <c r="BC11">
        <v>15.8462</v>
      </c>
      <c r="BD11">
        <v>-13.327199999999999</v>
      </c>
      <c r="BE11">
        <v>-31.891100000000002</v>
      </c>
      <c r="BF11">
        <v>23.447099999999999</v>
      </c>
      <c r="BG11">
        <v>15.638299999999999</v>
      </c>
      <c r="BH11">
        <v>16.410299999999999</v>
      </c>
      <c r="BI11">
        <v>7.4580000000000002</v>
      </c>
      <c r="BJ11">
        <v>-30.828700000000001</v>
      </c>
      <c r="BK11">
        <v>-56.1798</v>
      </c>
      <c r="BL11">
        <v>22.5855</v>
      </c>
      <c r="BM11">
        <v>18.647300000000001</v>
      </c>
      <c r="BN11">
        <v>34.220500000000001</v>
      </c>
      <c r="BO11">
        <v>23.160900000000002</v>
      </c>
      <c r="BP11">
        <v>19.651599999999998</v>
      </c>
      <c r="BQ11">
        <v>11.0989</v>
      </c>
      <c r="BR11">
        <v>18.286100000000001</v>
      </c>
      <c r="BS11">
        <v>-5076</v>
      </c>
      <c r="BU11">
        <v>15.7842</v>
      </c>
      <c r="BV11">
        <v>25.799900000000001</v>
      </c>
      <c r="BW11">
        <v>5.6980000000000004</v>
      </c>
      <c r="BX11">
        <v>15.3758</v>
      </c>
      <c r="BY11">
        <v>7.9743000000000004</v>
      </c>
      <c r="BZ11">
        <v>-6.7363</v>
      </c>
      <c r="CA11">
        <v>5.2805999999999997</v>
      </c>
      <c r="CB11">
        <v>11.772600000000001</v>
      </c>
      <c r="CC11">
        <v>33.241700000000002</v>
      </c>
      <c r="CD11">
        <v>-21.012499999999999</v>
      </c>
      <c r="CE11">
        <v>-0.626</v>
      </c>
      <c r="CF11">
        <v>-0.626</v>
      </c>
      <c r="CG11">
        <v>8.5564</v>
      </c>
      <c r="CH11">
        <v>6.6637000000000004</v>
      </c>
      <c r="CI11">
        <v>-0.87619999999999998</v>
      </c>
      <c r="CJ11">
        <v>-87.017700000000005</v>
      </c>
      <c r="CK11">
        <v>11.186</v>
      </c>
      <c r="CL11">
        <v>0.82889999999999997</v>
      </c>
      <c r="CM11">
        <v>-43.170400000000001</v>
      </c>
      <c r="CN11">
        <v>-9.3687000000000005</v>
      </c>
      <c r="CO11">
        <v>3.5152999999999999</v>
      </c>
      <c r="CP11">
        <v>3.6932</v>
      </c>
      <c r="CQ11">
        <v>-11.0585</v>
      </c>
      <c r="CR11">
        <v>-0.73299999999999998</v>
      </c>
      <c r="CS11">
        <v>1.4552</v>
      </c>
      <c r="CT11">
        <v>3.5581</v>
      </c>
      <c r="CU11">
        <v>20.6249</v>
      </c>
      <c r="CV11">
        <v>-8.4062999999999999</v>
      </c>
      <c r="CW11">
        <v>-177.727</v>
      </c>
      <c r="CX11">
        <v>2.1863000000000001</v>
      </c>
      <c r="CY11">
        <v>-3.8921000000000001</v>
      </c>
      <c r="CZ11">
        <v>-10.7097</v>
      </c>
      <c r="DA11">
        <v>-1.8736000000000002</v>
      </c>
      <c r="DB11">
        <v>-14.581799999999999</v>
      </c>
      <c r="DC11">
        <v>4.2765000000000004</v>
      </c>
      <c r="DD11">
        <v>37.502499999999998</v>
      </c>
      <c r="DE11">
        <v>-15.736599999999999</v>
      </c>
      <c r="DF11">
        <v>3.1236000000000002</v>
      </c>
      <c r="DG11">
        <v>1.8063</v>
      </c>
      <c r="DH11">
        <v>5.5167000000000002</v>
      </c>
      <c r="DI11">
        <v>12.951499999999999</v>
      </c>
      <c r="DJ11">
        <v>-4.2298999999999998</v>
      </c>
      <c r="DK11">
        <v>6.7896000000000001</v>
      </c>
      <c r="DL11">
        <v>-2.7298999999999998</v>
      </c>
      <c r="DM11">
        <v>-20.1675</v>
      </c>
      <c r="DO11">
        <v>-14.8323</v>
      </c>
      <c r="DP11">
        <v>-56.395000000000003</v>
      </c>
      <c r="DQ11">
        <v>-10.7334</v>
      </c>
      <c r="DR11">
        <v>0.81830000000000003</v>
      </c>
      <c r="DS11">
        <v>7.1534000000000004</v>
      </c>
      <c r="DT11">
        <v>6.6299000000000001</v>
      </c>
      <c r="DU11">
        <v>24.612200000000001</v>
      </c>
      <c r="DV11">
        <v>7.0647000000000002</v>
      </c>
      <c r="DW11">
        <v>-4.9767999999999999</v>
      </c>
      <c r="DX11">
        <v>29.8491</v>
      </c>
      <c r="DY11">
        <v>32.9968</v>
      </c>
      <c r="DZ11">
        <v>0.03</v>
      </c>
      <c r="EA11">
        <v>-0.90529999999999999</v>
      </c>
      <c r="EB11">
        <v>-0.33439999999999998</v>
      </c>
      <c r="EC11">
        <v>-38.426099999999998</v>
      </c>
      <c r="ED11">
        <v>16.001200000000001</v>
      </c>
      <c r="EE11">
        <v>25.0655</v>
      </c>
      <c r="EF11">
        <v>-27.7867</v>
      </c>
      <c r="EG11">
        <v>-52.480400000000003</v>
      </c>
      <c r="EH11">
        <v>23.180399999999999</v>
      </c>
      <c r="EI11">
        <v>-18.650099999999998</v>
      </c>
      <c r="EJ11">
        <v>28.939900000000002</v>
      </c>
      <c r="EK11">
        <v>28.939900000000002</v>
      </c>
      <c r="EL11">
        <v>-2.0148999999999999</v>
      </c>
      <c r="EM11">
        <v>3.3973</v>
      </c>
      <c r="EN11">
        <v>5.1403999999999996</v>
      </c>
      <c r="EO11">
        <v>-0.61280000000000001</v>
      </c>
      <c r="EP11">
        <v>12.019500000000001</v>
      </c>
      <c r="EQ11">
        <v>-0.4335</v>
      </c>
      <c r="ER11">
        <v>10.449</v>
      </c>
      <c r="ES11">
        <v>1.1168</v>
      </c>
      <c r="ET11">
        <v>0.99319999999999997</v>
      </c>
      <c r="EU11">
        <v>19.1388</v>
      </c>
      <c r="EV11">
        <v>-4.2099000000000002</v>
      </c>
      <c r="EW11">
        <v>-2.0076999999999998</v>
      </c>
      <c r="EX11">
        <v>19.0001</v>
      </c>
      <c r="EY11">
        <v>-6.3200000000000006E-2</v>
      </c>
      <c r="EZ11">
        <v>5.8834999999999997</v>
      </c>
      <c r="FA11">
        <v>0.44019999999999998</v>
      </c>
      <c r="FB11">
        <v>4.4227999999999996</v>
      </c>
      <c r="FC11">
        <v>23.410299999999999</v>
      </c>
      <c r="FD11">
        <v>5.0026999999999999</v>
      </c>
      <c r="FE11">
        <v>4.5404999999999998</v>
      </c>
      <c r="FF11">
        <v>2.9377</v>
      </c>
      <c r="FG11">
        <v>-28.963799999999999</v>
      </c>
      <c r="FH11">
        <v>4.0694999999999997</v>
      </c>
      <c r="FI11">
        <v>-2.9817999999999998</v>
      </c>
      <c r="FJ11">
        <v>-136.64699999999999</v>
      </c>
      <c r="FK11">
        <v>9.5023</v>
      </c>
      <c r="FL11">
        <v>-3.6438000000000001</v>
      </c>
      <c r="FM11">
        <v>32.585700000000003</v>
      </c>
      <c r="FN11">
        <v>3.8833000000000002</v>
      </c>
      <c r="FO11">
        <v>41.406199999999998</v>
      </c>
      <c r="FP11">
        <v>21.323699999999999</v>
      </c>
      <c r="FQ11">
        <v>3.4699999999999998</v>
      </c>
      <c r="FR11">
        <v>-48.162999999999997</v>
      </c>
      <c r="FS11">
        <v>0.71250000000000002</v>
      </c>
      <c r="FT11">
        <v>0.71250000000000002</v>
      </c>
      <c r="FU11">
        <v>-6.1548999999999996</v>
      </c>
      <c r="FV11">
        <v>5.6383000000000001</v>
      </c>
      <c r="FW11">
        <v>3.6358999999999999</v>
      </c>
      <c r="FX11">
        <v>2.0735999999999999</v>
      </c>
      <c r="FY11">
        <v>2.0735999999999999</v>
      </c>
      <c r="FZ11">
        <v>23.263200000000001</v>
      </c>
      <c r="GA11">
        <v>-54.037100000000002</v>
      </c>
      <c r="GB11">
        <v>10.0625</v>
      </c>
      <c r="GC11">
        <v>0.46949999999999997</v>
      </c>
      <c r="GD11">
        <v>-2.8942999999999999</v>
      </c>
      <c r="GE11">
        <v>-9.6941000000000006</v>
      </c>
      <c r="GF11">
        <v>-0.84250000000000003</v>
      </c>
      <c r="GG11">
        <v>12.5181</v>
      </c>
      <c r="GH11">
        <v>43.468800000000002</v>
      </c>
      <c r="GJ11">
        <v>-54.480200000000004</v>
      </c>
      <c r="GK11">
        <v>5.7446000000000002</v>
      </c>
      <c r="GL11">
        <v>4.9206000000000003</v>
      </c>
      <c r="GM11">
        <v>2.7957999999999998</v>
      </c>
      <c r="GN11">
        <v>-37.670099999999998</v>
      </c>
      <c r="GO11">
        <v>8.2504000000000008</v>
      </c>
      <c r="GP11">
        <v>15.659700000000001</v>
      </c>
      <c r="GQ11">
        <v>-1107.6500000000001</v>
      </c>
      <c r="GR11">
        <v>-4.3498999999999999</v>
      </c>
      <c r="GS11">
        <v>20.0443</v>
      </c>
      <c r="GT11">
        <v>5.7957999999999998</v>
      </c>
      <c r="GU11">
        <v>-46.981700000000004</v>
      </c>
      <c r="GV11">
        <v>-42.372199999999999</v>
      </c>
      <c r="GW11">
        <v>19.419599999999999</v>
      </c>
      <c r="GX11">
        <v>20.7288</v>
      </c>
      <c r="GY11">
        <v>14.642799999999999</v>
      </c>
      <c r="HA11">
        <v>15.776899999999999</v>
      </c>
      <c r="HB11">
        <v>19.5761</v>
      </c>
      <c r="HC11">
        <v>21.4634</v>
      </c>
      <c r="HD11">
        <v>-13.048</v>
      </c>
      <c r="HE11">
        <v>-12.607200000000001</v>
      </c>
      <c r="HF11">
        <v>6.3030999999999997</v>
      </c>
      <c r="HG11">
        <v>4.1852999999999998</v>
      </c>
      <c r="HH11">
        <v>-8.5604999999999993</v>
      </c>
      <c r="HI11">
        <v>10.2925</v>
      </c>
      <c r="HJ11">
        <v>37.151600000000002</v>
      </c>
      <c r="HK11">
        <v>8.7738999999999994</v>
      </c>
      <c r="HL11">
        <v>9.7073999999999998</v>
      </c>
      <c r="HM11">
        <v>-41.275100000000002</v>
      </c>
      <c r="HN11">
        <v>-128.12260000000001</v>
      </c>
      <c r="HO11">
        <v>2.0326</v>
      </c>
      <c r="HP11">
        <v>30.721900000000002</v>
      </c>
      <c r="HQ11">
        <v>-491.28530000000001</v>
      </c>
      <c r="HR11">
        <v>-6.1736000000000004</v>
      </c>
      <c r="HS11">
        <v>3.6116000000000001</v>
      </c>
      <c r="HT11">
        <v>9.2566000000000006</v>
      </c>
      <c r="HU11">
        <v>4.1033999999999997</v>
      </c>
      <c r="HW11">
        <v>11.526899999999999</v>
      </c>
      <c r="HX11">
        <v>-65.051100000000005</v>
      </c>
      <c r="HY11">
        <v>19.179400000000001</v>
      </c>
      <c r="HZ11">
        <v>24.726700000000001</v>
      </c>
      <c r="IA11">
        <v>1.3477000000000001</v>
      </c>
      <c r="IB11">
        <v>56.074399999999997</v>
      </c>
      <c r="IC11">
        <v>16.584399999999999</v>
      </c>
      <c r="ID11">
        <v>-5.6687000000000003</v>
      </c>
      <c r="IE11">
        <v>10.858499999999999</v>
      </c>
      <c r="IF11">
        <v>5.5639000000000003</v>
      </c>
      <c r="IG11">
        <v>-19.317799999999998</v>
      </c>
      <c r="IH11">
        <v>9.6253999999999991</v>
      </c>
      <c r="II11">
        <v>-32.637500000000003</v>
      </c>
      <c r="IJ11">
        <v>4.7592999999999996</v>
      </c>
      <c r="IK11">
        <v>-1.1067</v>
      </c>
      <c r="IL11">
        <v>-5140.7395999999999</v>
      </c>
      <c r="IM11">
        <v>-6.3255999999999997</v>
      </c>
      <c r="IN11">
        <v>4.4829999999999997</v>
      </c>
      <c r="IO11">
        <v>18.916599999999999</v>
      </c>
      <c r="IP11">
        <v>-5.7649999999999997</v>
      </c>
      <c r="IQ11">
        <v>19.321400000000001</v>
      </c>
      <c r="IR11">
        <v>9.3302999999999994</v>
      </c>
      <c r="IS11">
        <v>8.4664999999999999</v>
      </c>
      <c r="IT11">
        <v>-4.7153</v>
      </c>
      <c r="IU11">
        <v>5.2004000000000001</v>
      </c>
      <c r="IV11">
        <v>-23.8081</v>
      </c>
      <c r="IW11">
        <v>4.0495000000000001</v>
      </c>
      <c r="IX11">
        <v>4.6253000000000002</v>
      </c>
      <c r="IY11">
        <v>11.955299999999999</v>
      </c>
      <c r="IZ11">
        <v>7.0251999999999999</v>
      </c>
      <c r="JA11">
        <v>28.017700000000001</v>
      </c>
      <c r="JB11">
        <v>20.0076</v>
      </c>
      <c r="JC11">
        <v>-19.026800000000001</v>
      </c>
      <c r="JD11">
        <v>4.3342999999999998</v>
      </c>
      <c r="JE11">
        <v>4.8886000000000003</v>
      </c>
      <c r="JF11">
        <v>4.8886000000000003</v>
      </c>
      <c r="JG11">
        <v>19.298100000000002</v>
      </c>
      <c r="JH11">
        <v>12.081799999999999</v>
      </c>
      <c r="JI11">
        <v>34.695900000000002</v>
      </c>
      <c r="JJ11">
        <v>20.4209</v>
      </c>
      <c r="JK11">
        <v>-35.648299999999999</v>
      </c>
      <c r="JL11">
        <v>6.5984999999999996</v>
      </c>
      <c r="JN11">
        <v>-80.362899999999996</v>
      </c>
      <c r="JO11">
        <v>-6.3280000000000003</v>
      </c>
      <c r="JP11">
        <v>-5.1803999999999997</v>
      </c>
      <c r="JQ11">
        <v>-7.0103999999999997</v>
      </c>
      <c r="JR11">
        <v>3.5926999999999998</v>
      </c>
      <c r="JS11">
        <v>0.98299999999999998</v>
      </c>
      <c r="JT11">
        <v>-10.2402</v>
      </c>
      <c r="JU11">
        <v>8.9391999999999996</v>
      </c>
      <c r="JV11">
        <v>10.4094</v>
      </c>
      <c r="JX11">
        <v>2.0943000000000001</v>
      </c>
      <c r="JY11">
        <v>5.7607999999999997</v>
      </c>
      <c r="JZ11">
        <v>-11.3081</v>
      </c>
      <c r="KA11">
        <v>-10.706300000000001</v>
      </c>
      <c r="KC11">
        <v>21.795300000000001</v>
      </c>
      <c r="KD11">
        <v>2.1046</v>
      </c>
      <c r="KE11">
        <v>7.8879000000000001</v>
      </c>
      <c r="KF11">
        <v>3.2665999999999999</v>
      </c>
      <c r="KG11">
        <v>4.0923999999999996</v>
      </c>
      <c r="KH11">
        <v>-10.5715</v>
      </c>
      <c r="KI11">
        <v>11.0802</v>
      </c>
      <c r="KJ11">
        <v>-23.465299999999999</v>
      </c>
      <c r="KK11">
        <v>8.2568000000000001</v>
      </c>
      <c r="KL11">
        <v>-79.546999999999997</v>
      </c>
      <c r="KM11">
        <v>-0.49390000000000001</v>
      </c>
      <c r="KN11">
        <v>-1.6819999999999999</v>
      </c>
      <c r="KO11">
        <v>14.1957</v>
      </c>
      <c r="KP11">
        <v>34.576300000000003</v>
      </c>
      <c r="KQ11">
        <v>19.082799999999999</v>
      </c>
      <c r="KR11">
        <v>-37.857399999999998</v>
      </c>
      <c r="KS11">
        <v>31.697600000000001</v>
      </c>
      <c r="KT11">
        <v>-1.9994000000000001</v>
      </c>
      <c r="KU11">
        <v>-20.960699999999999</v>
      </c>
      <c r="KV11">
        <v>1.3787</v>
      </c>
      <c r="KW11">
        <v>-9.0823999999999998</v>
      </c>
      <c r="KX11">
        <v>0.99629999999999996</v>
      </c>
      <c r="KY11">
        <v>24.9041</v>
      </c>
      <c r="KZ11">
        <v>-7.04</v>
      </c>
      <c r="LA11">
        <v>-17.532800000000002</v>
      </c>
      <c r="LC11">
        <v>-10.7072</v>
      </c>
      <c r="LD11">
        <v>2.6101000000000001</v>
      </c>
      <c r="LE11">
        <v>-203.61869999999999</v>
      </c>
      <c r="LF11">
        <v>5.2020999999999997</v>
      </c>
      <c r="LG11">
        <v>5.1638000000000002</v>
      </c>
      <c r="LH11">
        <v>18.481300000000001</v>
      </c>
      <c r="LI11">
        <v>6.0972999999999997</v>
      </c>
      <c r="LJ11">
        <v>10.436199999999999</v>
      </c>
      <c r="LK11">
        <v>9.0460999999999991</v>
      </c>
      <c r="LL11">
        <v>12.8344</v>
      </c>
      <c r="LM11">
        <v>30.2088</v>
      </c>
      <c r="LO11">
        <v>19.479900000000001</v>
      </c>
      <c r="LP11">
        <v>5.34</v>
      </c>
      <c r="LQ11">
        <v>0.77070000000000005</v>
      </c>
      <c r="LR11">
        <v>8.8527000000000005</v>
      </c>
      <c r="LS11">
        <v>9.5404</v>
      </c>
      <c r="LT11">
        <v>-4.2100999999999997</v>
      </c>
      <c r="LU11">
        <v>4.6660000000000004</v>
      </c>
      <c r="LV11">
        <v>1.1665000000000001</v>
      </c>
      <c r="LW11">
        <v>20.114699999999999</v>
      </c>
      <c r="LX11">
        <v>13.488</v>
      </c>
      <c r="LY11">
        <v>8.0714000000000006</v>
      </c>
      <c r="LZ11">
        <v>-232.73939999999999</v>
      </c>
      <c r="MA11">
        <v>14.753299999999999</v>
      </c>
      <c r="MB11">
        <v>19.053000000000001</v>
      </c>
      <c r="MC11">
        <v>27.741399999999999</v>
      </c>
      <c r="MD11">
        <v>-1.5264</v>
      </c>
      <c r="ME11">
        <v>-62.287399999999998</v>
      </c>
      <c r="MF11">
        <v>-3.5869</v>
      </c>
      <c r="MG11">
        <v>5.5918999999999999</v>
      </c>
      <c r="MH11">
        <v>-0.81879999999999997</v>
      </c>
      <c r="MI11">
        <v>7.6612999999999998</v>
      </c>
      <c r="MJ11">
        <v>26.860800000000001</v>
      </c>
      <c r="MK11">
        <v>-1.5666</v>
      </c>
      <c r="ML11">
        <v>25.930399999999999</v>
      </c>
      <c r="MM11">
        <v>-39.033799999999999</v>
      </c>
      <c r="MN11">
        <v>-28740</v>
      </c>
      <c r="MO11">
        <v>12.496600000000001</v>
      </c>
      <c r="MP11">
        <v>9.1123999999999992</v>
      </c>
      <c r="MQ11">
        <v>-3.0379</v>
      </c>
      <c r="MR11">
        <v>15.5205</v>
      </c>
      <c r="MS11">
        <v>56.360999999999997</v>
      </c>
      <c r="MT11">
        <v>40.505699999999997</v>
      </c>
      <c r="MU11">
        <v>0.442</v>
      </c>
      <c r="MV11">
        <v>0.37019999999999997</v>
      </c>
      <c r="MW11">
        <v>-331.32900000000001</v>
      </c>
      <c r="MX11">
        <v>10.571999999999999</v>
      </c>
      <c r="MY11">
        <v>-14.8443</v>
      </c>
      <c r="MZ11">
        <v>-124.179</v>
      </c>
      <c r="NA11">
        <v>3.2862</v>
      </c>
      <c r="NB11">
        <v>-0.54290000000000005</v>
      </c>
      <c r="NC11">
        <v>12.5</v>
      </c>
      <c r="ND11">
        <v>8.7853999999999992</v>
      </c>
      <c r="NE11">
        <v>23.705300000000001</v>
      </c>
      <c r="NF11">
        <v>-10.4437</v>
      </c>
      <c r="NG11">
        <v>2.4093</v>
      </c>
      <c r="NH11">
        <v>19.811499999999999</v>
      </c>
      <c r="NI11">
        <v>17.425599999999999</v>
      </c>
      <c r="NJ11">
        <v>13.1577</v>
      </c>
      <c r="NK11">
        <v>12.0868</v>
      </c>
    </row>
    <row r="12" spans="1:375" x14ac:dyDescent="0.25">
      <c r="A12" s="2">
        <v>41180</v>
      </c>
      <c r="B12">
        <v>-59.619500000000002</v>
      </c>
      <c r="C12">
        <v>5.3578999999999999</v>
      </c>
      <c r="D12">
        <v>26.991700000000002</v>
      </c>
      <c r="E12">
        <v>8.4309999999999992</v>
      </c>
      <c r="F12">
        <v>10.8871</v>
      </c>
      <c r="G12">
        <v>-23.7027</v>
      </c>
      <c r="H12">
        <v>26.682600000000001</v>
      </c>
      <c r="I12">
        <v>14.005100000000001</v>
      </c>
      <c r="J12">
        <v>-9.2110000000000003</v>
      </c>
      <c r="K12">
        <v>15.3269</v>
      </c>
      <c r="L12">
        <v>2.5461999999999998</v>
      </c>
      <c r="M12">
        <v>35.787999999999997</v>
      </c>
      <c r="N12">
        <v>21.265000000000001</v>
      </c>
      <c r="O12">
        <v>16.129200000000001</v>
      </c>
      <c r="P12">
        <v>7.7683999999999997</v>
      </c>
      <c r="Q12">
        <v>-181.87299999999999</v>
      </c>
      <c r="R12">
        <v>-60.023699999999998</v>
      </c>
      <c r="S12">
        <v>30.977</v>
      </c>
      <c r="T12">
        <v>37.4041</v>
      </c>
      <c r="U12">
        <v>-1.9605999999999999</v>
      </c>
      <c r="V12">
        <v>30.428699999999999</v>
      </c>
      <c r="W12">
        <v>-30.315899999999999</v>
      </c>
      <c r="X12">
        <v>-49.114899999999999</v>
      </c>
      <c r="Z12">
        <v>6.4691999999999998</v>
      </c>
      <c r="AA12">
        <v>3.1360000000000001</v>
      </c>
      <c r="AB12">
        <v>-1144.8210999999999</v>
      </c>
      <c r="AC12">
        <v>12.5306</v>
      </c>
      <c r="AD12">
        <v>-22.849599999999999</v>
      </c>
      <c r="AE12">
        <v>7.4879999999999995</v>
      </c>
      <c r="AF12">
        <v>-11.2034</v>
      </c>
      <c r="AG12">
        <v>7.5896999999999997</v>
      </c>
      <c r="AH12">
        <v>9.3077000000000005</v>
      </c>
      <c r="AI12">
        <v>-213.57220000000001</v>
      </c>
      <c r="AJ12">
        <v>3.1741000000000001</v>
      </c>
      <c r="AK12">
        <v>6.2774000000000001</v>
      </c>
      <c r="AL12">
        <v>16.667300000000001</v>
      </c>
      <c r="AM12">
        <v>-1.2069000000000001</v>
      </c>
      <c r="AN12">
        <v>27.511399999999998</v>
      </c>
      <c r="AO12">
        <v>-17.6008</v>
      </c>
      <c r="AP12">
        <v>3.2294999999999998</v>
      </c>
      <c r="AQ12">
        <v>7.6052</v>
      </c>
      <c r="AR12">
        <v>-28.5274</v>
      </c>
      <c r="AS12">
        <v>-11.083399999999999</v>
      </c>
      <c r="AT12">
        <v>5.3750999999999998</v>
      </c>
      <c r="AU12">
        <v>5.0500999999999996</v>
      </c>
      <c r="AV12">
        <v>4.0206999999999997</v>
      </c>
      <c r="AW12">
        <v>-0.28210000000000002</v>
      </c>
      <c r="AX12">
        <v>-0.28210000000000002</v>
      </c>
      <c r="AY12">
        <v>-16.823</v>
      </c>
      <c r="AZ12">
        <v>12.6442</v>
      </c>
      <c r="BA12">
        <v>16.119900000000001</v>
      </c>
      <c r="BB12">
        <v>-35.777299999999997</v>
      </c>
      <c r="BC12">
        <v>14.925000000000001</v>
      </c>
      <c r="BD12">
        <v>-7.2348999999999997</v>
      </c>
      <c r="BE12">
        <v>-15.1305</v>
      </c>
      <c r="BF12">
        <v>30.962299999999999</v>
      </c>
      <c r="BG12">
        <v>18.510999999999999</v>
      </c>
      <c r="BH12">
        <v>16.279900000000001</v>
      </c>
      <c r="BI12">
        <v>9.7248999999999999</v>
      </c>
      <c r="BJ12">
        <v>-21.7044</v>
      </c>
      <c r="BK12">
        <v>-14.919499999999999</v>
      </c>
      <c r="BL12">
        <v>21.832999999999998</v>
      </c>
      <c r="BM12">
        <v>17.891100000000002</v>
      </c>
      <c r="BN12">
        <v>26.022600000000001</v>
      </c>
      <c r="BO12">
        <v>22.819099999999999</v>
      </c>
      <c r="BP12">
        <v>12.848800000000001</v>
      </c>
      <c r="BQ12">
        <v>10.083399999999999</v>
      </c>
      <c r="BR12">
        <v>18.7867</v>
      </c>
      <c r="BS12">
        <v>-1722.6667</v>
      </c>
      <c r="BU12">
        <v>18.917200000000001</v>
      </c>
      <c r="BV12">
        <v>22.116099999999999</v>
      </c>
      <c r="BW12">
        <v>5.9272999999999998</v>
      </c>
      <c r="BX12">
        <v>7.7851999999999997</v>
      </c>
      <c r="BY12">
        <v>14.6911</v>
      </c>
      <c r="BZ12">
        <v>1.8416999999999999</v>
      </c>
      <c r="CA12">
        <v>2.7526000000000002</v>
      </c>
      <c r="CB12">
        <v>13.361800000000001</v>
      </c>
      <c r="CC12">
        <v>21.678899999999999</v>
      </c>
      <c r="CD12">
        <v>-25.815799999999999</v>
      </c>
      <c r="CE12">
        <v>-10.9434</v>
      </c>
      <c r="CF12">
        <v>-10.9434</v>
      </c>
      <c r="CG12">
        <v>-22.300599999999999</v>
      </c>
      <c r="CH12">
        <v>7.2460000000000004</v>
      </c>
      <c r="CI12">
        <v>-1.1091</v>
      </c>
      <c r="CJ12">
        <v>-57.994199999999999</v>
      </c>
      <c r="CK12">
        <v>11.435700000000001</v>
      </c>
      <c r="CL12">
        <v>0.96730000000000005</v>
      </c>
      <c r="CM12">
        <v>7.4062999999999999</v>
      </c>
      <c r="CN12">
        <v>7.4118000000000004</v>
      </c>
      <c r="CO12">
        <v>8.7192000000000007</v>
      </c>
      <c r="CP12">
        <v>3.1067</v>
      </c>
      <c r="CQ12">
        <v>-17.128</v>
      </c>
      <c r="CR12">
        <v>-2.1114000000000002</v>
      </c>
      <c r="CS12">
        <v>5.4782000000000002</v>
      </c>
      <c r="CT12">
        <v>9.6385000000000005</v>
      </c>
      <c r="CU12">
        <v>17.8367</v>
      </c>
      <c r="CV12">
        <v>-0.63190000000000002</v>
      </c>
      <c r="CW12">
        <v>0.75239999999999996</v>
      </c>
      <c r="CX12">
        <v>4.5145</v>
      </c>
      <c r="CY12">
        <v>-4.9531999999999998</v>
      </c>
      <c r="CZ12">
        <v>-5.3418000000000001</v>
      </c>
      <c r="DA12">
        <v>-9.4583999999999993</v>
      </c>
      <c r="DB12">
        <v>0.17399999999999999</v>
      </c>
      <c r="DC12">
        <v>4.7945000000000002</v>
      </c>
      <c r="DD12">
        <v>38.4878</v>
      </c>
      <c r="DE12">
        <v>-13.2225</v>
      </c>
      <c r="DF12">
        <v>5.6980000000000004</v>
      </c>
      <c r="DG12">
        <v>3.5629999999999997</v>
      </c>
      <c r="DH12">
        <v>-24.498699999999999</v>
      </c>
      <c r="DI12">
        <v>15.8302</v>
      </c>
      <c r="DJ12">
        <v>-51.195500000000003</v>
      </c>
      <c r="DK12">
        <v>2.6</v>
      </c>
      <c r="DL12">
        <v>-21.567599999999999</v>
      </c>
      <c r="DM12">
        <v>-30.160900000000002</v>
      </c>
      <c r="DO12">
        <v>-17.212800000000001</v>
      </c>
      <c r="DP12">
        <v>33.3307</v>
      </c>
      <c r="DQ12">
        <v>-13.478999999999999</v>
      </c>
      <c r="DR12">
        <v>2.6284000000000001</v>
      </c>
      <c r="DS12">
        <v>22.9923</v>
      </c>
      <c r="DT12">
        <v>6.6733000000000002</v>
      </c>
      <c r="DU12">
        <v>23.579799999999999</v>
      </c>
      <c r="DV12">
        <v>7.4960000000000004</v>
      </c>
      <c r="DW12">
        <v>17.828099999999999</v>
      </c>
      <c r="DX12">
        <v>30.845700000000001</v>
      </c>
      <c r="DY12">
        <v>29.873200000000001</v>
      </c>
      <c r="DZ12">
        <v>7.3578999999999999</v>
      </c>
      <c r="EA12">
        <v>-24.4008</v>
      </c>
      <c r="EB12">
        <v>2.3300000000000001E-2</v>
      </c>
      <c r="EC12">
        <v>-36.234900000000003</v>
      </c>
      <c r="ED12">
        <v>12.756399999999999</v>
      </c>
      <c r="EE12">
        <v>23.938600000000001</v>
      </c>
      <c r="EF12">
        <v>-25.319400000000002</v>
      </c>
      <c r="EG12">
        <v>-35.478200000000001</v>
      </c>
      <c r="EH12">
        <v>18.911300000000001</v>
      </c>
      <c r="EI12">
        <v>-16.0274</v>
      </c>
      <c r="EJ12">
        <v>23.538399999999999</v>
      </c>
      <c r="EK12">
        <v>23.538399999999999</v>
      </c>
      <c r="EL12">
        <v>4.4741999999999997</v>
      </c>
      <c r="EM12">
        <v>9.4065999999999992</v>
      </c>
      <c r="EN12">
        <v>3.6052999999999997</v>
      </c>
      <c r="EO12">
        <v>-3.3382999999999998</v>
      </c>
      <c r="EP12">
        <v>14.1433</v>
      </c>
      <c r="EQ12">
        <v>8.3247999999999998</v>
      </c>
      <c r="ER12">
        <v>14.329700000000001</v>
      </c>
      <c r="ES12">
        <v>-4.2599999999999999E-2</v>
      </c>
      <c r="ET12">
        <v>-10.207000000000001</v>
      </c>
      <c r="EU12">
        <v>21.023499999999999</v>
      </c>
      <c r="EV12">
        <v>-41.136899999999997</v>
      </c>
      <c r="EW12">
        <v>-2.4237000000000002</v>
      </c>
      <c r="EX12">
        <v>13.2089</v>
      </c>
      <c r="EY12">
        <v>4.9112</v>
      </c>
      <c r="EZ12">
        <v>5.3840000000000003</v>
      </c>
      <c r="FA12">
        <v>-0.38229999999999997</v>
      </c>
      <c r="FB12">
        <v>-13.6028</v>
      </c>
      <c r="FC12">
        <v>28.5428</v>
      </c>
      <c r="FD12">
        <v>-1.5436999999999999</v>
      </c>
      <c r="FE12">
        <v>0.84299999999999997</v>
      </c>
      <c r="FF12">
        <v>-0.12330000000000001</v>
      </c>
      <c r="FG12">
        <v>-16.798200000000001</v>
      </c>
      <c r="FH12">
        <v>10.821999999999999</v>
      </c>
      <c r="FI12">
        <v>12.7095</v>
      </c>
      <c r="FJ12">
        <v>-65.403400000000005</v>
      </c>
      <c r="FK12">
        <v>-12.9893</v>
      </c>
      <c r="FL12">
        <v>-1.3757999999999999</v>
      </c>
      <c r="FM12">
        <v>38.372799999999998</v>
      </c>
      <c r="FN12">
        <v>4.9326999999999996</v>
      </c>
      <c r="FO12">
        <v>45.339199999999998</v>
      </c>
      <c r="FP12">
        <v>24.913599999999999</v>
      </c>
      <c r="FQ12">
        <v>2.3800000000000002E-2</v>
      </c>
      <c r="FR12">
        <v>-38.655500000000004</v>
      </c>
      <c r="FS12">
        <v>1.7723</v>
      </c>
      <c r="FT12">
        <v>1.7723</v>
      </c>
      <c r="FU12">
        <v>5.4401000000000002</v>
      </c>
      <c r="FV12">
        <v>5.8415999999999997</v>
      </c>
      <c r="FW12">
        <v>5.8247</v>
      </c>
      <c r="FX12">
        <v>2.3967000000000001</v>
      </c>
      <c r="FY12">
        <v>2.3967000000000001</v>
      </c>
      <c r="FZ12">
        <v>1.4653</v>
      </c>
      <c r="GA12">
        <v>-74.536900000000003</v>
      </c>
      <c r="GB12">
        <v>8.0907999999999998</v>
      </c>
      <c r="GC12">
        <v>1.8428</v>
      </c>
      <c r="GD12">
        <v>-3.6154000000000002</v>
      </c>
      <c r="GE12">
        <v>-0.48949999999999999</v>
      </c>
      <c r="GF12">
        <v>-0.89300000000000002</v>
      </c>
      <c r="GG12">
        <v>12.715999999999999</v>
      </c>
      <c r="GH12">
        <v>46.273000000000003</v>
      </c>
      <c r="GJ12">
        <v>-79.780100000000004</v>
      </c>
      <c r="GK12">
        <v>6.5263</v>
      </c>
      <c r="GL12">
        <v>3.8631000000000002</v>
      </c>
      <c r="GM12">
        <v>4.3787000000000003</v>
      </c>
      <c r="GN12">
        <v>-64.137900000000002</v>
      </c>
      <c r="GO12">
        <v>-7.1062000000000003</v>
      </c>
      <c r="GP12">
        <v>19.464099999999998</v>
      </c>
      <c r="GQ12">
        <v>-1043.797</v>
      </c>
      <c r="GR12">
        <v>-11.2492</v>
      </c>
      <c r="GS12">
        <v>22.617699999999999</v>
      </c>
      <c r="GT12">
        <v>8.3682999999999996</v>
      </c>
      <c r="GU12">
        <v>-63.058300000000003</v>
      </c>
      <c r="GV12">
        <v>-30.105899999999998</v>
      </c>
      <c r="GW12">
        <v>26.546199999999999</v>
      </c>
      <c r="GX12">
        <v>22.922699999999999</v>
      </c>
      <c r="GY12">
        <v>16.157499999999999</v>
      </c>
      <c r="HA12">
        <v>12.2464</v>
      </c>
      <c r="HB12">
        <v>31.446100000000001</v>
      </c>
      <c r="HC12">
        <v>14.0679</v>
      </c>
      <c r="HD12">
        <v>9.8718000000000004</v>
      </c>
      <c r="HE12">
        <v>-19.660399999999999</v>
      </c>
      <c r="HF12">
        <v>9.6601999999999997</v>
      </c>
      <c r="HG12">
        <v>2.1116999999999999</v>
      </c>
      <c r="HH12">
        <v>-7.5903999999999998</v>
      </c>
      <c r="HI12">
        <v>10.110200000000001</v>
      </c>
      <c r="HJ12">
        <v>36.218299999999999</v>
      </c>
      <c r="HK12">
        <v>5.3659999999999997</v>
      </c>
      <c r="HL12">
        <v>-10.0253</v>
      </c>
      <c r="HM12">
        <v>-248.00890000000001</v>
      </c>
      <c r="HN12">
        <v>-103.5946</v>
      </c>
      <c r="HO12">
        <v>11.1843</v>
      </c>
      <c r="HP12">
        <v>32.7761</v>
      </c>
      <c r="HQ12">
        <v>-456.29239999999999</v>
      </c>
      <c r="HR12">
        <v>-3.1212</v>
      </c>
      <c r="HS12">
        <v>2.0299999999999999E-2</v>
      </c>
      <c r="HT12">
        <v>10.3202</v>
      </c>
      <c r="HU12">
        <v>3.8296999999999999</v>
      </c>
      <c r="HW12">
        <v>8.7789000000000001</v>
      </c>
      <c r="HX12">
        <v>-73.916399999999996</v>
      </c>
      <c r="HY12">
        <v>19.974</v>
      </c>
      <c r="HZ12">
        <v>13.5654</v>
      </c>
      <c r="IA12">
        <v>9.9444999999999997</v>
      </c>
      <c r="IB12">
        <v>56.925800000000002</v>
      </c>
      <c r="IC12">
        <v>20.946300000000001</v>
      </c>
      <c r="ID12">
        <v>-53.959299999999999</v>
      </c>
      <c r="IE12">
        <v>13.3118</v>
      </c>
      <c r="IF12">
        <v>3.5552000000000001</v>
      </c>
      <c r="IG12">
        <v>6.1475</v>
      </c>
      <c r="IH12">
        <v>5.5664999999999996</v>
      </c>
      <c r="II12">
        <v>-39.817300000000003</v>
      </c>
      <c r="IJ12">
        <v>7.8934999999999995</v>
      </c>
      <c r="IK12">
        <v>9.1353000000000009</v>
      </c>
      <c r="IL12">
        <v>-3220.0065</v>
      </c>
      <c r="IM12">
        <v>-3.8923000000000001</v>
      </c>
      <c r="IN12">
        <v>3.4211999999999998</v>
      </c>
      <c r="IO12">
        <v>23.688500000000001</v>
      </c>
      <c r="IP12">
        <v>20.5212</v>
      </c>
      <c r="IQ12">
        <v>0.39450000000000002</v>
      </c>
      <c r="IR12">
        <v>7.7095000000000002</v>
      </c>
      <c r="IS12">
        <v>8.6163000000000007</v>
      </c>
      <c r="IT12">
        <v>2.5823999999999998</v>
      </c>
      <c r="IU12">
        <v>7.0918000000000001</v>
      </c>
      <c r="IV12">
        <v>-2.8921999999999999</v>
      </c>
      <c r="IW12">
        <v>4.5980999999999996</v>
      </c>
      <c r="IX12">
        <v>-210.22749999999999</v>
      </c>
      <c r="IY12">
        <v>-20.817499999999999</v>
      </c>
      <c r="IZ12">
        <v>16.3813</v>
      </c>
      <c r="JA12">
        <v>45.021099999999997</v>
      </c>
      <c r="JB12">
        <v>21.535699999999999</v>
      </c>
      <c r="JC12">
        <v>-16.8919</v>
      </c>
      <c r="JD12">
        <v>17.708500000000001</v>
      </c>
      <c r="JE12">
        <v>4.9912000000000001</v>
      </c>
      <c r="JF12">
        <v>4.9912000000000001</v>
      </c>
      <c r="JG12">
        <v>-2.0558000000000001</v>
      </c>
      <c r="JH12">
        <v>11.0167</v>
      </c>
      <c r="JI12">
        <v>25.354099999999999</v>
      </c>
      <c r="JJ12">
        <v>20.963100000000001</v>
      </c>
      <c r="JK12">
        <v>-28.7576</v>
      </c>
      <c r="JL12">
        <v>7.3604000000000003</v>
      </c>
      <c r="JN12">
        <v>-76.073300000000003</v>
      </c>
      <c r="JO12">
        <v>-151.45830000000001</v>
      </c>
      <c r="JP12">
        <v>-53.862699999999997</v>
      </c>
      <c r="JQ12">
        <v>-81.8703</v>
      </c>
      <c r="JR12">
        <v>3.1775000000000002</v>
      </c>
      <c r="JS12">
        <v>0.9395</v>
      </c>
      <c r="JT12">
        <v>-39.221200000000003</v>
      </c>
      <c r="JU12">
        <v>4.4823000000000004</v>
      </c>
      <c r="JV12">
        <v>9.2129999999999992</v>
      </c>
      <c r="JX12">
        <v>-4.8408999999999995</v>
      </c>
      <c r="JY12">
        <v>18.045999999999999</v>
      </c>
      <c r="JZ12">
        <v>-4.2561999999999998</v>
      </c>
      <c r="KA12">
        <v>-5.7216000000000005</v>
      </c>
      <c r="KC12">
        <v>10.3734</v>
      </c>
      <c r="KD12">
        <v>2.0398000000000001</v>
      </c>
      <c r="KE12">
        <v>10.7613</v>
      </c>
      <c r="KF12">
        <v>3.5733999999999999</v>
      </c>
      <c r="KG12">
        <v>7.3474000000000004</v>
      </c>
      <c r="KH12">
        <v>-0.75700000000000001</v>
      </c>
      <c r="KI12">
        <v>-4.0892999999999997</v>
      </c>
      <c r="KJ12">
        <v>-8.2492000000000001</v>
      </c>
      <c r="KK12">
        <v>12.1713</v>
      </c>
      <c r="KL12">
        <v>-32.643799999999999</v>
      </c>
      <c r="KM12">
        <v>1.3719000000000001</v>
      </c>
      <c r="KN12">
        <v>-3.6255999999999999</v>
      </c>
      <c r="KO12">
        <v>16.595700000000001</v>
      </c>
      <c r="KP12">
        <v>17.203399999999998</v>
      </c>
      <c r="KQ12">
        <v>17.764399999999998</v>
      </c>
      <c r="KR12">
        <v>-54.549599999999998</v>
      </c>
      <c r="KS12">
        <v>38.622300000000003</v>
      </c>
      <c r="KT12">
        <v>-2.9904000000000002</v>
      </c>
      <c r="KU12">
        <v>-25.9496</v>
      </c>
      <c r="KV12">
        <v>0.75480000000000003</v>
      </c>
      <c r="KW12">
        <v>-10.337199999999999</v>
      </c>
      <c r="KX12">
        <v>0.68089999999999995</v>
      </c>
      <c r="KY12">
        <v>22.496099999999998</v>
      </c>
      <c r="KZ12">
        <v>18.319500000000001</v>
      </c>
      <c r="LA12">
        <v>-4.6162999999999998</v>
      </c>
      <c r="LC12">
        <v>-0.60050000000000003</v>
      </c>
      <c r="LD12">
        <v>0.62129999999999996</v>
      </c>
      <c r="LE12">
        <v>-170.54849999999999</v>
      </c>
      <c r="LF12">
        <v>1.7770999999999999</v>
      </c>
      <c r="LG12">
        <v>3.0912999999999999</v>
      </c>
      <c r="LH12">
        <v>17.480899999999998</v>
      </c>
      <c r="LI12">
        <v>2.3265000000000002</v>
      </c>
      <c r="LJ12">
        <v>6.5593000000000004</v>
      </c>
      <c r="LK12">
        <v>16.1845</v>
      </c>
      <c r="LL12">
        <v>8.6942000000000004</v>
      </c>
      <c r="LM12">
        <v>29.9254</v>
      </c>
      <c r="LO12">
        <v>-1.4401999999999999</v>
      </c>
      <c r="LP12">
        <v>2.3319999999999999</v>
      </c>
      <c r="LQ12">
        <v>1.0532999999999999</v>
      </c>
      <c r="LR12">
        <v>4.4518000000000004</v>
      </c>
      <c r="LS12">
        <v>9.5578000000000003</v>
      </c>
      <c r="LT12">
        <v>6.9409999999999998</v>
      </c>
      <c r="LU12">
        <v>24.7788</v>
      </c>
      <c r="LV12">
        <v>1.2275</v>
      </c>
      <c r="LW12">
        <v>18.404800000000002</v>
      </c>
      <c r="LX12">
        <v>11.2317</v>
      </c>
      <c r="LY12">
        <v>24.737400000000001</v>
      </c>
      <c r="LZ12">
        <v>-15.2408</v>
      </c>
      <c r="MA12">
        <v>0.42970000000000003</v>
      </c>
      <c r="MB12">
        <v>11.7668</v>
      </c>
      <c r="MC12">
        <v>43.368400000000001</v>
      </c>
      <c r="MD12">
        <v>-2.7496999999999998</v>
      </c>
      <c r="ME12">
        <v>-42.095199999999998</v>
      </c>
      <c r="MF12">
        <v>-2.4499</v>
      </c>
      <c r="MG12">
        <v>-59.784199999999998</v>
      </c>
      <c r="MH12">
        <v>-16.090900000000001</v>
      </c>
      <c r="MI12">
        <v>4.0644</v>
      </c>
      <c r="MJ12">
        <v>25.6358</v>
      </c>
      <c r="MK12">
        <v>-0.66039999999999999</v>
      </c>
      <c r="ML12">
        <v>24.6998</v>
      </c>
      <c r="MM12">
        <v>4.7347000000000001</v>
      </c>
      <c r="MN12">
        <v>-125260</v>
      </c>
      <c r="MO12">
        <v>8.14E-2</v>
      </c>
      <c r="MP12">
        <v>17.293099999999999</v>
      </c>
      <c r="MQ12">
        <v>5.6233000000000004</v>
      </c>
      <c r="MR12">
        <v>8.3223000000000003</v>
      </c>
      <c r="MS12">
        <v>58.799900000000001</v>
      </c>
      <c r="MT12">
        <v>38.923400000000001</v>
      </c>
      <c r="MU12">
        <v>-0.30370000000000003</v>
      </c>
      <c r="MV12">
        <v>1.3315999999999999</v>
      </c>
      <c r="MW12">
        <v>-1066.0818999999999</v>
      </c>
      <c r="MX12">
        <v>9.2246000000000006</v>
      </c>
      <c r="MY12">
        <v>1.802</v>
      </c>
      <c r="MZ12">
        <v>-87.138300000000001</v>
      </c>
      <c r="NA12">
        <v>2.7629999999999999</v>
      </c>
      <c r="NB12">
        <v>-5.3151999999999999</v>
      </c>
      <c r="NC12">
        <v>14.6716</v>
      </c>
      <c r="ND12">
        <v>10.1957</v>
      </c>
      <c r="NE12">
        <v>27.225000000000001</v>
      </c>
      <c r="NF12">
        <v>3.8003</v>
      </c>
      <c r="NG12">
        <v>-1.8416000000000001</v>
      </c>
      <c r="NH12">
        <v>14.7218</v>
      </c>
      <c r="NI12">
        <v>15.380699999999999</v>
      </c>
      <c r="NJ12">
        <v>18.7789</v>
      </c>
      <c r="NK12">
        <v>-30.493600000000001</v>
      </c>
    </row>
    <row r="13" spans="1:375" x14ac:dyDescent="0.25">
      <c r="A13" s="2">
        <v>41089</v>
      </c>
      <c r="B13">
        <v>-44.206699999999998</v>
      </c>
      <c r="C13">
        <v>-5.2458</v>
      </c>
      <c r="D13">
        <v>21.116299999999999</v>
      </c>
      <c r="E13">
        <v>17.1828</v>
      </c>
      <c r="F13">
        <v>9.3588000000000005</v>
      </c>
      <c r="G13">
        <v>-2.8811999999999998</v>
      </c>
      <c r="H13">
        <v>25.755099999999999</v>
      </c>
      <c r="I13">
        <v>13.444599999999999</v>
      </c>
      <c r="J13">
        <v>-12.4168</v>
      </c>
      <c r="K13">
        <v>11.1738</v>
      </c>
      <c r="L13">
        <v>4.7854000000000001</v>
      </c>
      <c r="M13">
        <v>34.284300000000002</v>
      </c>
      <c r="N13">
        <v>20.716799999999999</v>
      </c>
      <c r="O13">
        <v>14.359</v>
      </c>
      <c r="P13">
        <v>3.1993</v>
      </c>
      <c r="Q13">
        <v>-21.604900000000001</v>
      </c>
      <c r="R13">
        <v>-83.935599999999994</v>
      </c>
      <c r="S13">
        <v>31.107299999999999</v>
      </c>
      <c r="T13">
        <v>36.475999999999999</v>
      </c>
      <c r="U13">
        <v>-14.574999999999999</v>
      </c>
      <c r="V13">
        <v>33.043999999999997</v>
      </c>
      <c r="W13">
        <v>13.7431</v>
      </c>
      <c r="X13">
        <v>-60.425199999999997</v>
      </c>
      <c r="Z13">
        <v>7.7077</v>
      </c>
      <c r="AA13">
        <v>3.8988</v>
      </c>
      <c r="AB13">
        <v>-3792.7939999999999</v>
      </c>
      <c r="AC13">
        <v>-5.6375999999999999</v>
      </c>
      <c r="AD13">
        <v>12.035600000000001</v>
      </c>
      <c r="AE13">
        <v>3.8464</v>
      </c>
      <c r="AF13">
        <v>-7.1300000000000002E-2</v>
      </c>
      <c r="AG13">
        <v>2.2256999999999998</v>
      </c>
      <c r="AH13">
        <v>14.132</v>
      </c>
      <c r="AI13">
        <v>-217.98419999999999</v>
      </c>
      <c r="AJ13">
        <v>1.7418</v>
      </c>
      <c r="AK13">
        <v>16.3355</v>
      </c>
      <c r="AL13">
        <v>13.9617</v>
      </c>
      <c r="AM13">
        <v>-0.44800000000000001</v>
      </c>
      <c r="AN13">
        <v>2.9173999999999998</v>
      </c>
      <c r="AO13">
        <v>-0.95069999999999999</v>
      </c>
      <c r="AP13">
        <v>10.4163</v>
      </c>
      <c r="AQ13">
        <v>5.6911000000000005</v>
      </c>
      <c r="AR13">
        <v>-50.044899999999998</v>
      </c>
      <c r="AS13">
        <v>-28.442599999999999</v>
      </c>
      <c r="AT13">
        <v>4.7854000000000001</v>
      </c>
      <c r="AU13">
        <v>-1.7034</v>
      </c>
      <c r="AV13">
        <v>16.140499999999999</v>
      </c>
      <c r="AW13">
        <v>-1.1368</v>
      </c>
      <c r="AX13">
        <v>-2.4796</v>
      </c>
      <c r="AY13">
        <v>-17.9741</v>
      </c>
      <c r="AZ13">
        <v>9.9154</v>
      </c>
      <c r="BA13">
        <v>13.762499999999999</v>
      </c>
      <c r="BB13">
        <v>-49.292299999999997</v>
      </c>
      <c r="BC13">
        <v>12.6449</v>
      </c>
      <c r="BD13">
        <v>5.9279000000000002</v>
      </c>
      <c r="BE13">
        <v>-13.426500000000001</v>
      </c>
      <c r="BF13">
        <v>29.253499999999999</v>
      </c>
      <c r="BG13">
        <v>18.713999999999999</v>
      </c>
      <c r="BH13">
        <v>17.558399999999999</v>
      </c>
      <c r="BI13">
        <v>8.5889000000000006</v>
      </c>
      <c r="BJ13">
        <v>-18.8049</v>
      </c>
      <c r="BK13">
        <v>-25.456299999999999</v>
      </c>
      <c r="BL13">
        <v>21.351099999999999</v>
      </c>
      <c r="BM13">
        <v>23.565300000000001</v>
      </c>
      <c r="BN13">
        <v>10.5761</v>
      </c>
      <c r="BO13">
        <v>20.958100000000002</v>
      </c>
      <c r="BP13">
        <v>13.36</v>
      </c>
      <c r="BQ13">
        <v>10.024800000000001</v>
      </c>
      <c r="BR13">
        <v>18.491199999999999</v>
      </c>
      <c r="BS13">
        <v>-2748</v>
      </c>
      <c r="BU13">
        <v>14.7537</v>
      </c>
      <c r="BV13">
        <v>21.703700000000001</v>
      </c>
      <c r="BW13">
        <v>5.9417</v>
      </c>
      <c r="BX13">
        <v>7.3235000000000001</v>
      </c>
      <c r="BY13">
        <v>12.6783</v>
      </c>
      <c r="BZ13">
        <v>3.129</v>
      </c>
      <c r="CA13">
        <v>1.2713999999999999</v>
      </c>
      <c r="CB13">
        <v>-0.65410000000000001</v>
      </c>
      <c r="CC13">
        <v>20.113299999999999</v>
      </c>
      <c r="CD13">
        <v>-30.144500000000001</v>
      </c>
      <c r="CE13">
        <v>0.6452</v>
      </c>
      <c r="CF13">
        <v>0.6452</v>
      </c>
      <c r="CG13">
        <v>179.9247</v>
      </c>
      <c r="CH13">
        <v>5.4755000000000003</v>
      </c>
      <c r="CI13">
        <v>-19.642299999999999</v>
      </c>
      <c r="CJ13">
        <v>-88.948899999999995</v>
      </c>
      <c r="CK13">
        <v>12.9153</v>
      </c>
      <c r="CL13">
        <v>5.3905000000000003</v>
      </c>
      <c r="CM13">
        <v>16.982099999999999</v>
      </c>
      <c r="CN13">
        <v>2.5573999999999999</v>
      </c>
      <c r="CO13">
        <v>-7.4288999999999996</v>
      </c>
      <c r="CP13">
        <v>4.5076000000000001</v>
      </c>
      <c r="CQ13">
        <v>-10.8306</v>
      </c>
      <c r="CR13">
        <v>10.2189</v>
      </c>
      <c r="CS13">
        <v>5.8850999999999996</v>
      </c>
      <c r="CT13">
        <v>4.3710000000000004</v>
      </c>
      <c r="CU13">
        <v>21.191800000000001</v>
      </c>
      <c r="CV13">
        <v>-4.8132999999999999</v>
      </c>
      <c r="CW13">
        <v>1.0906</v>
      </c>
      <c r="CX13">
        <v>5.2148000000000003</v>
      </c>
      <c r="CY13">
        <v>-4.4695</v>
      </c>
      <c r="CZ13">
        <v>-5.3345000000000002</v>
      </c>
      <c r="DA13">
        <v>-6.2455999999999996</v>
      </c>
      <c r="DB13">
        <v>20.8248</v>
      </c>
      <c r="DC13">
        <v>4.4027000000000003</v>
      </c>
      <c r="DD13">
        <v>37.1175</v>
      </c>
      <c r="DE13">
        <v>-4.0346000000000002</v>
      </c>
      <c r="DF13">
        <v>3.8456000000000001</v>
      </c>
      <c r="DG13">
        <v>1.6957</v>
      </c>
      <c r="DH13">
        <v>-20.344100000000001</v>
      </c>
      <c r="DI13">
        <v>14.0938</v>
      </c>
      <c r="DJ13">
        <v>22.513100000000001</v>
      </c>
      <c r="DK13">
        <v>6.3324999999999996</v>
      </c>
      <c r="DL13">
        <v>-22.816700000000001</v>
      </c>
      <c r="DM13">
        <v>-39.992100000000001</v>
      </c>
      <c r="DO13">
        <v>0.61809999999999998</v>
      </c>
      <c r="DP13">
        <v>-83.448999999999998</v>
      </c>
      <c r="DQ13">
        <v>-13.4747</v>
      </c>
      <c r="DR13">
        <v>1.0956999999999999</v>
      </c>
      <c r="DS13">
        <v>11.6584</v>
      </c>
      <c r="DT13">
        <v>5.7077</v>
      </c>
      <c r="DU13">
        <v>9.7325999999999997</v>
      </c>
      <c r="DV13">
        <v>3.3026</v>
      </c>
      <c r="DW13">
        <v>6.1700999999999997</v>
      </c>
      <c r="DX13">
        <v>31.1938</v>
      </c>
      <c r="DY13">
        <v>-62.753399999999999</v>
      </c>
      <c r="DZ13">
        <v>4.2324000000000002</v>
      </c>
      <c r="EA13">
        <v>-33.211300000000001</v>
      </c>
      <c r="EB13">
        <v>-2.3565999999999998</v>
      </c>
      <c r="EC13">
        <v>-51.477899999999998</v>
      </c>
      <c r="ED13">
        <v>14.5884</v>
      </c>
      <c r="EE13">
        <v>23.6431</v>
      </c>
      <c r="EF13">
        <v>-22.4495</v>
      </c>
      <c r="EG13">
        <v>-11.8512</v>
      </c>
      <c r="EH13">
        <v>16.245100000000001</v>
      </c>
      <c r="EI13">
        <v>-17.827400000000001</v>
      </c>
      <c r="EJ13">
        <v>20.595300000000002</v>
      </c>
      <c r="EK13">
        <v>20.595300000000002</v>
      </c>
      <c r="EL13">
        <v>8.1791999999999998</v>
      </c>
      <c r="EM13">
        <v>5.2434000000000003</v>
      </c>
      <c r="EN13">
        <v>-4.7637</v>
      </c>
      <c r="EO13">
        <v>-2.6970000000000001</v>
      </c>
      <c r="EP13">
        <v>15.6379</v>
      </c>
      <c r="EQ13">
        <v>5.5347999999999997</v>
      </c>
      <c r="ER13">
        <v>11.1553</v>
      </c>
      <c r="ES13">
        <v>0.93879999999999997</v>
      </c>
      <c r="ET13">
        <v>-15.610300000000001</v>
      </c>
      <c r="EU13">
        <v>19.82</v>
      </c>
      <c r="EV13">
        <v>-35.670200000000001</v>
      </c>
      <c r="EW13">
        <v>-5.8952</v>
      </c>
      <c r="EX13">
        <v>14.8048</v>
      </c>
      <c r="EY13">
        <v>8.468</v>
      </c>
      <c r="EZ13">
        <v>5.7896000000000001</v>
      </c>
      <c r="FA13">
        <v>-4.1817000000000002</v>
      </c>
      <c r="FB13">
        <v>8.0208999999999993</v>
      </c>
      <c r="FC13">
        <v>28.383099999999999</v>
      </c>
      <c r="FD13">
        <v>-3.2986</v>
      </c>
      <c r="FE13">
        <v>-4.3299000000000003</v>
      </c>
      <c r="FF13">
        <v>0.13250000000000001</v>
      </c>
      <c r="FG13">
        <v>-32.7378</v>
      </c>
      <c r="FH13">
        <v>12.179399999999999</v>
      </c>
      <c r="FI13">
        <v>-5.6751000000000005</v>
      </c>
      <c r="FJ13">
        <v>-2.1326999999999998</v>
      </c>
      <c r="FK13">
        <v>-8.2891999999999992</v>
      </c>
      <c r="FL13">
        <v>-2.5771999999999999</v>
      </c>
      <c r="FM13">
        <v>40.9238</v>
      </c>
      <c r="FN13">
        <v>10.7758</v>
      </c>
      <c r="FO13">
        <v>44.740400000000001</v>
      </c>
      <c r="FP13">
        <v>22.9373</v>
      </c>
      <c r="FQ13">
        <v>0.1152</v>
      </c>
      <c r="FR13">
        <v>-42.434100000000001</v>
      </c>
      <c r="FS13">
        <v>1.7422</v>
      </c>
      <c r="FT13">
        <v>1.7422</v>
      </c>
      <c r="FU13">
        <v>1.3431999999999999</v>
      </c>
      <c r="FV13">
        <v>5.4263000000000003</v>
      </c>
      <c r="FW13">
        <v>-18.175699999999999</v>
      </c>
      <c r="FX13">
        <v>3.8479000000000001</v>
      </c>
      <c r="FY13">
        <v>3.8479000000000001</v>
      </c>
      <c r="FZ13">
        <v>17.588899999999999</v>
      </c>
      <c r="GA13">
        <v>-95.549499999999995</v>
      </c>
      <c r="GB13">
        <v>2.8952</v>
      </c>
      <c r="GC13">
        <v>4.4040999999999997</v>
      </c>
      <c r="GD13">
        <v>-0.87839999999999996</v>
      </c>
      <c r="GE13">
        <v>-3.9355000000000002</v>
      </c>
      <c r="GF13">
        <v>3.5746000000000002</v>
      </c>
      <c r="GG13">
        <v>12.905799999999999</v>
      </c>
      <c r="GH13">
        <v>45.897300000000001</v>
      </c>
      <c r="GJ13">
        <v>-9.625</v>
      </c>
      <c r="GK13">
        <v>1.1012</v>
      </c>
      <c r="GL13">
        <v>-5.8202999999999996</v>
      </c>
      <c r="GM13">
        <v>6.6741000000000001</v>
      </c>
      <c r="GN13">
        <v>-66.256299999999996</v>
      </c>
      <c r="GO13">
        <v>7.1098999999999997</v>
      </c>
      <c r="GP13">
        <v>19.972799999999999</v>
      </c>
      <c r="GQ13">
        <v>-1146.6437000000001</v>
      </c>
      <c r="GR13">
        <v>-39.507899999999999</v>
      </c>
      <c r="GS13">
        <v>22.8093</v>
      </c>
      <c r="GT13">
        <v>7.9930000000000003</v>
      </c>
      <c r="GU13">
        <v>-71.273700000000005</v>
      </c>
      <c r="GV13">
        <v>-8.8063000000000002</v>
      </c>
      <c r="GW13">
        <v>22.484400000000001</v>
      </c>
      <c r="GX13">
        <v>23.4191</v>
      </c>
      <c r="GY13">
        <v>11.1036</v>
      </c>
      <c r="HA13">
        <v>10.629200000000001</v>
      </c>
      <c r="HB13">
        <v>23.9511</v>
      </c>
      <c r="HC13">
        <v>8.2666000000000004</v>
      </c>
      <c r="HD13">
        <v>5.4367999999999999</v>
      </c>
      <c r="HE13">
        <v>-24.637699999999999</v>
      </c>
      <c r="HF13">
        <v>14.1839</v>
      </c>
      <c r="HG13">
        <v>27.3569</v>
      </c>
      <c r="HH13">
        <v>-8.6555999999999997</v>
      </c>
      <c r="HI13">
        <v>8.2255000000000003</v>
      </c>
      <c r="HJ13">
        <v>33.1584</v>
      </c>
      <c r="HK13">
        <v>7.7495000000000003</v>
      </c>
      <c r="HL13">
        <v>5.8102</v>
      </c>
      <c r="HM13">
        <v>-63.870100000000001</v>
      </c>
      <c r="HN13">
        <v>-109.08410000000001</v>
      </c>
      <c r="HO13">
        <v>11.5703</v>
      </c>
      <c r="HP13">
        <v>30.896699999999999</v>
      </c>
      <c r="HQ13">
        <v>-377.82260000000002</v>
      </c>
      <c r="HR13">
        <v>-3.5242</v>
      </c>
      <c r="HS13">
        <v>2.6694</v>
      </c>
      <c r="HT13">
        <v>11.9291</v>
      </c>
      <c r="HU13">
        <v>3.1265999999999998</v>
      </c>
      <c r="HW13">
        <v>5.5517000000000003</v>
      </c>
      <c r="HX13">
        <v>-36.988199999999999</v>
      </c>
      <c r="HY13">
        <v>10.759399999999999</v>
      </c>
      <c r="HZ13">
        <v>32.869999999999997</v>
      </c>
      <c r="IA13">
        <v>8.6843000000000004</v>
      </c>
      <c r="IB13">
        <v>51.451799999999999</v>
      </c>
      <c r="IC13">
        <v>13.3704</v>
      </c>
      <c r="ID13">
        <v>-3.8223000000000003</v>
      </c>
      <c r="IE13">
        <v>3.2248000000000001</v>
      </c>
      <c r="IF13">
        <v>-0.26429999999999998</v>
      </c>
      <c r="IG13">
        <v>3.6116999999999999</v>
      </c>
      <c r="IH13">
        <v>9.2781000000000002</v>
      </c>
      <c r="II13">
        <v>-23.738600000000002</v>
      </c>
      <c r="IJ13">
        <v>6.2725999999999997</v>
      </c>
      <c r="IK13">
        <v>-11.3102</v>
      </c>
      <c r="IL13">
        <v>-36736.842100000002</v>
      </c>
      <c r="IN13">
        <v>-9.5682000000000009</v>
      </c>
      <c r="IO13">
        <v>24.291</v>
      </c>
      <c r="IP13">
        <v>29.024100000000001</v>
      </c>
      <c r="IQ13">
        <v>-2.5548000000000002</v>
      </c>
      <c r="IR13">
        <v>1.006</v>
      </c>
      <c r="IS13">
        <v>8.0126000000000008</v>
      </c>
      <c r="IT13">
        <v>-0.1239</v>
      </c>
      <c r="IU13">
        <v>13.113099999999999</v>
      </c>
      <c r="IV13">
        <v>-5.4625000000000004</v>
      </c>
      <c r="IW13">
        <v>4.4808000000000003</v>
      </c>
      <c r="IX13">
        <v>-0.80279999999999996</v>
      </c>
      <c r="IY13">
        <v>12.323600000000001</v>
      </c>
      <c r="IZ13">
        <v>6.1642999999999999</v>
      </c>
      <c r="JB13">
        <v>17.076499999999999</v>
      </c>
      <c r="JC13">
        <v>-19.523599999999998</v>
      </c>
      <c r="JD13">
        <v>9.9951000000000008</v>
      </c>
      <c r="JE13">
        <v>2.5554000000000001</v>
      </c>
      <c r="JF13">
        <v>2.5554000000000001</v>
      </c>
      <c r="JG13">
        <v>-2.7435999999999998</v>
      </c>
      <c r="JH13">
        <v>15.372299999999999</v>
      </c>
      <c r="JI13">
        <v>29.874600000000001</v>
      </c>
      <c r="JJ13">
        <v>19.871300000000002</v>
      </c>
      <c r="JK13">
        <v>-58.570099999999996</v>
      </c>
      <c r="JL13">
        <v>-0.96440000000000003</v>
      </c>
      <c r="JN13">
        <v>-77.523899999999998</v>
      </c>
      <c r="JO13">
        <v>-20.383900000000001</v>
      </c>
      <c r="JP13">
        <v>3.1217999999999999</v>
      </c>
      <c r="JQ13">
        <v>-38.689</v>
      </c>
      <c r="JR13">
        <v>2.8388999999999998</v>
      </c>
      <c r="JS13">
        <v>0.4572</v>
      </c>
      <c r="JT13">
        <v>158.97200000000001</v>
      </c>
      <c r="JU13">
        <v>-4.2237999999999998</v>
      </c>
      <c r="JV13">
        <v>10.5412</v>
      </c>
      <c r="JX13">
        <v>-6.3491</v>
      </c>
      <c r="JY13">
        <v>15.220599999999999</v>
      </c>
      <c r="JZ13">
        <v>-2.6427</v>
      </c>
      <c r="KA13">
        <v>-18.220300000000002</v>
      </c>
      <c r="KC13">
        <v>3.5051999999999999</v>
      </c>
      <c r="KD13">
        <v>2.2845</v>
      </c>
      <c r="KE13">
        <v>8.2101000000000006</v>
      </c>
      <c r="KF13">
        <v>3.7530999999999999</v>
      </c>
      <c r="KG13">
        <v>5.0414000000000003</v>
      </c>
      <c r="KH13">
        <v>5.4017999999999997</v>
      </c>
      <c r="KI13">
        <v>-20.439299999999999</v>
      </c>
      <c r="KJ13">
        <v>-16.8582</v>
      </c>
      <c r="KK13">
        <v>1.8014999999999999</v>
      </c>
      <c r="KL13">
        <v>-19.4312</v>
      </c>
      <c r="KM13">
        <v>8.5000000000000006E-2</v>
      </c>
      <c r="KN13">
        <v>-8.7113999999999994</v>
      </c>
      <c r="KO13">
        <v>18.218800000000002</v>
      </c>
      <c r="KP13">
        <v>43.82</v>
      </c>
      <c r="KQ13">
        <v>15.9481</v>
      </c>
      <c r="KR13">
        <v>-67.092699999999994</v>
      </c>
      <c r="KS13">
        <v>31.377199999999998</v>
      </c>
      <c r="KT13">
        <v>5.1436999999999999</v>
      </c>
      <c r="KU13">
        <v>-20.468699999999998</v>
      </c>
      <c r="KV13">
        <v>-0.54120000000000001</v>
      </c>
      <c r="KW13">
        <v>-10.206099999999999</v>
      </c>
      <c r="KX13">
        <v>4.2141000000000002</v>
      </c>
      <c r="KY13">
        <v>17.481200000000001</v>
      </c>
      <c r="KZ13">
        <v>11.724299999999999</v>
      </c>
      <c r="LA13">
        <v>-0.48110000000000003</v>
      </c>
      <c r="LC13">
        <v>-0.51749999999999996</v>
      </c>
      <c r="LD13">
        <v>3.3317000000000001</v>
      </c>
      <c r="LE13">
        <v>-577.68460000000005</v>
      </c>
      <c r="LF13">
        <v>-14.879</v>
      </c>
      <c r="LG13">
        <v>3.2873999999999999</v>
      </c>
      <c r="LH13">
        <v>14.988</v>
      </c>
      <c r="LI13">
        <v>5.2163000000000004</v>
      </c>
      <c r="LJ13">
        <v>11.150600000000001</v>
      </c>
      <c r="LK13">
        <v>22.981000000000002</v>
      </c>
      <c r="LL13">
        <v>14.286300000000001</v>
      </c>
      <c r="LM13">
        <v>30.6891</v>
      </c>
      <c r="LO13">
        <v>-44.610599999999998</v>
      </c>
      <c r="LP13">
        <v>1.4948999999999999</v>
      </c>
      <c r="LQ13">
        <v>1.0105</v>
      </c>
      <c r="LR13">
        <v>-108.85339999999999</v>
      </c>
      <c r="LS13">
        <v>2.2320000000000002</v>
      </c>
      <c r="LT13">
        <v>7.9808000000000003</v>
      </c>
      <c r="LU13">
        <v>17.931000000000001</v>
      </c>
      <c r="LV13">
        <v>1.7363</v>
      </c>
      <c r="LW13">
        <v>17.434999999999999</v>
      </c>
      <c r="LX13">
        <v>6.8101000000000003</v>
      </c>
      <c r="LY13">
        <v>17.2805</v>
      </c>
      <c r="LZ13">
        <v>-14.3423</v>
      </c>
      <c r="MA13">
        <v>5.3113000000000001</v>
      </c>
      <c r="MB13">
        <v>11.8346</v>
      </c>
      <c r="MC13">
        <v>42.444299999999998</v>
      </c>
      <c r="MD13">
        <v>-13.716699999999999</v>
      </c>
      <c r="ME13">
        <v>-103.1525</v>
      </c>
      <c r="MF13">
        <v>-1.0021</v>
      </c>
      <c r="MG13">
        <v>5.5366</v>
      </c>
      <c r="MH13">
        <v>-22.777999999999999</v>
      </c>
      <c r="MI13">
        <v>5.4489999999999998</v>
      </c>
      <c r="MJ13">
        <v>35.902500000000003</v>
      </c>
      <c r="MK13">
        <v>4.3766999999999996</v>
      </c>
      <c r="ML13">
        <v>22.296700000000001</v>
      </c>
      <c r="MM13">
        <v>7.2958999999999996</v>
      </c>
      <c r="MN13">
        <v>71.133700000000005</v>
      </c>
      <c r="MO13">
        <v>-3.8298999999999999</v>
      </c>
      <c r="MP13">
        <v>19.2895</v>
      </c>
      <c r="MQ13">
        <v>11.0731</v>
      </c>
      <c r="MR13">
        <v>12.3634</v>
      </c>
      <c r="MS13">
        <v>51.922800000000002</v>
      </c>
      <c r="MT13">
        <v>37.082599999999999</v>
      </c>
      <c r="MU13">
        <v>-5.7035</v>
      </c>
      <c r="MV13">
        <v>2.9435000000000002</v>
      </c>
      <c r="MW13">
        <v>-1599.4063000000001</v>
      </c>
      <c r="MX13">
        <v>9.0123999999999995</v>
      </c>
      <c r="MY13">
        <v>6.9996999999999998</v>
      </c>
      <c r="MZ13">
        <v>-83.061999999999998</v>
      </c>
      <c r="NA13">
        <v>2.9478999999999997</v>
      </c>
      <c r="NB13">
        <v>-11.361599999999999</v>
      </c>
      <c r="NC13">
        <v>16.996200000000002</v>
      </c>
      <c r="ND13">
        <v>10.6777</v>
      </c>
      <c r="NE13">
        <v>28.239799999999999</v>
      </c>
      <c r="NF13">
        <v>9.0954999999999995</v>
      </c>
      <c r="NG13">
        <v>-18.021999999999998</v>
      </c>
      <c r="NH13">
        <v>15.1015</v>
      </c>
      <c r="NI13">
        <v>15.9703</v>
      </c>
      <c r="NJ13">
        <v>26.065899999999999</v>
      </c>
      <c r="NK13">
        <v>-11.5639</v>
      </c>
    </row>
    <row r="14" spans="1:375" x14ac:dyDescent="0.25">
      <c r="A14" s="2">
        <v>40998</v>
      </c>
      <c r="B14">
        <v>-34.365900000000003</v>
      </c>
      <c r="C14">
        <v>-1.1719999999999999</v>
      </c>
      <c r="D14">
        <v>43.771299999999997</v>
      </c>
      <c r="E14">
        <v>18.030200000000001</v>
      </c>
      <c r="F14">
        <v>7.7597000000000005</v>
      </c>
      <c r="G14">
        <v>-2.0771000000000002</v>
      </c>
      <c r="H14">
        <v>27.1371</v>
      </c>
      <c r="I14">
        <v>13.5724</v>
      </c>
      <c r="J14">
        <v>-38.332500000000003</v>
      </c>
      <c r="K14">
        <v>8.3530999999999995</v>
      </c>
      <c r="L14">
        <v>3.5598000000000001</v>
      </c>
      <c r="M14">
        <v>30.446100000000001</v>
      </c>
      <c r="N14">
        <v>11.2148</v>
      </c>
      <c r="O14">
        <v>16.339700000000001</v>
      </c>
      <c r="P14">
        <v>5.2366999999999999</v>
      </c>
      <c r="Q14">
        <v>-27.751999999999999</v>
      </c>
      <c r="R14">
        <v>-60.8035</v>
      </c>
      <c r="S14">
        <v>31.540199999999999</v>
      </c>
      <c r="T14">
        <v>36.595500000000001</v>
      </c>
      <c r="U14">
        <v>6.0212000000000003</v>
      </c>
      <c r="V14">
        <v>39.258899999999997</v>
      </c>
      <c r="W14">
        <v>16.096</v>
      </c>
      <c r="X14">
        <v>-154.096</v>
      </c>
      <c r="Z14">
        <v>3.8597000000000001</v>
      </c>
      <c r="AA14">
        <v>2.5042999999999997</v>
      </c>
      <c r="AB14">
        <v>-1232.6288999999999</v>
      </c>
      <c r="AC14">
        <v>-4.5877999999999997</v>
      </c>
      <c r="AD14">
        <v>-9.5915999999999997</v>
      </c>
      <c r="AE14">
        <v>2.9855</v>
      </c>
      <c r="AF14">
        <v>2.1429999999999998</v>
      </c>
      <c r="AG14">
        <v>6.9741</v>
      </c>
      <c r="AH14">
        <v>14.456099999999999</v>
      </c>
      <c r="AI14">
        <v>-251.30889999999999</v>
      </c>
      <c r="AJ14">
        <v>1.4725999999999999</v>
      </c>
      <c r="AK14">
        <v>15.9701</v>
      </c>
      <c r="AL14">
        <v>23.113099999999999</v>
      </c>
      <c r="AM14">
        <v>-8.1905000000000001</v>
      </c>
      <c r="AN14">
        <v>21.3703</v>
      </c>
      <c r="AO14">
        <v>-15.2638</v>
      </c>
      <c r="AP14">
        <v>15.217599999999999</v>
      </c>
      <c r="AQ14">
        <v>-4.3106999999999998</v>
      </c>
      <c r="AR14">
        <v>-19.118099999999998</v>
      </c>
      <c r="AS14">
        <v>-24.369399999999999</v>
      </c>
      <c r="AT14">
        <v>6.4032999999999998</v>
      </c>
      <c r="AU14">
        <v>5.5456000000000003</v>
      </c>
      <c r="AV14">
        <v>17.648800000000001</v>
      </c>
      <c r="AW14">
        <v>-0.2079</v>
      </c>
      <c r="AX14">
        <v>-0.68940000000000001</v>
      </c>
      <c r="AY14">
        <v>-16.255500000000001</v>
      </c>
      <c r="AZ14">
        <v>7.7118000000000002</v>
      </c>
      <c r="BA14">
        <v>12.802899999999999</v>
      </c>
      <c r="BB14">
        <v>-44.072200000000002</v>
      </c>
      <c r="BC14">
        <v>9.5261999999999993</v>
      </c>
      <c r="BD14">
        <v>6.0392999999999999</v>
      </c>
      <c r="BE14">
        <v>-10.2753</v>
      </c>
      <c r="BF14">
        <v>33.275100000000002</v>
      </c>
      <c r="BG14">
        <v>9.1821999999999999</v>
      </c>
      <c r="BH14">
        <v>15.505000000000001</v>
      </c>
      <c r="BI14">
        <v>9.7604000000000006</v>
      </c>
      <c r="BJ14">
        <v>-28.664899999999999</v>
      </c>
      <c r="BK14">
        <v>-28.073899999999998</v>
      </c>
      <c r="BL14">
        <v>19.874700000000001</v>
      </c>
      <c r="BM14">
        <v>30.426200000000001</v>
      </c>
      <c r="BN14">
        <v>18.880800000000001</v>
      </c>
      <c r="BO14">
        <v>23.904</v>
      </c>
      <c r="BP14">
        <v>13.6982</v>
      </c>
      <c r="BQ14">
        <v>7.7618999999999998</v>
      </c>
      <c r="BR14">
        <v>18.575900000000001</v>
      </c>
      <c r="BS14">
        <v>-2991.6667000000002</v>
      </c>
      <c r="BU14">
        <v>12.1783</v>
      </c>
      <c r="BV14">
        <v>20.228100000000001</v>
      </c>
      <c r="BW14">
        <v>5.7569999999999997</v>
      </c>
      <c r="BX14">
        <v>13.6334</v>
      </c>
      <c r="BY14">
        <v>10.587899999999999</v>
      </c>
      <c r="BZ14">
        <v>5.6589999999999998</v>
      </c>
      <c r="CA14">
        <v>4.4932999999999996</v>
      </c>
      <c r="CB14">
        <v>-0.69069999999999998</v>
      </c>
      <c r="CC14">
        <v>21.3338</v>
      </c>
      <c r="CD14">
        <v>-33.855499999999999</v>
      </c>
      <c r="CE14">
        <v>12.2521</v>
      </c>
      <c r="CF14">
        <v>12.2521</v>
      </c>
      <c r="CG14">
        <v>7.4821999999999997</v>
      </c>
      <c r="CH14">
        <v>2.827</v>
      </c>
      <c r="CI14">
        <v>-0.83240000000000003</v>
      </c>
      <c r="CJ14">
        <v>-58.3551</v>
      </c>
      <c r="CK14">
        <v>15.649100000000001</v>
      </c>
      <c r="CL14">
        <v>3.5156999999999998</v>
      </c>
      <c r="CM14">
        <v>15.0025</v>
      </c>
      <c r="CN14">
        <v>-9.5305999999999997</v>
      </c>
      <c r="CO14">
        <v>-6.7169999999999996</v>
      </c>
      <c r="CP14">
        <v>3.0331000000000001</v>
      </c>
      <c r="CQ14">
        <v>-14.9032</v>
      </c>
      <c r="CR14">
        <v>4.6585999999999999</v>
      </c>
      <c r="CS14">
        <v>1.4681</v>
      </c>
      <c r="CT14">
        <v>6.9957000000000003</v>
      </c>
      <c r="CU14">
        <v>53.701700000000002</v>
      </c>
      <c r="CV14">
        <v>-19.357299999999999</v>
      </c>
      <c r="CW14">
        <v>7.0038999999999998</v>
      </c>
      <c r="CX14">
        <v>3.8018999999999998</v>
      </c>
      <c r="CY14">
        <v>-1.8269</v>
      </c>
      <c r="CZ14">
        <v>0.10440000000000001</v>
      </c>
      <c r="DA14">
        <v>-8.3969000000000005</v>
      </c>
      <c r="DB14">
        <v>-14.476800000000001</v>
      </c>
      <c r="DC14">
        <v>7.6065000000000005</v>
      </c>
      <c r="DD14">
        <v>41.821300000000001</v>
      </c>
      <c r="DE14">
        <v>-4.9736000000000002</v>
      </c>
      <c r="DF14">
        <v>2.5796000000000001</v>
      </c>
      <c r="DG14">
        <v>0.6804</v>
      </c>
      <c r="DH14">
        <v>-3.1111</v>
      </c>
      <c r="DI14">
        <v>14.9262</v>
      </c>
      <c r="DJ14">
        <v>26.6813</v>
      </c>
      <c r="DK14">
        <v>4.7988999999999997</v>
      </c>
      <c r="DL14">
        <v>-23.2133</v>
      </c>
      <c r="DM14">
        <v>-51.868400000000001</v>
      </c>
      <c r="DO14">
        <v>-98.507099999999994</v>
      </c>
      <c r="DP14">
        <v>-114.8057</v>
      </c>
      <c r="DQ14">
        <v>-21.783999999999999</v>
      </c>
      <c r="DR14">
        <v>12.4968</v>
      </c>
      <c r="DS14">
        <v>6.1826999999999996</v>
      </c>
      <c r="DT14">
        <v>3.3675999999999999</v>
      </c>
      <c r="DU14">
        <v>-2.1553</v>
      </c>
      <c r="DV14">
        <v>1.3021</v>
      </c>
      <c r="DW14">
        <v>3.6255999999999999</v>
      </c>
      <c r="DX14">
        <v>30.822500000000002</v>
      </c>
      <c r="DY14">
        <v>36.011299999999999</v>
      </c>
      <c r="DZ14">
        <v>0.82340000000000002</v>
      </c>
      <c r="EA14">
        <v>-17.495100000000001</v>
      </c>
      <c r="EB14">
        <v>7.0709999999999997</v>
      </c>
      <c r="EC14">
        <v>-38.454300000000003</v>
      </c>
      <c r="ED14">
        <v>-91.7971</v>
      </c>
      <c r="EE14">
        <v>21.7867</v>
      </c>
      <c r="EG14">
        <v>-51.640500000000003</v>
      </c>
      <c r="EH14">
        <v>15.962</v>
      </c>
      <c r="EI14">
        <v>-28.0124</v>
      </c>
      <c r="EJ14">
        <v>27.415900000000001</v>
      </c>
      <c r="EK14">
        <v>27.415900000000001</v>
      </c>
      <c r="EL14">
        <v>7.0875000000000004</v>
      </c>
      <c r="EM14">
        <v>-0.443</v>
      </c>
      <c r="EN14">
        <v>-13.347899999999999</v>
      </c>
      <c r="EO14">
        <v>-8.4877000000000002</v>
      </c>
      <c r="EP14">
        <v>9.8885000000000005</v>
      </c>
      <c r="EQ14">
        <v>2.8365999999999998</v>
      </c>
      <c r="ER14">
        <v>6.0060000000000002</v>
      </c>
      <c r="ES14">
        <v>-1.3769</v>
      </c>
      <c r="ET14">
        <v>-29.637799999999999</v>
      </c>
      <c r="EU14">
        <v>17.911999999999999</v>
      </c>
      <c r="EV14">
        <v>3.3433000000000002</v>
      </c>
      <c r="EW14">
        <v>-6.6989999999999998</v>
      </c>
      <c r="EX14">
        <v>19.9026</v>
      </c>
      <c r="EY14">
        <v>14.445399999999999</v>
      </c>
      <c r="EZ14">
        <v>5.1261999999999999</v>
      </c>
      <c r="FA14">
        <v>-3.5394000000000001</v>
      </c>
      <c r="FB14">
        <v>8.3145000000000007</v>
      </c>
      <c r="FC14">
        <v>29.5212</v>
      </c>
      <c r="FD14">
        <v>0.52300000000000002</v>
      </c>
      <c r="FE14">
        <v>0.41510000000000002</v>
      </c>
      <c r="FF14">
        <v>2.5482</v>
      </c>
      <c r="FG14">
        <v>-23.343299999999999</v>
      </c>
      <c r="FH14">
        <v>11.7852</v>
      </c>
      <c r="FI14">
        <v>-1.4062999999999999</v>
      </c>
      <c r="FJ14">
        <v>-40.167499999999997</v>
      </c>
      <c r="FK14">
        <v>57.6843</v>
      </c>
      <c r="FL14">
        <v>-3.3519999999999999</v>
      </c>
      <c r="FM14">
        <v>36.671999999999997</v>
      </c>
      <c r="FN14">
        <v>4.0479000000000003</v>
      </c>
      <c r="FO14">
        <v>43.403500000000001</v>
      </c>
      <c r="FP14">
        <v>22.042999999999999</v>
      </c>
      <c r="FQ14">
        <v>-1.091</v>
      </c>
      <c r="FR14">
        <v>-34.781599999999997</v>
      </c>
      <c r="FS14">
        <v>1.085</v>
      </c>
      <c r="FT14">
        <v>1.085</v>
      </c>
      <c r="FU14">
        <v>-2.8992</v>
      </c>
      <c r="FV14">
        <v>4.9116999999999997</v>
      </c>
      <c r="FW14">
        <v>-11.243499999999999</v>
      </c>
      <c r="FX14">
        <v>0.73629999999999995</v>
      </c>
      <c r="FY14">
        <v>0.73629999999999995</v>
      </c>
      <c r="FZ14">
        <v>3.8300999999999998</v>
      </c>
      <c r="GA14">
        <v>-32.155999999999999</v>
      </c>
      <c r="GB14">
        <v>-5.5259999999999998</v>
      </c>
      <c r="GC14">
        <v>8.8195999999999994</v>
      </c>
      <c r="GD14">
        <v>0.32140000000000002</v>
      </c>
      <c r="GE14">
        <v>0.21340000000000001</v>
      </c>
      <c r="GF14">
        <v>-18.247800000000002</v>
      </c>
      <c r="GG14">
        <v>12.6045</v>
      </c>
      <c r="GH14">
        <v>44.799100000000003</v>
      </c>
      <c r="GJ14">
        <v>-27.608599999999999</v>
      </c>
      <c r="GK14">
        <v>13.2974</v>
      </c>
      <c r="GL14">
        <v>4.4629000000000003</v>
      </c>
      <c r="GM14">
        <v>3.5863</v>
      </c>
      <c r="GN14">
        <v>-53.750300000000003</v>
      </c>
      <c r="GO14">
        <v>5.9577999999999998</v>
      </c>
      <c r="GP14">
        <v>23.209900000000001</v>
      </c>
      <c r="GQ14">
        <v>-524.87059999999997</v>
      </c>
      <c r="GR14">
        <v>9.8224</v>
      </c>
      <c r="GS14">
        <v>19.610600000000002</v>
      </c>
      <c r="GT14">
        <v>5.8811</v>
      </c>
      <c r="GU14">
        <v>-54.360799999999998</v>
      </c>
      <c r="GV14">
        <v>-2.5404</v>
      </c>
      <c r="GW14">
        <v>19.587499999999999</v>
      </c>
      <c r="GX14">
        <v>23.405799999999999</v>
      </c>
      <c r="GY14">
        <v>11.146800000000001</v>
      </c>
      <c r="HA14">
        <v>12.1448</v>
      </c>
      <c r="HB14">
        <v>14.9091</v>
      </c>
      <c r="HC14">
        <v>13.239100000000001</v>
      </c>
      <c r="HD14">
        <v>9.3033999999999999</v>
      </c>
      <c r="HE14">
        <v>-73.963200000000001</v>
      </c>
      <c r="HF14">
        <v>14.214</v>
      </c>
      <c r="HG14">
        <v>27.709</v>
      </c>
      <c r="HH14">
        <v>-10.154299999999999</v>
      </c>
      <c r="HI14">
        <v>4.4596</v>
      </c>
      <c r="HJ14">
        <v>35.356299999999997</v>
      </c>
      <c r="HK14">
        <v>1.1739999999999999</v>
      </c>
      <c r="HL14">
        <v>33.686599999999999</v>
      </c>
      <c r="HM14">
        <v>-240.042</v>
      </c>
      <c r="HN14">
        <v>-127.59909999999999</v>
      </c>
      <c r="HO14">
        <v>6.3346999999999998</v>
      </c>
      <c r="HP14">
        <v>29.5001</v>
      </c>
      <c r="HQ14">
        <v>-506.25</v>
      </c>
      <c r="HR14">
        <v>-10.908300000000001</v>
      </c>
      <c r="HS14">
        <v>6.2683999999999997</v>
      </c>
      <c r="HT14">
        <v>9.3224999999999998</v>
      </c>
      <c r="HU14">
        <v>3.1429999999999998</v>
      </c>
      <c r="HW14">
        <v>13.0044</v>
      </c>
      <c r="HX14">
        <v>-7.2671000000000001</v>
      </c>
      <c r="HY14">
        <v>22.850999999999999</v>
      </c>
      <c r="HZ14">
        <v>20.3965</v>
      </c>
      <c r="IA14">
        <v>7.8769999999999998</v>
      </c>
      <c r="IB14">
        <v>59.446199999999997</v>
      </c>
      <c r="IC14">
        <v>7.8741000000000003</v>
      </c>
      <c r="ID14">
        <v>-17.957599999999999</v>
      </c>
      <c r="IE14">
        <v>5.6669999999999998</v>
      </c>
      <c r="IF14">
        <v>1.5771999999999999</v>
      </c>
      <c r="IG14">
        <v>5.8571</v>
      </c>
      <c r="IH14">
        <v>8.734</v>
      </c>
      <c r="II14">
        <v>-24.353200000000001</v>
      </c>
      <c r="IJ14">
        <v>6.0837000000000003</v>
      </c>
      <c r="IK14">
        <v>-14.414400000000001</v>
      </c>
      <c r="IL14">
        <v>-5273.9584999999997</v>
      </c>
      <c r="IN14">
        <v>1.8443000000000001</v>
      </c>
      <c r="IO14">
        <v>18.456600000000002</v>
      </c>
      <c r="IP14">
        <v>-67.877099999999999</v>
      </c>
      <c r="IQ14">
        <v>5.3243999999999998</v>
      </c>
      <c r="IR14">
        <v>-6.3197000000000001</v>
      </c>
      <c r="IS14">
        <v>6.6334</v>
      </c>
      <c r="IT14">
        <v>-3.5771999999999999</v>
      </c>
      <c r="IU14">
        <v>11.205500000000001</v>
      </c>
      <c r="IV14">
        <v>-9.0928000000000004</v>
      </c>
      <c r="IW14">
        <v>4.4932999999999996</v>
      </c>
      <c r="IX14">
        <v>-6.2432999999999996</v>
      </c>
      <c r="IY14">
        <v>12.1508</v>
      </c>
      <c r="IZ14">
        <v>4.9139999999999997</v>
      </c>
      <c r="JB14">
        <v>17.267399999999999</v>
      </c>
      <c r="JC14">
        <v>-18.6157</v>
      </c>
      <c r="JD14">
        <v>2.2923999999999998</v>
      </c>
      <c r="JE14">
        <v>6.2064000000000004</v>
      </c>
      <c r="JF14">
        <v>6.2064000000000004</v>
      </c>
      <c r="JG14">
        <v>-9.8262999999999998</v>
      </c>
      <c r="JH14">
        <v>21.443999999999999</v>
      </c>
      <c r="JI14">
        <v>30.629200000000001</v>
      </c>
      <c r="JJ14">
        <v>21.375499999999999</v>
      </c>
      <c r="JK14">
        <v>-13.0425</v>
      </c>
      <c r="JL14">
        <v>-0.61350000000000005</v>
      </c>
      <c r="JN14">
        <v>-90.556899999999999</v>
      </c>
      <c r="JO14">
        <v>-15.287000000000001</v>
      </c>
      <c r="JP14">
        <v>-5.6353999999999997</v>
      </c>
      <c r="JQ14">
        <v>-27.930599999999998</v>
      </c>
      <c r="JR14">
        <v>4.6485000000000003</v>
      </c>
      <c r="JS14">
        <v>-1.0287999999999999</v>
      </c>
      <c r="JT14">
        <v>-27.689499999999999</v>
      </c>
      <c r="JU14">
        <v>4.5446999999999997</v>
      </c>
      <c r="JV14">
        <v>11.018700000000001</v>
      </c>
      <c r="JX14">
        <v>-5.8784000000000001</v>
      </c>
      <c r="JY14">
        <v>6.9216999999999995</v>
      </c>
      <c r="JZ14">
        <v>-8.9274000000000004</v>
      </c>
      <c r="KA14">
        <v>-65.112200000000001</v>
      </c>
      <c r="KC14">
        <v>15.914899999999999</v>
      </c>
      <c r="KD14">
        <v>2.0647000000000002</v>
      </c>
      <c r="KE14">
        <v>5.7698</v>
      </c>
      <c r="KF14">
        <v>3.0350999999999999</v>
      </c>
      <c r="KG14">
        <v>10.7836</v>
      </c>
      <c r="KH14">
        <v>2.1307999999999998</v>
      </c>
      <c r="KI14">
        <v>-3.1972</v>
      </c>
      <c r="KJ14">
        <v>-66.070300000000003</v>
      </c>
      <c r="KK14">
        <v>-16.410900000000002</v>
      </c>
      <c r="KL14">
        <v>-34.678800000000003</v>
      </c>
      <c r="KM14">
        <v>2.7037</v>
      </c>
      <c r="KN14">
        <v>-0.74780000000000002</v>
      </c>
      <c r="KO14">
        <v>12.072699999999999</v>
      </c>
      <c r="KP14">
        <v>42.01</v>
      </c>
      <c r="KQ14">
        <v>12.013999999999999</v>
      </c>
      <c r="KR14">
        <v>-95.066199999999995</v>
      </c>
      <c r="KS14">
        <v>25.816400000000002</v>
      </c>
      <c r="KT14">
        <v>-0.53979999999999995</v>
      </c>
      <c r="KU14">
        <v>-9.6318000000000001</v>
      </c>
      <c r="KV14">
        <v>-5.1104000000000003</v>
      </c>
      <c r="KW14">
        <v>-16.641100000000002</v>
      </c>
      <c r="KX14">
        <v>2.7761</v>
      </c>
      <c r="KY14">
        <v>23.561199999999999</v>
      </c>
      <c r="KZ14">
        <v>16.074999999999999</v>
      </c>
      <c r="LA14">
        <v>12.3489</v>
      </c>
      <c r="LC14">
        <v>-9.6476000000000006</v>
      </c>
      <c r="LD14">
        <v>3.9929000000000001</v>
      </c>
      <c r="LE14">
        <v>-753.38350000000003</v>
      </c>
      <c r="LF14">
        <v>-24.755500000000001</v>
      </c>
      <c r="LG14">
        <v>5.2823000000000002</v>
      </c>
      <c r="LH14">
        <v>11.421799999999999</v>
      </c>
      <c r="LI14">
        <v>5.9353999999999996</v>
      </c>
      <c r="LJ14">
        <v>11.187099999999999</v>
      </c>
      <c r="LK14">
        <v>12.8284</v>
      </c>
      <c r="LL14">
        <v>3.9615</v>
      </c>
      <c r="LM14">
        <v>26.065899999999999</v>
      </c>
      <c r="LO14">
        <v>-41.288699999999999</v>
      </c>
      <c r="LP14">
        <v>1.6516999999999999</v>
      </c>
      <c r="LQ14">
        <v>1.3952</v>
      </c>
      <c r="LR14">
        <v>1.0426</v>
      </c>
      <c r="LS14">
        <v>6.4069000000000003</v>
      </c>
      <c r="LT14">
        <v>-22.786200000000001</v>
      </c>
      <c r="LU14">
        <v>12.7203</v>
      </c>
      <c r="LV14">
        <v>1.1617999999999999</v>
      </c>
      <c r="LW14">
        <v>16.021100000000001</v>
      </c>
      <c r="LX14">
        <v>2.6673</v>
      </c>
      <c r="LY14">
        <v>15.316800000000001</v>
      </c>
      <c r="LZ14">
        <v>-29.741199999999999</v>
      </c>
      <c r="MA14">
        <v>11.1851</v>
      </c>
      <c r="MB14">
        <v>26.336400000000001</v>
      </c>
      <c r="MC14">
        <v>39.9407</v>
      </c>
      <c r="MD14">
        <v>-1.6476999999999999</v>
      </c>
      <c r="ME14">
        <v>-155.5599</v>
      </c>
      <c r="MF14">
        <v>-0.30080000000000001</v>
      </c>
      <c r="MG14">
        <v>7.2562999999999995</v>
      </c>
      <c r="MH14">
        <v>-38.7104</v>
      </c>
      <c r="MI14">
        <v>16.033100000000001</v>
      </c>
      <c r="MJ14">
        <v>35.516300000000001</v>
      </c>
      <c r="MK14">
        <v>5.6681999999999997</v>
      </c>
      <c r="ML14">
        <v>22.702999999999999</v>
      </c>
      <c r="MM14">
        <v>8.7625999999999991</v>
      </c>
      <c r="MN14">
        <v>-36360</v>
      </c>
      <c r="MO14">
        <v>-38.677399999999999</v>
      </c>
      <c r="MP14">
        <v>6.8665000000000003</v>
      </c>
      <c r="MQ14">
        <v>15.0162</v>
      </c>
      <c r="MR14">
        <v>10.670999999999999</v>
      </c>
      <c r="MS14">
        <v>49.957500000000003</v>
      </c>
      <c r="MT14">
        <v>40.104100000000003</v>
      </c>
      <c r="MU14">
        <v>-2.4340999999999999</v>
      </c>
      <c r="MV14">
        <v>1.9683999999999999</v>
      </c>
      <c r="MW14">
        <v>-4849.8200999999999</v>
      </c>
      <c r="MX14">
        <v>9.5203000000000007</v>
      </c>
      <c r="MY14">
        <v>3.6991000000000001</v>
      </c>
      <c r="MZ14">
        <v>-119.37009999999999</v>
      </c>
      <c r="NA14">
        <v>2.3614999999999999</v>
      </c>
      <c r="NB14">
        <v>-20.261399999999998</v>
      </c>
      <c r="NC14">
        <v>17.8583</v>
      </c>
      <c r="ND14">
        <v>4.7927999999999997</v>
      </c>
      <c r="NE14">
        <v>29.145199999999999</v>
      </c>
      <c r="NF14">
        <v>13.044700000000001</v>
      </c>
      <c r="NG14">
        <v>-13.065099999999999</v>
      </c>
      <c r="NH14">
        <v>14.337400000000001</v>
      </c>
      <c r="NI14">
        <v>17.2256</v>
      </c>
      <c r="NJ14">
        <v>25.6189</v>
      </c>
      <c r="NK14">
        <v>-26.662099999999999</v>
      </c>
    </row>
    <row r="15" spans="1:375" x14ac:dyDescent="0.25">
      <c r="A15" s="2"/>
      <c r="C15">
        <v>27.431699999999999</v>
      </c>
      <c r="D15">
        <v>1.7768000000000002</v>
      </c>
      <c r="E15">
        <v>22.045999999999999</v>
      </c>
      <c r="F15">
        <v>5.5244999999999997</v>
      </c>
      <c r="G15">
        <v>-3.9203000000000001</v>
      </c>
      <c r="H15">
        <v>27.6477</v>
      </c>
      <c r="I15">
        <v>11.6822</v>
      </c>
      <c r="J15">
        <v>-13.6656</v>
      </c>
      <c r="K15">
        <v>6.6390000000000002</v>
      </c>
      <c r="L15">
        <v>11.746499999999999</v>
      </c>
      <c r="M15">
        <v>34.966500000000003</v>
      </c>
      <c r="N15">
        <v>8.5344999999999995</v>
      </c>
      <c r="O15">
        <v>12.966100000000001</v>
      </c>
      <c r="P15">
        <v>6.3913000000000002</v>
      </c>
      <c r="Q15">
        <v>-7.4570999999999996</v>
      </c>
      <c r="R15">
        <v>-43.349699999999999</v>
      </c>
      <c r="S15">
        <v>28.2956</v>
      </c>
      <c r="T15">
        <v>36.902000000000001</v>
      </c>
      <c r="U15">
        <v>-61.336799999999997</v>
      </c>
      <c r="V15">
        <v>37.424700000000001</v>
      </c>
      <c r="W15">
        <v>8.1771999999999991</v>
      </c>
      <c r="X15">
        <v>-13.8162</v>
      </c>
      <c r="Z15">
        <v>-23.933399999999999</v>
      </c>
      <c r="AA15">
        <v>0.35560000000000003</v>
      </c>
      <c r="AB15">
        <v>-724.71879999999999</v>
      </c>
      <c r="AC15">
        <v>10.5792</v>
      </c>
      <c r="AD15">
        <v>11.3705</v>
      </c>
      <c r="AE15">
        <v>3.9784999999999999</v>
      </c>
      <c r="AF15">
        <v>2.7412000000000001</v>
      </c>
      <c r="AG15">
        <v>12.7677</v>
      </c>
      <c r="AH15">
        <v>-29.8017</v>
      </c>
      <c r="AI15">
        <v>-252.04239999999999</v>
      </c>
      <c r="AJ15">
        <v>2.3424</v>
      </c>
      <c r="AK15">
        <v>15.4963</v>
      </c>
      <c r="AL15">
        <v>18.753599999999999</v>
      </c>
      <c r="AM15">
        <v>-2.2442000000000002</v>
      </c>
      <c r="AN15">
        <v>23.658799999999999</v>
      </c>
      <c r="AO15">
        <v>-2.1288</v>
      </c>
      <c r="AP15">
        <v>15.6699</v>
      </c>
      <c r="AQ15">
        <v>-2.9773000000000001</v>
      </c>
      <c r="AR15">
        <v>-21.944099999999999</v>
      </c>
      <c r="AT15">
        <v>-107.04430000000001</v>
      </c>
      <c r="AU15">
        <v>11.1516</v>
      </c>
      <c r="AV15">
        <v>11.455500000000001</v>
      </c>
      <c r="AW15">
        <v>8.7832000000000008</v>
      </c>
      <c r="AX15">
        <v>-1.4883999999999999</v>
      </c>
      <c r="AY15">
        <v>-17.948899999999998</v>
      </c>
      <c r="AZ15">
        <v>2.7366999999999999</v>
      </c>
      <c r="BA15">
        <v>20.934100000000001</v>
      </c>
      <c r="BB15">
        <v>-19.5471</v>
      </c>
      <c r="BC15">
        <v>12.382099999999999</v>
      </c>
      <c r="BD15">
        <v>1.2169000000000001</v>
      </c>
      <c r="BE15">
        <v>-16.5748</v>
      </c>
      <c r="BF15">
        <v>25.3367</v>
      </c>
      <c r="BG15">
        <v>14.9694</v>
      </c>
      <c r="BH15">
        <v>14.359</v>
      </c>
      <c r="BI15">
        <v>4.3353000000000002</v>
      </c>
      <c r="BJ15">
        <v>-26.1599</v>
      </c>
      <c r="BK15">
        <v>-21.768999999999998</v>
      </c>
      <c r="BL15">
        <v>22.373000000000001</v>
      </c>
      <c r="BM15">
        <v>30.811199999999999</v>
      </c>
      <c r="BN15">
        <v>21.573499999999999</v>
      </c>
      <c r="BO15">
        <v>23.744299999999999</v>
      </c>
      <c r="BP15">
        <v>21.927900000000001</v>
      </c>
      <c r="BQ15">
        <v>13.78</v>
      </c>
      <c r="BR15">
        <v>18.5215</v>
      </c>
      <c r="BS15">
        <v>-1036.8421000000001</v>
      </c>
      <c r="BU15">
        <v>11.8873</v>
      </c>
      <c r="BV15">
        <v>24.938400000000001</v>
      </c>
      <c r="BW15">
        <v>5.4165999999999999</v>
      </c>
      <c r="BX15">
        <v>12.8797</v>
      </c>
      <c r="BY15">
        <v>10.7463</v>
      </c>
      <c r="BZ15">
        <v>4.6352000000000002</v>
      </c>
      <c r="CA15">
        <v>-2.8092999999999999</v>
      </c>
      <c r="CB15">
        <v>8.8994</v>
      </c>
      <c r="CC15">
        <v>25.096800000000002</v>
      </c>
      <c r="CD15">
        <v>-20.5977</v>
      </c>
      <c r="CE15">
        <v>-4.6951999999999998</v>
      </c>
      <c r="CF15">
        <v>-4.6951999999999998</v>
      </c>
      <c r="CG15">
        <v>18.808599999999998</v>
      </c>
      <c r="CH15">
        <v>1.7581</v>
      </c>
      <c r="CI15">
        <v>1.5653000000000001</v>
      </c>
      <c r="CJ15">
        <v>-105.19580000000001</v>
      </c>
      <c r="CK15">
        <v>14.417199999999999</v>
      </c>
      <c r="CL15">
        <v>3.6221000000000001</v>
      </c>
      <c r="CM15">
        <v>15.292899999999999</v>
      </c>
      <c r="CN15">
        <v>10.536300000000001</v>
      </c>
      <c r="CO15">
        <v>5.4566999999999997</v>
      </c>
      <c r="CP15">
        <v>3.9708000000000001</v>
      </c>
      <c r="CQ15">
        <v>-19.714099999999998</v>
      </c>
      <c r="CR15">
        <v>10.078099999999999</v>
      </c>
      <c r="CS15">
        <v>2.6189</v>
      </c>
      <c r="CT15">
        <v>1.7486999999999999</v>
      </c>
      <c r="CU15">
        <v>13.4566</v>
      </c>
      <c r="CV15">
        <v>-30.381399999999999</v>
      </c>
      <c r="CW15">
        <v>5.2614000000000001</v>
      </c>
      <c r="CX15">
        <v>3.4462999999999999</v>
      </c>
      <c r="CY15">
        <v>-9.7918000000000003</v>
      </c>
      <c r="CZ15">
        <v>-14.2186</v>
      </c>
      <c r="DA15">
        <v>-18.6831</v>
      </c>
      <c r="DB15">
        <v>4.5286</v>
      </c>
      <c r="DC15">
        <v>6.9347000000000003</v>
      </c>
      <c r="DD15">
        <v>37.582300000000004</v>
      </c>
      <c r="DE15">
        <v>-9.5398999999999994</v>
      </c>
      <c r="DF15">
        <v>7.8429000000000002</v>
      </c>
      <c r="DG15">
        <v>1.8671</v>
      </c>
      <c r="DH15">
        <v>-4.0881999999999996</v>
      </c>
      <c r="DI15">
        <v>13.0661</v>
      </c>
      <c r="DJ15">
        <v>-17.247900000000001</v>
      </c>
      <c r="DK15">
        <v>7.8125999999999998</v>
      </c>
      <c r="DL15">
        <v>-29.3504</v>
      </c>
      <c r="DO15">
        <v>-123.53230000000001</v>
      </c>
      <c r="DP15">
        <v>-110.0377</v>
      </c>
      <c r="DQ15">
        <v>-6.7035</v>
      </c>
      <c r="DR15">
        <v>7.8406000000000002</v>
      </c>
      <c r="DS15">
        <v>7.9074999999999998</v>
      </c>
      <c r="DT15">
        <v>6.5919999999999996</v>
      </c>
      <c r="DU15">
        <v>-12.107699999999999</v>
      </c>
      <c r="DV15">
        <v>12.673299999999999</v>
      </c>
      <c r="DW15">
        <v>4.9039000000000001</v>
      </c>
      <c r="DX15">
        <v>30.948899999999998</v>
      </c>
      <c r="DY15">
        <v>48.4527</v>
      </c>
      <c r="DZ15">
        <v>4.2133000000000003</v>
      </c>
      <c r="EA15">
        <v>1.8488</v>
      </c>
      <c r="EB15">
        <v>4.6543999999999999</v>
      </c>
      <c r="EC15">
        <v>-53.060299999999998</v>
      </c>
      <c r="ED15">
        <v>-73.494100000000003</v>
      </c>
      <c r="EE15">
        <v>24.203299999999999</v>
      </c>
      <c r="EG15">
        <v>-92.790499999999994</v>
      </c>
      <c r="EH15">
        <v>21.942599999999999</v>
      </c>
      <c r="EI15">
        <v>-64.327100000000002</v>
      </c>
      <c r="EJ15">
        <v>31.836500000000001</v>
      </c>
      <c r="EK15">
        <v>31.836500000000001</v>
      </c>
      <c r="EL15">
        <v>-3.0421</v>
      </c>
      <c r="EM15">
        <v>3.4393000000000002</v>
      </c>
      <c r="EN15">
        <v>7.4008000000000003</v>
      </c>
      <c r="EO15">
        <v>4.6139000000000001</v>
      </c>
      <c r="EP15">
        <v>13.6175</v>
      </c>
      <c r="EQ15">
        <v>-3.3551000000000002</v>
      </c>
      <c r="ER15">
        <v>8.4132999999999996</v>
      </c>
      <c r="ES15">
        <v>2.1406000000000001</v>
      </c>
      <c r="ET15">
        <v>-7.3879000000000001</v>
      </c>
      <c r="EU15">
        <v>18.282</v>
      </c>
      <c r="EV15">
        <v>2.9258999999999999</v>
      </c>
      <c r="EW15">
        <v>-12.165900000000001</v>
      </c>
      <c r="EX15">
        <v>26.145900000000001</v>
      </c>
      <c r="EY15">
        <v>8.9220000000000006</v>
      </c>
      <c r="EZ15">
        <v>-13.8409</v>
      </c>
      <c r="FA15">
        <v>1.5110999999999999</v>
      </c>
      <c r="FB15">
        <v>7.7081</v>
      </c>
      <c r="FC15">
        <v>33.1173</v>
      </c>
      <c r="FD15">
        <v>11.346299999999999</v>
      </c>
      <c r="FE15">
        <v>-2.8483000000000001</v>
      </c>
      <c r="FF15">
        <v>-1.4952000000000001</v>
      </c>
      <c r="FG15">
        <v>33.656799999999997</v>
      </c>
      <c r="FH15">
        <v>8.1450999999999993</v>
      </c>
      <c r="FI15">
        <v>5.3075999999999999</v>
      </c>
      <c r="FJ15">
        <v>-45.534999999999997</v>
      </c>
      <c r="FK15">
        <v>19.519500000000001</v>
      </c>
      <c r="FL15">
        <v>-2.9000000000000001E-2</v>
      </c>
      <c r="FM15">
        <v>37.296399999999998</v>
      </c>
      <c r="FN15">
        <v>6.6428000000000003</v>
      </c>
      <c r="FO15">
        <v>45.249899999999997</v>
      </c>
      <c r="FP15">
        <v>23.758500000000002</v>
      </c>
      <c r="FQ15">
        <v>0.21990000000000001</v>
      </c>
      <c r="FR15">
        <v>-52.873800000000003</v>
      </c>
      <c r="FS15">
        <v>0.90949999999999998</v>
      </c>
      <c r="FT15">
        <v>0.90949999999999998</v>
      </c>
      <c r="FU15">
        <v>-0.80089999999999995</v>
      </c>
      <c r="FV15">
        <v>3.3094999999999999</v>
      </c>
      <c r="FW15">
        <v>3.2343999999999999</v>
      </c>
      <c r="FX15">
        <v>1.4291</v>
      </c>
      <c r="FY15">
        <v>1.4291</v>
      </c>
      <c r="FZ15">
        <v>9.6640999999999995</v>
      </c>
      <c r="GA15">
        <v>-26.103100000000001</v>
      </c>
      <c r="GB15">
        <v>3.5354999999999999</v>
      </c>
      <c r="GC15">
        <v>8.1417000000000002</v>
      </c>
      <c r="GD15">
        <v>-10.1799</v>
      </c>
      <c r="GE15">
        <v>8.0147999999999993</v>
      </c>
      <c r="GF15">
        <v>-11.9702</v>
      </c>
      <c r="GG15">
        <v>11.859</v>
      </c>
      <c r="GH15">
        <v>45.210999999999999</v>
      </c>
      <c r="GJ15">
        <v>-17.767399999999999</v>
      </c>
      <c r="GK15">
        <v>16.642499999999998</v>
      </c>
      <c r="GL15">
        <v>9.7645</v>
      </c>
      <c r="GM15">
        <v>11.5185</v>
      </c>
      <c r="GN15">
        <v>-34.916699999999999</v>
      </c>
      <c r="GO15">
        <v>-2.8348</v>
      </c>
      <c r="GP15">
        <v>11.6259</v>
      </c>
      <c r="GQ15">
        <v>-1305.8466000000001</v>
      </c>
      <c r="GR15">
        <v>12.9133</v>
      </c>
      <c r="GS15">
        <v>19.395700000000001</v>
      </c>
      <c r="GT15">
        <v>2.3933</v>
      </c>
      <c r="GU15">
        <v>-74.571299999999994</v>
      </c>
      <c r="GV15">
        <v>-11.550800000000001</v>
      </c>
      <c r="GW15">
        <v>19.363900000000001</v>
      </c>
      <c r="GX15">
        <v>27.404199999999999</v>
      </c>
      <c r="GY15">
        <v>14.817500000000001</v>
      </c>
      <c r="HA15">
        <v>1.6781000000000001</v>
      </c>
      <c r="HB15">
        <v>8.0934000000000008</v>
      </c>
      <c r="HC15">
        <v>22.1617</v>
      </c>
      <c r="HD15">
        <v>12.8856</v>
      </c>
      <c r="HE15">
        <v>-33.994799999999998</v>
      </c>
      <c r="HF15">
        <v>9.2944999999999993</v>
      </c>
      <c r="HG15">
        <v>26.773599999999998</v>
      </c>
      <c r="HH15">
        <v>-3.9234</v>
      </c>
      <c r="HI15">
        <v>-0.27729999999999999</v>
      </c>
      <c r="HJ15">
        <v>36.6175</v>
      </c>
      <c r="HK15">
        <v>5.5869999999999997</v>
      </c>
      <c r="HL15">
        <v>39.3476</v>
      </c>
      <c r="HM15">
        <v>0.68059999999999998</v>
      </c>
      <c r="HO15">
        <v>5.08</v>
      </c>
      <c r="HP15">
        <v>29.812100000000001</v>
      </c>
      <c r="HQ15">
        <v>577.80999999999995</v>
      </c>
      <c r="HR15">
        <v>-2.8980999999999999</v>
      </c>
      <c r="HS15">
        <v>6.5312000000000001</v>
      </c>
      <c r="HT15">
        <v>11.6892</v>
      </c>
      <c r="HU15">
        <v>3.4285999999999999</v>
      </c>
      <c r="HW15">
        <v>9.9968000000000004</v>
      </c>
      <c r="HX15">
        <v>-1.2453000000000001</v>
      </c>
      <c r="HY15">
        <v>20.944299999999998</v>
      </c>
      <c r="HZ15">
        <v>14.135400000000001</v>
      </c>
      <c r="IA15">
        <v>3.1408</v>
      </c>
      <c r="IB15">
        <v>51.5017</v>
      </c>
      <c r="IC15">
        <v>12.8323</v>
      </c>
      <c r="ID15">
        <v>-38.896700000000003</v>
      </c>
      <c r="IE15">
        <v>9.8027999999999995</v>
      </c>
      <c r="IF15">
        <v>0.27</v>
      </c>
      <c r="IG15">
        <v>3.9718999999999998</v>
      </c>
      <c r="IH15">
        <v>9.7339000000000002</v>
      </c>
      <c r="II15">
        <v>-28.136399999999998</v>
      </c>
      <c r="IJ15">
        <v>2.0211999999999999</v>
      </c>
      <c r="IK15">
        <v>-5.0046999999999997</v>
      </c>
      <c r="IL15">
        <v>-3928.7127</v>
      </c>
      <c r="IN15">
        <v>1.8980000000000001</v>
      </c>
      <c r="IO15">
        <v>12.065200000000001</v>
      </c>
      <c r="IP15">
        <v>28.311499999999999</v>
      </c>
      <c r="IQ15">
        <v>3.2126999999999999</v>
      </c>
      <c r="IR15">
        <v>-6.9288999999999996</v>
      </c>
      <c r="IS15">
        <v>7.0137999999999998</v>
      </c>
      <c r="IT15">
        <v>-4.4618000000000002</v>
      </c>
      <c r="IU15">
        <v>7.6421999999999999</v>
      </c>
      <c r="IV15">
        <v>-9.4426000000000005</v>
      </c>
      <c r="IW15">
        <v>4.4863</v>
      </c>
      <c r="IX15">
        <v>7.0309999999999997</v>
      </c>
      <c r="IY15">
        <v>11.6784</v>
      </c>
      <c r="IZ15">
        <v>11.369199999999999</v>
      </c>
      <c r="JB15">
        <v>22.040299999999998</v>
      </c>
      <c r="JC15">
        <v>-26.808</v>
      </c>
      <c r="JD15">
        <v>10.2128</v>
      </c>
      <c r="JE15">
        <v>9.7030999999999992</v>
      </c>
      <c r="JF15">
        <v>9.7030999999999992</v>
      </c>
      <c r="JG15">
        <v>24.258199999999999</v>
      </c>
      <c r="JH15">
        <v>23.8992</v>
      </c>
      <c r="JI15">
        <v>33.133899999999997</v>
      </c>
      <c r="JJ15">
        <v>28.834299999999999</v>
      </c>
      <c r="JK15">
        <v>-28.466899999999999</v>
      </c>
      <c r="JL15">
        <v>-0.2082</v>
      </c>
      <c r="JN15">
        <v>-68.591800000000006</v>
      </c>
      <c r="JO15">
        <v>-8.4753000000000007</v>
      </c>
      <c r="JP15">
        <v>-8.1465999999999994</v>
      </c>
      <c r="JQ15">
        <v>-21.754100000000001</v>
      </c>
      <c r="JR15">
        <v>6.2428999999999997</v>
      </c>
      <c r="JS15">
        <v>0.3327</v>
      </c>
      <c r="JT15">
        <v>-29.515499999999999</v>
      </c>
      <c r="JU15">
        <v>1.8484</v>
      </c>
      <c r="JV15">
        <v>11.090400000000001</v>
      </c>
      <c r="JX15">
        <v>-0.96879999999999999</v>
      </c>
      <c r="JY15">
        <v>12.1389</v>
      </c>
      <c r="JZ15">
        <v>3.2964000000000002</v>
      </c>
      <c r="KA15">
        <v>-3.7335000000000003</v>
      </c>
      <c r="KC15">
        <v>26.359200000000001</v>
      </c>
      <c r="KD15">
        <v>2.6417000000000002</v>
      </c>
      <c r="KE15">
        <v>12.372400000000001</v>
      </c>
      <c r="KF15">
        <v>4.0995999999999997</v>
      </c>
      <c r="KG15">
        <v>8.0425000000000004</v>
      </c>
      <c r="KH15">
        <v>13.787800000000001</v>
      </c>
      <c r="KI15">
        <v>-5.5720000000000001</v>
      </c>
      <c r="KJ15">
        <v>-43.418199999999999</v>
      </c>
      <c r="KK15">
        <v>11.459</v>
      </c>
      <c r="KL15">
        <v>-54.141599999999997</v>
      </c>
      <c r="KM15">
        <v>1.0390999999999999</v>
      </c>
      <c r="KN15">
        <v>-0.99790000000000001</v>
      </c>
      <c r="KO15">
        <v>13.3363</v>
      </c>
      <c r="KP15">
        <v>41.973199999999999</v>
      </c>
      <c r="KQ15">
        <v>19.04</v>
      </c>
      <c r="KR15">
        <v>-103.4345</v>
      </c>
      <c r="KS15">
        <v>28.2668</v>
      </c>
      <c r="KT15">
        <v>-1.1640999999999999</v>
      </c>
      <c r="KU15">
        <v>6.0533999999999999</v>
      </c>
      <c r="KV15">
        <v>-9.2230000000000008</v>
      </c>
      <c r="KW15">
        <v>-1.4005000000000001</v>
      </c>
      <c r="KX15">
        <v>2.5167000000000002</v>
      </c>
      <c r="KY15">
        <v>24.750499999999999</v>
      </c>
      <c r="KZ15">
        <v>20.407599999999999</v>
      </c>
      <c r="LA15">
        <v>2.5742000000000003</v>
      </c>
      <c r="LC15">
        <v>-9.9072999999999993</v>
      </c>
      <c r="LD15">
        <v>5.4890999999999996</v>
      </c>
      <c r="LE15">
        <v>-1198.2393999999999</v>
      </c>
      <c r="LF15">
        <v>-27.8126</v>
      </c>
      <c r="LG15">
        <v>3.9115000000000002</v>
      </c>
      <c r="LH15">
        <v>17.492699999999999</v>
      </c>
      <c r="LI15">
        <v>6.5374999999999996</v>
      </c>
      <c r="LJ15">
        <v>14.5494</v>
      </c>
      <c r="LK15">
        <v>11.256500000000001</v>
      </c>
      <c r="LL15">
        <v>16.452100000000002</v>
      </c>
      <c r="LM15">
        <v>30.7273</v>
      </c>
      <c r="LO15">
        <v>8.5678999999999998</v>
      </c>
      <c r="LP15">
        <v>4.1140999999999996</v>
      </c>
      <c r="LQ15">
        <v>1.1786000000000001</v>
      </c>
      <c r="LR15">
        <v>3.0636999999999999</v>
      </c>
      <c r="LS15">
        <v>6.9085999999999999</v>
      </c>
      <c r="LT15">
        <v>4.1177000000000001</v>
      </c>
      <c r="LU15">
        <v>10.672499999999999</v>
      </c>
      <c r="LV15">
        <v>2.1349999999999998</v>
      </c>
      <c r="LW15">
        <v>18.424700000000001</v>
      </c>
      <c r="LX15">
        <v>10.6973</v>
      </c>
      <c r="LY15">
        <v>10.824</v>
      </c>
      <c r="LZ15">
        <v>-22.1858</v>
      </c>
      <c r="MA15">
        <v>6.3466000000000005</v>
      </c>
      <c r="MB15">
        <v>16.703499999999998</v>
      </c>
      <c r="MC15">
        <v>24.351600000000001</v>
      </c>
      <c r="MD15">
        <v>2.3909000000000002</v>
      </c>
      <c r="MF15">
        <v>-1.2582</v>
      </c>
      <c r="MG15">
        <v>4.8780000000000001</v>
      </c>
      <c r="MI15">
        <v>11.4117</v>
      </c>
      <c r="MJ15">
        <v>35.501100000000001</v>
      </c>
      <c r="MK15">
        <v>1.7911000000000001</v>
      </c>
      <c r="ML15">
        <v>24.196899999999999</v>
      </c>
      <c r="MM15">
        <v>10.8636</v>
      </c>
      <c r="MN15">
        <v>-37512.5</v>
      </c>
      <c r="MP15">
        <v>18.715</v>
      </c>
      <c r="MQ15">
        <v>16.7973</v>
      </c>
      <c r="MR15">
        <v>13.184900000000001</v>
      </c>
      <c r="MS15">
        <v>48.088200000000001</v>
      </c>
      <c r="MT15">
        <v>39.493699999999997</v>
      </c>
      <c r="MU15">
        <v>0.87429999999999997</v>
      </c>
      <c r="MV15">
        <v>8.5889000000000006</v>
      </c>
      <c r="MX15">
        <v>9.1128</v>
      </c>
      <c r="MY15">
        <v>-7.0553999999999997</v>
      </c>
      <c r="MZ15">
        <v>-42.881100000000004</v>
      </c>
      <c r="NA15">
        <v>4.1378000000000004</v>
      </c>
      <c r="NB15">
        <v>-44.639800000000001</v>
      </c>
      <c r="NC15">
        <v>8.1203000000000003</v>
      </c>
      <c r="ND15">
        <v>3.9685999999999999</v>
      </c>
      <c r="NE15">
        <v>26.829899999999999</v>
      </c>
      <c r="NF15">
        <v>4.0255999999999998</v>
      </c>
      <c r="NG15">
        <v>-9.9874000000000009</v>
      </c>
      <c r="NH15">
        <v>19.5428</v>
      </c>
      <c r="NI15">
        <v>17.032599999999999</v>
      </c>
      <c r="NJ15">
        <v>29.7117</v>
      </c>
      <c r="NK15">
        <v>-156.3313</v>
      </c>
    </row>
    <row r="16" spans="1:375" x14ac:dyDescent="0.25">
      <c r="A16" s="2"/>
      <c r="C16">
        <v>10.0473</v>
      </c>
      <c r="D16">
        <v>21.485399999999998</v>
      </c>
      <c r="E16">
        <v>20.1189</v>
      </c>
      <c r="F16">
        <v>9.4441000000000006</v>
      </c>
      <c r="G16">
        <v>-2.6175000000000002</v>
      </c>
      <c r="H16">
        <v>21.3626</v>
      </c>
      <c r="I16">
        <v>12.5062</v>
      </c>
      <c r="J16">
        <v>-11.065799999999999</v>
      </c>
      <c r="K16">
        <v>11.3262</v>
      </c>
      <c r="L16">
        <v>9.4482999999999997</v>
      </c>
      <c r="M16">
        <v>39.316800000000001</v>
      </c>
      <c r="N16">
        <v>19.8415</v>
      </c>
      <c r="O16">
        <v>18.423300000000001</v>
      </c>
      <c r="P16">
        <v>5.9451999999999998</v>
      </c>
      <c r="Q16">
        <v>8.7876999999999992</v>
      </c>
      <c r="R16">
        <v>-27.5413</v>
      </c>
      <c r="S16">
        <v>32.855899999999998</v>
      </c>
      <c r="T16">
        <v>37.776600000000002</v>
      </c>
      <c r="U16">
        <v>-29.5227</v>
      </c>
      <c r="V16">
        <v>30.81</v>
      </c>
      <c r="W16">
        <v>16.544499999999999</v>
      </c>
      <c r="X16">
        <v>-3.2157999999999998</v>
      </c>
      <c r="Z16">
        <v>6.7248000000000001</v>
      </c>
      <c r="AA16">
        <v>1.302</v>
      </c>
      <c r="AB16">
        <v>-473.4708</v>
      </c>
      <c r="AC16">
        <v>-30.502700000000001</v>
      </c>
      <c r="AD16">
        <v>3.7762000000000002</v>
      </c>
      <c r="AE16">
        <v>6.0712999999999999</v>
      </c>
      <c r="AF16">
        <v>-1.0391999999999999</v>
      </c>
      <c r="AG16">
        <v>29.2408</v>
      </c>
      <c r="AH16">
        <v>8.7432999999999996</v>
      </c>
      <c r="AI16">
        <v>-254.9933</v>
      </c>
      <c r="AJ16">
        <v>2.2317999999999998</v>
      </c>
      <c r="AK16">
        <v>16.4419</v>
      </c>
      <c r="AL16">
        <v>16.8704</v>
      </c>
      <c r="AM16">
        <v>-2.7294999999999998</v>
      </c>
      <c r="AN16">
        <v>29.317299999999999</v>
      </c>
      <c r="AO16">
        <v>-0.26090000000000002</v>
      </c>
      <c r="AP16">
        <v>28.510899999999999</v>
      </c>
      <c r="AQ16">
        <v>6.9568000000000003</v>
      </c>
      <c r="AR16">
        <v>-21.211300000000001</v>
      </c>
      <c r="AT16">
        <v>7.8121</v>
      </c>
      <c r="AU16">
        <v>16.8048</v>
      </c>
      <c r="AV16">
        <v>6.7903000000000002</v>
      </c>
      <c r="AW16">
        <v>6.1627999999999998</v>
      </c>
      <c r="AX16">
        <v>-0.6825</v>
      </c>
      <c r="AY16">
        <v>-19.7745</v>
      </c>
      <c r="AZ16">
        <v>15.329700000000001</v>
      </c>
      <c r="BA16">
        <v>25.683900000000001</v>
      </c>
      <c r="BB16">
        <v>-24.629100000000001</v>
      </c>
      <c r="BC16">
        <v>9.9364000000000008</v>
      </c>
      <c r="BD16">
        <v>5.3110999999999997</v>
      </c>
      <c r="BE16">
        <v>-9.2973999999999997</v>
      </c>
      <c r="BF16">
        <v>32.6999</v>
      </c>
      <c r="BG16">
        <v>15.3566</v>
      </c>
      <c r="BH16">
        <v>14.837</v>
      </c>
      <c r="BI16">
        <v>5.8011999999999997</v>
      </c>
      <c r="BJ16">
        <v>-20.945900000000002</v>
      </c>
      <c r="BK16">
        <v>7.9538000000000002</v>
      </c>
      <c r="BL16">
        <v>21.0608</v>
      </c>
      <c r="BM16">
        <v>31.804400000000001</v>
      </c>
      <c r="BN16">
        <v>17.630600000000001</v>
      </c>
      <c r="BO16">
        <v>21.428599999999999</v>
      </c>
      <c r="BP16">
        <v>18.515899999999998</v>
      </c>
      <c r="BQ16">
        <v>12.3774</v>
      </c>
      <c r="BR16">
        <v>18.3017</v>
      </c>
      <c r="BS16">
        <v>-2889.4737</v>
      </c>
      <c r="BU16">
        <v>13.4222</v>
      </c>
      <c r="BV16">
        <v>22.922699999999999</v>
      </c>
      <c r="BW16">
        <v>5.4081999999999999</v>
      </c>
      <c r="BX16">
        <v>14.637700000000001</v>
      </c>
      <c r="BY16">
        <v>13.9016</v>
      </c>
      <c r="BZ16">
        <v>0.97</v>
      </c>
      <c r="CA16">
        <v>-19.428899999999999</v>
      </c>
      <c r="CB16">
        <v>10.457100000000001</v>
      </c>
      <c r="CC16">
        <v>19.806000000000001</v>
      </c>
      <c r="CD16">
        <v>-14.9458</v>
      </c>
      <c r="CE16">
        <v>-23.124700000000001</v>
      </c>
      <c r="CF16">
        <v>-23.124700000000001</v>
      </c>
      <c r="CG16">
        <v>-33.450499999999998</v>
      </c>
      <c r="CH16">
        <v>4.0090000000000003</v>
      </c>
      <c r="CI16">
        <v>3.1677</v>
      </c>
      <c r="CJ16">
        <v>-11.2965</v>
      </c>
      <c r="CK16">
        <v>12.457800000000001</v>
      </c>
      <c r="CL16">
        <v>3.61E-2</v>
      </c>
      <c r="CM16">
        <v>15.6958</v>
      </c>
      <c r="CN16">
        <v>17.236699999999999</v>
      </c>
      <c r="CO16">
        <v>10.8172</v>
      </c>
      <c r="CP16">
        <v>5.3905000000000003</v>
      </c>
      <c r="CQ16">
        <v>-10.1206</v>
      </c>
      <c r="CR16">
        <v>3.3277999999999999</v>
      </c>
      <c r="CS16">
        <v>7.3533999999999997</v>
      </c>
      <c r="CT16">
        <v>8.77</v>
      </c>
      <c r="CU16">
        <v>16.666699999999999</v>
      </c>
      <c r="CV16">
        <v>-1.5889</v>
      </c>
      <c r="CW16">
        <v>5.0277000000000003</v>
      </c>
      <c r="CX16">
        <v>8.3237000000000005</v>
      </c>
      <c r="CY16">
        <v>-2.5806</v>
      </c>
      <c r="CZ16">
        <v>-6.5830000000000002</v>
      </c>
      <c r="DA16">
        <v>-10.600999999999999</v>
      </c>
      <c r="DB16">
        <v>-5.5574000000000003</v>
      </c>
      <c r="DC16">
        <v>8.8452000000000002</v>
      </c>
      <c r="DD16">
        <v>42.143599999999999</v>
      </c>
      <c r="DE16">
        <v>1.6930000000000001</v>
      </c>
      <c r="DF16">
        <v>2.2608000000000001</v>
      </c>
      <c r="DG16">
        <v>8.0286000000000008</v>
      </c>
      <c r="DH16">
        <v>8.9753000000000007</v>
      </c>
      <c r="DI16">
        <v>15.3124</v>
      </c>
      <c r="DJ16">
        <v>-52.307699999999997</v>
      </c>
      <c r="DK16">
        <v>4.181</v>
      </c>
      <c r="DL16">
        <v>-12.234500000000001</v>
      </c>
      <c r="DO16">
        <v>-135.51589999999999</v>
      </c>
      <c r="DP16">
        <v>30.127700000000001</v>
      </c>
      <c r="DQ16">
        <v>-16.128399999999999</v>
      </c>
      <c r="DR16">
        <v>12.2705</v>
      </c>
      <c r="DS16">
        <v>11.090400000000001</v>
      </c>
      <c r="DT16">
        <v>5.9885999999999999</v>
      </c>
      <c r="DU16">
        <v>-13.9739</v>
      </c>
      <c r="DV16">
        <v>-2.3401999999999998</v>
      </c>
      <c r="DW16">
        <v>2.2587000000000002</v>
      </c>
      <c r="DX16">
        <v>31.572199999999999</v>
      </c>
      <c r="DY16">
        <v>43.3962</v>
      </c>
      <c r="DZ16">
        <v>10.863099999999999</v>
      </c>
      <c r="EA16">
        <v>-19.973300000000002</v>
      </c>
      <c r="EB16">
        <v>3.6511</v>
      </c>
      <c r="EC16">
        <v>-22.341200000000001</v>
      </c>
      <c r="ED16">
        <v>22.146100000000001</v>
      </c>
      <c r="EE16">
        <v>22.8598</v>
      </c>
      <c r="EG16">
        <v>-19.201799999999999</v>
      </c>
      <c r="EH16">
        <v>22.469200000000001</v>
      </c>
      <c r="EI16">
        <v>-43.2712</v>
      </c>
      <c r="EJ16">
        <v>33.134900000000002</v>
      </c>
      <c r="EK16">
        <v>33.134900000000002</v>
      </c>
      <c r="EL16">
        <v>-5.5599999999999997E-2</v>
      </c>
      <c r="EM16">
        <v>9.2045999999999992</v>
      </c>
      <c r="EN16">
        <v>1.8967000000000001</v>
      </c>
      <c r="EO16">
        <v>2.7652000000000001</v>
      </c>
      <c r="EP16">
        <v>13.0663</v>
      </c>
      <c r="EQ16">
        <v>-8.4625000000000004</v>
      </c>
      <c r="ER16">
        <v>17.059899999999999</v>
      </c>
      <c r="ES16">
        <v>2.5093999999999999</v>
      </c>
      <c r="ET16">
        <v>-9.8609000000000009</v>
      </c>
      <c r="EU16">
        <v>19.230399999999999</v>
      </c>
      <c r="EV16">
        <v>-16.043099999999999</v>
      </c>
      <c r="EW16">
        <v>-13.7775</v>
      </c>
      <c r="EX16">
        <v>19.009399999999999</v>
      </c>
      <c r="EY16">
        <v>9.2232000000000003</v>
      </c>
      <c r="EZ16">
        <v>1.4631000000000001</v>
      </c>
      <c r="FA16">
        <v>6.9123000000000001</v>
      </c>
      <c r="FB16">
        <v>9.5235000000000003</v>
      </c>
      <c r="FC16">
        <v>33.619100000000003</v>
      </c>
      <c r="FD16">
        <v>8.9854000000000003</v>
      </c>
      <c r="FE16">
        <v>-2.6555999999999997</v>
      </c>
      <c r="FF16">
        <v>-0.68530000000000002</v>
      </c>
      <c r="FG16">
        <v>1.5396000000000001</v>
      </c>
      <c r="FH16">
        <v>8.1079000000000008</v>
      </c>
      <c r="FI16">
        <v>10.7775</v>
      </c>
      <c r="FJ16">
        <v>-41.7836</v>
      </c>
      <c r="FK16">
        <v>-14.608700000000001</v>
      </c>
      <c r="FL16">
        <v>-2.5573000000000001</v>
      </c>
      <c r="FM16">
        <v>38.145400000000002</v>
      </c>
      <c r="FN16">
        <v>14.3277</v>
      </c>
      <c r="FO16">
        <v>42.363399999999999</v>
      </c>
      <c r="FP16">
        <v>23.273499999999999</v>
      </c>
      <c r="FQ16">
        <v>1.2987</v>
      </c>
      <c r="FR16">
        <v>-58.398600000000002</v>
      </c>
      <c r="FS16">
        <v>1.5676000000000001</v>
      </c>
      <c r="FT16">
        <v>1.5676000000000001</v>
      </c>
      <c r="FU16">
        <v>-6.1089000000000002</v>
      </c>
      <c r="FV16">
        <v>2.3149999999999999</v>
      </c>
      <c r="FW16">
        <v>3.9268000000000001</v>
      </c>
      <c r="FX16">
        <v>0.32850000000000001</v>
      </c>
      <c r="FY16">
        <v>0.32850000000000001</v>
      </c>
      <c r="FZ16">
        <v>4.7161</v>
      </c>
      <c r="GA16">
        <v>-3.1114000000000002</v>
      </c>
      <c r="GB16">
        <v>-1.1942999999999999</v>
      </c>
      <c r="GC16">
        <v>14.6081</v>
      </c>
      <c r="GD16">
        <v>-12.2943</v>
      </c>
      <c r="GE16">
        <v>15.0343</v>
      </c>
      <c r="GF16">
        <v>-7.6444999999999999</v>
      </c>
      <c r="GG16">
        <v>10.664300000000001</v>
      </c>
      <c r="GH16">
        <v>47.758899999999997</v>
      </c>
      <c r="GJ16">
        <v>-32.059199999999997</v>
      </c>
      <c r="GK16">
        <v>14.8659</v>
      </c>
      <c r="GL16">
        <v>3.9876</v>
      </c>
      <c r="GM16">
        <v>6.3617999999999997</v>
      </c>
      <c r="GN16">
        <v>-3.1131000000000002</v>
      </c>
      <c r="GO16">
        <v>-2.5789</v>
      </c>
      <c r="GP16">
        <v>16.022400000000001</v>
      </c>
      <c r="GQ16">
        <v>-722.44839999999999</v>
      </c>
      <c r="GR16">
        <v>-0.89900000000000002</v>
      </c>
      <c r="GS16">
        <v>22.655999999999999</v>
      </c>
      <c r="GT16">
        <v>6.0446</v>
      </c>
      <c r="GU16">
        <v>-66.077600000000004</v>
      </c>
      <c r="GV16">
        <v>-5.8405000000000005</v>
      </c>
      <c r="GW16">
        <v>27.1037</v>
      </c>
      <c r="GX16">
        <v>26.0154</v>
      </c>
      <c r="GY16">
        <v>8.173</v>
      </c>
      <c r="HA16">
        <v>16.343800000000002</v>
      </c>
      <c r="HB16">
        <v>8.2453000000000003</v>
      </c>
      <c r="HC16">
        <v>10.141400000000001</v>
      </c>
      <c r="HD16">
        <v>11.5718</v>
      </c>
      <c r="HE16">
        <v>-22.0852</v>
      </c>
      <c r="HF16">
        <v>18.764399999999998</v>
      </c>
      <c r="HG16">
        <v>28.661000000000001</v>
      </c>
      <c r="HH16">
        <v>-2.3832</v>
      </c>
      <c r="HI16">
        <v>12.670500000000001</v>
      </c>
      <c r="HJ16">
        <v>38.276299999999999</v>
      </c>
      <c r="HK16">
        <v>1.0847</v>
      </c>
      <c r="HL16">
        <v>29.982199999999999</v>
      </c>
      <c r="HM16">
        <v>-7.3354999999999997</v>
      </c>
      <c r="HO16">
        <v>9.5370000000000008</v>
      </c>
      <c r="HP16">
        <v>31.1875</v>
      </c>
      <c r="HQ16">
        <v>-325.05930000000001</v>
      </c>
      <c r="HR16">
        <v>4.0669000000000004</v>
      </c>
      <c r="HS16">
        <v>1.1525000000000001</v>
      </c>
      <c r="HT16">
        <v>4.2182000000000004</v>
      </c>
      <c r="HU16">
        <v>4.9324000000000003</v>
      </c>
      <c r="HW16">
        <v>12.767099999999999</v>
      </c>
      <c r="HX16">
        <v>-5.9093</v>
      </c>
      <c r="HY16">
        <v>15.8377</v>
      </c>
      <c r="HZ16">
        <v>-13.2683</v>
      </c>
      <c r="IA16">
        <v>2.3022</v>
      </c>
      <c r="IB16">
        <v>44.570999999999998</v>
      </c>
      <c r="IC16">
        <v>18.485600000000002</v>
      </c>
      <c r="ID16">
        <v>-9.6285000000000007</v>
      </c>
      <c r="IE16">
        <v>7.4396000000000004</v>
      </c>
      <c r="IF16">
        <v>8.9671000000000003</v>
      </c>
      <c r="IG16">
        <v>-0.74609999999999999</v>
      </c>
      <c r="IH16">
        <v>4.7173999999999996</v>
      </c>
      <c r="II16">
        <v>-38.664299999999997</v>
      </c>
      <c r="IJ16">
        <v>5.2359</v>
      </c>
      <c r="IK16">
        <v>-7.9957000000000003</v>
      </c>
      <c r="IL16">
        <v>-366.86989999999997</v>
      </c>
      <c r="IN16">
        <v>-1.2036</v>
      </c>
      <c r="IO16">
        <v>9.1740999999999993</v>
      </c>
      <c r="IP16">
        <v>40.466900000000003</v>
      </c>
      <c r="IQ16">
        <v>-2.1025999999999998</v>
      </c>
      <c r="IR16">
        <v>-17.558</v>
      </c>
      <c r="IS16">
        <v>8.1469000000000005</v>
      </c>
      <c r="IT16">
        <v>-0.33400000000000002</v>
      </c>
      <c r="IU16">
        <v>12.5893</v>
      </c>
      <c r="IV16">
        <v>-6.7103999999999999</v>
      </c>
      <c r="IW16">
        <v>4.0946999999999996</v>
      </c>
      <c r="IX16">
        <v>11.5281</v>
      </c>
      <c r="IY16">
        <v>14.0722</v>
      </c>
      <c r="IZ16">
        <v>16.984000000000002</v>
      </c>
      <c r="JB16">
        <v>30.383600000000001</v>
      </c>
      <c r="JC16">
        <v>-20.3993</v>
      </c>
      <c r="JD16">
        <v>15.0985</v>
      </c>
      <c r="JE16">
        <v>7.0769000000000002</v>
      </c>
      <c r="JF16">
        <v>7.0769000000000002</v>
      </c>
      <c r="JG16">
        <v>2.7244000000000002</v>
      </c>
      <c r="JH16">
        <v>22.3827</v>
      </c>
      <c r="JI16">
        <v>30.070399999999999</v>
      </c>
      <c r="JJ16">
        <v>29.328099999999999</v>
      </c>
      <c r="JK16">
        <v>0.28110000000000002</v>
      </c>
      <c r="JL16">
        <v>5.1303000000000001</v>
      </c>
      <c r="JN16">
        <v>-27.757999999999999</v>
      </c>
      <c r="JO16">
        <v>10.521100000000001</v>
      </c>
      <c r="JP16">
        <v>-5.6121999999999996</v>
      </c>
      <c r="JQ16">
        <v>10.707800000000001</v>
      </c>
      <c r="JR16">
        <v>2.2109999999999999</v>
      </c>
      <c r="JS16">
        <v>-1.5036</v>
      </c>
      <c r="JT16">
        <v>-4.1261000000000001</v>
      </c>
      <c r="JU16">
        <v>-1.0168999999999999</v>
      </c>
      <c r="JV16">
        <v>8.2065000000000001</v>
      </c>
      <c r="JX16">
        <v>9.4420999999999999</v>
      </c>
      <c r="JY16">
        <v>13.4496</v>
      </c>
      <c r="JZ16">
        <v>-11.406700000000001</v>
      </c>
      <c r="KA16">
        <v>35.333100000000002</v>
      </c>
      <c r="KC16">
        <v>27.2682</v>
      </c>
      <c r="KD16">
        <v>3.1532</v>
      </c>
      <c r="KE16">
        <v>10.910500000000001</v>
      </c>
      <c r="KF16">
        <v>4.1059999999999999</v>
      </c>
      <c r="KG16">
        <v>9.5968999999999998</v>
      </c>
      <c r="KH16">
        <v>10.8973</v>
      </c>
      <c r="KI16">
        <v>1.7198</v>
      </c>
      <c r="KJ16">
        <v>-30.322800000000001</v>
      </c>
      <c r="KK16">
        <v>18.746400000000001</v>
      </c>
      <c r="KL16">
        <v>-322.92509999999999</v>
      </c>
      <c r="KM16">
        <v>1.351</v>
      </c>
      <c r="KN16">
        <v>-1.3237000000000001</v>
      </c>
      <c r="KO16">
        <v>12.0158</v>
      </c>
      <c r="KP16">
        <v>7.2122000000000002</v>
      </c>
      <c r="KQ16">
        <v>19.312200000000001</v>
      </c>
      <c r="KR16">
        <v>-1013.165</v>
      </c>
      <c r="KS16">
        <v>50.938600000000001</v>
      </c>
      <c r="KT16">
        <v>3.7591999999999999</v>
      </c>
      <c r="KU16">
        <v>1.81</v>
      </c>
      <c r="KV16">
        <v>-1.4873000000000001</v>
      </c>
      <c r="KW16">
        <v>-9.7649000000000008</v>
      </c>
      <c r="KX16">
        <v>1.7387000000000001</v>
      </c>
      <c r="KY16">
        <v>25.539899999999999</v>
      </c>
      <c r="KZ16">
        <v>19.665199999999999</v>
      </c>
      <c r="LA16">
        <v>8.4308999999999994</v>
      </c>
      <c r="LC16">
        <v>-1.8243</v>
      </c>
      <c r="LD16">
        <v>5.4516999999999998</v>
      </c>
      <c r="LE16">
        <v>-698.53859999999997</v>
      </c>
      <c r="LF16">
        <v>-56.356299999999997</v>
      </c>
      <c r="LG16">
        <v>7.5286</v>
      </c>
      <c r="LH16">
        <v>16.9542</v>
      </c>
      <c r="LI16">
        <v>3.1541000000000001</v>
      </c>
      <c r="LJ16">
        <v>12.2334</v>
      </c>
      <c r="LK16">
        <v>8.4929000000000006</v>
      </c>
      <c r="LL16">
        <v>14.420500000000001</v>
      </c>
      <c r="LM16">
        <v>17.9297</v>
      </c>
      <c r="LO16">
        <v>-38.781100000000002</v>
      </c>
      <c r="LP16">
        <v>-1.3656999999999999</v>
      </c>
      <c r="LQ16">
        <v>1.3583000000000001</v>
      </c>
      <c r="LR16">
        <v>4.6909999999999998</v>
      </c>
      <c r="LS16">
        <v>8.734</v>
      </c>
      <c r="LT16">
        <v>-79.242400000000004</v>
      </c>
      <c r="LU16">
        <v>23.485299999999999</v>
      </c>
      <c r="LV16">
        <v>0.63939999999999997</v>
      </c>
      <c r="LW16">
        <v>17.0016</v>
      </c>
      <c r="LX16">
        <v>7.1468999999999996</v>
      </c>
      <c r="LY16">
        <v>27.361699999999999</v>
      </c>
      <c r="LZ16">
        <v>-11.9581</v>
      </c>
      <c r="MA16">
        <v>7.9725000000000001</v>
      </c>
      <c r="MB16">
        <v>23.253499999999999</v>
      </c>
      <c r="MC16">
        <v>45.391300000000001</v>
      </c>
      <c r="MD16">
        <v>5.5651000000000002</v>
      </c>
      <c r="MF16">
        <v>0.68240000000000001</v>
      </c>
      <c r="MG16">
        <v>10.146000000000001</v>
      </c>
      <c r="MI16">
        <v>18.27</v>
      </c>
      <c r="MJ16">
        <v>34.736699999999999</v>
      </c>
      <c r="MK16">
        <v>4.0928000000000004</v>
      </c>
      <c r="ML16">
        <v>21.043199999999999</v>
      </c>
      <c r="MM16">
        <v>11.0693</v>
      </c>
      <c r="MN16">
        <v>-10.6587</v>
      </c>
      <c r="MP16">
        <v>17.9679</v>
      </c>
      <c r="MQ16">
        <v>27.572500000000002</v>
      </c>
      <c r="MR16">
        <v>9.1701999999999995</v>
      </c>
      <c r="MS16">
        <v>45.6051</v>
      </c>
      <c r="MT16">
        <v>38.638599999999997</v>
      </c>
      <c r="MU16">
        <v>2.2222</v>
      </c>
      <c r="MV16">
        <v>7.6871</v>
      </c>
      <c r="MX16">
        <v>7.7755000000000001</v>
      </c>
      <c r="MY16">
        <v>-27.916899999999998</v>
      </c>
      <c r="MZ16">
        <v>-19.346</v>
      </c>
      <c r="NA16">
        <v>3.5958000000000001</v>
      </c>
      <c r="NB16">
        <v>-8.6326999999999998</v>
      </c>
      <c r="NC16">
        <v>9.6140000000000008</v>
      </c>
      <c r="ND16">
        <v>8.1428999999999991</v>
      </c>
      <c r="NE16">
        <v>27.888400000000001</v>
      </c>
      <c r="NF16">
        <v>-11.666700000000001</v>
      </c>
      <c r="NG16">
        <v>-13.2784</v>
      </c>
      <c r="NH16">
        <v>14.3452</v>
      </c>
      <c r="NI16">
        <v>19.2944</v>
      </c>
      <c r="NJ16">
        <v>27.9556</v>
      </c>
      <c r="NK16">
        <v>10.3439</v>
      </c>
    </row>
    <row r="17" spans="1:375" x14ac:dyDescent="0.25">
      <c r="A17" s="2"/>
      <c r="C17">
        <v>9.1931999999999992</v>
      </c>
      <c r="D17">
        <v>40.750399999999999</v>
      </c>
      <c r="E17">
        <v>10.7653</v>
      </c>
      <c r="F17">
        <v>7.5003000000000002</v>
      </c>
      <c r="G17">
        <v>-6.6718000000000002</v>
      </c>
      <c r="H17">
        <v>27.053599999999999</v>
      </c>
      <c r="I17">
        <v>12.965999999999999</v>
      </c>
      <c r="J17">
        <v>-15.9001</v>
      </c>
      <c r="K17">
        <v>10.0235</v>
      </c>
      <c r="L17">
        <v>8.9893999999999998</v>
      </c>
      <c r="M17">
        <v>43.441400000000002</v>
      </c>
      <c r="N17">
        <v>4.9173999999999998</v>
      </c>
      <c r="O17">
        <v>15.158799999999999</v>
      </c>
      <c r="P17">
        <v>8.1401000000000003</v>
      </c>
      <c r="Q17">
        <v>16.9011</v>
      </c>
      <c r="R17">
        <v>-37.031700000000001</v>
      </c>
      <c r="S17">
        <v>36.791200000000003</v>
      </c>
      <c r="T17">
        <v>39.944400000000002</v>
      </c>
      <c r="U17">
        <v>-2.1442999999999999</v>
      </c>
      <c r="V17">
        <v>32.826999999999998</v>
      </c>
      <c r="W17">
        <v>24.650200000000002</v>
      </c>
      <c r="X17">
        <v>-13.8436</v>
      </c>
      <c r="Z17">
        <v>9.5775000000000006</v>
      </c>
      <c r="AA17">
        <v>-0.17929999999999999</v>
      </c>
      <c r="AB17">
        <v>-712.35500000000002</v>
      </c>
      <c r="AC17">
        <v>-34.806699999999999</v>
      </c>
      <c r="AD17">
        <v>-12.4528</v>
      </c>
      <c r="AE17">
        <v>6.0155000000000003</v>
      </c>
      <c r="AF17">
        <v>1.6844999999999999</v>
      </c>
      <c r="AG17">
        <v>23.1906</v>
      </c>
      <c r="AH17">
        <v>12.356299999999999</v>
      </c>
      <c r="AI17">
        <v>-249.03720000000001</v>
      </c>
      <c r="AJ17">
        <v>0.27550000000000002</v>
      </c>
      <c r="AK17">
        <v>17.389700000000001</v>
      </c>
      <c r="AL17">
        <v>13.0868</v>
      </c>
      <c r="AM17">
        <v>-8.7446000000000002</v>
      </c>
      <c r="AN17">
        <v>-4.7861000000000002</v>
      </c>
      <c r="AO17">
        <v>6.6588000000000003</v>
      </c>
      <c r="AP17">
        <v>32.010300000000001</v>
      </c>
      <c r="AQ17">
        <v>5.3662000000000001</v>
      </c>
      <c r="AR17">
        <v>-24.189599999999999</v>
      </c>
      <c r="AT17">
        <v>6.2877999999999998</v>
      </c>
      <c r="AU17">
        <v>15.4475</v>
      </c>
      <c r="AV17">
        <v>10.1396</v>
      </c>
      <c r="AW17">
        <v>6.1807999999999996</v>
      </c>
      <c r="AX17">
        <v>-2.6179000000000001</v>
      </c>
      <c r="AY17">
        <v>-33.180599999999998</v>
      </c>
      <c r="AZ17">
        <v>13.7966</v>
      </c>
      <c r="BA17">
        <v>17.5425</v>
      </c>
      <c r="BB17">
        <v>-40.931899999999999</v>
      </c>
      <c r="BC17">
        <v>6.8056000000000001</v>
      </c>
      <c r="BD17">
        <v>11.9117</v>
      </c>
      <c r="BE17">
        <v>-0.48330000000000001</v>
      </c>
      <c r="BF17">
        <v>27.75</v>
      </c>
      <c r="BG17">
        <v>17.576799999999999</v>
      </c>
      <c r="BH17">
        <v>11.0023</v>
      </c>
      <c r="BI17">
        <v>8.7393999999999998</v>
      </c>
      <c r="BJ17">
        <v>-20.255500000000001</v>
      </c>
      <c r="BK17">
        <v>2.3780000000000001</v>
      </c>
      <c r="BL17">
        <v>20.596800000000002</v>
      </c>
      <c r="BM17">
        <v>28.134599999999999</v>
      </c>
      <c r="BN17">
        <v>15.541700000000001</v>
      </c>
      <c r="BO17">
        <v>19.866</v>
      </c>
      <c r="BP17">
        <v>18.009</v>
      </c>
      <c r="BQ17">
        <v>11.4726</v>
      </c>
      <c r="BR17">
        <v>18.175999999999998</v>
      </c>
      <c r="BS17">
        <v>-4494.7367999999997</v>
      </c>
      <c r="BU17">
        <v>10.9399</v>
      </c>
      <c r="BV17">
        <v>25.878799999999998</v>
      </c>
      <c r="BW17">
        <v>4.5254000000000003</v>
      </c>
      <c r="BX17">
        <v>8.5301000000000009</v>
      </c>
      <c r="BY17">
        <v>14.633699999999999</v>
      </c>
      <c r="BZ17">
        <v>2.0063</v>
      </c>
      <c r="CA17">
        <v>-12.045299999999999</v>
      </c>
      <c r="CB17">
        <v>2.4977999999999998</v>
      </c>
      <c r="CC17">
        <v>21.216699999999999</v>
      </c>
      <c r="CD17">
        <v>-48.096800000000002</v>
      </c>
      <c r="CE17">
        <v>-5.9635999999999996</v>
      </c>
      <c r="CF17">
        <v>-5.9635999999999996</v>
      </c>
      <c r="CG17">
        <v>-4.2961999999999998</v>
      </c>
      <c r="CH17">
        <v>4.9768999999999997</v>
      </c>
      <c r="CI17">
        <v>2.0644</v>
      </c>
      <c r="CJ17">
        <v>-102.59990000000001</v>
      </c>
      <c r="CK17">
        <v>12.3384</v>
      </c>
      <c r="CL17">
        <v>-1.4422999999999999</v>
      </c>
      <c r="CM17">
        <v>16.005400000000002</v>
      </c>
      <c r="CN17">
        <v>10.483599999999999</v>
      </c>
      <c r="CO17">
        <v>7.3388999999999998</v>
      </c>
      <c r="CP17">
        <v>4.8937999999999997</v>
      </c>
      <c r="CQ17">
        <v>-7.2074999999999996</v>
      </c>
      <c r="CR17">
        <v>4.3960999999999997</v>
      </c>
      <c r="CS17">
        <v>6.6006999999999998</v>
      </c>
      <c r="CT17">
        <v>11.357200000000001</v>
      </c>
      <c r="CU17">
        <v>24.7651</v>
      </c>
      <c r="CV17">
        <v>-23.179200000000002</v>
      </c>
      <c r="CW17">
        <v>-4.5400000000000003E-2</v>
      </c>
      <c r="CX17">
        <v>14.9312</v>
      </c>
      <c r="CY17">
        <v>-0.77559999999999996</v>
      </c>
      <c r="CZ17">
        <v>-3.5239000000000003</v>
      </c>
      <c r="DA17">
        <v>-4.1303999999999998</v>
      </c>
      <c r="DB17">
        <v>14.0672</v>
      </c>
      <c r="DC17">
        <v>8.0503999999999998</v>
      </c>
      <c r="DD17">
        <v>44.017800000000001</v>
      </c>
      <c r="DE17">
        <v>1.1498999999999999</v>
      </c>
      <c r="DF17">
        <v>6.3592000000000004</v>
      </c>
      <c r="DG17">
        <v>2.4529000000000001</v>
      </c>
      <c r="DH17">
        <v>19.065799999999999</v>
      </c>
      <c r="DI17">
        <v>14.6974</v>
      </c>
      <c r="DJ17">
        <v>22.7227</v>
      </c>
      <c r="DK17">
        <v>2.3858999999999999</v>
      </c>
      <c r="DL17">
        <v>-19.676600000000001</v>
      </c>
      <c r="DO17">
        <v>-78.739400000000003</v>
      </c>
      <c r="DP17">
        <v>-21.2074</v>
      </c>
      <c r="DQ17">
        <v>-29.250699999999998</v>
      </c>
      <c r="DR17">
        <v>19.294599999999999</v>
      </c>
      <c r="DS17">
        <v>8.4065999999999992</v>
      </c>
      <c r="DT17">
        <v>3.7256</v>
      </c>
      <c r="DU17">
        <v>-7.9191000000000003</v>
      </c>
      <c r="DW17">
        <v>-2.1255999999999999</v>
      </c>
      <c r="DX17">
        <v>30.360199999999999</v>
      </c>
      <c r="DY17">
        <v>45.474899999999998</v>
      </c>
      <c r="DZ17">
        <v>12.6731</v>
      </c>
      <c r="EA17">
        <v>-24.355499999999999</v>
      </c>
      <c r="EB17">
        <v>3.1065999999999998</v>
      </c>
      <c r="EC17">
        <v>-35.899099999999997</v>
      </c>
      <c r="ED17">
        <v>12.1121</v>
      </c>
      <c r="EE17">
        <v>23.568100000000001</v>
      </c>
      <c r="EG17">
        <v>-23.718800000000002</v>
      </c>
      <c r="EH17">
        <v>18.228000000000002</v>
      </c>
      <c r="EI17">
        <v>-8.9367000000000001</v>
      </c>
      <c r="EJ17">
        <v>31.460899999999999</v>
      </c>
      <c r="EK17">
        <v>31.460899999999999</v>
      </c>
      <c r="EL17">
        <v>-25.734000000000002</v>
      </c>
      <c r="EM17">
        <v>17.958200000000001</v>
      </c>
      <c r="EN17">
        <v>-5.5586000000000002</v>
      </c>
      <c r="EO17">
        <v>1.0396000000000001</v>
      </c>
      <c r="EP17">
        <v>14.7539</v>
      </c>
      <c r="EQ17">
        <v>6.8910999999999998</v>
      </c>
      <c r="ER17">
        <v>11.3103</v>
      </c>
      <c r="ES17">
        <v>2.5975999999999999</v>
      </c>
      <c r="ET17">
        <v>-12.236499999999999</v>
      </c>
      <c r="EU17">
        <v>14.205299999999999</v>
      </c>
      <c r="EV17">
        <v>-16.656700000000001</v>
      </c>
      <c r="EW17">
        <v>-8.1175999999999995</v>
      </c>
      <c r="EX17">
        <v>18.776299999999999</v>
      </c>
      <c r="EY17">
        <v>5.0194000000000001</v>
      </c>
      <c r="EZ17">
        <v>-1.7572999999999999</v>
      </c>
      <c r="FA17">
        <v>5.6486999999999998</v>
      </c>
      <c r="FB17">
        <v>10.779400000000001</v>
      </c>
      <c r="FC17">
        <v>30.194900000000001</v>
      </c>
      <c r="FD17">
        <v>10.5616</v>
      </c>
      <c r="FE17">
        <v>-15.169700000000001</v>
      </c>
      <c r="FF17">
        <v>-2.7660999999999998</v>
      </c>
      <c r="FG17">
        <v>5.3423999999999996</v>
      </c>
      <c r="FH17">
        <v>9.6073000000000004</v>
      </c>
      <c r="FI17">
        <v>14.806699999999999</v>
      </c>
      <c r="FJ17">
        <v>-16.896899999999999</v>
      </c>
      <c r="FK17">
        <v>-10.122199999999999</v>
      </c>
      <c r="FL17">
        <v>-2.6160999999999999</v>
      </c>
      <c r="FM17">
        <v>37.824800000000003</v>
      </c>
      <c r="FN17">
        <v>16.0457</v>
      </c>
      <c r="FO17">
        <v>44.287799999999997</v>
      </c>
      <c r="FP17">
        <v>23.289400000000001</v>
      </c>
      <c r="FQ17">
        <v>3.9</v>
      </c>
      <c r="FR17">
        <v>-63.371499999999997</v>
      </c>
      <c r="FS17">
        <v>1.5152000000000001</v>
      </c>
      <c r="FT17">
        <v>1.5152000000000001</v>
      </c>
      <c r="FU17">
        <v>9.4053000000000004</v>
      </c>
      <c r="FV17">
        <v>2.5179999999999998</v>
      </c>
      <c r="FW17">
        <v>3.2166000000000001</v>
      </c>
      <c r="FX17">
        <v>-0.43809999999999999</v>
      </c>
      <c r="FY17">
        <v>-0.43809999999999999</v>
      </c>
      <c r="FZ17">
        <v>13.596</v>
      </c>
      <c r="GA17">
        <v>1.5226</v>
      </c>
      <c r="GB17">
        <v>1.9331</v>
      </c>
      <c r="GC17">
        <v>18.907900000000001</v>
      </c>
      <c r="GD17">
        <v>-22.0901</v>
      </c>
      <c r="GE17">
        <v>15.400499999999999</v>
      </c>
      <c r="GF17">
        <v>0.3362</v>
      </c>
      <c r="GG17">
        <v>11.444800000000001</v>
      </c>
      <c r="GH17">
        <v>50.936999999999998</v>
      </c>
      <c r="GJ17">
        <v>-99.142300000000006</v>
      </c>
      <c r="GK17">
        <v>10.5931</v>
      </c>
      <c r="GL17">
        <v>-9.3731000000000009</v>
      </c>
      <c r="GM17">
        <v>13.764099999999999</v>
      </c>
      <c r="GN17">
        <v>0.31790000000000002</v>
      </c>
      <c r="GO17">
        <v>1.2306999999999999</v>
      </c>
      <c r="GP17">
        <v>15.6785</v>
      </c>
      <c r="GQ17">
        <v>-1729.4209000000001</v>
      </c>
      <c r="GR17">
        <v>5.5666000000000002</v>
      </c>
      <c r="GS17">
        <v>20.602499999999999</v>
      </c>
      <c r="GT17">
        <v>6.0460000000000003</v>
      </c>
      <c r="GU17">
        <v>-66.675600000000003</v>
      </c>
      <c r="GV17">
        <v>-7.8581000000000003</v>
      </c>
      <c r="GW17">
        <v>28.399799999999999</v>
      </c>
      <c r="GX17">
        <v>26.052399999999999</v>
      </c>
      <c r="GY17">
        <v>9.2459000000000007</v>
      </c>
      <c r="HA17">
        <v>21.3597</v>
      </c>
      <c r="HB17">
        <v>4.3555000000000001</v>
      </c>
      <c r="HC17">
        <v>2.2663000000000002</v>
      </c>
      <c r="HD17">
        <v>14.6226</v>
      </c>
      <c r="HE17">
        <v>-41.461100000000002</v>
      </c>
      <c r="HF17">
        <v>23.386399999999998</v>
      </c>
      <c r="HG17">
        <v>31.203700000000001</v>
      </c>
      <c r="HH17">
        <v>11.0799</v>
      </c>
      <c r="HI17">
        <v>13.039300000000001</v>
      </c>
      <c r="HJ17">
        <v>41.463299999999997</v>
      </c>
      <c r="HK17">
        <v>2.5139</v>
      </c>
      <c r="HL17">
        <v>12.214499999999999</v>
      </c>
      <c r="HM17">
        <v>11.0189</v>
      </c>
      <c r="HO17">
        <v>7.8232999999999997</v>
      </c>
      <c r="HP17">
        <v>31.207799999999999</v>
      </c>
      <c r="HQ17">
        <v>-171.93199999999999</v>
      </c>
      <c r="HR17">
        <v>2.9561999999999999</v>
      </c>
      <c r="HS17">
        <v>5.5380000000000003</v>
      </c>
      <c r="HT17">
        <v>13.006</v>
      </c>
      <c r="HU17">
        <v>4.2698</v>
      </c>
      <c r="HW17">
        <v>12.083399999999999</v>
      </c>
      <c r="HX17">
        <v>-8.7557000000000009</v>
      </c>
      <c r="HY17">
        <v>6.7808000000000002</v>
      </c>
      <c r="HZ17">
        <v>-20.654399999999999</v>
      </c>
      <c r="IA17">
        <v>7.8902999999999999</v>
      </c>
      <c r="IB17">
        <v>47.013800000000003</v>
      </c>
      <c r="IC17">
        <v>17.120200000000001</v>
      </c>
      <c r="ID17">
        <v>-30.802900000000001</v>
      </c>
      <c r="IE17">
        <v>6.9338999999999995</v>
      </c>
      <c r="IF17">
        <v>14.7151</v>
      </c>
      <c r="IG17">
        <v>6.2816999999999998</v>
      </c>
      <c r="IH17">
        <v>9.3824000000000005</v>
      </c>
      <c r="II17">
        <v>-19.729099999999999</v>
      </c>
      <c r="IJ17">
        <v>7.2436999999999996</v>
      </c>
      <c r="IK17">
        <v>8.1631999999999998</v>
      </c>
      <c r="IN17">
        <v>-4.1683000000000003</v>
      </c>
      <c r="IO17">
        <v>4.9709000000000003</v>
      </c>
      <c r="IP17">
        <v>-35.573099999999997</v>
      </c>
      <c r="IQ17">
        <v>3.1240999999999999</v>
      </c>
      <c r="IR17">
        <v>-4.1420000000000003</v>
      </c>
      <c r="IS17">
        <v>7.4420000000000002</v>
      </c>
      <c r="IT17">
        <v>4.9535999999999998</v>
      </c>
      <c r="IU17">
        <v>16.831600000000002</v>
      </c>
      <c r="IV17">
        <v>-11.4213</v>
      </c>
      <c r="IW17">
        <v>4.4501999999999997</v>
      </c>
      <c r="IX17">
        <v>12.593400000000001</v>
      </c>
      <c r="IY17">
        <v>16.444700000000001</v>
      </c>
      <c r="IZ17">
        <v>2.7980999999999998</v>
      </c>
      <c r="JB17">
        <v>11.4689</v>
      </c>
      <c r="JC17">
        <v>-21.478899999999999</v>
      </c>
      <c r="JD17">
        <v>8.4069000000000003</v>
      </c>
      <c r="JE17">
        <v>7.5004</v>
      </c>
      <c r="JF17">
        <v>7.5004</v>
      </c>
      <c r="JG17">
        <v>-4.8635000000000002</v>
      </c>
      <c r="JH17">
        <v>24.831600000000002</v>
      </c>
      <c r="JI17">
        <v>30.720400000000001</v>
      </c>
      <c r="JJ17">
        <v>28.6922</v>
      </c>
      <c r="JK17">
        <v>-2.0394999999999999</v>
      </c>
      <c r="JL17">
        <v>6.0449000000000002</v>
      </c>
      <c r="JN17">
        <v>-36.325600000000001</v>
      </c>
      <c r="JO17">
        <v>9.0126000000000008</v>
      </c>
      <c r="JP17">
        <v>0.76639999999999997</v>
      </c>
      <c r="JQ17">
        <v>-3.7877000000000001</v>
      </c>
      <c r="JR17">
        <v>5.5403000000000002</v>
      </c>
      <c r="JS17">
        <v>-0.50239999999999996</v>
      </c>
      <c r="JT17">
        <v>-5.7120999999999995</v>
      </c>
      <c r="JU17">
        <v>1.9534</v>
      </c>
      <c r="JV17">
        <v>10.4764</v>
      </c>
      <c r="JX17">
        <v>6.9344999999999999</v>
      </c>
      <c r="JY17">
        <v>11.869400000000001</v>
      </c>
      <c r="JZ17">
        <v>-24.801200000000001</v>
      </c>
      <c r="KA17">
        <v>54.241399999999999</v>
      </c>
      <c r="KC17">
        <v>27.564900000000002</v>
      </c>
      <c r="KD17">
        <v>3.1600999999999999</v>
      </c>
      <c r="KE17">
        <v>8.7132000000000005</v>
      </c>
      <c r="KF17">
        <v>3.9790999999999999</v>
      </c>
      <c r="KG17">
        <v>13.1052</v>
      </c>
      <c r="KH17">
        <v>7.8853999999999997</v>
      </c>
      <c r="KI17">
        <v>2.0242</v>
      </c>
      <c r="KJ17">
        <v>-14.491199999999999</v>
      </c>
      <c r="KK17">
        <v>24.4968</v>
      </c>
      <c r="KL17">
        <v>-48.051099999999998</v>
      </c>
      <c r="KM17">
        <v>1.6284999999999998</v>
      </c>
      <c r="KN17">
        <v>-6.6582999999999997</v>
      </c>
      <c r="KO17">
        <v>11.6944</v>
      </c>
      <c r="KP17">
        <v>49.555</v>
      </c>
      <c r="KQ17">
        <v>20.283899999999999</v>
      </c>
      <c r="KR17">
        <v>-81.005899999999997</v>
      </c>
      <c r="KS17">
        <v>38.374099999999999</v>
      </c>
      <c r="KT17">
        <v>5.0917000000000003</v>
      </c>
      <c r="KU17">
        <v>-13.030200000000001</v>
      </c>
      <c r="KV17">
        <v>-0.57199999999999995</v>
      </c>
      <c r="KW17">
        <v>-12.617100000000001</v>
      </c>
      <c r="KX17">
        <v>-0.29420000000000002</v>
      </c>
      <c r="KY17">
        <v>24.939299999999999</v>
      </c>
      <c r="KZ17">
        <v>16.238199999999999</v>
      </c>
      <c r="LA17">
        <v>0.48620000000000002</v>
      </c>
      <c r="LC17">
        <v>-14.6587</v>
      </c>
      <c r="LD17">
        <v>5.6096000000000004</v>
      </c>
      <c r="LE17">
        <v>-287.09679999999997</v>
      </c>
      <c r="LF17">
        <v>-30.6006</v>
      </c>
      <c r="LG17">
        <v>5.5732999999999997</v>
      </c>
      <c r="LH17">
        <v>18.2698</v>
      </c>
      <c r="LI17">
        <v>0.77559999999999996</v>
      </c>
      <c r="LJ17">
        <v>11.370900000000001</v>
      </c>
      <c r="LK17">
        <v>8.3896999999999995</v>
      </c>
      <c r="LL17">
        <v>15.0413</v>
      </c>
      <c r="LM17">
        <v>18.4757</v>
      </c>
      <c r="LO17">
        <v>-0.55720000000000003</v>
      </c>
      <c r="LP17">
        <v>3.9889000000000001</v>
      </c>
      <c r="LQ17">
        <v>1.2214</v>
      </c>
      <c r="LR17">
        <v>6.0915999999999997</v>
      </c>
      <c r="LS17">
        <v>8.3876000000000008</v>
      </c>
      <c r="LT17">
        <v>23.4709</v>
      </c>
      <c r="LU17">
        <v>26.171199999999999</v>
      </c>
      <c r="LV17">
        <v>0.5323</v>
      </c>
      <c r="LW17">
        <v>16.716699999999999</v>
      </c>
      <c r="LX17">
        <v>4.3640999999999996</v>
      </c>
      <c r="LY17">
        <v>16.418500000000002</v>
      </c>
      <c r="LZ17">
        <v>-39.0989</v>
      </c>
      <c r="MA17">
        <v>13.6652</v>
      </c>
      <c r="MB17">
        <v>23.8613</v>
      </c>
      <c r="MC17">
        <v>49.5261</v>
      </c>
      <c r="MD17">
        <v>9.3051999999999992</v>
      </c>
      <c r="MF17">
        <v>0.95120000000000005</v>
      </c>
      <c r="MG17">
        <v>-2.3340000000000001</v>
      </c>
      <c r="MI17">
        <v>13.9924</v>
      </c>
      <c r="MJ17">
        <v>33.528700000000001</v>
      </c>
      <c r="MK17">
        <v>7.0979999999999999</v>
      </c>
      <c r="ML17">
        <v>19.883600000000001</v>
      </c>
      <c r="MM17">
        <v>10.8736</v>
      </c>
      <c r="MN17">
        <v>-3.6625999999999999</v>
      </c>
      <c r="MP17">
        <v>9.6405999999999992</v>
      </c>
      <c r="MQ17">
        <v>31.331299999999999</v>
      </c>
      <c r="MR17">
        <v>10.9818</v>
      </c>
      <c r="MS17">
        <v>45.158799999999999</v>
      </c>
      <c r="MT17">
        <v>37.8324</v>
      </c>
      <c r="MU17">
        <v>0.66679999999999995</v>
      </c>
      <c r="MV17">
        <v>5.5919999999999996</v>
      </c>
      <c r="MX17">
        <v>7.8418000000000001</v>
      </c>
      <c r="MY17">
        <v>0.90590000000000004</v>
      </c>
      <c r="MZ17">
        <v>-25.4344</v>
      </c>
      <c r="NA17">
        <v>3.2326999999999999</v>
      </c>
      <c r="NB17">
        <v>-1.3115000000000001</v>
      </c>
      <c r="NC17">
        <v>7.1577000000000002</v>
      </c>
      <c r="ND17">
        <v>10.6044</v>
      </c>
      <c r="NE17">
        <v>30.594000000000001</v>
      </c>
      <c r="NF17">
        <v>-52.800600000000003</v>
      </c>
      <c r="NG17">
        <v>-3.7124000000000001</v>
      </c>
      <c r="NH17">
        <v>15.551500000000001</v>
      </c>
      <c r="NI17">
        <v>19.007400000000001</v>
      </c>
      <c r="NJ17">
        <v>27.430800000000001</v>
      </c>
      <c r="NK17">
        <v>4.6589</v>
      </c>
    </row>
    <row r="18" spans="1:375" x14ac:dyDescent="0.25">
      <c r="A18" s="2"/>
      <c r="C18">
        <v>7.1722000000000001</v>
      </c>
      <c r="D18">
        <v>46.514800000000001</v>
      </c>
      <c r="E18">
        <v>8.3613999999999997</v>
      </c>
      <c r="F18">
        <v>-18.9053</v>
      </c>
      <c r="G18">
        <v>-17.852699999999999</v>
      </c>
      <c r="H18">
        <v>27.045500000000001</v>
      </c>
      <c r="I18">
        <v>15.3028</v>
      </c>
      <c r="J18">
        <v>-11.010300000000001</v>
      </c>
      <c r="K18">
        <v>7.8201000000000001</v>
      </c>
      <c r="L18">
        <v>7.2980999999999998</v>
      </c>
      <c r="M18">
        <v>45.813200000000002</v>
      </c>
      <c r="N18">
        <v>10.8734</v>
      </c>
      <c r="O18">
        <v>14.364000000000001</v>
      </c>
      <c r="P18">
        <v>7.5191999999999997</v>
      </c>
      <c r="Q18">
        <v>20.439800000000002</v>
      </c>
      <c r="R18">
        <v>-24.961500000000001</v>
      </c>
      <c r="S18">
        <v>37.745800000000003</v>
      </c>
      <c r="T18">
        <v>39.402200000000001</v>
      </c>
      <c r="U18">
        <v>3.8727999999999998</v>
      </c>
      <c r="V18">
        <v>31.921199999999999</v>
      </c>
      <c r="W18">
        <v>23.654800000000002</v>
      </c>
      <c r="X18">
        <v>-12.353400000000001</v>
      </c>
      <c r="Z18">
        <v>5.6551999999999998</v>
      </c>
      <c r="AA18">
        <v>-2.2827000000000002</v>
      </c>
      <c r="AB18">
        <v>-833.46799999999996</v>
      </c>
      <c r="AC18">
        <v>-13.771599999999999</v>
      </c>
      <c r="AD18">
        <v>9.1536000000000008</v>
      </c>
      <c r="AE18">
        <v>2.9531000000000001</v>
      </c>
      <c r="AF18">
        <v>-1.0182</v>
      </c>
      <c r="AG18">
        <v>17.739999999999998</v>
      </c>
      <c r="AH18">
        <v>31.965699999999998</v>
      </c>
      <c r="AI18">
        <v>-233.33330000000001</v>
      </c>
      <c r="AJ18">
        <v>-3.2061000000000002</v>
      </c>
      <c r="AK18">
        <v>14.8779</v>
      </c>
      <c r="AL18">
        <v>23.358799999999999</v>
      </c>
      <c r="AM18">
        <v>-2.6019000000000001</v>
      </c>
      <c r="AN18">
        <v>8.9964999999999993</v>
      </c>
      <c r="AO18">
        <v>2.5640999999999998</v>
      </c>
      <c r="AP18">
        <v>26.3169</v>
      </c>
      <c r="AQ18">
        <v>-5.1825999999999999</v>
      </c>
      <c r="AR18">
        <v>-24.506</v>
      </c>
      <c r="AT18">
        <v>8.3061000000000007</v>
      </c>
      <c r="AU18">
        <v>11.321999999999999</v>
      </c>
      <c r="AV18">
        <v>8.7569999999999997</v>
      </c>
      <c r="AW18">
        <v>2.2473999999999998</v>
      </c>
      <c r="AX18">
        <v>-3.7351000000000001</v>
      </c>
      <c r="AY18">
        <v>-33.929900000000004</v>
      </c>
      <c r="AZ18">
        <v>9.4655000000000005</v>
      </c>
      <c r="BA18">
        <v>13.9543</v>
      </c>
      <c r="BB18">
        <v>-24.218800000000002</v>
      </c>
      <c r="BC18">
        <v>8.4245000000000001</v>
      </c>
      <c r="BD18">
        <v>13.8805</v>
      </c>
      <c r="BE18">
        <v>11.5779</v>
      </c>
      <c r="BF18">
        <v>29.406700000000001</v>
      </c>
      <c r="BG18">
        <v>17.742100000000001</v>
      </c>
      <c r="BH18">
        <v>8.8102999999999998</v>
      </c>
      <c r="BI18">
        <v>2.5611999999999999</v>
      </c>
      <c r="BJ18">
        <v>-12.149800000000001</v>
      </c>
      <c r="BK18">
        <v>1.7618</v>
      </c>
      <c r="BL18">
        <v>19.057500000000001</v>
      </c>
      <c r="BM18">
        <v>32.394399999999997</v>
      </c>
      <c r="BN18">
        <v>14.945399999999999</v>
      </c>
      <c r="BO18">
        <v>20.375499999999999</v>
      </c>
      <c r="BP18">
        <v>16.476900000000001</v>
      </c>
      <c r="BQ18">
        <v>10.016299999999999</v>
      </c>
      <c r="BR18">
        <v>19.352</v>
      </c>
      <c r="BS18">
        <v>-2343.75</v>
      </c>
      <c r="BU18">
        <v>13.820399999999999</v>
      </c>
      <c r="BV18">
        <v>21.028199999999998</v>
      </c>
      <c r="BW18">
        <v>4.7565999999999997</v>
      </c>
      <c r="BX18">
        <v>15.061</v>
      </c>
      <c r="BY18">
        <v>16.721</v>
      </c>
      <c r="BZ18">
        <v>-2.6717</v>
      </c>
      <c r="CA18">
        <v>3.0476999999999999</v>
      </c>
      <c r="CB18">
        <v>-4.2347000000000001</v>
      </c>
      <c r="CC18">
        <v>22.7515</v>
      </c>
      <c r="CD18">
        <v>-28.9071</v>
      </c>
      <c r="CG18">
        <v>-2.1747000000000001</v>
      </c>
      <c r="CH18">
        <v>8.3117999999999999</v>
      </c>
      <c r="CI18">
        <v>0.86929999999999996</v>
      </c>
      <c r="CJ18">
        <v>-110.3609</v>
      </c>
      <c r="CK18">
        <v>13.164999999999999</v>
      </c>
      <c r="CL18">
        <v>2.4447999999999999</v>
      </c>
      <c r="CM18">
        <v>14.131399999999999</v>
      </c>
      <c r="CN18">
        <v>23.644600000000001</v>
      </c>
      <c r="CO18">
        <v>5.2671999999999999</v>
      </c>
      <c r="CP18">
        <v>3.5007999999999999</v>
      </c>
      <c r="CQ18">
        <v>-6.9054000000000002</v>
      </c>
      <c r="CR18">
        <v>-11.3157</v>
      </c>
      <c r="CS18">
        <v>-1.3914</v>
      </c>
      <c r="CT18">
        <v>7.3658000000000001</v>
      </c>
      <c r="CU18">
        <v>15.5868</v>
      </c>
      <c r="CV18">
        <v>-23.905799999999999</v>
      </c>
      <c r="CW18">
        <v>9.9822000000000006</v>
      </c>
      <c r="CX18">
        <v>17.503</v>
      </c>
      <c r="CY18">
        <v>-2.6005000000000003</v>
      </c>
      <c r="CZ18">
        <v>-2.4748999999999999</v>
      </c>
      <c r="DA18">
        <v>-11.597899999999999</v>
      </c>
      <c r="DB18">
        <v>-17.9603</v>
      </c>
      <c r="DC18">
        <v>16.4391</v>
      </c>
      <c r="DD18">
        <v>39.036200000000001</v>
      </c>
      <c r="DE18">
        <v>-30.255099999999999</v>
      </c>
      <c r="DF18">
        <v>5.1924000000000001</v>
      </c>
      <c r="DG18">
        <v>1.5596999999999999</v>
      </c>
      <c r="DH18">
        <v>8.4913000000000007</v>
      </c>
      <c r="DI18">
        <v>16.111499999999999</v>
      </c>
      <c r="DJ18">
        <v>13.3028</v>
      </c>
      <c r="DK18">
        <v>3.6185999999999998</v>
      </c>
      <c r="DL18">
        <v>-14.3674</v>
      </c>
      <c r="DO18">
        <v>-27.375299999999999</v>
      </c>
      <c r="DP18">
        <v>-58.469200000000001</v>
      </c>
      <c r="DQ18">
        <v>-49.571100000000001</v>
      </c>
      <c r="DR18">
        <v>25.061199999999999</v>
      </c>
      <c r="DS18">
        <v>10.301600000000001</v>
      </c>
      <c r="DT18">
        <v>3.8845999999999998</v>
      </c>
      <c r="DU18">
        <v>-6.6742999999999997</v>
      </c>
      <c r="DW18">
        <v>-8.6712000000000007</v>
      </c>
      <c r="DX18">
        <v>29.979199999999999</v>
      </c>
      <c r="DY18">
        <v>53.078000000000003</v>
      </c>
      <c r="DZ18">
        <v>12.566599999999999</v>
      </c>
      <c r="EA18">
        <v>-16.1587</v>
      </c>
      <c r="EB18">
        <v>8.9746000000000006</v>
      </c>
      <c r="EC18">
        <v>-114.05249999999999</v>
      </c>
      <c r="ED18">
        <v>22.807099999999998</v>
      </c>
      <c r="EE18">
        <v>21.087800000000001</v>
      </c>
      <c r="EG18">
        <v>-52.604599999999998</v>
      </c>
      <c r="EH18">
        <v>18.704599999999999</v>
      </c>
      <c r="EI18">
        <v>-15.694599999999999</v>
      </c>
      <c r="EJ18">
        <v>31.918900000000001</v>
      </c>
      <c r="EK18">
        <v>31.918900000000001</v>
      </c>
      <c r="EL18">
        <v>-39.640900000000002</v>
      </c>
      <c r="EM18">
        <v>20.8886</v>
      </c>
      <c r="EN18">
        <v>-12.5334</v>
      </c>
      <c r="EO18">
        <v>-6.5500000000000003E-2</v>
      </c>
      <c r="EP18">
        <v>13.817399999999999</v>
      </c>
      <c r="EQ18">
        <v>-3.3818999999999999</v>
      </c>
      <c r="ER18">
        <v>1.3451</v>
      </c>
      <c r="ES18">
        <v>0.3725</v>
      </c>
      <c r="ET18">
        <v>-9.1123999999999992</v>
      </c>
      <c r="EU18">
        <v>5.7112999999999996</v>
      </c>
      <c r="EV18">
        <v>19.215800000000002</v>
      </c>
      <c r="EW18">
        <v>-4.1809000000000003</v>
      </c>
      <c r="EX18">
        <v>18.9773</v>
      </c>
      <c r="EY18">
        <v>-0.1701</v>
      </c>
      <c r="EZ18">
        <v>6.9179000000000004</v>
      </c>
      <c r="FA18">
        <v>12.351900000000001</v>
      </c>
      <c r="FB18">
        <v>8.6979000000000006</v>
      </c>
      <c r="FC18">
        <v>32.365499999999997</v>
      </c>
      <c r="FD18">
        <v>10.312200000000001</v>
      </c>
      <c r="FE18">
        <v>-8.9921000000000006</v>
      </c>
      <c r="FF18">
        <v>-1.4948000000000001</v>
      </c>
      <c r="FG18">
        <v>26.039200000000001</v>
      </c>
      <c r="FH18">
        <v>8.8772000000000002</v>
      </c>
      <c r="FI18">
        <v>10.4779</v>
      </c>
      <c r="FJ18">
        <v>-54.623199999999997</v>
      </c>
      <c r="FK18">
        <v>57.413400000000003</v>
      </c>
      <c r="FL18">
        <v>-3.17</v>
      </c>
      <c r="FM18">
        <v>34.112299999999998</v>
      </c>
      <c r="FN18">
        <v>11.075699999999999</v>
      </c>
      <c r="FO18">
        <v>31.433299999999999</v>
      </c>
      <c r="FP18">
        <v>21.026700000000002</v>
      </c>
      <c r="FQ18">
        <v>2.7753000000000001</v>
      </c>
      <c r="FR18">
        <v>-64.031899999999993</v>
      </c>
      <c r="FS18">
        <v>0.1195</v>
      </c>
      <c r="FT18">
        <v>0.1195</v>
      </c>
      <c r="FU18">
        <v>0.1038</v>
      </c>
      <c r="FV18">
        <v>1.4774</v>
      </c>
      <c r="FW18">
        <v>1.9266999999999999</v>
      </c>
      <c r="FX18">
        <v>1.1938</v>
      </c>
      <c r="FY18">
        <v>1.1938</v>
      </c>
      <c r="FZ18">
        <v>-0.78169999999999995</v>
      </c>
      <c r="GA18">
        <v>6.1772</v>
      </c>
      <c r="GB18">
        <v>-8.2837999999999994</v>
      </c>
      <c r="GC18">
        <v>24.347899999999999</v>
      </c>
      <c r="GD18">
        <v>-2.8509000000000002</v>
      </c>
      <c r="GE18">
        <v>12.666</v>
      </c>
      <c r="GF18">
        <v>-6.4795999999999996</v>
      </c>
      <c r="GG18">
        <v>9.9238999999999997</v>
      </c>
      <c r="GH18">
        <v>50.690800000000003</v>
      </c>
      <c r="GJ18">
        <v>-181.4744</v>
      </c>
      <c r="GK18">
        <v>16.717099999999999</v>
      </c>
      <c r="GL18">
        <v>-0.59770000000000001</v>
      </c>
      <c r="GM18">
        <v>-0.747</v>
      </c>
      <c r="GN18">
        <v>1.2636000000000001</v>
      </c>
      <c r="GO18">
        <v>-2.7267999999999999</v>
      </c>
      <c r="GP18">
        <v>13.8385</v>
      </c>
      <c r="GQ18">
        <v>-348.99380000000002</v>
      </c>
      <c r="GR18">
        <v>20.754799999999999</v>
      </c>
      <c r="GS18">
        <v>10.5327</v>
      </c>
      <c r="GT18">
        <v>3.9468000000000001</v>
      </c>
      <c r="GU18">
        <v>-68.584999999999994</v>
      </c>
      <c r="GV18">
        <v>-10.7994</v>
      </c>
      <c r="GW18">
        <v>27.0273</v>
      </c>
      <c r="GX18">
        <v>23.699200000000001</v>
      </c>
      <c r="GY18">
        <v>-4.9579000000000004</v>
      </c>
      <c r="HA18">
        <v>8.5236999999999998</v>
      </c>
      <c r="HB18">
        <v>-3.0314000000000001</v>
      </c>
      <c r="HC18">
        <v>7.0307000000000004</v>
      </c>
      <c r="HD18">
        <v>11.0419</v>
      </c>
      <c r="HE18">
        <v>-16.1828</v>
      </c>
      <c r="HF18">
        <v>19.612100000000002</v>
      </c>
      <c r="HG18">
        <v>32.727899999999998</v>
      </c>
      <c r="HH18">
        <v>7.9309000000000003</v>
      </c>
      <c r="HI18">
        <v>-4.0262000000000002</v>
      </c>
      <c r="HJ18">
        <v>35.532899999999998</v>
      </c>
      <c r="HK18">
        <v>0.88339999999999996</v>
      </c>
      <c r="HL18">
        <v>33.853999999999999</v>
      </c>
      <c r="HM18">
        <v>19.8794</v>
      </c>
      <c r="HO18">
        <v>4.3087</v>
      </c>
      <c r="HP18">
        <v>32.012500000000003</v>
      </c>
      <c r="HQ18">
        <v>-170.1045</v>
      </c>
      <c r="HR18">
        <v>-0.48899999999999999</v>
      </c>
      <c r="HS18">
        <v>6.7571000000000003</v>
      </c>
      <c r="HT18">
        <v>15.350899999999999</v>
      </c>
      <c r="HU18">
        <v>6.4576000000000002</v>
      </c>
      <c r="HW18">
        <v>14.905799999999999</v>
      </c>
      <c r="HX18">
        <v>-23.308299999999999</v>
      </c>
      <c r="HY18">
        <v>21.740200000000002</v>
      </c>
      <c r="HZ18">
        <v>44.400199999999998</v>
      </c>
      <c r="IA18">
        <v>3.0969000000000002</v>
      </c>
      <c r="IB18">
        <v>54.877000000000002</v>
      </c>
      <c r="IC18">
        <v>16.097300000000001</v>
      </c>
      <c r="ID18">
        <v>-5.7399000000000004</v>
      </c>
      <c r="IE18">
        <v>1.8002</v>
      </c>
      <c r="IF18">
        <v>13.9549</v>
      </c>
      <c r="IG18">
        <v>3.7560000000000002</v>
      </c>
      <c r="IH18">
        <v>6.7431999999999999</v>
      </c>
      <c r="II18">
        <v>-16.1509</v>
      </c>
      <c r="IJ18">
        <v>5.2032999999999996</v>
      </c>
      <c r="IK18">
        <v>-6.6516999999999999</v>
      </c>
      <c r="IN18">
        <v>-7.0419999999999998</v>
      </c>
      <c r="IO18">
        <v>-1.8845000000000001</v>
      </c>
      <c r="IP18">
        <v>-36.968400000000003</v>
      </c>
      <c r="IQ18">
        <v>5.4356999999999998</v>
      </c>
      <c r="IR18">
        <v>-4.8821000000000003</v>
      </c>
      <c r="IS18">
        <v>5.3231000000000002</v>
      </c>
      <c r="IT18">
        <v>-0.26290000000000002</v>
      </c>
      <c r="IU18">
        <v>15.850899999999999</v>
      </c>
      <c r="IV18">
        <v>-22.156500000000001</v>
      </c>
      <c r="IW18">
        <v>4.6485000000000003</v>
      </c>
      <c r="IX18">
        <v>0.34549999999999997</v>
      </c>
      <c r="IY18">
        <v>15.212</v>
      </c>
      <c r="IZ18">
        <v>-2.5314000000000001</v>
      </c>
      <c r="JB18">
        <v>20.2028</v>
      </c>
      <c r="JC18">
        <v>-26.8995</v>
      </c>
      <c r="JD18">
        <v>8.9996000000000009</v>
      </c>
      <c r="JE18">
        <v>4.4173</v>
      </c>
      <c r="JF18">
        <v>4.4173</v>
      </c>
      <c r="JG18">
        <v>-7.9484000000000004</v>
      </c>
      <c r="JH18">
        <v>23.568200000000001</v>
      </c>
      <c r="JI18">
        <v>36.950899999999997</v>
      </c>
      <c r="JJ18">
        <v>29.308599999999998</v>
      </c>
      <c r="JK18">
        <v>-13.209300000000001</v>
      </c>
      <c r="JL18">
        <v>4.7315000000000005</v>
      </c>
      <c r="JN18">
        <v>-14.458299999999999</v>
      </c>
      <c r="JO18">
        <v>10.8408</v>
      </c>
      <c r="JP18">
        <v>-6.1100000000000002E-2</v>
      </c>
      <c r="JQ18">
        <v>13.386200000000001</v>
      </c>
      <c r="JR18">
        <v>5.3144</v>
      </c>
      <c r="JS18">
        <v>-3.2143999999999999</v>
      </c>
      <c r="JT18">
        <v>-6.4901999999999997</v>
      </c>
      <c r="JU18">
        <v>-3.6499999999999998E-2</v>
      </c>
      <c r="JV18">
        <v>10.8355</v>
      </c>
      <c r="JX18">
        <v>6.2107000000000001</v>
      </c>
      <c r="JY18">
        <v>13.164300000000001</v>
      </c>
      <c r="JZ18">
        <v>-10.5108</v>
      </c>
      <c r="KA18">
        <v>53.331600000000002</v>
      </c>
      <c r="KC18">
        <v>26.9892</v>
      </c>
      <c r="KD18">
        <v>2.8445999999999998</v>
      </c>
      <c r="KE18">
        <v>7.3982999999999999</v>
      </c>
      <c r="KF18">
        <v>4.1534000000000004</v>
      </c>
      <c r="KG18">
        <v>7.2984999999999998</v>
      </c>
      <c r="KH18">
        <v>6.6672000000000002</v>
      </c>
      <c r="KI18">
        <v>-1.9194</v>
      </c>
      <c r="KJ18">
        <v>-8.4849999999999994</v>
      </c>
      <c r="KK18">
        <v>21.673400000000001</v>
      </c>
      <c r="KL18">
        <v>-9.4669000000000008</v>
      </c>
      <c r="KM18">
        <v>1.9762</v>
      </c>
      <c r="KN18">
        <v>-2.6778</v>
      </c>
      <c r="KO18">
        <v>12.665900000000001</v>
      </c>
      <c r="KP18">
        <v>49.943899999999999</v>
      </c>
      <c r="KQ18">
        <v>20.915099999999999</v>
      </c>
      <c r="KR18">
        <v>-73.138099999999994</v>
      </c>
      <c r="KS18">
        <v>29.095099999999999</v>
      </c>
      <c r="KT18">
        <v>-2.7511000000000001</v>
      </c>
      <c r="KU18">
        <v>-17.052299999999999</v>
      </c>
      <c r="KV18">
        <v>-0.3483</v>
      </c>
      <c r="KW18">
        <v>-8.5420999999999996</v>
      </c>
      <c r="KX18">
        <v>4.0082000000000004</v>
      </c>
      <c r="KY18">
        <v>25.960899999999999</v>
      </c>
      <c r="KZ18">
        <v>17.8325</v>
      </c>
      <c r="LA18">
        <v>-6.1269999999999998</v>
      </c>
      <c r="LC18">
        <v>-0.28860000000000002</v>
      </c>
      <c r="LD18">
        <v>6.4698000000000002</v>
      </c>
      <c r="LE18">
        <v>-228.88890000000001</v>
      </c>
      <c r="LF18">
        <v>-25.272400000000001</v>
      </c>
      <c r="LG18">
        <v>5.3140999999999998</v>
      </c>
      <c r="LH18">
        <v>14.2857</v>
      </c>
      <c r="LI18">
        <v>-1.8691</v>
      </c>
      <c r="LJ18">
        <v>10.123200000000001</v>
      </c>
      <c r="LK18">
        <v>3.2963</v>
      </c>
      <c r="LL18">
        <v>13.129</v>
      </c>
      <c r="LM18">
        <v>18.0152</v>
      </c>
      <c r="LO18">
        <v>-10.951700000000001</v>
      </c>
      <c r="LP18">
        <v>3.1713</v>
      </c>
      <c r="LQ18">
        <v>1.1952</v>
      </c>
      <c r="LR18">
        <v>6.3198999999999996</v>
      </c>
      <c r="LS18">
        <v>7.6482999999999999</v>
      </c>
      <c r="LT18">
        <v>23.7986</v>
      </c>
      <c r="LU18">
        <v>26.768899999999999</v>
      </c>
      <c r="LV18">
        <v>0.42009999999999997</v>
      </c>
      <c r="LW18">
        <v>17.178999999999998</v>
      </c>
      <c r="LX18">
        <v>1.5611000000000002</v>
      </c>
      <c r="LY18">
        <v>13.403</v>
      </c>
      <c r="LZ18">
        <v>-24.589700000000001</v>
      </c>
      <c r="MA18">
        <v>13.4725</v>
      </c>
      <c r="MB18">
        <v>20.306100000000001</v>
      </c>
      <c r="MC18">
        <v>49.130800000000001</v>
      </c>
      <c r="MD18">
        <v>9.0449999999999999</v>
      </c>
      <c r="MF18">
        <v>1.8719999999999999</v>
      </c>
      <c r="MG18">
        <v>13.326700000000001</v>
      </c>
      <c r="MI18">
        <v>14.0288</v>
      </c>
      <c r="MJ18">
        <v>31.831199999999999</v>
      </c>
      <c r="MK18">
        <v>6.4607999999999999</v>
      </c>
      <c r="ML18">
        <v>17.235499999999998</v>
      </c>
      <c r="MM18">
        <v>9.3645999999999994</v>
      </c>
      <c r="MN18">
        <v>-3.4276</v>
      </c>
      <c r="MP18">
        <v>11.612400000000001</v>
      </c>
      <c r="MQ18">
        <v>34.242699999999999</v>
      </c>
      <c r="MR18">
        <v>10.681000000000001</v>
      </c>
      <c r="MS18">
        <v>43.224400000000003</v>
      </c>
      <c r="MT18">
        <v>38.130000000000003</v>
      </c>
      <c r="MU18">
        <v>5.4466000000000001</v>
      </c>
      <c r="MV18">
        <v>4.6876999999999995</v>
      </c>
      <c r="MX18">
        <v>9.7042999999999999</v>
      </c>
      <c r="MY18">
        <v>-3.0305</v>
      </c>
      <c r="MZ18">
        <v>-30.180800000000001</v>
      </c>
      <c r="NA18">
        <v>2.5122</v>
      </c>
      <c r="NB18">
        <v>-9.0625999999999998</v>
      </c>
      <c r="NC18">
        <v>7.016</v>
      </c>
      <c r="ND18">
        <v>4.5616000000000003</v>
      </c>
      <c r="NE18">
        <v>30.826599999999999</v>
      </c>
      <c r="NF18">
        <v>-35.129800000000003</v>
      </c>
      <c r="NG18">
        <v>-4.8623000000000003</v>
      </c>
      <c r="NH18">
        <v>16.495999999999999</v>
      </c>
      <c r="NI18">
        <v>18.694400000000002</v>
      </c>
      <c r="NJ18">
        <v>25.682200000000002</v>
      </c>
      <c r="NK18">
        <v>14.9047</v>
      </c>
    </row>
    <row r="19" spans="1:375" x14ac:dyDescent="0.25">
      <c r="A19" s="2"/>
      <c r="C19">
        <v>30.302099999999999</v>
      </c>
      <c r="D19">
        <v>-27.820599999999999</v>
      </c>
      <c r="E19">
        <v>15.5159</v>
      </c>
      <c r="F19">
        <v>11.7546</v>
      </c>
      <c r="G19">
        <v>-13.571899999999999</v>
      </c>
      <c r="H19">
        <v>29.418299999999999</v>
      </c>
      <c r="I19">
        <v>15.5227</v>
      </c>
      <c r="J19">
        <v>-8.9207999999999998</v>
      </c>
      <c r="K19">
        <v>15.664199999999999</v>
      </c>
      <c r="L19">
        <v>3.0044</v>
      </c>
      <c r="M19">
        <v>47.3947</v>
      </c>
      <c r="N19">
        <v>12.414</v>
      </c>
      <c r="O19">
        <v>8.7687000000000008</v>
      </c>
      <c r="P19">
        <v>11.485200000000001</v>
      </c>
      <c r="Q19">
        <v>15.5496</v>
      </c>
      <c r="R19">
        <v>4.1806999999999999</v>
      </c>
      <c r="S19">
        <v>35.607999999999997</v>
      </c>
      <c r="T19">
        <v>39.253100000000003</v>
      </c>
      <c r="U19">
        <v>5.0593000000000004</v>
      </c>
      <c r="V19">
        <v>29.2697</v>
      </c>
      <c r="W19">
        <v>25.0931</v>
      </c>
      <c r="X19">
        <v>-7.1451000000000002</v>
      </c>
      <c r="Z19">
        <v>6.6668000000000003</v>
      </c>
      <c r="AA19">
        <v>-2.7530999999999999</v>
      </c>
      <c r="AB19">
        <v>-660.8433</v>
      </c>
      <c r="AC19">
        <v>-18.671700000000001</v>
      </c>
      <c r="AD19">
        <v>17.997800000000002</v>
      </c>
      <c r="AE19">
        <v>4.3624000000000001</v>
      </c>
      <c r="AF19">
        <v>3.3666</v>
      </c>
      <c r="AG19">
        <v>20.488800000000001</v>
      </c>
      <c r="AH19">
        <v>26.8337</v>
      </c>
      <c r="AI19">
        <v>-239.5574</v>
      </c>
      <c r="AJ19">
        <v>-22.4436</v>
      </c>
      <c r="AK19">
        <v>13.568300000000001</v>
      </c>
      <c r="AL19">
        <v>18.925899999999999</v>
      </c>
      <c r="AM19">
        <v>-18.027899999999999</v>
      </c>
      <c r="AN19">
        <v>3.0489999999999999</v>
      </c>
      <c r="AO19">
        <v>4.4752000000000001</v>
      </c>
      <c r="AP19">
        <v>20.914899999999999</v>
      </c>
      <c r="AQ19">
        <v>4.9295999999999998</v>
      </c>
      <c r="AR19">
        <v>-25.39</v>
      </c>
      <c r="AT19">
        <v>8.4772999999999996</v>
      </c>
      <c r="AU19">
        <v>12.734400000000001</v>
      </c>
      <c r="AV19">
        <v>-0.33610000000000001</v>
      </c>
      <c r="AW19">
        <v>6.9961000000000002</v>
      </c>
      <c r="AX19">
        <v>-1.2866</v>
      </c>
      <c r="AY19">
        <v>-36.920499999999997</v>
      </c>
      <c r="AZ19">
        <v>12.8855</v>
      </c>
      <c r="BA19">
        <v>33.5383</v>
      </c>
      <c r="BB19">
        <v>-9.2786000000000008</v>
      </c>
      <c r="BC19">
        <v>7.7698</v>
      </c>
      <c r="BD19">
        <v>13.3035</v>
      </c>
      <c r="BE19">
        <v>9.1732999999999993</v>
      </c>
      <c r="BF19">
        <v>26.507100000000001</v>
      </c>
      <c r="BG19">
        <v>21.381699999999999</v>
      </c>
      <c r="BH19">
        <v>6.593</v>
      </c>
      <c r="BI19">
        <v>1.5270999999999999</v>
      </c>
      <c r="BJ19">
        <v>-7.6714000000000002</v>
      </c>
      <c r="BK19">
        <v>11.4091</v>
      </c>
      <c r="BL19">
        <v>20.658300000000001</v>
      </c>
      <c r="BM19">
        <v>28.9191</v>
      </c>
      <c r="BN19">
        <v>24.165199999999999</v>
      </c>
      <c r="BO19">
        <v>16.1814</v>
      </c>
      <c r="BP19">
        <v>21.397200000000002</v>
      </c>
      <c r="BQ19">
        <v>8.4420999999999999</v>
      </c>
      <c r="BR19">
        <v>18.6648</v>
      </c>
      <c r="BS19">
        <v>-13.939299999999999</v>
      </c>
      <c r="BU19">
        <v>12.5375</v>
      </c>
      <c r="BV19">
        <v>23.691400000000002</v>
      </c>
      <c r="BW19">
        <v>4.7952000000000004</v>
      </c>
      <c r="BX19">
        <v>20.030799999999999</v>
      </c>
      <c r="BY19">
        <v>15.5174</v>
      </c>
      <c r="BZ19">
        <v>11.1684</v>
      </c>
      <c r="CA19">
        <v>-2.8120000000000003</v>
      </c>
      <c r="CB19">
        <v>3.0463</v>
      </c>
      <c r="CC19">
        <v>25.3963</v>
      </c>
      <c r="CD19">
        <v>-56.3491</v>
      </c>
      <c r="CG19">
        <v>24.570399999999999</v>
      </c>
      <c r="CH19">
        <v>8.9785000000000004</v>
      </c>
      <c r="CI19">
        <v>2.1297000000000001</v>
      </c>
      <c r="CJ19">
        <v>-33.1297</v>
      </c>
      <c r="CK19">
        <v>13.4094</v>
      </c>
      <c r="CL19">
        <v>3.1173000000000002</v>
      </c>
      <c r="CM19">
        <v>14.1167</v>
      </c>
      <c r="CN19">
        <v>7.2355999999999998</v>
      </c>
      <c r="CO19">
        <v>9.1545000000000005</v>
      </c>
      <c r="CP19">
        <v>4.5617000000000001</v>
      </c>
      <c r="CQ19">
        <v>-5.5143000000000004</v>
      </c>
      <c r="CR19">
        <v>5.1913999999999998</v>
      </c>
      <c r="CS19">
        <v>5.0624000000000002</v>
      </c>
      <c r="CT19">
        <v>5.5137</v>
      </c>
      <c r="CU19">
        <v>30.067799999999998</v>
      </c>
      <c r="CV19">
        <v>-23.210899999999999</v>
      </c>
      <c r="CW19">
        <v>8.0701000000000001</v>
      </c>
      <c r="CX19">
        <v>19.684699999999999</v>
      </c>
      <c r="CY19">
        <v>-9.7677999999999994</v>
      </c>
      <c r="CZ19">
        <v>0.60670000000000002</v>
      </c>
      <c r="DA19">
        <v>-20.819900000000001</v>
      </c>
      <c r="DB19">
        <v>29.5322</v>
      </c>
      <c r="DC19">
        <v>12.4343</v>
      </c>
      <c r="DD19">
        <v>38.914999999999999</v>
      </c>
      <c r="DE19">
        <v>-14.470499999999999</v>
      </c>
      <c r="DF19">
        <v>6.5008999999999997</v>
      </c>
      <c r="DG19">
        <v>2.7320000000000002</v>
      </c>
      <c r="DH19">
        <v>17.465199999999999</v>
      </c>
      <c r="DI19">
        <v>13.9579</v>
      </c>
      <c r="DJ19">
        <v>-28.774899999999999</v>
      </c>
      <c r="DK19">
        <v>5.0044000000000004</v>
      </c>
      <c r="DL19">
        <v>-5.3255999999999997</v>
      </c>
      <c r="DO19">
        <v>-14.3165</v>
      </c>
      <c r="DP19">
        <v>-101.5954</v>
      </c>
      <c r="DQ19">
        <v>-32.398699999999998</v>
      </c>
      <c r="DR19">
        <v>24.025400000000001</v>
      </c>
      <c r="DS19">
        <v>10.085100000000001</v>
      </c>
      <c r="DT19">
        <v>6.0392000000000001</v>
      </c>
      <c r="DU19">
        <v>-1.7582</v>
      </c>
      <c r="DW19">
        <v>10.6929</v>
      </c>
      <c r="DX19">
        <v>29.6935</v>
      </c>
      <c r="DY19">
        <v>59.781100000000002</v>
      </c>
      <c r="DZ19">
        <v>12.773400000000001</v>
      </c>
      <c r="EA19">
        <v>3.1745999999999999</v>
      </c>
      <c r="EB19">
        <v>11.633900000000001</v>
      </c>
      <c r="ED19">
        <v>27.1648</v>
      </c>
      <c r="EE19">
        <v>24.7681</v>
      </c>
      <c r="EG19">
        <v>-54.335900000000002</v>
      </c>
      <c r="EH19">
        <v>22.113499999999998</v>
      </c>
      <c r="EI19">
        <v>-32.489100000000001</v>
      </c>
      <c r="EJ19">
        <v>32.606400000000001</v>
      </c>
      <c r="EK19">
        <v>32.606400000000001</v>
      </c>
      <c r="EL19">
        <v>-195.16970000000001</v>
      </c>
      <c r="EM19">
        <v>25.529599999999999</v>
      </c>
      <c r="EN19">
        <v>-1.6337999999999999</v>
      </c>
      <c r="EO19">
        <v>-2.1621999999999999</v>
      </c>
      <c r="EP19">
        <v>9.1270000000000007</v>
      </c>
      <c r="EQ19">
        <v>7.0130999999999997</v>
      </c>
      <c r="ER19">
        <v>2.0028999999999999</v>
      </c>
      <c r="ES19">
        <v>0.45739999999999997</v>
      </c>
      <c r="ET19">
        <v>-1.7225999999999999</v>
      </c>
      <c r="EU19">
        <v>9.1677999999999997</v>
      </c>
      <c r="EV19">
        <v>-30.7211</v>
      </c>
      <c r="EW19">
        <v>-4.4118000000000004</v>
      </c>
      <c r="EX19">
        <v>24.778400000000001</v>
      </c>
      <c r="EY19">
        <v>-3.2168999999999999</v>
      </c>
      <c r="EZ19">
        <v>2.3155000000000001</v>
      </c>
      <c r="FA19">
        <v>9.2568000000000001</v>
      </c>
      <c r="FB19">
        <v>9.6031999999999993</v>
      </c>
      <c r="FC19">
        <v>37.941899999999997</v>
      </c>
      <c r="FD19">
        <v>17.9941</v>
      </c>
      <c r="FE19">
        <v>7.0389999999999997</v>
      </c>
      <c r="FF19">
        <v>0.39860000000000001</v>
      </c>
      <c r="FG19">
        <v>50.704500000000003</v>
      </c>
      <c r="FH19">
        <v>11.2805</v>
      </c>
      <c r="FI19">
        <v>11.8041</v>
      </c>
      <c r="FJ19">
        <v>9.1300000000000006E-2</v>
      </c>
      <c r="FK19">
        <v>12.6424</v>
      </c>
      <c r="FL19">
        <v>2.7359</v>
      </c>
      <c r="FM19">
        <v>38.435400000000001</v>
      </c>
      <c r="FN19">
        <v>10.526899999999999</v>
      </c>
      <c r="FO19">
        <v>37.074300000000001</v>
      </c>
      <c r="FP19">
        <v>22.6633</v>
      </c>
      <c r="FQ19">
        <v>7.0960999999999999</v>
      </c>
      <c r="FR19">
        <v>-43.920400000000001</v>
      </c>
      <c r="FS19">
        <v>1.2746999999999999</v>
      </c>
      <c r="FT19">
        <v>1.2746999999999999</v>
      </c>
      <c r="FU19">
        <v>3.1051000000000002</v>
      </c>
      <c r="FV19">
        <v>2.8096999999999999</v>
      </c>
      <c r="FW19">
        <v>4.0415000000000001</v>
      </c>
      <c r="FX19">
        <v>6.7900000000000002E-2</v>
      </c>
      <c r="FY19">
        <v>6.7900000000000002E-2</v>
      </c>
      <c r="FZ19">
        <v>77.127399999999994</v>
      </c>
      <c r="GA19">
        <v>9.11</v>
      </c>
      <c r="GB19">
        <v>-0.1074</v>
      </c>
      <c r="GC19">
        <v>27.6904</v>
      </c>
      <c r="GD19">
        <v>-4.1276999999999999</v>
      </c>
      <c r="GE19">
        <v>18.419499999999999</v>
      </c>
      <c r="GF19">
        <v>-10.044</v>
      </c>
      <c r="GG19">
        <v>9.2745999999999995</v>
      </c>
      <c r="GH19">
        <v>52.410800000000002</v>
      </c>
      <c r="GJ19">
        <v>-189.63140000000001</v>
      </c>
      <c r="GK19">
        <v>13.686299999999999</v>
      </c>
      <c r="GL19">
        <v>10.084199999999999</v>
      </c>
      <c r="GM19">
        <v>20.777000000000001</v>
      </c>
      <c r="GN19">
        <v>0.43430000000000002</v>
      </c>
      <c r="GO19">
        <v>-0.77090000000000003</v>
      </c>
      <c r="GP19">
        <v>13.5952</v>
      </c>
      <c r="GQ19">
        <v>-57.096899999999998</v>
      </c>
      <c r="GR19">
        <v>16.5869</v>
      </c>
      <c r="GS19">
        <v>12.3264</v>
      </c>
      <c r="GT19">
        <v>6.9557000000000002</v>
      </c>
      <c r="GV19">
        <v>-18.371700000000001</v>
      </c>
      <c r="GW19">
        <v>24.798500000000001</v>
      </c>
      <c r="GX19">
        <v>27.275700000000001</v>
      </c>
      <c r="GY19">
        <v>-55.142800000000001</v>
      </c>
      <c r="HA19">
        <v>20.918700000000001</v>
      </c>
      <c r="HB19">
        <v>9.1808999999999994</v>
      </c>
      <c r="HC19">
        <v>19.296099999999999</v>
      </c>
      <c r="HD19">
        <v>4.6047000000000002</v>
      </c>
      <c r="HE19">
        <v>-3.1352000000000002</v>
      </c>
      <c r="HF19">
        <v>24.73</v>
      </c>
      <c r="HG19">
        <v>31.931799999999999</v>
      </c>
      <c r="HH19">
        <v>17.317900000000002</v>
      </c>
      <c r="HI19">
        <v>3.4298999999999999</v>
      </c>
      <c r="HJ19">
        <v>34.751600000000003</v>
      </c>
      <c r="HK19">
        <v>13.5588</v>
      </c>
      <c r="HL19">
        <v>16.711400000000001</v>
      </c>
      <c r="HM19">
        <v>-29.640999999999998</v>
      </c>
      <c r="HO19">
        <v>8.4175000000000004</v>
      </c>
      <c r="HP19">
        <v>34.654000000000003</v>
      </c>
      <c r="HQ19">
        <v>-144.35480000000001</v>
      </c>
      <c r="HR19">
        <v>4.6367000000000003</v>
      </c>
      <c r="HS19">
        <v>7.9782999999999999</v>
      </c>
      <c r="HT19">
        <v>18.650400000000001</v>
      </c>
      <c r="HU19">
        <v>6.9108000000000001</v>
      </c>
      <c r="HW19">
        <v>17.1371</v>
      </c>
      <c r="HX19">
        <v>-31.6462</v>
      </c>
      <c r="HY19">
        <v>21.280899999999999</v>
      </c>
      <c r="HZ19">
        <v>37.374400000000001</v>
      </c>
      <c r="IA19">
        <v>2.7223000000000002</v>
      </c>
      <c r="IB19">
        <v>57.2119</v>
      </c>
      <c r="IC19">
        <v>20.282399999999999</v>
      </c>
      <c r="ID19">
        <v>1.3515999999999999</v>
      </c>
      <c r="IE19">
        <v>2.6577000000000002</v>
      </c>
      <c r="IF19">
        <v>15.3043</v>
      </c>
      <c r="IG19">
        <v>13.9503</v>
      </c>
      <c r="IH19">
        <v>7.8682999999999996</v>
      </c>
      <c r="II19">
        <v>-20.128299999999999</v>
      </c>
      <c r="IJ19">
        <v>3.6631999999999998</v>
      </c>
      <c r="IK19">
        <v>9.8012999999999995</v>
      </c>
      <c r="IN19">
        <v>-8.6519999999999992</v>
      </c>
      <c r="IO19">
        <v>5.2904</v>
      </c>
      <c r="IP19">
        <v>21.354800000000001</v>
      </c>
      <c r="IQ19">
        <v>-4.42</v>
      </c>
      <c r="IR19">
        <v>5.0941000000000001</v>
      </c>
      <c r="IS19">
        <v>5.6751000000000005</v>
      </c>
      <c r="IT19">
        <v>3.8529</v>
      </c>
      <c r="IU19">
        <v>13.333600000000001</v>
      </c>
      <c r="IV19">
        <v>-24.538699999999999</v>
      </c>
      <c r="IW19">
        <v>4.9222999999999999</v>
      </c>
      <c r="IX19">
        <v>11.049200000000001</v>
      </c>
      <c r="IY19">
        <v>15.031599999999999</v>
      </c>
      <c r="IZ19">
        <v>2.9342000000000001</v>
      </c>
      <c r="JB19">
        <v>21.094000000000001</v>
      </c>
      <c r="JC19">
        <v>-30.345400000000001</v>
      </c>
      <c r="JD19">
        <v>6.4189999999999996</v>
      </c>
      <c r="JE19">
        <v>5.9945000000000004</v>
      </c>
      <c r="JF19">
        <v>5.9945000000000004</v>
      </c>
      <c r="JG19">
        <v>20.349599999999999</v>
      </c>
      <c r="JH19">
        <v>25.973400000000002</v>
      </c>
      <c r="JI19">
        <v>37.246099999999998</v>
      </c>
      <c r="JJ19">
        <v>28.062200000000001</v>
      </c>
      <c r="JK19">
        <v>-8.2542000000000009</v>
      </c>
      <c r="JL19">
        <v>1.6400000000000001</v>
      </c>
      <c r="JN19">
        <v>-1.1354</v>
      </c>
      <c r="JO19">
        <v>16.021999999999998</v>
      </c>
      <c r="JP19">
        <v>-1.7059</v>
      </c>
      <c r="JQ19">
        <v>47.165100000000002</v>
      </c>
      <c r="JR19">
        <v>6.2676999999999996</v>
      </c>
      <c r="JS19">
        <v>-3.8161</v>
      </c>
      <c r="JT19">
        <v>6.1124000000000001</v>
      </c>
      <c r="JU19">
        <v>2.0737000000000001</v>
      </c>
      <c r="JV19">
        <v>9.2812000000000001</v>
      </c>
      <c r="JX19">
        <v>15.538399999999999</v>
      </c>
      <c r="JY19">
        <v>12.447900000000001</v>
      </c>
      <c r="KA19">
        <v>51.010599999999997</v>
      </c>
      <c r="KC19">
        <v>26.8979</v>
      </c>
      <c r="KD19">
        <v>3.6665999999999999</v>
      </c>
      <c r="KE19">
        <v>9.4871999999999996</v>
      </c>
      <c r="KF19">
        <v>4.9058000000000002</v>
      </c>
      <c r="KG19">
        <v>-5.2083000000000004</v>
      </c>
      <c r="KH19">
        <v>13.9953</v>
      </c>
      <c r="KI19">
        <v>14.976800000000001</v>
      </c>
      <c r="KJ19">
        <v>-0.3034</v>
      </c>
      <c r="KK19">
        <v>21.972999999999999</v>
      </c>
      <c r="KL19">
        <v>1.8285</v>
      </c>
      <c r="KM19">
        <v>1.9590999999999998</v>
      </c>
      <c r="KN19">
        <v>5.0454999999999997</v>
      </c>
      <c r="KO19">
        <v>4.1284000000000001</v>
      </c>
      <c r="KP19">
        <v>39.502499999999998</v>
      </c>
      <c r="KQ19">
        <v>23.078900000000001</v>
      </c>
      <c r="KR19">
        <v>16.8141</v>
      </c>
      <c r="KT19">
        <v>5.8346999999999998</v>
      </c>
      <c r="KU19">
        <v>13.8011</v>
      </c>
      <c r="KV19">
        <v>1.4077999999999999</v>
      </c>
      <c r="KW19">
        <v>-5.7811000000000003</v>
      </c>
      <c r="KX19">
        <v>3.7084000000000001</v>
      </c>
      <c r="KY19">
        <v>24.439699999999998</v>
      </c>
      <c r="KZ19">
        <v>18.114999999999998</v>
      </c>
      <c r="LA19">
        <v>-15.603400000000001</v>
      </c>
      <c r="LC19">
        <v>14.4443</v>
      </c>
      <c r="LD19">
        <v>7.0278999999999998</v>
      </c>
      <c r="LE19">
        <v>-377.56650000000002</v>
      </c>
      <c r="LF19">
        <v>-33.042299999999997</v>
      </c>
      <c r="LG19">
        <v>5.1920000000000002</v>
      </c>
      <c r="LH19">
        <v>14.2768</v>
      </c>
      <c r="LI19">
        <v>-12.197800000000001</v>
      </c>
      <c r="LJ19">
        <v>12.181900000000001</v>
      </c>
      <c r="LK19">
        <v>-6.5730000000000004</v>
      </c>
      <c r="LL19">
        <v>12.7966</v>
      </c>
      <c r="LM19">
        <v>20.946899999999999</v>
      </c>
      <c r="LO19">
        <v>14.5642</v>
      </c>
      <c r="LP19">
        <v>1.5849</v>
      </c>
      <c r="LQ19">
        <v>1.6547000000000001</v>
      </c>
      <c r="LR19">
        <v>7.9344999999999999</v>
      </c>
      <c r="LS19">
        <v>5.4541000000000004</v>
      </c>
      <c r="LT19">
        <v>31.575199999999999</v>
      </c>
      <c r="LU19">
        <v>34.893599999999999</v>
      </c>
      <c r="LV19">
        <v>-7.0831999999999997</v>
      </c>
      <c r="LW19">
        <v>16.702500000000001</v>
      </c>
      <c r="LX19">
        <v>7.8337000000000003</v>
      </c>
      <c r="LY19">
        <v>10.454800000000001</v>
      </c>
      <c r="LZ19">
        <v>-10.5647</v>
      </c>
      <c r="MA19">
        <v>8.9649999999999999</v>
      </c>
      <c r="MB19">
        <v>-27.075199999999999</v>
      </c>
      <c r="MC19">
        <v>32.6038</v>
      </c>
      <c r="MD19">
        <v>14.7287</v>
      </c>
      <c r="MF19">
        <v>-0.88660000000000005</v>
      </c>
      <c r="MG19">
        <v>13.9285</v>
      </c>
      <c r="MI19">
        <v>6.8094999999999999</v>
      </c>
      <c r="MJ19">
        <v>30.3413</v>
      </c>
      <c r="MK19">
        <v>4.7879000000000005</v>
      </c>
      <c r="ML19">
        <v>16.080400000000001</v>
      </c>
      <c r="MM19">
        <v>13.506</v>
      </c>
      <c r="MN19">
        <v>-11.517799999999999</v>
      </c>
      <c r="MP19">
        <v>22.990500000000001</v>
      </c>
      <c r="MQ19">
        <v>36.758499999999998</v>
      </c>
      <c r="MR19">
        <v>12.251899999999999</v>
      </c>
      <c r="MS19">
        <v>36.089100000000002</v>
      </c>
      <c r="MT19">
        <v>38.786900000000003</v>
      </c>
      <c r="MU19">
        <v>3.5785999999999998</v>
      </c>
      <c r="MV19">
        <v>8.0565999999999995</v>
      </c>
      <c r="MX19">
        <v>8.9631000000000007</v>
      </c>
      <c r="MY19">
        <v>-4.4295</v>
      </c>
      <c r="MZ19">
        <v>-16.160599999999999</v>
      </c>
      <c r="NA19">
        <v>3.6758999999999999</v>
      </c>
      <c r="NB19">
        <v>-11.7453</v>
      </c>
      <c r="NC19">
        <v>9.6969999999999992</v>
      </c>
      <c r="ND19">
        <v>2.4457</v>
      </c>
      <c r="NE19">
        <v>32.354399999999998</v>
      </c>
      <c r="NF19">
        <v>-15.506</v>
      </c>
      <c r="NG19">
        <v>-0.1216</v>
      </c>
      <c r="NH19">
        <v>16.8979</v>
      </c>
      <c r="NI19">
        <v>18.3874</v>
      </c>
      <c r="NJ19">
        <v>19.423400000000001</v>
      </c>
      <c r="NK19">
        <v>36.507100000000001</v>
      </c>
    </row>
    <row r="20" spans="1:375" x14ac:dyDescent="0.25">
      <c r="A20" s="2"/>
      <c r="C20">
        <v>7.6151999999999997</v>
      </c>
      <c r="D20">
        <v>7.3826000000000001</v>
      </c>
      <c r="E20">
        <v>29.227799999999998</v>
      </c>
      <c r="F20">
        <v>9.3634000000000004</v>
      </c>
      <c r="G20">
        <v>-4.3657000000000004</v>
      </c>
      <c r="H20">
        <v>28.4681</v>
      </c>
      <c r="I20">
        <v>13.5205</v>
      </c>
      <c r="J20">
        <v>-13.489800000000001</v>
      </c>
      <c r="K20">
        <v>16.646599999999999</v>
      </c>
      <c r="L20">
        <v>17.710699999999999</v>
      </c>
      <c r="M20">
        <v>45.157600000000002</v>
      </c>
      <c r="N20">
        <v>18.814399999999999</v>
      </c>
      <c r="O20">
        <v>8.4712999999999994</v>
      </c>
      <c r="P20">
        <v>14.8436</v>
      </c>
      <c r="Q20">
        <v>19.6798</v>
      </c>
      <c r="R20">
        <v>2.9565000000000001</v>
      </c>
      <c r="S20">
        <v>37.1096</v>
      </c>
      <c r="T20">
        <v>37.096600000000002</v>
      </c>
      <c r="U20">
        <v>-11.849</v>
      </c>
      <c r="V20">
        <v>26.7758</v>
      </c>
      <c r="W20">
        <v>24.213799999999999</v>
      </c>
      <c r="X20">
        <v>1.2873000000000001</v>
      </c>
      <c r="Z20">
        <v>8.7376000000000005</v>
      </c>
      <c r="AA20">
        <v>0.54479999999999995</v>
      </c>
      <c r="AB20">
        <v>-1211.0521000000001</v>
      </c>
      <c r="AC20">
        <v>-45.726199999999999</v>
      </c>
      <c r="AD20">
        <v>-10.404999999999999</v>
      </c>
      <c r="AE20">
        <v>3.8573</v>
      </c>
      <c r="AF20">
        <v>-4.3273000000000001</v>
      </c>
      <c r="AG20">
        <v>17.487400000000001</v>
      </c>
      <c r="AH20">
        <v>24.623200000000001</v>
      </c>
      <c r="AI20">
        <v>-251.91489999999999</v>
      </c>
      <c r="AJ20">
        <v>-24.507000000000001</v>
      </c>
      <c r="AK20">
        <v>14.516500000000001</v>
      </c>
      <c r="AL20">
        <v>18.0273</v>
      </c>
      <c r="AM20">
        <v>-77.6952</v>
      </c>
      <c r="AN20">
        <v>-0.84540000000000004</v>
      </c>
      <c r="AO20">
        <v>-4.5774999999999997</v>
      </c>
      <c r="AP20">
        <v>25.073699999999999</v>
      </c>
      <c r="AQ20">
        <v>6.1548999999999996</v>
      </c>
      <c r="AR20">
        <v>-34.517800000000001</v>
      </c>
      <c r="AT20">
        <v>8.6206999999999994</v>
      </c>
      <c r="AU20">
        <v>15.7715</v>
      </c>
      <c r="AV20">
        <v>-1.7081</v>
      </c>
      <c r="AW20">
        <v>5.5187999999999997</v>
      </c>
      <c r="AX20">
        <v>-8.4590999999999994</v>
      </c>
      <c r="AY20">
        <v>-43.241</v>
      </c>
      <c r="AZ20">
        <v>13.7806</v>
      </c>
      <c r="BA20">
        <v>6.5504999999999995</v>
      </c>
      <c r="BB20">
        <v>-22.623000000000001</v>
      </c>
      <c r="BC20">
        <v>9.8487000000000009</v>
      </c>
      <c r="BD20">
        <v>12.2996</v>
      </c>
      <c r="BE20">
        <v>4.1555</v>
      </c>
      <c r="BF20">
        <v>29.021000000000001</v>
      </c>
      <c r="BG20">
        <v>19.0794</v>
      </c>
      <c r="BH20">
        <v>-4.0084999999999997</v>
      </c>
      <c r="BI20">
        <v>0.46360000000000001</v>
      </c>
      <c r="BJ20">
        <v>-8.7444000000000006</v>
      </c>
      <c r="BK20">
        <v>10.158099999999999</v>
      </c>
      <c r="BL20">
        <v>20.314599999999999</v>
      </c>
      <c r="BM20">
        <v>21.433299999999999</v>
      </c>
      <c r="BN20">
        <v>28.8843</v>
      </c>
      <c r="BO20">
        <v>21.869800000000001</v>
      </c>
      <c r="BP20">
        <v>17.253599999999999</v>
      </c>
      <c r="BQ20">
        <v>5.6136999999999997</v>
      </c>
      <c r="BR20">
        <v>18.7605</v>
      </c>
      <c r="BS20">
        <v>-57.811999999999998</v>
      </c>
      <c r="BU20">
        <v>12.2697</v>
      </c>
      <c r="BV20">
        <v>18.7669</v>
      </c>
      <c r="BW20">
        <v>4.8504000000000005</v>
      </c>
      <c r="BX20">
        <v>18.090599999999998</v>
      </c>
      <c r="BY20">
        <v>22.497199999999999</v>
      </c>
      <c r="BZ20">
        <v>11.879099999999999</v>
      </c>
      <c r="CA20">
        <v>-6.1558999999999999</v>
      </c>
      <c r="CB20">
        <v>6.5137999999999998</v>
      </c>
      <c r="CC20">
        <v>20.896699999999999</v>
      </c>
      <c r="CD20">
        <v>-19.537800000000001</v>
      </c>
      <c r="CG20">
        <v>-43.190300000000001</v>
      </c>
      <c r="CH20">
        <v>21.5625</v>
      </c>
      <c r="CI20">
        <v>2.5404999999999998</v>
      </c>
      <c r="CJ20">
        <v>-1.4879</v>
      </c>
      <c r="CK20">
        <v>16.846299999999999</v>
      </c>
      <c r="CL20">
        <v>0.25140000000000001</v>
      </c>
      <c r="CM20">
        <v>3.7105999999999999</v>
      </c>
      <c r="CN20">
        <v>13.2479</v>
      </c>
      <c r="CO20">
        <v>6.0770999999999997</v>
      </c>
      <c r="CP20">
        <v>2.0587</v>
      </c>
      <c r="CQ20">
        <v>-15.1998</v>
      </c>
      <c r="CR20">
        <v>9.0058000000000007</v>
      </c>
      <c r="CS20">
        <v>3.8191999999999999</v>
      </c>
      <c r="CT20">
        <v>7.1616</v>
      </c>
      <c r="CU20">
        <v>-15.5242</v>
      </c>
      <c r="CV20">
        <v>-8.3981999999999992</v>
      </c>
      <c r="CW20">
        <v>2.9157000000000002</v>
      </c>
      <c r="CX20">
        <v>18.287199999999999</v>
      </c>
      <c r="CY20">
        <v>-4.7424999999999997</v>
      </c>
      <c r="CZ20">
        <v>-2.0524</v>
      </c>
      <c r="DA20">
        <v>0.88249999999999995</v>
      </c>
      <c r="DB20">
        <v>10.776199999999999</v>
      </c>
      <c r="DC20">
        <v>28.927099999999999</v>
      </c>
      <c r="DD20">
        <v>39.307699999999997</v>
      </c>
      <c r="DE20">
        <v>-24.786200000000001</v>
      </c>
      <c r="DF20">
        <v>2.5318000000000001</v>
      </c>
      <c r="DG20">
        <v>-3.54</v>
      </c>
      <c r="DH20">
        <v>37.291800000000002</v>
      </c>
      <c r="DI20">
        <v>17.938300000000002</v>
      </c>
      <c r="DJ20">
        <v>-39.936599999999999</v>
      </c>
      <c r="DK20">
        <v>1.4218999999999999</v>
      </c>
      <c r="DL20">
        <v>-3.3212999999999999</v>
      </c>
      <c r="DO20">
        <v>-68.573899999999995</v>
      </c>
      <c r="DP20">
        <v>29.360299999999999</v>
      </c>
      <c r="DQ20">
        <v>-30.941700000000001</v>
      </c>
      <c r="DR20">
        <v>18.388500000000001</v>
      </c>
      <c r="DS20">
        <v>13.5845</v>
      </c>
      <c r="DT20">
        <v>5.915</v>
      </c>
      <c r="DU20">
        <v>3.3900999999999999</v>
      </c>
      <c r="DW20">
        <v>2.9641000000000002</v>
      </c>
      <c r="DX20">
        <v>30.008199999999999</v>
      </c>
      <c r="DY20">
        <v>46.252699999999997</v>
      </c>
      <c r="DZ20">
        <v>11.6554</v>
      </c>
      <c r="EA20">
        <v>-25.4163</v>
      </c>
      <c r="EB20">
        <v>14.9849</v>
      </c>
      <c r="ED20">
        <v>26.5244</v>
      </c>
      <c r="EE20">
        <v>24.4878</v>
      </c>
      <c r="EG20">
        <v>-211.5847</v>
      </c>
      <c r="EH20">
        <v>21.370799999999999</v>
      </c>
      <c r="EI20">
        <v>-7.6609999999999996</v>
      </c>
      <c r="EJ20">
        <v>35.331800000000001</v>
      </c>
      <c r="EK20">
        <v>35.331800000000001</v>
      </c>
      <c r="EL20">
        <v>-68.436899999999994</v>
      </c>
      <c r="EM20">
        <v>24.9785</v>
      </c>
      <c r="EN20">
        <v>-3.2330999999999999</v>
      </c>
      <c r="EO20">
        <v>1.5002</v>
      </c>
      <c r="EP20">
        <v>10.1706</v>
      </c>
      <c r="EQ20">
        <v>3.3376999999999999</v>
      </c>
      <c r="ER20">
        <v>19.113499999999998</v>
      </c>
      <c r="ES20">
        <v>-0.68269999999999997</v>
      </c>
      <c r="ET20">
        <v>-10.974600000000001</v>
      </c>
      <c r="EU20">
        <v>18.975999999999999</v>
      </c>
      <c r="EV20">
        <v>-14.495200000000001</v>
      </c>
      <c r="EW20">
        <v>-6.4345999999999997</v>
      </c>
      <c r="EX20">
        <v>20.091799999999999</v>
      </c>
      <c r="EY20">
        <v>3.0007000000000001</v>
      </c>
      <c r="EZ20">
        <v>16.208500000000001</v>
      </c>
      <c r="FA20">
        <v>15.3569</v>
      </c>
      <c r="FB20">
        <v>16.813300000000002</v>
      </c>
      <c r="FC20">
        <v>37.2545</v>
      </c>
      <c r="FD20">
        <v>13.4039</v>
      </c>
      <c r="FE20">
        <v>3.4531999999999998</v>
      </c>
      <c r="FF20">
        <v>-0.88870000000000005</v>
      </c>
      <c r="FG20">
        <v>-27.819700000000001</v>
      </c>
      <c r="FH20">
        <v>8.7119</v>
      </c>
      <c r="FI20">
        <v>17.535399999999999</v>
      </c>
      <c r="FJ20">
        <v>23.787299999999998</v>
      </c>
      <c r="FK20">
        <v>-19.5489</v>
      </c>
      <c r="FL20">
        <v>-3.0874000000000001</v>
      </c>
      <c r="FM20">
        <v>25.742699999999999</v>
      </c>
      <c r="FN20">
        <v>14.2698</v>
      </c>
      <c r="FO20">
        <v>43.389400000000002</v>
      </c>
      <c r="FP20">
        <v>22.474499999999999</v>
      </c>
      <c r="FQ20">
        <v>0.19739999999999999</v>
      </c>
      <c r="FR20">
        <v>-60.903700000000001</v>
      </c>
      <c r="FS20">
        <v>1.1131</v>
      </c>
      <c r="FT20">
        <v>1.1131</v>
      </c>
      <c r="FU20">
        <v>5.2751999999999999</v>
      </c>
      <c r="FV20">
        <v>4.1426999999999996</v>
      </c>
      <c r="FW20">
        <v>4.2031999999999998</v>
      </c>
      <c r="FX20">
        <v>-0.1052</v>
      </c>
      <c r="FY20">
        <v>-0.1052</v>
      </c>
      <c r="FZ20">
        <v>5.9241999999999999</v>
      </c>
      <c r="GA20">
        <v>5.8140000000000001</v>
      </c>
      <c r="GB20">
        <v>4.5708000000000002</v>
      </c>
      <c r="GC20">
        <v>27.795200000000001</v>
      </c>
      <c r="GD20">
        <v>-5.4707999999999997</v>
      </c>
      <c r="GE20">
        <v>19.283899999999999</v>
      </c>
      <c r="GF20">
        <v>-21.0989</v>
      </c>
      <c r="GG20">
        <v>9.2790999999999997</v>
      </c>
      <c r="GH20">
        <v>52.645699999999998</v>
      </c>
      <c r="GJ20">
        <v>-155.40899999999999</v>
      </c>
      <c r="GK20">
        <v>14.655799999999999</v>
      </c>
      <c r="GL20">
        <v>8.7947000000000006</v>
      </c>
      <c r="GM20">
        <v>19.911799999999999</v>
      </c>
      <c r="GN20">
        <v>5.6673999999999998</v>
      </c>
      <c r="GO20">
        <v>-4.9465000000000003</v>
      </c>
      <c r="GP20">
        <v>9.1892999999999994</v>
      </c>
      <c r="GQ20">
        <v>-22.9115</v>
      </c>
      <c r="GR20">
        <v>-5.0507</v>
      </c>
      <c r="GS20">
        <v>12.986700000000001</v>
      </c>
      <c r="GT20">
        <v>5.9938000000000002</v>
      </c>
      <c r="GV20">
        <v>-12.534599999999999</v>
      </c>
      <c r="GW20">
        <v>28.607500000000002</v>
      </c>
      <c r="GX20">
        <v>21.009799999999998</v>
      </c>
      <c r="GY20">
        <v>18.058</v>
      </c>
      <c r="HA20">
        <v>14.7097</v>
      </c>
      <c r="HB20">
        <v>12.771599999999999</v>
      </c>
      <c r="HC20">
        <v>8.6387</v>
      </c>
      <c r="HD20">
        <v>6.9219999999999997</v>
      </c>
      <c r="HE20">
        <v>-2.4683000000000002</v>
      </c>
      <c r="HF20">
        <v>27.581700000000001</v>
      </c>
      <c r="HG20">
        <v>32.213500000000003</v>
      </c>
      <c r="HH20">
        <v>17.368600000000001</v>
      </c>
      <c r="HI20">
        <v>11.162000000000001</v>
      </c>
      <c r="HJ20">
        <v>40.921199999999999</v>
      </c>
      <c r="HK20">
        <v>8.5541</v>
      </c>
      <c r="HL20">
        <v>8.7417999999999996</v>
      </c>
      <c r="HM20">
        <v>16.790099999999999</v>
      </c>
      <c r="HO20">
        <v>20.404599999999999</v>
      </c>
      <c r="HP20">
        <v>34.226700000000001</v>
      </c>
      <c r="HQ20">
        <v>-163.47989999999999</v>
      </c>
      <c r="HR20">
        <v>8.1548999999999996</v>
      </c>
      <c r="HS20">
        <v>4.2895000000000003</v>
      </c>
      <c r="HT20">
        <v>14.3748</v>
      </c>
      <c r="HU20">
        <v>5.9714999999999998</v>
      </c>
      <c r="HW20">
        <v>17.010400000000001</v>
      </c>
      <c r="HX20">
        <v>-46.606700000000004</v>
      </c>
      <c r="HY20">
        <v>19.163599999999999</v>
      </c>
      <c r="HZ20">
        <v>24.104600000000001</v>
      </c>
      <c r="IA20">
        <v>9.9260000000000002</v>
      </c>
      <c r="IB20">
        <v>56.919699999999999</v>
      </c>
      <c r="IC20">
        <v>12.297800000000001</v>
      </c>
      <c r="ID20">
        <v>4.1483999999999996</v>
      </c>
      <c r="IE20">
        <v>5.3353000000000002</v>
      </c>
      <c r="IF20">
        <v>13.2849</v>
      </c>
      <c r="IG20">
        <v>17.929099999999998</v>
      </c>
      <c r="IH20">
        <v>4.2310999999999996</v>
      </c>
      <c r="II20">
        <v>-32.766199999999998</v>
      </c>
      <c r="IJ20">
        <v>6.2801999999999998</v>
      </c>
      <c r="IK20">
        <v>-7.9345999999999997</v>
      </c>
      <c r="IN20">
        <v>-9.4962999999999997</v>
      </c>
      <c r="IO20">
        <v>3.9115000000000002</v>
      </c>
      <c r="IP20">
        <v>-35.706800000000001</v>
      </c>
      <c r="IQ20">
        <v>2.1585000000000001</v>
      </c>
      <c r="IR20">
        <v>1.2016</v>
      </c>
      <c r="IS20">
        <v>6.4614000000000003</v>
      </c>
      <c r="IT20">
        <v>5.6013999999999999</v>
      </c>
      <c r="IU20">
        <v>10.1739</v>
      </c>
      <c r="IV20">
        <v>-5.5639000000000003</v>
      </c>
      <c r="IW20">
        <v>5.2210999999999999</v>
      </c>
      <c r="IX20">
        <v>16.5245</v>
      </c>
      <c r="IY20">
        <v>20.216799999999999</v>
      </c>
      <c r="IZ20">
        <v>-14.716900000000001</v>
      </c>
      <c r="JB20">
        <v>22.616599999999998</v>
      </c>
      <c r="JC20">
        <v>-35.331499999999998</v>
      </c>
      <c r="JD20">
        <v>10.797700000000001</v>
      </c>
      <c r="JE20">
        <v>6.9375</v>
      </c>
      <c r="JF20">
        <v>6.9375</v>
      </c>
      <c r="JG20">
        <v>6.2903000000000002</v>
      </c>
      <c r="JH20">
        <v>23.800699999999999</v>
      </c>
      <c r="JI20">
        <v>32.452599999999997</v>
      </c>
      <c r="JJ20">
        <v>25.563199999999998</v>
      </c>
      <c r="JK20">
        <v>2.2896000000000001</v>
      </c>
      <c r="JL20">
        <v>8.1011000000000006</v>
      </c>
      <c r="JN20">
        <v>4.7047999999999996</v>
      </c>
      <c r="JO20">
        <v>14.9099</v>
      </c>
      <c r="JP20">
        <v>2.3214999999999999</v>
      </c>
      <c r="JQ20">
        <v>-36.209600000000002</v>
      </c>
      <c r="JR20">
        <v>5.0201000000000002</v>
      </c>
      <c r="JS20">
        <v>-2.5765000000000002</v>
      </c>
      <c r="JT20">
        <v>-4.8014999999999999</v>
      </c>
      <c r="JU20">
        <v>4.7910000000000004</v>
      </c>
      <c r="JV20">
        <v>10.441599999999999</v>
      </c>
      <c r="JX20">
        <v>14.8331</v>
      </c>
      <c r="JY20">
        <v>15.2179</v>
      </c>
      <c r="KA20">
        <v>39.6648</v>
      </c>
      <c r="KC20">
        <v>34.994999999999997</v>
      </c>
      <c r="KD20">
        <v>3.4460999999999999</v>
      </c>
      <c r="KE20">
        <v>8.74</v>
      </c>
      <c r="KF20">
        <v>3.9159999999999999</v>
      </c>
      <c r="KG20">
        <v>9.8376000000000001</v>
      </c>
      <c r="KH20">
        <v>-36.951099999999997</v>
      </c>
      <c r="KI20">
        <v>-7.1477000000000004</v>
      </c>
      <c r="KJ20">
        <v>-19.076799999999999</v>
      </c>
      <c r="KK20">
        <v>14.224600000000001</v>
      </c>
      <c r="KL20">
        <v>6.4147999999999996</v>
      </c>
      <c r="KM20">
        <v>3.2364999999999999</v>
      </c>
      <c r="KN20">
        <v>-9.8171999999999997</v>
      </c>
      <c r="KO20">
        <v>9.8435000000000006</v>
      </c>
      <c r="KP20">
        <v>14.9619</v>
      </c>
      <c r="KQ20">
        <v>20.8843</v>
      </c>
      <c r="KR20">
        <v>17.237100000000002</v>
      </c>
      <c r="KT20">
        <v>4.3390000000000004</v>
      </c>
      <c r="KU20">
        <v>-52.773800000000001</v>
      </c>
      <c r="KV20">
        <v>2.6204000000000001</v>
      </c>
      <c r="KW20">
        <v>-8.9032</v>
      </c>
      <c r="KX20">
        <v>7.5537000000000001</v>
      </c>
      <c r="KY20">
        <v>23.595500000000001</v>
      </c>
      <c r="KZ20">
        <v>13.427</v>
      </c>
      <c r="LA20">
        <v>3.2280000000000002</v>
      </c>
      <c r="LC20">
        <v>1.4870000000000001</v>
      </c>
      <c r="LD20">
        <v>5.7965</v>
      </c>
      <c r="LE20">
        <v>-169.7568</v>
      </c>
      <c r="LF20">
        <v>-31.1874</v>
      </c>
      <c r="LG20">
        <v>4.5430000000000001</v>
      </c>
      <c r="LH20">
        <v>14.729699999999999</v>
      </c>
      <c r="LI20">
        <v>-6.5167000000000002</v>
      </c>
      <c r="LJ20">
        <v>14.5967</v>
      </c>
      <c r="LK20">
        <v>6.3006000000000002</v>
      </c>
      <c r="LL20">
        <v>8.8576999999999995</v>
      </c>
      <c r="LM20">
        <v>21.872</v>
      </c>
      <c r="LO20">
        <v>15.9068</v>
      </c>
      <c r="LP20">
        <v>2.6024000000000003</v>
      </c>
      <c r="LQ20">
        <v>1.3136999999999999</v>
      </c>
      <c r="LR20">
        <v>9.1646999999999998</v>
      </c>
      <c r="LS20">
        <v>7.4091000000000005</v>
      </c>
      <c r="LT20">
        <v>39.052</v>
      </c>
      <c r="LU20">
        <v>32.807499999999997</v>
      </c>
      <c r="LV20">
        <v>-0.99680000000000002</v>
      </c>
      <c r="LW20">
        <v>18.0046</v>
      </c>
      <c r="LX20">
        <v>4.2416</v>
      </c>
      <c r="LY20">
        <v>23.938199999999998</v>
      </c>
      <c r="LZ20">
        <v>-19.009499999999999</v>
      </c>
      <c r="MA20">
        <v>9.9640000000000004</v>
      </c>
      <c r="MB20">
        <v>23.577400000000001</v>
      </c>
      <c r="MC20">
        <v>47.804000000000002</v>
      </c>
      <c r="MD20">
        <v>16.3993</v>
      </c>
      <c r="MF20">
        <v>2.9866000000000001</v>
      </c>
      <c r="MG20">
        <v>12.773400000000001</v>
      </c>
      <c r="MI20">
        <v>8.5447000000000006</v>
      </c>
      <c r="MJ20">
        <v>27.780100000000001</v>
      </c>
      <c r="MK20">
        <v>7.1958000000000002</v>
      </c>
      <c r="ML20">
        <v>12.937200000000001</v>
      </c>
      <c r="MM20">
        <v>13.2308</v>
      </c>
      <c r="MN20">
        <v>1.1096999999999999</v>
      </c>
      <c r="MP20">
        <v>9.5129000000000001</v>
      </c>
      <c r="MQ20">
        <v>35.427999999999997</v>
      </c>
      <c r="MR20">
        <v>16.284199999999998</v>
      </c>
      <c r="MS20">
        <v>37.737699999999997</v>
      </c>
      <c r="MT20">
        <v>39.574199999999998</v>
      </c>
      <c r="MU20">
        <v>6.6062000000000003</v>
      </c>
      <c r="MV20">
        <v>9.9384999999999994</v>
      </c>
      <c r="MX20">
        <v>7.6866000000000003</v>
      </c>
      <c r="MY20">
        <v>4.5202999999999998</v>
      </c>
      <c r="MZ20">
        <v>-17.543199999999999</v>
      </c>
      <c r="NA20">
        <v>3.6852999999999998</v>
      </c>
      <c r="NB20">
        <v>-24.8977</v>
      </c>
      <c r="NC20">
        <v>8.8063000000000002</v>
      </c>
      <c r="ND20">
        <v>10.5191</v>
      </c>
      <c r="NE20">
        <v>35.9313</v>
      </c>
      <c r="NF20">
        <v>-13.0314</v>
      </c>
      <c r="NG20">
        <v>0.81430000000000002</v>
      </c>
      <c r="NH20">
        <v>12.1729</v>
      </c>
      <c r="NI20">
        <v>17.549900000000001</v>
      </c>
      <c r="NJ20">
        <v>18.706099999999999</v>
      </c>
      <c r="NK20">
        <v>20.082699999999999</v>
      </c>
    </row>
    <row r="21" spans="1:375" x14ac:dyDescent="0.25">
      <c r="A21" s="2"/>
      <c r="C21">
        <v>4.7239000000000004</v>
      </c>
      <c r="D21">
        <v>31.023800000000001</v>
      </c>
      <c r="E21">
        <v>0.13539999999999999</v>
      </c>
      <c r="F21">
        <v>8.1644000000000005</v>
      </c>
      <c r="G21">
        <v>-0.35820000000000002</v>
      </c>
      <c r="H21">
        <v>30.496500000000001</v>
      </c>
      <c r="I21">
        <v>10.9308</v>
      </c>
      <c r="J21">
        <v>-4.9987000000000004</v>
      </c>
      <c r="K21">
        <v>13.023300000000001</v>
      </c>
      <c r="L21">
        <v>15.7567</v>
      </c>
      <c r="M21">
        <v>43.915799999999997</v>
      </c>
      <c r="N21">
        <v>13.746700000000001</v>
      </c>
      <c r="O21">
        <v>10.558299999999999</v>
      </c>
      <c r="P21">
        <v>13.448</v>
      </c>
      <c r="Q21">
        <v>14.9169</v>
      </c>
      <c r="R21">
        <v>0.82069999999999999</v>
      </c>
      <c r="S21">
        <v>34.867199999999997</v>
      </c>
      <c r="T21">
        <v>38.0229</v>
      </c>
      <c r="U21">
        <v>-12.326499999999999</v>
      </c>
      <c r="V21">
        <v>26.9682</v>
      </c>
      <c r="W21">
        <v>7.2544000000000004</v>
      </c>
      <c r="X21">
        <v>-0.74</v>
      </c>
      <c r="Z21">
        <v>12.2127</v>
      </c>
      <c r="AA21">
        <v>0.89880000000000004</v>
      </c>
      <c r="AB21">
        <v>-1659.3833</v>
      </c>
      <c r="AC21">
        <v>-93.096999999999994</v>
      </c>
      <c r="AD21">
        <v>-28.241900000000001</v>
      </c>
      <c r="AE21">
        <v>3.0874999999999999</v>
      </c>
      <c r="AF21">
        <v>6.3619000000000003</v>
      </c>
      <c r="AG21">
        <v>-20.054099999999998</v>
      </c>
      <c r="AH21">
        <v>-17.924499999999998</v>
      </c>
      <c r="AI21">
        <v>-315.17450000000002</v>
      </c>
      <c r="AJ21">
        <v>-27.384399999999999</v>
      </c>
      <c r="AK21">
        <v>16.8782</v>
      </c>
      <c r="AL21">
        <v>13.523300000000001</v>
      </c>
      <c r="AM21">
        <v>-22.051300000000001</v>
      </c>
      <c r="AN21">
        <v>-9.9375999999999998</v>
      </c>
      <c r="AO21">
        <v>-6.3209999999999997</v>
      </c>
      <c r="AP21">
        <v>21.491099999999999</v>
      </c>
      <c r="AQ21">
        <v>4.4371</v>
      </c>
      <c r="AR21">
        <v>-41.9009</v>
      </c>
      <c r="AT21">
        <v>8.6844999999999999</v>
      </c>
      <c r="AU21">
        <v>13.8278</v>
      </c>
      <c r="AV21">
        <v>11.080299999999999</v>
      </c>
      <c r="AW21">
        <v>4.8418999999999999</v>
      </c>
      <c r="AX21">
        <v>1.2414000000000001</v>
      </c>
      <c r="AY21">
        <v>-44.206600000000002</v>
      </c>
      <c r="AZ21">
        <v>18.518699999999999</v>
      </c>
      <c r="BA21">
        <v>-7.8853</v>
      </c>
      <c r="BB21">
        <v>-15.614000000000001</v>
      </c>
      <c r="BC21">
        <v>6.1652000000000005</v>
      </c>
      <c r="BD21">
        <v>10.533799999999999</v>
      </c>
      <c r="BE21">
        <v>4.9802999999999997</v>
      </c>
      <c r="BF21">
        <v>27.757400000000001</v>
      </c>
      <c r="BG21">
        <v>15.124700000000001</v>
      </c>
      <c r="BH21">
        <v>-1.2957000000000001</v>
      </c>
      <c r="BI21">
        <v>-1.9056999999999999</v>
      </c>
      <c r="BJ21">
        <v>-21.061800000000002</v>
      </c>
      <c r="BK21">
        <v>3.8191999999999999</v>
      </c>
      <c r="BL21">
        <v>18.936800000000002</v>
      </c>
      <c r="BM21">
        <v>17.862200000000001</v>
      </c>
      <c r="BN21">
        <v>21.3599</v>
      </c>
      <c r="BO21">
        <v>21.456299999999999</v>
      </c>
      <c r="BP21">
        <v>16.1022</v>
      </c>
      <c r="BQ21">
        <v>4.6292</v>
      </c>
      <c r="BR21">
        <v>18.632200000000001</v>
      </c>
      <c r="BS21">
        <v>-278.1164</v>
      </c>
      <c r="BU21">
        <v>5.5354000000000001</v>
      </c>
      <c r="BV21">
        <v>18.067599999999999</v>
      </c>
      <c r="BW21">
        <v>3.6903999999999999</v>
      </c>
      <c r="BX21">
        <v>10.841900000000001</v>
      </c>
      <c r="BY21">
        <v>9.9594000000000005</v>
      </c>
      <c r="BZ21">
        <v>14.0441</v>
      </c>
      <c r="CA21">
        <v>8.4794</v>
      </c>
      <c r="CB21">
        <v>-2.3437000000000001</v>
      </c>
      <c r="CC21">
        <v>18.6113</v>
      </c>
      <c r="CD21">
        <v>-18.5716</v>
      </c>
      <c r="CG21">
        <v>-21.9817</v>
      </c>
      <c r="CH21">
        <v>27.349799999999998</v>
      </c>
      <c r="CI21">
        <v>2.8489</v>
      </c>
      <c r="CJ21">
        <v>-46.217199999999998</v>
      </c>
      <c r="CK21">
        <v>11.235200000000001</v>
      </c>
      <c r="CL21">
        <v>2.3033000000000001</v>
      </c>
      <c r="CM21">
        <v>3.7246000000000001</v>
      </c>
      <c r="CN21">
        <v>12.1709</v>
      </c>
      <c r="CO21">
        <v>-3.1259000000000001</v>
      </c>
      <c r="CP21">
        <v>-9.1700000000000004E-2</v>
      </c>
      <c r="CQ21">
        <v>-8.8603000000000005</v>
      </c>
      <c r="CR21">
        <v>6.2485999999999997</v>
      </c>
      <c r="CS21">
        <v>6.9500000000000006E-2</v>
      </c>
      <c r="CT21">
        <v>5.3855000000000004</v>
      </c>
      <c r="CU21">
        <v>-7.2027000000000001</v>
      </c>
      <c r="CV21">
        <v>-19.8567</v>
      </c>
      <c r="CW21">
        <v>-6.7149999999999999</v>
      </c>
      <c r="CX21">
        <v>16.0962</v>
      </c>
      <c r="CY21">
        <v>-9.0862999999999996</v>
      </c>
      <c r="CZ21">
        <v>-8.8483000000000001</v>
      </c>
      <c r="DA21">
        <v>-1.0124</v>
      </c>
      <c r="DB21">
        <v>1.0943000000000001</v>
      </c>
      <c r="DC21">
        <v>33.038400000000003</v>
      </c>
      <c r="DD21">
        <v>40.3887</v>
      </c>
      <c r="DE21">
        <v>-25.392299999999999</v>
      </c>
      <c r="DF21">
        <v>-0.79430000000000001</v>
      </c>
      <c r="DG21">
        <v>-0.49669999999999997</v>
      </c>
      <c r="DH21">
        <v>-18.670100000000001</v>
      </c>
      <c r="DI21">
        <v>16.786999999999999</v>
      </c>
      <c r="DJ21">
        <v>12.0245</v>
      </c>
      <c r="DK21">
        <v>-2.3733</v>
      </c>
      <c r="DL21">
        <v>-17.899000000000001</v>
      </c>
      <c r="DO21">
        <v>-5.3818000000000001</v>
      </c>
      <c r="DP21">
        <v>2.7274000000000003</v>
      </c>
      <c r="DQ21">
        <v>-41.990900000000003</v>
      </c>
      <c r="DR21">
        <v>7.6204999999999998</v>
      </c>
      <c r="DS21">
        <v>12.226000000000001</v>
      </c>
      <c r="DT21">
        <v>4.5614999999999997</v>
      </c>
      <c r="DU21">
        <v>15.386200000000001</v>
      </c>
      <c r="DW21">
        <v>3.2252000000000001</v>
      </c>
      <c r="DX21">
        <v>26.089300000000001</v>
      </c>
      <c r="DY21">
        <v>50.694400000000002</v>
      </c>
      <c r="DZ21">
        <v>12.841799999999999</v>
      </c>
      <c r="EA21">
        <v>-25.175000000000001</v>
      </c>
      <c r="EB21">
        <v>11.2867</v>
      </c>
      <c r="ED21">
        <v>30.700299999999999</v>
      </c>
      <c r="EE21">
        <v>24.559699999999999</v>
      </c>
      <c r="EG21">
        <v>-59.514200000000002</v>
      </c>
      <c r="EH21">
        <v>12.8126</v>
      </c>
      <c r="EI21">
        <v>-15.4213</v>
      </c>
      <c r="EJ21">
        <v>34.957500000000003</v>
      </c>
      <c r="EK21">
        <v>34.957500000000003</v>
      </c>
      <c r="EL21">
        <v>-31.369599999999998</v>
      </c>
      <c r="EM21">
        <v>23.797899999999998</v>
      </c>
      <c r="EN21">
        <v>-5.4786999999999999</v>
      </c>
      <c r="EO21">
        <v>4.2881</v>
      </c>
      <c r="EP21">
        <v>14.089399999999999</v>
      </c>
      <c r="EQ21">
        <v>5.8113000000000001</v>
      </c>
      <c r="ER21">
        <v>11.6592</v>
      </c>
      <c r="ES21">
        <v>0.32829999999999998</v>
      </c>
      <c r="ET21">
        <v>-7.4842000000000004</v>
      </c>
      <c r="EU21">
        <v>20.255199999999999</v>
      </c>
      <c r="EV21">
        <v>6.0176999999999996</v>
      </c>
      <c r="EW21">
        <v>-0.73860000000000003</v>
      </c>
      <c r="EX21">
        <v>16.350300000000001</v>
      </c>
      <c r="EY21">
        <v>-3.1911999999999998</v>
      </c>
      <c r="EZ21">
        <v>20.344999999999999</v>
      </c>
      <c r="FA21">
        <v>6.9954999999999998</v>
      </c>
      <c r="FB21">
        <v>18.676600000000001</v>
      </c>
      <c r="FC21">
        <v>36.981000000000002</v>
      </c>
      <c r="FD21">
        <v>12.004300000000001</v>
      </c>
      <c r="FE21">
        <v>-8.4199999999999997E-2</v>
      </c>
      <c r="FF21">
        <v>-1.1779999999999999</v>
      </c>
      <c r="FG21">
        <v>-58.631399999999999</v>
      </c>
      <c r="FH21">
        <v>9.3805999999999994</v>
      </c>
      <c r="FI21">
        <v>13.9985</v>
      </c>
      <c r="FJ21">
        <v>21.086600000000001</v>
      </c>
      <c r="FK21">
        <v>-11.918100000000001</v>
      </c>
      <c r="FL21">
        <v>-3.4081000000000001</v>
      </c>
      <c r="FM21">
        <v>23.359300000000001</v>
      </c>
      <c r="FN21">
        <v>11.886900000000001</v>
      </c>
      <c r="FO21">
        <v>42.232199999999999</v>
      </c>
      <c r="FP21">
        <v>21.634900000000002</v>
      </c>
      <c r="FQ21">
        <v>-0.79300000000000004</v>
      </c>
      <c r="FR21">
        <v>-68</v>
      </c>
      <c r="FS21">
        <v>0.70279999999999998</v>
      </c>
      <c r="FT21">
        <v>0.70279999999999998</v>
      </c>
      <c r="FU21">
        <v>6.2009999999999996</v>
      </c>
      <c r="FV21">
        <v>4.9286000000000003</v>
      </c>
      <c r="FW21">
        <v>3.6711</v>
      </c>
      <c r="FX21">
        <v>0.14069999999999999</v>
      </c>
      <c r="FY21">
        <v>0.14069999999999999</v>
      </c>
      <c r="FZ21">
        <v>14.0326</v>
      </c>
      <c r="GA21">
        <v>-2.4495</v>
      </c>
      <c r="GB21">
        <v>6.5803000000000003</v>
      </c>
      <c r="GC21">
        <v>22.396000000000001</v>
      </c>
      <c r="GD21">
        <v>-4.0105000000000004</v>
      </c>
      <c r="GE21">
        <v>20.4969</v>
      </c>
      <c r="GF21">
        <v>9.7172999999999998</v>
      </c>
      <c r="GG21">
        <v>9.9201999999999995</v>
      </c>
      <c r="GH21">
        <v>53.071199999999997</v>
      </c>
      <c r="GJ21">
        <v>-209.55289999999999</v>
      </c>
      <c r="GK21">
        <v>9.8567999999999998</v>
      </c>
      <c r="GL21">
        <v>3.9041999999999999</v>
      </c>
      <c r="GM21">
        <v>16.6097</v>
      </c>
      <c r="GN21">
        <v>4.2022000000000004</v>
      </c>
      <c r="GO21">
        <v>-16.3935</v>
      </c>
      <c r="GP21">
        <v>7.2919</v>
      </c>
      <c r="GQ21">
        <v>36.212299999999999</v>
      </c>
      <c r="GR21">
        <v>-13.395899999999999</v>
      </c>
      <c r="GS21">
        <v>15.477600000000001</v>
      </c>
      <c r="GT21">
        <v>4.8662000000000001</v>
      </c>
      <c r="GV21">
        <v>-29.881699999999999</v>
      </c>
      <c r="GW21">
        <v>24.928000000000001</v>
      </c>
      <c r="GX21">
        <v>20.412500000000001</v>
      </c>
      <c r="GY21">
        <v>9.4872999999999994</v>
      </c>
      <c r="HA21">
        <v>10.9344</v>
      </c>
      <c r="HB21">
        <v>19.059999999999999</v>
      </c>
      <c r="HC21">
        <v>-5.5823</v>
      </c>
      <c r="HD21">
        <v>-36.644500000000001</v>
      </c>
      <c r="HE21">
        <v>-1.6314</v>
      </c>
      <c r="HF21">
        <v>25.813500000000001</v>
      </c>
      <c r="HG21">
        <v>30.584800000000001</v>
      </c>
      <c r="HH21">
        <v>23.601400000000002</v>
      </c>
      <c r="HI21">
        <v>10.1899</v>
      </c>
      <c r="HJ21">
        <v>43.939500000000002</v>
      </c>
      <c r="HK21">
        <v>13.335900000000001</v>
      </c>
      <c r="HL21">
        <v>-3.9590999999999998</v>
      </c>
      <c r="HM21">
        <v>-67.518000000000001</v>
      </c>
      <c r="HO21">
        <v>12.2212</v>
      </c>
      <c r="HP21">
        <v>27.108699999999999</v>
      </c>
      <c r="HQ21">
        <v>-128.46100000000001</v>
      </c>
      <c r="HR21">
        <v>2.9718</v>
      </c>
      <c r="HS21">
        <v>2.5125999999999999</v>
      </c>
      <c r="HT21">
        <v>14.398</v>
      </c>
      <c r="HU21">
        <v>7.1658999999999997</v>
      </c>
      <c r="HW21">
        <v>15.3939</v>
      </c>
      <c r="HX21">
        <v>-42.766599999999997</v>
      </c>
      <c r="HY21">
        <v>17.309999999999999</v>
      </c>
      <c r="HZ21">
        <v>38.311700000000002</v>
      </c>
      <c r="IA21">
        <v>1.6698</v>
      </c>
      <c r="IB21">
        <v>54.548900000000003</v>
      </c>
      <c r="IC21">
        <v>-21.598300000000002</v>
      </c>
      <c r="ID21">
        <v>7.1973000000000003</v>
      </c>
      <c r="IE21">
        <v>6.3846999999999996</v>
      </c>
      <c r="IF21">
        <v>9.0091000000000001</v>
      </c>
      <c r="IG21">
        <v>17.401</v>
      </c>
      <c r="IH21">
        <v>8.1183999999999994</v>
      </c>
      <c r="II21">
        <v>-21.0944</v>
      </c>
      <c r="IJ21">
        <v>4.5495000000000001</v>
      </c>
      <c r="IK21">
        <v>4.8914</v>
      </c>
      <c r="IN21">
        <v>-9.2468000000000004</v>
      </c>
      <c r="IO21">
        <v>1.3679000000000001</v>
      </c>
      <c r="IP21">
        <v>16.179200000000002</v>
      </c>
      <c r="IQ21">
        <v>-11.113</v>
      </c>
      <c r="IR21">
        <v>7.0602</v>
      </c>
      <c r="IS21">
        <v>5.8419999999999996</v>
      </c>
      <c r="IT21">
        <v>7.8588000000000005</v>
      </c>
      <c r="IU21">
        <v>10.468500000000001</v>
      </c>
      <c r="IV21">
        <v>-4.6235999999999997</v>
      </c>
      <c r="IW21">
        <v>5.0396999999999998</v>
      </c>
      <c r="IX21">
        <v>21.750900000000001</v>
      </c>
      <c r="IY21">
        <v>23.570599999999999</v>
      </c>
      <c r="IZ21">
        <v>-16.5212</v>
      </c>
      <c r="JB21">
        <v>12.7927</v>
      </c>
      <c r="JC21">
        <v>-29.979199999999999</v>
      </c>
      <c r="JD21">
        <v>4.9292999999999996</v>
      </c>
      <c r="JE21">
        <v>2.1206999999999998</v>
      </c>
      <c r="JF21">
        <v>2.1206999999999998</v>
      </c>
      <c r="JG21">
        <v>11.4238</v>
      </c>
      <c r="JH21">
        <v>19.893599999999999</v>
      </c>
      <c r="JI21">
        <v>33.074100000000001</v>
      </c>
      <c r="JJ21">
        <v>22.944299999999998</v>
      </c>
      <c r="JK21">
        <v>-15.7103</v>
      </c>
      <c r="JL21">
        <v>1.9293</v>
      </c>
      <c r="JN21">
        <v>-1.9293</v>
      </c>
      <c r="JO21">
        <v>14.294</v>
      </c>
      <c r="JP21">
        <v>1.4491000000000001</v>
      </c>
      <c r="JQ21">
        <v>-17.170999999999999</v>
      </c>
      <c r="JR21">
        <v>6.4702999999999999</v>
      </c>
      <c r="JS21">
        <v>-3.6469</v>
      </c>
      <c r="JT21">
        <v>-24.4071</v>
      </c>
      <c r="JU21">
        <v>3.843</v>
      </c>
      <c r="JV21">
        <v>12.3344</v>
      </c>
      <c r="JX21">
        <v>14.8111</v>
      </c>
      <c r="JY21">
        <v>8.7365999999999993</v>
      </c>
      <c r="KA21">
        <v>24.982600000000001</v>
      </c>
      <c r="KC21">
        <v>30.430700000000002</v>
      </c>
      <c r="KD21">
        <v>3.7989999999999999</v>
      </c>
      <c r="KE21">
        <v>6.1029999999999998</v>
      </c>
      <c r="KF21">
        <v>3.6032000000000002</v>
      </c>
      <c r="KG21">
        <v>11.3851</v>
      </c>
      <c r="KH21">
        <v>20.658999999999999</v>
      </c>
      <c r="KI21">
        <v>0.43569999999999998</v>
      </c>
      <c r="KJ21">
        <v>-10.3134</v>
      </c>
      <c r="KK21">
        <v>20.055299999999999</v>
      </c>
      <c r="KL21">
        <v>7.4993999999999996</v>
      </c>
      <c r="KM21">
        <v>4.2168000000000001</v>
      </c>
      <c r="KN21">
        <v>-24.278600000000001</v>
      </c>
      <c r="KO21">
        <v>16.100200000000001</v>
      </c>
      <c r="KP21">
        <v>34.231499999999997</v>
      </c>
      <c r="KQ21">
        <v>19.418199999999999</v>
      </c>
      <c r="KR21">
        <v>11.7422</v>
      </c>
      <c r="KT21">
        <v>5.8655999999999997</v>
      </c>
      <c r="KU21">
        <v>7.1900000000000006E-2</v>
      </c>
      <c r="KV21">
        <v>1.1700999999999999</v>
      </c>
      <c r="KW21">
        <v>1.1509</v>
      </c>
      <c r="KX21">
        <v>6.2042999999999999</v>
      </c>
      <c r="KY21">
        <v>24.245899999999999</v>
      </c>
      <c r="KZ21">
        <v>13.3505</v>
      </c>
      <c r="LA21">
        <v>-0.59689999999999999</v>
      </c>
      <c r="LC21">
        <v>-0.45050000000000001</v>
      </c>
      <c r="LD21">
        <v>5.6449999999999996</v>
      </c>
      <c r="LE21">
        <v>-137.10429999999999</v>
      </c>
      <c r="LF21">
        <v>-64.495199999999997</v>
      </c>
      <c r="LG21">
        <v>3.3919999999999999</v>
      </c>
      <c r="LH21">
        <v>13.538</v>
      </c>
      <c r="LI21">
        <v>-0.34460000000000002</v>
      </c>
      <c r="LJ21">
        <v>14.5929</v>
      </c>
      <c r="LK21">
        <v>13.6305</v>
      </c>
      <c r="LL21">
        <v>15.0753</v>
      </c>
      <c r="LM21">
        <v>24.839099999999998</v>
      </c>
      <c r="LO21">
        <v>5.8419999999999996</v>
      </c>
      <c r="LP21">
        <v>1.7959000000000001</v>
      </c>
      <c r="LQ21">
        <v>1.2013</v>
      </c>
      <c r="LR21">
        <v>8.0076000000000001</v>
      </c>
      <c r="LS21">
        <v>7.0103</v>
      </c>
      <c r="LT21">
        <v>34.801600000000001</v>
      </c>
      <c r="LU21">
        <v>31.6648</v>
      </c>
      <c r="LV21">
        <v>-1.2465999999999999</v>
      </c>
      <c r="LW21">
        <v>17.143599999999999</v>
      </c>
      <c r="LX21">
        <v>0.86439999999999995</v>
      </c>
      <c r="LY21">
        <v>15.2247</v>
      </c>
      <c r="LZ21">
        <v>-29.9754</v>
      </c>
      <c r="MA21">
        <v>10.934699999999999</v>
      </c>
      <c r="MB21">
        <v>20.600899999999999</v>
      </c>
      <c r="MC21">
        <v>52.290500000000002</v>
      </c>
      <c r="MD21">
        <v>12.874600000000001</v>
      </c>
      <c r="MF21">
        <v>0.7571</v>
      </c>
      <c r="MG21">
        <v>5.5941999999999998</v>
      </c>
      <c r="MI21">
        <v>6.6471</v>
      </c>
      <c r="MJ21">
        <v>30.335699999999999</v>
      </c>
      <c r="MK21">
        <v>6.2042999999999999</v>
      </c>
      <c r="ML21">
        <v>11.895</v>
      </c>
      <c r="MM21">
        <v>12.2941</v>
      </c>
      <c r="MN21">
        <v>-3.6494999999999997</v>
      </c>
      <c r="MP21">
        <v>6.3696999999999999</v>
      </c>
      <c r="MQ21">
        <v>27.0474</v>
      </c>
      <c r="MR21">
        <v>13.1722</v>
      </c>
      <c r="MS21">
        <v>34.7515</v>
      </c>
      <c r="MT21">
        <v>38.013399999999997</v>
      </c>
      <c r="MU21">
        <v>3.8452000000000002</v>
      </c>
      <c r="MV21">
        <v>7.7539999999999996</v>
      </c>
      <c r="MX21">
        <v>6.0229999999999997</v>
      </c>
      <c r="MY21">
        <v>-1.849</v>
      </c>
      <c r="MZ21">
        <v>-14.928100000000001</v>
      </c>
      <c r="NA21">
        <v>3.1480999999999999</v>
      </c>
      <c r="NB21">
        <v>-6.6554000000000002</v>
      </c>
      <c r="NC21">
        <v>12.300599999999999</v>
      </c>
      <c r="ND21">
        <v>7.0782999999999996</v>
      </c>
      <c r="NE21">
        <v>34.976599999999998</v>
      </c>
      <c r="NF21">
        <v>0.82709999999999995</v>
      </c>
      <c r="NG21">
        <v>3.6537999999999999</v>
      </c>
      <c r="NH21">
        <v>11.579000000000001</v>
      </c>
      <c r="NI21">
        <v>14.601599999999999</v>
      </c>
      <c r="NJ21">
        <v>16.9392</v>
      </c>
      <c r="NK21">
        <v>10.312900000000001</v>
      </c>
    </row>
    <row r="22" spans="1:375" x14ac:dyDescent="0.25">
      <c r="A22" s="2"/>
      <c r="C22">
        <v>-1.0314000000000001</v>
      </c>
      <c r="D22">
        <v>39.067300000000003</v>
      </c>
      <c r="E22">
        <v>3.1987000000000001</v>
      </c>
      <c r="F22">
        <v>12.211499999999999</v>
      </c>
      <c r="G22">
        <v>2.6233</v>
      </c>
      <c r="H22">
        <v>24.101400000000002</v>
      </c>
      <c r="I22">
        <v>10.904500000000001</v>
      </c>
      <c r="J22">
        <v>-4.5735000000000001</v>
      </c>
      <c r="K22">
        <v>5.8529999999999998</v>
      </c>
      <c r="L22">
        <v>13.0799</v>
      </c>
      <c r="M22">
        <v>39.9801</v>
      </c>
      <c r="N22">
        <v>19.981200000000001</v>
      </c>
      <c r="O22">
        <v>7.0608000000000004</v>
      </c>
      <c r="P22">
        <v>10.683400000000001</v>
      </c>
      <c r="Q22">
        <v>2.6249000000000002</v>
      </c>
      <c r="R22">
        <v>-12.15</v>
      </c>
      <c r="S22">
        <v>32.035600000000002</v>
      </c>
      <c r="T22">
        <v>36.473300000000002</v>
      </c>
      <c r="U22">
        <v>-13.1982</v>
      </c>
      <c r="V22">
        <v>29.476299999999998</v>
      </c>
      <c r="W22">
        <v>16.8064</v>
      </c>
      <c r="X22">
        <v>-5.9</v>
      </c>
      <c r="Z22">
        <v>12.7317</v>
      </c>
      <c r="AA22">
        <v>-7.6307999999999998</v>
      </c>
      <c r="AB22">
        <v>-2994.1478999999999</v>
      </c>
      <c r="AC22">
        <v>-43.0685</v>
      </c>
      <c r="AD22">
        <v>-23.2836</v>
      </c>
      <c r="AE22">
        <v>3.6400999999999999</v>
      </c>
      <c r="AF22">
        <v>-4.4714999999999998</v>
      </c>
      <c r="AG22">
        <v>4.2794999999999996</v>
      </c>
      <c r="AH22">
        <v>-225.08959999999999</v>
      </c>
      <c r="AI22">
        <v>-365.08199999999999</v>
      </c>
      <c r="AJ22">
        <v>-18.030999999999999</v>
      </c>
      <c r="AK22">
        <v>10.703799999999999</v>
      </c>
      <c r="AL22">
        <v>24.869</v>
      </c>
      <c r="AM22">
        <v>-5.0571000000000002</v>
      </c>
      <c r="AN22">
        <v>8.8999999999999996E-2</v>
      </c>
      <c r="AO22">
        <v>-21.505199999999999</v>
      </c>
      <c r="AP22">
        <v>15.353300000000001</v>
      </c>
      <c r="AQ22">
        <v>-5.5544000000000002</v>
      </c>
      <c r="AR22">
        <v>-32.2575</v>
      </c>
      <c r="AT22">
        <v>5.5736999999999997</v>
      </c>
      <c r="AU22">
        <v>12.6812</v>
      </c>
      <c r="AV22">
        <v>3.6440000000000001</v>
      </c>
      <c r="AW22">
        <v>3.9779</v>
      </c>
      <c r="AX22">
        <v>0.55689999999999995</v>
      </c>
      <c r="AY22">
        <v>-35.118699999999997</v>
      </c>
      <c r="AZ22">
        <v>16.950900000000001</v>
      </c>
      <c r="BA22">
        <v>-10.412800000000001</v>
      </c>
      <c r="BB22">
        <v>-14.9566</v>
      </c>
      <c r="BC22">
        <v>8.3260000000000005</v>
      </c>
      <c r="BD22">
        <v>6.7050000000000001</v>
      </c>
      <c r="BE22">
        <v>-0.47110000000000002</v>
      </c>
      <c r="BF22">
        <v>30.028099999999998</v>
      </c>
      <c r="BG22">
        <v>17.581900000000001</v>
      </c>
      <c r="BH22">
        <v>2.2984999999999998</v>
      </c>
      <c r="BI22">
        <v>-7.8834999999999997</v>
      </c>
      <c r="BJ22">
        <v>-40.276000000000003</v>
      </c>
      <c r="BK22">
        <v>-7.7503000000000002</v>
      </c>
      <c r="BL22">
        <v>17.539899999999999</v>
      </c>
      <c r="BM22">
        <v>18.1492</v>
      </c>
      <c r="BN22">
        <v>13.266500000000001</v>
      </c>
      <c r="BO22">
        <v>22.617699999999999</v>
      </c>
      <c r="BP22">
        <v>12.5702</v>
      </c>
      <c r="BQ22">
        <v>4.2819000000000003</v>
      </c>
      <c r="BR22">
        <v>19.069800000000001</v>
      </c>
      <c r="BS22">
        <v>-167.7089</v>
      </c>
      <c r="BU22">
        <v>13.7967</v>
      </c>
      <c r="BV22">
        <v>13.947900000000001</v>
      </c>
      <c r="BW22">
        <v>4.2999000000000001</v>
      </c>
      <c r="BX22">
        <v>12.240500000000001</v>
      </c>
      <c r="BY22">
        <v>16.6553</v>
      </c>
      <c r="BZ22">
        <v>15.088699999999999</v>
      </c>
      <c r="CA22">
        <v>-6.5235000000000003</v>
      </c>
      <c r="CB22">
        <v>-2.1757</v>
      </c>
      <c r="CC22">
        <v>19.831299999999999</v>
      </c>
      <c r="CD22">
        <v>-22.544</v>
      </c>
      <c r="CG22">
        <v>-40.9011</v>
      </c>
      <c r="CH22">
        <v>25.8962</v>
      </c>
      <c r="CI22">
        <v>1.9965000000000002</v>
      </c>
      <c r="CJ22">
        <v>-7.3369</v>
      </c>
      <c r="CK22">
        <v>12.5914</v>
      </c>
      <c r="CL22">
        <v>6.8934999999999995</v>
      </c>
      <c r="CM22">
        <v>-1.4319</v>
      </c>
      <c r="CN22">
        <v>6.9481000000000002</v>
      </c>
      <c r="CO22">
        <v>23.483000000000001</v>
      </c>
      <c r="CP22">
        <v>-2.4542999999999999</v>
      </c>
      <c r="CQ22">
        <v>-12.490500000000001</v>
      </c>
      <c r="CR22">
        <v>-2.0127000000000002</v>
      </c>
      <c r="CS22">
        <v>-8.6959999999999997</v>
      </c>
      <c r="CT22">
        <v>4.8696000000000002</v>
      </c>
      <c r="CU22">
        <v>41.140099999999997</v>
      </c>
      <c r="CV22">
        <v>-9.9908999999999999</v>
      </c>
      <c r="CW22">
        <v>8.2318999999999996</v>
      </c>
      <c r="CX22">
        <v>13.7818</v>
      </c>
      <c r="CY22">
        <v>-2.9741</v>
      </c>
      <c r="CZ22">
        <v>-10.6279</v>
      </c>
      <c r="DA22">
        <v>-1.0818000000000001</v>
      </c>
      <c r="DB22">
        <v>-0.37209999999999999</v>
      </c>
      <c r="DC22">
        <v>30.785699999999999</v>
      </c>
      <c r="DD22">
        <v>40.372700000000002</v>
      </c>
      <c r="DE22">
        <v>-58.679600000000001</v>
      </c>
      <c r="DF22">
        <v>-0.79600000000000004</v>
      </c>
      <c r="DG22">
        <v>-5.0862999999999996</v>
      </c>
      <c r="DH22">
        <v>-7.1999999999999995E-2</v>
      </c>
      <c r="DI22">
        <v>11.96</v>
      </c>
      <c r="DJ22">
        <v>8.4779999999999998</v>
      </c>
      <c r="DK22">
        <v>-6.6561000000000003</v>
      </c>
      <c r="DL22">
        <v>-1.7865</v>
      </c>
      <c r="DO22">
        <v>1.2208000000000001</v>
      </c>
      <c r="DP22">
        <v>-54.567799999999998</v>
      </c>
      <c r="DQ22">
        <v>-32.217100000000002</v>
      </c>
      <c r="DR22">
        <v>4.63</v>
      </c>
      <c r="DS22">
        <v>10.249000000000001</v>
      </c>
      <c r="DT22">
        <v>3.1911999999999998</v>
      </c>
      <c r="DU22">
        <v>19.088899999999999</v>
      </c>
      <c r="DW22">
        <v>3.8761000000000001</v>
      </c>
      <c r="DX22">
        <v>24.194900000000001</v>
      </c>
      <c r="DY22">
        <v>46.956499999999998</v>
      </c>
      <c r="DZ22">
        <v>8.7036999999999995</v>
      </c>
      <c r="EA22">
        <v>-49.668100000000003</v>
      </c>
      <c r="EB22">
        <v>6.8539000000000003</v>
      </c>
      <c r="ED22">
        <v>33.6539</v>
      </c>
      <c r="EE22">
        <v>23.6111</v>
      </c>
      <c r="EG22">
        <v>-97.907499999999999</v>
      </c>
      <c r="EH22">
        <v>9.6052999999999997</v>
      </c>
      <c r="EI22">
        <v>-15.755700000000001</v>
      </c>
      <c r="EJ22">
        <v>34.677399999999999</v>
      </c>
      <c r="EK22">
        <v>34.677399999999999</v>
      </c>
      <c r="EL22">
        <v>42.28</v>
      </c>
      <c r="EM22">
        <v>20.579899999999999</v>
      </c>
      <c r="EN22">
        <v>-10.91</v>
      </c>
      <c r="EO22">
        <v>2.9013999999999998</v>
      </c>
      <c r="EP22">
        <v>9.5167000000000002</v>
      </c>
      <c r="EQ22">
        <v>-3.1903999999999999</v>
      </c>
      <c r="ER22">
        <v>-1.4954000000000001</v>
      </c>
      <c r="ES22">
        <v>-2.3311999999999999</v>
      </c>
      <c r="ET22">
        <v>-34.048000000000002</v>
      </c>
      <c r="EU22">
        <v>17.187999999999999</v>
      </c>
      <c r="EV22">
        <v>-24.976800000000001</v>
      </c>
      <c r="EW22">
        <v>6.6332000000000004</v>
      </c>
      <c r="EX22">
        <v>11.0383</v>
      </c>
      <c r="EY22">
        <v>-6.0294999999999996</v>
      </c>
      <c r="EZ22">
        <v>-15.8306</v>
      </c>
      <c r="FA22">
        <v>-0.51029999999999998</v>
      </c>
      <c r="FB22">
        <v>11.863</v>
      </c>
      <c r="FC22">
        <v>33.478999999999999</v>
      </c>
      <c r="FD22">
        <v>11.389699999999999</v>
      </c>
      <c r="FE22">
        <v>-58.710999999999999</v>
      </c>
      <c r="FF22">
        <v>0.1799</v>
      </c>
      <c r="FG22">
        <v>-66.453800000000001</v>
      </c>
      <c r="FH22">
        <v>0.77390000000000003</v>
      </c>
      <c r="FI22">
        <v>15.7493</v>
      </c>
      <c r="FJ22">
        <v>4.1246999999999998</v>
      </c>
      <c r="FK22">
        <v>55.258200000000002</v>
      </c>
      <c r="FL22">
        <v>-2.3576999999999999</v>
      </c>
      <c r="FM22">
        <v>10.411300000000001</v>
      </c>
      <c r="FN22">
        <v>7.1433</v>
      </c>
      <c r="FO22">
        <v>40.575600000000001</v>
      </c>
      <c r="FP22">
        <v>20.254799999999999</v>
      </c>
      <c r="FQ22">
        <v>-3.1899000000000002</v>
      </c>
      <c r="FR22">
        <v>-68.011799999999994</v>
      </c>
      <c r="FS22">
        <v>-0.14149999999999999</v>
      </c>
      <c r="FT22">
        <v>-0.14149999999999999</v>
      </c>
      <c r="FU22">
        <v>5.9815000000000005</v>
      </c>
      <c r="FV22">
        <v>4.3136000000000001</v>
      </c>
      <c r="FW22">
        <v>1.8658000000000001</v>
      </c>
      <c r="FX22">
        <v>0.4108</v>
      </c>
      <c r="FY22">
        <v>0.4108</v>
      </c>
      <c r="FZ22">
        <v>1.3841000000000001</v>
      </c>
      <c r="GA22">
        <v>-8.7999999999999995E-2</v>
      </c>
      <c r="GB22">
        <v>8.4304000000000006</v>
      </c>
      <c r="GC22">
        <v>23.562200000000001</v>
      </c>
      <c r="GD22">
        <v>-0.93200000000000005</v>
      </c>
      <c r="GE22">
        <v>15.598000000000001</v>
      </c>
      <c r="GF22">
        <v>7.6408000000000005</v>
      </c>
      <c r="GG22">
        <v>7.3800999999999997</v>
      </c>
      <c r="GH22">
        <v>49.442999999999998</v>
      </c>
      <c r="GJ22">
        <v>-100.27719999999999</v>
      </c>
      <c r="GK22">
        <v>13.849399999999999</v>
      </c>
      <c r="GL22">
        <v>5.3266999999999998</v>
      </c>
      <c r="GM22">
        <v>13.2478</v>
      </c>
      <c r="GN22">
        <v>-4.4181999999999997</v>
      </c>
      <c r="GO22">
        <v>2.8000000000000001E-2</v>
      </c>
      <c r="GP22">
        <v>5.5004</v>
      </c>
      <c r="GQ22">
        <v>-106.57559999999999</v>
      </c>
      <c r="GR22">
        <v>-12.075900000000001</v>
      </c>
      <c r="GS22">
        <v>15.5283</v>
      </c>
      <c r="GT22">
        <v>4.7473999999999998</v>
      </c>
      <c r="GV22">
        <v>-43.790399999999998</v>
      </c>
      <c r="GW22">
        <v>-9.4838000000000005</v>
      </c>
      <c r="GX22">
        <v>20.040500000000002</v>
      </c>
      <c r="GY22">
        <v>14.0441</v>
      </c>
      <c r="HA22">
        <v>7.8211000000000004</v>
      </c>
      <c r="HB22">
        <v>20.052499999999998</v>
      </c>
      <c r="HC22">
        <v>-8.3033999999999999</v>
      </c>
      <c r="HD22">
        <v>-15.7737</v>
      </c>
      <c r="HE22">
        <v>-0.65239999999999998</v>
      </c>
      <c r="HF22">
        <v>22.246700000000001</v>
      </c>
      <c r="HG22">
        <v>31.8276</v>
      </c>
      <c r="HH22">
        <v>21.162700000000001</v>
      </c>
      <c r="HI22">
        <v>12.411</v>
      </c>
      <c r="HJ22">
        <v>36.9724</v>
      </c>
      <c r="HK22">
        <v>8.1250999999999998</v>
      </c>
      <c r="HL22">
        <v>15.0121</v>
      </c>
      <c r="HM22">
        <v>6.4329999999999998</v>
      </c>
      <c r="HO22">
        <v>12.529400000000001</v>
      </c>
      <c r="HP22">
        <v>26.785499999999999</v>
      </c>
      <c r="HQ22">
        <v>-163.4648</v>
      </c>
      <c r="HR22">
        <v>6.1745999999999999</v>
      </c>
      <c r="HS22">
        <v>3.9961000000000002</v>
      </c>
      <c r="HT22">
        <v>10.216100000000001</v>
      </c>
      <c r="HU22">
        <v>7.6631</v>
      </c>
      <c r="HW22">
        <v>14.755100000000001</v>
      </c>
      <c r="HX22">
        <v>-47.655299999999997</v>
      </c>
      <c r="HY22">
        <v>16.0503</v>
      </c>
      <c r="HZ22">
        <v>28.892800000000001</v>
      </c>
      <c r="IA22">
        <v>-2.2948</v>
      </c>
      <c r="IB22">
        <v>57.9377</v>
      </c>
      <c r="IC22">
        <v>14.7126</v>
      </c>
      <c r="ID22">
        <v>3.2599999999999997E-2</v>
      </c>
      <c r="IE22">
        <v>2.7862</v>
      </c>
      <c r="IF22">
        <v>2.5255999999999998</v>
      </c>
      <c r="IG22">
        <v>15.3035</v>
      </c>
      <c r="IH22">
        <v>5.7447999999999997</v>
      </c>
      <c r="II22">
        <v>-23.241</v>
      </c>
      <c r="IJ22">
        <v>-2.8528000000000002</v>
      </c>
      <c r="IK22">
        <v>9.8301999999999996</v>
      </c>
      <c r="IN22">
        <v>-3.7265000000000001</v>
      </c>
      <c r="IO22">
        <v>-0.37369999999999998</v>
      </c>
      <c r="IP22">
        <v>74.047899999999998</v>
      </c>
      <c r="IQ22">
        <v>11.4032</v>
      </c>
      <c r="IR22">
        <v>6.5862999999999996</v>
      </c>
      <c r="IS22">
        <v>3.1524000000000001</v>
      </c>
      <c r="IT22">
        <v>6.7809999999999997</v>
      </c>
      <c r="IU22">
        <v>12.037699999999999</v>
      </c>
      <c r="IV22">
        <v>-2.5518999999999998</v>
      </c>
      <c r="IW22">
        <v>4.7636000000000003</v>
      </c>
      <c r="IX22">
        <v>19.1571</v>
      </c>
      <c r="IY22">
        <v>20.8064</v>
      </c>
      <c r="IZ22">
        <v>-44.6676</v>
      </c>
      <c r="JB22">
        <v>17.817399999999999</v>
      </c>
      <c r="JC22">
        <v>-27.624300000000002</v>
      </c>
      <c r="JD22">
        <v>4.7851999999999997</v>
      </c>
      <c r="JE22">
        <v>-4.101</v>
      </c>
      <c r="JF22">
        <v>-4.101</v>
      </c>
      <c r="JG22">
        <v>4.5903999999999998</v>
      </c>
      <c r="JH22">
        <v>18.764600000000002</v>
      </c>
      <c r="JI22">
        <v>29.1401</v>
      </c>
      <c r="JJ22">
        <v>25.525700000000001</v>
      </c>
      <c r="JK22">
        <v>-21.658799999999999</v>
      </c>
      <c r="JL22">
        <v>-4.7960000000000003</v>
      </c>
      <c r="JN22">
        <v>-19.93</v>
      </c>
      <c r="JO22">
        <v>5.1387999999999998</v>
      </c>
      <c r="JP22">
        <v>-1.4753000000000001</v>
      </c>
      <c r="JQ22">
        <v>124.89870000000001</v>
      </c>
      <c r="JR22">
        <v>4.6063000000000001</v>
      </c>
      <c r="JS22">
        <v>-4.5296000000000003</v>
      </c>
      <c r="JT22">
        <v>-11.401199999999999</v>
      </c>
      <c r="JU22">
        <v>2.7622999999999998</v>
      </c>
      <c r="JV22">
        <v>12.347</v>
      </c>
      <c r="JX22">
        <v>14.0473</v>
      </c>
      <c r="JY22">
        <v>1.8973</v>
      </c>
      <c r="KA22">
        <v>13.3987</v>
      </c>
      <c r="KC22">
        <v>28.8965</v>
      </c>
      <c r="KD22">
        <v>2.9617</v>
      </c>
      <c r="KE22">
        <v>4.9131</v>
      </c>
      <c r="KF22">
        <v>3.8252000000000002</v>
      </c>
      <c r="KG22">
        <v>9.9395000000000007</v>
      </c>
      <c r="KH22">
        <v>13.6875</v>
      </c>
      <c r="KI22">
        <v>-8.3369999999999997</v>
      </c>
      <c r="KJ22">
        <v>-9.2723999999999993</v>
      </c>
      <c r="KK22">
        <v>12.7483</v>
      </c>
      <c r="KL22">
        <v>1.7429000000000001</v>
      </c>
      <c r="KM22">
        <v>4.1627999999999998</v>
      </c>
      <c r="KN22">
        <v>-15.994199999999999</v>
      </c>
      <c r="KO22">
        <v>22.7728</v>
      </c>
      <c r="KP22">
        <v>30.793700000000001</v>
      </c>
      <c r="KQ22">
        <v>16.093599999999999</v>
      </c>
      <c r="KR22">
        <v>9.7314000000000007</v>
      </c>
      <c r="KT22">
        <v>-0.87590000000000001</v>
      </c>
      <c r="KU22">
        <v>-0.80120000000000002</v>
      </c>
      <c r="KV22">
        <v>3.4100999999999999</v>
      </c>
      <c r="KW22">
        <v>-5.9894999999999996</v>
      </c>
      <c r="KX22">
        <v>10.2216</v>
      </c>
      <c r="KY22">
        <v>24.843299999999999</v>
      </c>
      <c r="KZ22">
        <v>-2.7225000000000001</v>
      </c>
      <c r="LA22">
        <v>-33.884099999999997</v>
      </c>
      <c r="LC22">
        <v>-0.84770000000000001</v>
      </c>
      <c r="LD22">
        <v>5.5654000000000003</v>
      </c>
      <c r="LE22">
        <v>-74.319199999999995</v>
      </c>
      <c r="LF22">
        <v>-43.888800000000003</v>
      </c>
      <c r="LG22">
        <v>-1.9097</v>
      </c>
      <c r="LH22">
        <v>16.133199999999999</v>
      </c>
      <c r="LJ22">
        <v>9.8569999999999993</v>
      </c>
      <c r="LK22">
        <v>13.304600000000001</v>
      </c>
      <c r="LL22">
        <v>13.3</v>
      </c>
      <c r="LM22">
        <v>23.260300000000001</v>
      </c>
      <c r="LO22">
        <v>9.9395000000000007</v>
      </c>
      <c r="LP22">
        <v>2.3142</v>
      </c>
      <c r="LQ22">
        <v>1.2362</v>
      </c>
      <c r="LR22">
        <v>8.1854999999999993</v>
      </c>
      <c r="LS22">
        <v>7.1105999999999998</v>
      </c>
      <c r="LT22">
        <v>27.078199999999999</v>
      </c>
      <c r="LU22">
        <v>29.641200000000001</v>
      </c>
      <c r="LV22">
        <v>2.5571000000000002</v>
      </c>
      <c r="LW22">
        <v>16.451599999999999</v>
      </c>
      <c r="LX22">
        <v>1.1175999999999999</v>
      </c>
      <c r="LY22">
        <v>13.324299999999999</v>
      </c>
      <c r="LZ22">
        <v>-16.335899999999999</v>
      </c>
      <c r="MA22">
        <v>6.9116</v>
      </c>
      <c r="MB22">
        <v>21.12</v>
      </c>
      <c r="MC22">
        <v>52.347200000000001</v>
      </c>
      <c r="MD22">
        <v>7.3209</v>
      </c>
      <c r="MF22">
        <v>0.31269999999999998</v>
      </c>
      <c r="MG22">
        <v>7.1394000000000002</v>
      </c>
      <c r="MI22">
        <v>3.1979000000000002</v>
      </c>
      <c r="MJ22">
        <v>-59.445500000000003</v>
      </c>
      <c r="MK22">
        <v>4.6950000000000003</v>
      </c>
      <c r="ML22">
        <v>6.7884000000000002</v>
      </c>
      <c r="MM22">
        <v>10.262</v>
      </c>
      <c r="MN22">
        <v>-4.9336000000000002</v>
      </c>
      <c r="MP22">
        <v>3.0274000000000001</v>
      </c>
      <c r="MQ22">
        <v>18.682700000000001</v>
      </c>
      <c r="MR22">
        <v>-2.3069000000000002</v>
      </c>
      <c r="MS22">
        <v>30.272600000000001</v>
      </c>
      <c r="MT22">
        <v>38.534300000000002</v>
      </c>
      <c r="MU22">
        <v>8.3934999999999995</v>
      </c>
      <c r="MV22">
        <v>1.3378999999999999</v>
      </c>
      <c r="MX22">
        <v>6.7394999999999996</v>
      </c>
      <c r="MY22">
        <v>6.8502000000000001</v>
      </c>
      <c r="MZ22">
        <v>-12.9428</v>
      </c>
      <c r="NA22">
        <v>2.3241999999999998</v>
      </c>
      <c r="NB22">
        <v>-1.2536</v>
      </c>
      <c r="NC22">
        <v>16.6982</v>
      </c>
      <c r="ND22">
        <v>3.1128999999999998</v>
      </c>
      <c r="NE22">
        <v>29.507999999999999</v>
      </c>
      <c r="NF22">
        <v>-1.7993000000000001</v>
      </c>
      <c r="NG22">
        <v>2.8447</v>
      </c>
      <c r="NH22">
        <v>12.05</v>
      </c>
      <c r="NI22">
        <v>15.54</v>
      </c>
      <c r="NJ22">
        <v>5.8964999999999996</v>
      </c>
      <c r="NK22">
        <v>6.2569999999999997</v>
      </c>
    </row>
    <row r="23" spans="1:375" x14ac:dyDescent="0.25">
      <c r="A23" s="2"/>
      <c r="C23">
        <v>27.773599999999998</v>
      </c>
      <c r="D23">
        <v>-27.745699999999999</v>
      </c>
      <c r="E23">
        <v>18.0471</v>
      </c>
      <c r="F23">
        <v>10.520899999999999</v>
      </c>
      <c r="G23">
        <v>-17.4878</v>
      </c>
      <c r="H23">
        <v>20.5931</v>
      </c>
      <c r="I23">
        <v>9.6905000000000001</v>
      </c>
      <c r="J23">
        <v>3.9676</v>
      </c>
      <c r="K23">
        <v>3.379</v>
      </c>
      <c r="L23">
        <v>14.2666</v>
      </c>
      <c r="M23">
        <v>32.705100000000002</v>
      </c>
      <c r="N23">
        <v>10.917999999999999</v>
      </c>
      <c r="O23">
        <v>13.9939</v>
      </c>
      <c r="P23">
        <v>16.447700000000001</v>
      </c>
      <c r="Q23">
        <v>0.82809999999999995</v>
      </c>
      <c r="R23">
        <v>-19.359000000000002</v>
      </c>
      <c r="S23">
        <v>24.729399999999998</v>
      </c>
      <c r="T23">
        <v>40.140500000000003</v>
      </c>
      <c r="U23">
        <v>41.717399999999998</v>
      </c>
      <c r="V23">
        <v>30.1282</v>
      </c>
      <c r="W23">
        <v>6.2925000000000004</v>
      </c>
      <c r="X23">
        <v>-12.153700000000001</v>
      </c>
      <c r="Z23">
        <v>16.435300000000002</v>
      </c>
      <c r="AA23">
        <v>-7.0529000000000002</v>
      </c>
      <c r="AB23">
        <v>-2529.5061999999998</v>
      </c>
      <c r="AC23">
        <v>-68.675899999999999</v>
      </c>
      <c r="AD23">
        <v>7.4862000000000002</v>
      </c>
      <c r="AE23">
        <v>3.5379</v>
      </c>
      <c r="AF23">
        <v>-105.7225</v>
      </c>
      <c r="AG23">
        <v>-20.886800000000001</v>
      </c>
      <c r="AI23">
        <v>-155.17019999999999</v>
      </c>
      <c r="AJ23">
        <v>-9.1592000000000002</v>
      </c>
      <c r="AK23">
        <v>12.299899999999999</v>
      </c>
      <c r="AL23">
        <v>20.5596</v>
      </c>
      <c r="AM23">
        <v>-5.3333000000000004</v>
      </c>
      <c r="AN23">
        <v>-7.6375999999999999</v>
      </c>
      <c r="AO23">
        <v>-25.1568</v>
      </c>
      <c r="AP23">
        <v>17.290900000000001</v>
      </c>
      <c r="AQ23">
        <v>4.5921000000000003</v>
      </c>
      <c r="AR23">
        <v>-13.8222</v>
      </c>
      <c r="AT23">
        <v>7.7049000000000003</v>
      </c>
      <c r="AU23">
        <v>16.847899999999999</v>
      </c>
      <c r="AV23">
        <v>8.8465000000000007</v>
      </c>
      <c r="AW23">
        <v>3.6364000000000001</v>
      </c>
      <c r="AX23">
        <v>4.4169</v>
      </c>
      <c r="AZ23">
        <v>14.1785</v>
      </c>
      <c r="BB23">
        <v>4.8716999999999997</v>
      </c>
      <c r="BC23">
        <v>15.421900000000001</v>
      </c>
      <c r="BD23">
        <v>-1.6912</v>
      </c>
      <c r="BE23">
        <v>-30.722000000000001</v>
      </c>
      <c r="BF23">
        <v>21.488399999999999</v>
      </c>
      <c r="BG23">
        <v>20.742899999999999</v>
      </c>
      <c r="BH23">
        <v>-2.3971</v>
      </c>
      <c r="BI23">
        <v>-2.8420999999999998</v>
      </c>
      <c r="BJ23">
        <v>-30.651900000000001</v>
      </c>
      <c r="BK23">
        <v>-14.2746</v>
      </c>
      <c r="BL23">
        <v>19.977699999999999</v>
      </c>
      <c r="BM23">
        <v>14.727499999999999</v>
      </c>
      <c r="BN23">
        <v>16.732099999999999</v>
      </c>
      <c r="BO23">
        <v>24.146699999999999</v>
      </c>
      <c r="BP23">
        <v>17.255099999999999</v>
      </c>
      <c r="BQ23">
        <v>2.1772</v>
      </c>
      <c r="BR23">
        <v>18.4894</v>
      </c>
      <c r="BS23">
        <v>-31.613</v>
      </c>
      <c r="BU23">
        <v>12.9055</v>
      </c>
      <c r="BV23">
        <v>16.710599999999999</v>
      </c>
      <c r="BW23">
        <v>3.9356</v>
      </c>
      <c r="BX23">
        <v>15.718</v>
      </c>
      <c r="BY23">
        <v>16.008700000000001</v>
      </c>
      <c r="BZ23">
        <v>15.1523</v>
      </c>
      <c r="CA23">
        <v>1.1465000000000001</v>
      </c>
      <c r="CB23">
        <v>-5.0967000000000002</v>
      </c>
      <c r="CC23">
        <v>23.897100000000002</v>
      </c>
      <c r="CD23">
        <v>-29.642399999999999</v>
      </c>
      <c r="CG23">
        <v>3.2692000000000001</v>
      </c>
      <c r="CH23">
        <v>24.1602</v>
      </c>
      <c r="CI23">
        <v>3.5066000000000002</v>
      </c>
      <c r="CJ23">
        <v>-76.157200000000003</v>
      </c>
      <c r="CK23">
        <v>12.735300000000001</v>
      </c>
      <c r="CL23">
        <v>-6.5644999999999998</v>
      </c>
      <c r="CM23">
        <v>5.1292999999999997</v>
      </c>
      <c r="CN23">
        <v>1.5171999999999999</v>
      </c>
      <c r="CO23">
        <v>23.985199999999999</v>
      </c>
      <c r="CP23">
        <v>0.78759999999999997</v>
      </c>
      <c r="CQ23">
        <v>-10.144500000000001</v>
      </c>
      <c r="CR23">
        <v>-4.4638999999999998</v>
      </c>
      <c r="CS23">
        <v>-4.8547000000000002</v>
      </c>
      <c r="CT23">
        <v>4.2567000000000004</v>
      </c>
      <c r="CU23">
        <v>-4.9558</v>
      </c>
      <c r="CV23">
        <v>3.6901999999999999</v>
      </c>
      <c r="CW23">
        <v>12.4671</v>
      </c>
      <c r="CX23">
        <v>10.553599999999999</v>
      </c>
      <c r="CY23">
        <v>-2.0640000000000001</v>
      </c>
      <c r="CZ23">
        <v>-8.0027000000000008</v>
      </c>
      <c r="DA23">
        <v>-6.42</v>
      </c>
      <c r="DC23">
        <v>11.183400000000001</v>
      </c>
      <c r="DD23">
        <v>37.873800000000003</v>
      </c>
      <c r="DE23">
        <v>-9.6229999999999993</v>
      </c>
      <c r="DF23">
        <v>-0.48959999999999998</v>
      </c>
      <c r="DG23">
        <v>-11.8866</v>
      </c>
      <c r="DH23">
        <v>16.819099999999999</v>
      </c>
      <c r="DI23">
        <v>11.924099999999999</v>
      </c>
      <c r="DJ23">
        <v>-8.6082000000000001</v>
      </c>
      <c r="DK23">
        <v>-4.7210999999999999</v>
      </c>
      <c r="DL23">
        <v>-24.590800000000002</v>
      </c>
      <c r="DO23">
        <v>19.2577</v>
      </c>
      <c r="DP23">
        <v>-54.251300000000001</v>
      </c>
      <c r="DQ23">
        <v>-29.4343</v>
      </c>
      <c r="DR23">
        <v>2.2835000000000001</v>
      </c>
      <c r="DS23">
        <v>13.791399999999999</v>
      </c>
      <c r="DT23">
        <v>2.7530000000000001</v>
      </c>
      <c r="DU23">
        <v>16.402699999999999</v>
      </c>
      <c r="DW23">
        <v>-2.4685999999999999</v>
      </c>
      <c r="DX23">
        <v>22.8672</v>
      </c>
      <c r="DZ23">
        <v>4.2595000000000001</v>
      </c>
      <c r="EA23">
        <v>-14.7958</v>
      </c>
      <c r="EB23">
        <v>5.4668000000000001</v>
      </c>
      <c r="ED23">
        <v>22.568999999999999</v>
      </c>
      <c r="EE23">
        <v>24.105499999999999</v>
      </c>
      <c r="EG23">
        <v>-108.5437</v>
      </c>
      <c r="EH23">
        <v>10.540100000000001</v>
      </c>
      <c r="EI23">
        <v>-35.4084</v>
      </c>
      <c r="EJ23">
        <v>36.723199999999999</v>
      </c>
      <c r="EK23">
        <v>36.723199999999999</v>
      </c>
      <c r="EL23">
        <v>-17.5746</v>
      </c>
      <c r="EM23">
        <v>13.453799999999999</v>
      </c>
      <c r="EN23">
        <v>-5.1947999999999999</v>
      </c>
      <c r="EO23">
        <v>4.0377999999999998</v>
      </c>
      <c r="EP23">
        <v>8.2505000000000006</v>
      </c>
      <c r="EQ23">
        <v>9.1256000000000004</v>
      </c>
      <c r="ER23">
        <v>0.84750000000000003</v>
      </c>
      <c r="ES23">
        <v>-1.6389</v>
      </c>
      <c r="ET23">
        <v>-52.498899999999999</v>
      </c>
      <c r="EU23">
        <v>18.9756</v>
      </c>
      <c r="EV23">
        <v>-76.108900000000006</v>
      </c>
      <c r="EW23">
        <v>2.3599000000000001</v>
      </c>
      <c r="EX23">
        <v>23.194600000000001</v>
      </c>
      <c r="EY23">
        <v>-19.636700000000001</v>
      </c>
      <c r="EZ23">
        <v>-33.542400000000001</v>
      </c>
      <c r="FA23">
        <v>-2.3449</v>
      </c>
      <c r="FB23">
        <v>14.847200000000001</v>
      </c>
      <c r="FC23">
        <v>35.481099999999998</v>
      </c>
      <c r="FD23">
        <v>13.295400000000001</v>
      </c>
      <c r="FF23">
        <v>-0.98660000000000003</v>
      </c>
      <c r="FG23">
        <v>-65.333600000000004</v>
      </c>
      <c r="FH23">
        <v>-0.55320000000000003</v>
      </c>
      <c r="FI23">
        <v>14.237500000000001</v>
      </c>
      <c r="FJ23">
        <v>12.0029</v>
      </c>
      <c r="FK23">
        <v>16.6069</v>
      </c>
      <c r="FL23">
        <v>-6.6013999999999999</v>
      </c>
      <c r="FM23">
        <v>8.6014999999999997</v>
      </c>
      <c r="FN23">
        <v>2.6829999999999998</v>
      </c>
      <c r="FO23">
        <v>39.013399999999997</v>
      </c>
      <c r="FP23">
        <v>22.4617</v>
      </c>
      <c r="FQ23">
        <v>-3.7911999999999999</v>
      </c>
      <c r="FS23">
        <v>-1.0887</v>
      </c>
      <c r="FT23">
        <v>-1.0887</v>
      </c>
      <c r="FU23">
        <v>-0.45</v>
      </c>
      <c r="FV23">
        <v>3.8726000000000003</v>
      </c>
      <c r="FW23">
        <v>2.7858000000000001</v>
      </c>
      <c r="FX23">
        <v>0.17810000000000001</v>
      </c>
      <c r="FY23">
        <v>0.17810000000000001</v>
      </c>
      <c r="FZ23">
        <v>0.98040000000000005</v>
      </c>
      <c r="GA23">
        <v>13.347</v>
      </c>
      <c r="GB23">
        <v>5.7141000000000002</v>
      </c>
      <c r="GC23">
        <v>18.750499999999999</v>
      </c>
      <c r="GD23">
        <v>-2.9098999999999999</v>
      </c>
      <c r="GE23">
        <v>6.0686</v>
      </c>
      <c r="GF23">
        <v>9.1732999999999993</v>
      </c>
      <c r="GG23">
        <v>8.5070999999999994</v>
      </c>
      <c r="GH23">
        <v>45.0929</v>
      </c>
      <c r="GJ23">
        <v>-135.30520000000001</v>
      </c>
      <c r="GK23">
        <v>18.649100000000001</v>
      </c>
      <c r="GL23">
        <v>9.468</v>
      </c>
      <c r="GM23">
        <v>12.534000000000001</v>
      </c>
      <c r="GN23">
        <v>-8.4588000000000001</v>
      </c>
      <c r="GO23">
        <v>-6.6906999999999996</v>
      </c>
      <c r="GP23">
        <v>4.7818000000000005</v>
      </c>
      <c r="GR23">
        <v>11.7921</v>
      </c>
      <c r="GS23">
        <v>15.9095</v>
      </c>
      <c r="GT23">
        <v>17.865300000000001</v>
      </c>
      <c r="GV23">
        <v>-67.7864</v>
      </c>
      <c r="GW23">
        <v>23.046600000000002</v>
      </c>
      <c r="GX23">
        <v>23.231200000000001</v>
      </c>
      <c r="GY23">
        <v>21.617599999999999</v>
      </c>
      <c r="HA23">
        <v>8.2390000000000008</v>
      </c>
      <c r="HB23">
        <v>18.9282</v>
      </c>
      <c r="HC23">
        <v>12.3086</v>
      </c>
      <c r="HD23">
        <v>7.5964999999999998</v>
      </c>
      <c r="HE23">
        <v>0.36359999999999998</v>
      </c>
      <c r="HF23">
        <v>8.9481000000000002</v>
      </c>
      <c r="HG23">
        <v>29.015699999999999</v>
      </c>
      <c r="HH23">
        <v>11.5517</v>
      </c>
      <c r="HI23">
        <v>9.2811000000000003</v>
      </c>
      <c r="HJ23">
        <v>35.668500000000002</v>
      </c>
      <c r="HK23">
        <v>25.1068</v>
      </c>
      <c r="HL23">
        <v>5.4781000000000004</v>
      </c>
      <c r="HM23">
        <v>-17.1126</v>
      </c>
      <c r="HO23">
        <v>9.4978999999999996</v>
      </c>
      <c r="HP23">
        <v>27.9025</v>
      </c>
      <c r="HQ23">
        <v>-150.5504</v>
      </c>
      <c r="HR23">
        <v>-2.5771999999999999</v>
      </c>
      <c r="HS23">
        <v>9.1808999999999994</v>
      </c>
      <c r="HT23">
        <v>17.847999999999999</v>
      </c>
      <c r="HU23">
        <v>9.2086000000000006</v>
      </c>
      <c r="HW23">
        <v>12.7807</v>
      </c>
      <c r="HX23">
        <v>-43.505499999999998</v>
      </c>
      <c r="HY23">
        <v>19.565899999999999</v>
      </c>
      <c r="HZ23">
        <v>29.064</v>
      </c>
      <c r="IA23">
        <v>1.4727999999999999</v>
      </c>
      <c r="IB23">
        <v>60.244300000000003</v>
      </c>
      <c r="IC23">
        <v>13.6675</v>
      </c>
      <c r="ID23">
        <v>-2.9335</v>
      </c>
      <c r="IE23">
        <v>2.5232000000000001</v>
      </c>
      <c r="IF23">
        <v>1.6172</v>
      </c>
      <c r="IG23">
        <v>16.857800000000001</v>
      </c>
      <c r="IH23">
        <v>7.1669999999999998</v>
      </c>
      <c r="II23">
        <v>-13.4984</v>
      </c>
      <c r="IJ23">
        <v>-4.9236000000000004</v>
      </c>
      <c r="IK23">
        <v>4.2346000000000004</v>
      </c>
      <c r="IN23">
        <v>-5.9376999999999995</v>
      </c>
      <c r="IO23">
        <v>-6.0660999999999996</v>
      </c>
      <c r="IP23">
        <v>19.236000000000001</v>
      </c>
      <c r="IQ23">
        <v>13.967700000000001</v>
      </c>
      <c r="IR23">
        <v>6.6017000000000001</v>
      </c>
      <c r="IS23">
        <v>3.2399</v>
      </c>
      <c r="IT23">
        <v>4.6696999999999997</v>
      </c>
      <c r="IU23">
        <v>3.9523000000000001</v>
      </c>
      <c r="IV23">
        <v>1.296</v>
      </c>
      <c r="IW23">
        <v>4.6984000000000004</v>
      </c>
      <c r="IX23">
        <v>18.326599999999999</v>
      </c>
      <c r="IY23">
        <v>17.006900000000002</v>
      </c>
      <c r="IZ23">
        <v>9.7125000000000004</v>
      </c>
      <c r="JB23">
        <v>-3.4331999999999998</v>
      </c>
      <c r="JD23">
        <v>8.6448999999999998</v>
      </c>
      <c r="JE23">
        <v>3.5931999999999999</v>
      </c>
      <c r="JF23">
        <v>3.5931999999999999</v>
      </c>
      <c r="JH23">
        <v>23.1569</v>
      </c>
      <c r="JI23">
        <v>32.921300000000002</v>
      </c>
      <c r="JJ23">
        <v>27.678000000000001</v>
      </c>
      <c r="JK23">
        <v>-24.576000000000001</v>
      </c>
      <c r="JN23">
        <v>-45.688200000000002</v>
      </c>
      <c r="JO23">
        <v>12.7171</v>
      </c>
      <c r="JP23">
        <v>1.3862000000000001</v>
      </c>
      <c r="JQ23">
        <v>-54.179600000000001</v>
      </c>
      <c r="JR23">
        <v>2.7189000000000001</v>
      </c>
      <c r="JT23">
        <v>-11.7181</v>
      </c>
      <c r="JV23">
        <v>11.083500000000001</v>
      </c>
      <c r="JX23">
        <v>13.4207</v>
      </c>
      <c r="JY23">
        <v>0.49869999999999998</v>
      </c>
      <c r="KA23">
        <v>-10.5886</v>
      </c>
      <c r="KC23">
        <v>30.310300000000002</v>
      </c>
      <c r="KD23">
        <v>2.6827000000000001</v>
      </c>
      <c r="KE23">
        <v>10.448600000000001</v>
      </c>
      <c r="KF23">
        <v>3.3075000000000001</v>
      </c>
      <c r="KG23">
        <v>-29.827200000000001</v>
      </c>
      <c r="KH23">
        <v>22.583300000000001</v>
      </c>
      <c r="KI23">
        <v>1.5247999999999999</v>
      </c>
      <c r="KJ23">
        <v>-6.3106</v>
      </c>
      <c r="KK23">
        <v>6.3845000000000001</v>
      </c>
      <c r="KL23">
        <v>-4.6143000000000001</v>
      </c>
      <c r="KM23">
        <v>2.8635000000000002</v>
      </c>
      <c r="KN23">
        <v>-27.895499999999998</v>
      </c>
      <c r="KO23">
        <v>20.253499999999999</v>
      </c>
      <c r="KP23">
        <v>23.165900000000001</v>
      </c>
      <c r="KQ23">
        <v>17.3506</v>
      </c>
      <c r="KR23">
        <v>13.134600000000001</v>
      </c>
      <c r="KT23">
        <v>-5.5530999999999997</v>
      </c>
      <c r="KU23">
        <v>11.1203</v>
      </c>
      <c r="KV23">
        <v>2.2702</v>
      </c>
      <c r="KX23">
        <v>7.6144999999999996</v>
      </c>
      <c r="KZ23">
        <v>13.636699999999999</v>
      </c>
      <c r="LA23">
        <v>25.919</v>
      </c>
      <c r="LC23">
        <v>7.7872000000000003</v>
      </c>
      <c r="LD23">
        <v>6.7958999999999996</v>
      </c>
      <c r="LE23">
        <v>-144.5598</v>
      </c>
      <c r="LF23">
        <v>-82.301599999999993</v>
      </c>
      <c r="LG23">
        <v>7.5270000000000001</v>
      </c>
      <c r="LH23">
        <v>17.894100000000002</v>
      </c>
      <c r="LJ23">
        <v>11.1114</v>
      </c>
      <c r="LK23">
        <v>16.471399999999999</v>
      </c>
      <c r="LL23">
        <v>16.6861</v>
      </c>
      <c r="LM23">
        <v>33.238799999999998</v>
      </c>
      <c r="LO23">
        <v>-16.248100000000001</v>
      </c>
      <c r="LP23">
        <v>1.7839</v>
      </c>
      <c r="LQ23">
        <v>1.4757</v>
      </c>
      <c r="LR23">
        <v>22.663799999999998</v>
      </c>
      <c r="LS23">
        <v>10.4465</v>
      </c>
      <c r="LT23">
        <v>20.070799999999998</v>
      </c>
      <c r="LU23">
        <v>29.118099999999998</v>
      </c>
      <c r="LW23">
        <v>18.578600000000002</v>
      </c>
      <c r="LX23">
        <v>2.1172</v>
      </c>
      <c r="LY23">
        <v>10.041</v>
      </c>
      <c r="LZ23">
        <v>-25.6052</v>
      </c>
      <c r="MA23">
        <v>2.0177999999999998</v>
      </c>
      <c r="MB23">
        <v>18.093800000000002</v>
      </c>
      <c r="MC23">
        <v>38.762799999999999</v>
      </c>
      <c r="MD23">
        <v>9.4787999999999997</v>
      </c>
      <c r="MF23">
        <v>-2.7E-2</v>
      </c>
      <c r="MG23">
        <v>4.4288999999999996</v>
      </c>
      <c r="MI23">
        <v>-0.19750000000000001</v>
      </c>
      <c r="MJ23">
        <v>33.837499999999999</v>
      </c>
      <c r="MK23">
        <v>2.9293</v>
      </c>
      <c r="ML23">
        <v>4.5224000000000002</v>
      </c>
      <c r="MM23">
        <v>13.1472</v>
      </c>
      <c r="MN23">
        <v>-11.014099999999999</v>
      </c>
      <c r="MP23">
        <v>16.858699999999999</v>
      </c>
      <c r="MQ23">
        <v>15.1357</v>
      </c>
      <c r="MR23">
        <v>-4.5004999999999997</v>
      </c>
      <c r="MS23">
        <v>33.4833</v>
      </c>
      <c r="MT23">
        <v>15.9011</v>
      </c>
      <c r="MU23">
        <v>1.1908000000000001</v>
      </c>
      <c r="MV23">
        <v>1.8780000000000001</v>
      </c>
      <c r="MX23">
        <v>8.1525999999999996</v>
      </c>
      <c r="MY23">
        <v>-0.629</v>
      </c>
      <c r="MZ23">
        <v>-19.123000000000001</v>
      </c>
      <c r="NA23">
        <v>3.1566000000000001</v>
      </c>
      <c r="NB23">
        <v>1.8221000000000001</v>
      </c>
      <c r="NC23">
        <v>18.060300000000002</v>
      </c>
      <c r="ND23">
        <v>5.9238</v>
      </c>
      <c r="NE23">
        <v>26.6084</v>
      </c>
      <c r="NF23">
        <v>-13.528700000000001</v>
      </c>
      <c r="NG23">
        <v>1.986</v>
      </c>
      <c r="NH23">
        <v>9.1897000000000002</v>
      </c>
      <c r="NI23">
        <v>11.7912</v>
      </c>
      <c r="NJ23">
        <v>12.28</v>
      </c>
      <c r="NK23">
        <v>-44.2149</v>
      </c>
    </row>
    <row r="24" spans="1:375" x14ac:dyDescent="0.25">
      <c r="A24" s="2"/>
      <c r="C24">
        <v>11.433</v>
      </c>
      <c r="D24">
        <v>1.2802</v>
      </c>
      <c r="E24">
        <v>14.602600000000001</v>
      </c>
      <c r="F24">
        <v>7.8372000000000002</v>
      </c>
      <c r="G24">
        <v>-1.7854000000000001</v>
      </c>
      <c r="H24">
        <v>20.288599999999999</v>
      </c>
      <c r="I24">
        <v>9.1515000000000004</v>
      </c>
      <c r="J24">
        <v>2.4249000000000001</v>
      </c>
      <c r="K24">
        <v>1.6543999999999999</v>
      </c>
      <c r="L24">
        <v>14.187900000000001</v>
      </c>
      <c r="M24">
        <v>23.2011</v>
      </c>
      <c r="N24">
        <v>25.381</v>
      </c>
      <c r="O24">
        <v>9.2740000000000009</v>
      </c>
      <c r="P24">
        <v>14.245100000000001</v>
      </c>
      <c r="Q24">
        <v>-3.7450000000000001</v>
      </c>
      <c r="R24">
        <v>-35.052799999999998</v>
      </c>
      <c r="S24">
        <v>22.458400000000001</v>
      </c>
      <c r="T24">
        <v>37.158200000000001</v>
      </c>
      <c r="U24">
        <v>-8.0980000000000008</v>
      </c>
      <c r="V24">
        <v>30.179400000000001</v>
      </c>
      <c r="W24">
        <v>11.3301</v>
      </c>
      <c r="X24">
        <v>-16.783799999999999</v>
      </c>
      <c r="Z24">
        <v>14.105499999999999</v>
      </c>
      <c r="AA24">
        <v>-42.396999999999998</v>
      </c>
      <c r="AB24">
        <v>-1429.5588</v>
      </c>
      <c r="AC24">
        <v>-62.3279</v>
      </c>
      <c r="AD24">
        <v>-7.4722999999999997</v>
      </c>
      <c r="AE24">
        <v>5.7683</v>
      </c>
      <c r="AF24">
        <v>-58.243099999999998</v>
      </c>
      <c r="AG24">
        <v>-4.6401000000000003</v>
      </c>
      <c r="AI24">
        <v>-109.1494</v>
      </c>
      <c r="AJ24">
        <v>-10.581099999999999</v>
      </c>
      <c r="AK24">
        <v>6.3085000000000004</v>
      </c>
      <c r="AL24">
        <v>19.8034</v>
      </c>
      <c r="AM24">
        <v>-9.6153999999999993</v>
      </c>
      <c r="AN24">
        <v>-18.697700000000001</v>
      </c>
      <c r="AO24">
        <v>-39.512099999999997</v>
      </c>
      <c r="AP24">
        <v>11.029199999999999</v>
      </c>
      <c r="AQ24">
        <v>5.0431999999999997</v>
      </c>
      <c r="AR24">
        <v>-15.0395</v>
      </c>
      <c r="AT24">
        <v>6.7305000000000001</v>
      </c>
      <c r="AU24">
        <v>17.527899999999999</v>
      </c>
      <c r="AV24">
        <v>2.4045000000000001</v>
      </c>
      <c r="AW24">
        <v>4.2373000000000003</v>
      </c>
      <c r="AX24">
        <v>3.7934000000000001</v>
      </c>
      <c r="AZ24">
        <v>4.3807999999999998</v>
      </c>
      <c r="BB24">
        <v>7.3323</v>
      </c>
      <c r="BC24">
        <v>9.0211000000000006</v>
      </c>
      <c r="BD24">
        <v>-22.7776</v>
      </c>
      <c r="BE24">
        <v>-18.107800000000001</v>
      </c>
      <c r="BF24">
        <v>31.194299999999998</v>
      </c>
      <c r="BG24">
        <v>19.430499999999999</v>
      </c>
      <c r="BH24">
        <v>-5.1098999999999997</v>
      </c>
      <c r="BI24">
        <v>-7.9531999999999998</v>
      </c>
      <c r="BJ24">
        <v>-38.042700000000004</v>
      </c>
      <c r="BK24">
        <v>-15.2506</v>
      </c>
      <c r="BL24">
        <v>17.271000000000001</v>
      </c>
      <c r="BM24">
        <v>16.523399999999999</v>
      </c>
      <c r="BN24">
        <v>11.563700000000001</v>
      </c>
      <c r="BO24">
        <v>23.545100000000001</v>
      </c>
      <c r="BP24">
        <v>13.9886</v>
      </c>
      <c r="BQ24">
        <v>0.76039999999999996</v>
      </c>
      <c r="BR24">
        <v>18.955400000000001</v>
      </c>
      <c r="BS24">
        <v>-121.0945</v>
      </c>
      <c r="BU24">
        <v>9.7943999999999996</v>
      </c>
      <c r="BV24">
        <v>18.495999999999999</v>
      </c>
      <c r="BW24">
        <v>3.7988</v>
      </c>
      <c r="BX24">
        <v>19.0122</v>
      </c>
      <c r="BY24">
        <v>11.184799999999999</v>
      </c>
      <c r="BZ24">
        <v>14.431800000000001</v>
      </c>
      <c r="CA24">
        <v>-8.4940999999999995</v>
      </c>
      <c r="CB24">
        <v>4.0019999999999998</v>
      </c>
      <c r="CC24">
        <v>19.106000000000002</v>
      </c>
      <c r="CD24">
        <v>-17.575600000000001</v>
      </c>
      <c r="CG24">
        <v>-7.0883000000000003</v>
      </c>
      <c r="CH24">
        <v>23.075600000000001</v>
      </c>
      <c r="CI24">
        <v>2.9005000000000001</v>
      </c>
      <c r="CJ24">
        <v>13.3245</v>
      </c>
      <c r="CK24">
        <v>13.895799999999999</v>
      </c>
      <c r="CL24">
        <v>-4.0396999999999998</v>
      </c>
      <c r="CM24">
        <v>0.75139999999999996</v>
      </c>
      <c r="CN24">
        <v>-12.2606</v>
      </c>
      <c r="CO24">
        <v>-17.863700000000001</v>
      </c>
      <c r="CP24">
        <v>-0.90369999999999995</v>
      </c>
      <c r="CQ24">
        <v>-24.7941</v>
      </c>
      <c r="CR24">
        <v>5.4179000000000004</v>
      </c>
      <c r="CS24">
        <v>2.1798999999999999</v>
      </c>
      <c r="CT24">
        <v>2.7566999999999999</v>
      </c>
      <c r="CU24">
        <v>-10.4634</v>
      </c>
      <c r="CV24">
        <v>2.1425000000000001</v>
      </c>
      <c r="CW24">
        <v>14.648099999999999</v>
      </c>
      <c r="CX24">
        <v>9.1974</v>
      </c>
      <c r="CY24">
        <v>-0.37019999999999997</v>
      </c>
      <c r="CZ24">
        <v>-1.9371</v>
      </c>
      <c r="DA24">
        <v>-2.8826000000000001</v>
      </c>
      <c r="DC24">
        <v>29.688700000000001</v>
      </c>
      <c r="DD24">
        <v>42.0015</v>
      </c>
      <c r="DE24">
        <v>-31.915500000000002</v>
      </c>
      <c r="DF24">
        <v>-8.2995999999999999</v>
      </c>
      <c r="DG24">
        <v>-5.4088000000000003</v>
      </c>
      <c r="DH24">
        <v>13.4169</v>
      </c>
      <c r="DI24">
        <v>16.114000000000001</v>
      </c>
      <c r="DJ24">
        <v>-52.918799999999997</v>
      </c>
      <c r="DK24">
        <v>-14.9323</v>
      </c>
      <c r="DL24">
        <v>-41.076300000000003</v>
      </c>
      <c r="DO24">
        <v>7.3545999999999996</v>
      </c>
      <c r="DP24">
        <v>25.0289</v>
      </c>
      <c r="DQ24">
        <v>-68.744200000000006</v>
      </c>
      <c r="DR24">
        <v>-4.0538999999999996</v>
      </c>
      <c r="DS24">
        <v>12.717700000000001</v>
      </c>
      <c r="DT24">
        <v>5.7302</v>
      </c>
      <c r="DU24">
        <v>18.6416</v>
      </c>
      <c r="DW24">
        <v>-7.9190000000000005</v>
      </c>
      <c r="DX24">
        <v>22.923000000000002</v>
      </c>
      <c r="DZ24">
        <v>2.5015000000000001</v>
      </c>
      <c r="EA24">
        <v>-11.4373</v>
      </c>
      <c r="EB24">
        <v>-1.347</v>
      </c>
      <c r="ED24">
        <v>33.854799999999997</v>
      </c>
      <c r="EE24">
        <v>23.286300000000001</v>
      </c>
      <c r="EG24">
        <v>-54.378300000000003</v>
      </c>
      <c r="EH24">
        <v>14.690899999999999</v>
      </c>
      <c r="EI24">
        <v>-14.105399999999999</v>
      </c>
      <c r="EJ24">
        <v>37.174799999999998</v>
      </c>
      <c r="EK24">
        <v>37.174799999999998</v>
      </c>
      <c r="EL24">
        <v>21.2212</v>
      </c>
      <c r="EM24">
        <v>10.2821</v>
      </c>
      <c r="EN24">
        <v>-11.619</v>
      </c>
      <c r="EO24">
        <v>-0.68089999999999995</v>
      </c>
      <c r="EP24">
        <v>7.6530000000000005</v>
      </c>
      <c r="EQ24">
        <v>6.2030000000000003</v>
      </c>
      <c r="ER24">
        <v>20.316299999999998</v>
      </c>
      <c r="ES24">
        <v>-3.5148999999999999</v>
      </c>
      <c r="ET24">
        <v>-20.6615</v>
      </c>
      <c r="EU24">
        <v>20.030899999999999</v>
      </c>
      <c r="EV24">
        <v>-138.6319</v>
      </c>
      <c r="EW24">
        <v>-1.6421999999999999</v>
      </c>
      <c r="EX24">
        <v>18.0625</v>
      </c>
      <c r="EY24">
        <v>10.2423</v>
      </c>
      <c r="EZ24">
        <v>10.356400000000001</v>
      </c>
      <c r="FA24">
        <v>-15.0433</v>
      </c>
      <c r="FB24">
        <v>7.6542000000000003</v>
      </c>
      <c r="FC24">
        <v>28.139299999999999</v>
      </c>
      <c r="FD24">
        <v>12.8972</v>
      </c>
      <c r="FF24">
        <v>-2.7058999999999997</v>
      </c>
      <c r="FG24">
        <v>-63.827800000000003</v>
      </c>
      <c r="FH24">
        <v>3.34</v>
      </c>
      <c r="FI24">
        <v>10.427199999999999</v>
      </c>
      <c r="FJ24">
        <v>-19.384</v>
      </c>
      <c r="FK24">
        <v>-21.097000000000001</v>
      </c>
      <c r="FL24">
        <v>-11.5169</v>
      </c>
      <c r="FM24">
        <v>7.9637000000000002</v>
      </c>
      <c r="FN24">
        <v>-1.6913</v>
      </c>
      <c r="FO24">
        <v>43.149799999999999</v>
      </c>
      <c r="FP24">
        <v>23.000499999999999</v>
      </c>
      <c r="FQ24">
        <v>-9.2344000000000008</v>
      </c>
      <c r="FS24">
        <v>-2.6686999999999999</v>
      </c>
      <c r="FT24">
        <v>-2.6686999999999999</v>
      </c>
      <c r="FU24">
        <v>-0.61850000000000005</v>
      </c>
      <c r="FV24">
        <v>0.91259999999999997</v>
      </c>
      <c r="FW24">
        <v>1.9091</v>
      </c>
      <c r="FX24">
        <v>0.2301</v>
      </c>
      <c r="FY24">
        <v>0.2301</v>
      </c>
      <c r="FZ24">
        <v>5.5423</v>
      </c>
      <c r="GA24">
        <v>13.366</v>
      </c>
      <c r="GB24">
        <v>2.0314999999999999</v>
      </c>
      <c r="GC24">
        <v>9.1829000000000001</v>
      </c>
      <c r="GD24">
        <v>-3.7063999999999999</v>
      </c>
      <c r="GE24">
        <v>-7.0330000000000004</v>
      </c>
      <c r="GF24">
        <v>-33.863799999999998</v>
      </c>
      <c r="GG24">
        <v>7.5167000000000002</v>
      </c>
      <c r="GH24">
        <v>42.159399999999998</v>
      </c>
      <c r="GJ24">
        <v>-94.233099999999993</v>
      </c>
      <c r="GK24">
        <v>16.588799999999999</v>
      </c>
      <c r="GL24">
        <v>5.4988000000000001</v>
      </c>
      <c r="GM24">
        <v>10.525</v>
      </c>
      <c r="GN24">
        <v>-14.1593</v>
      </c>
      <c r="GO24">
        <v>-5.3498000000000001</v>
      </c>
      <c r="GR24">
        <v>-9.6774000000000004</v>
      </c>
      <c r="GS24">
        <v>16.931100000000001</v>
      </c>
      <c r="GT24">
        <v>-4.8994</v>
      </c>
      <c r="GV24">
        <v>-149.29830000000001</v>
      </c>
      <c r="GW24">
        <v>20.055599999999998</v>
      </c>
      <c r="GX24">
        <v>22.9589</v>
      </c>
      <c r="GY24">
        <v>16.439499999999999</v>
      </c>
      <c r="HA24">
        <v>7.4452999999999996</v>
      </c>
      <c r="HB24">
        <v>20.5962</v>
      </c>
      <c r="HC24">
        <v>-3.8414999999999999</v>
      </c>
      <c r="HD24">
        <v>-0.92269999999999996</v>
      </c>
      <c r="HF24">
        <v>17.026800000000001</v>
      </c>
      <c r="HG24">
        <v>23.2621</v>
      </c>
      <c r="HH24">
        <v>-3.7633999999999999</v>
      </c>
      <c r="HI24">
        <v>-9.9847000000000001</v>
      </c>
      <c r="HJ24">
        <v>45.063600000000001</v>
      </c>
      <c r="HK24">
        <v>29.211600000000001</v>
      </c>
      <c r="HL24">
        <v>9.7247000000000003</v>
      </c>
      <c r="HM24">
        <v>-40.671599999999998</v>
      </c>
      <c r="HO24">
        <v>27.363099999999999</v>
      </c>
      <c r="HP24">
        <v>28.208600000000001</v>
      </c>
      <c r="HQ24">
        <v>-151.1876</v>
      </c>
      <c r="HR24">
        <v>1.8588</v>
      </c>
      <c r="HS24">
        <v>7.3468999999999998</v>
      </c>
      <c r="HT24">
        <v>6.4762000000000004</v>
      </c>
      <c r="HU24">
        <v>7.2412999999999998</v>
      </c>
      <c r="HW24">
        <v>12.678100000000001</v>
      </c>
      <c r="HX24">
        <v>-39.140599999999999</v>
      </c>
      <c r="HY24">
        <v>19.569099999999999</v>
      </c>
      <c r="HZ24">
        <v>15.037699999999999</v>
      </c>
      <c r="IA24">
        <v>12.3194</v>
      </c>
      <c r="IB24">
        <v>56.173299999999998</v>
      </c>
      <c r="IC24">
        <v>11.940200000000001</v>
      </c>
      <c r="ID24">
        <v>-1.2665999999999999</v>
      </c>
      <c r="IE24">
        <v>1.7495000000000001</v>
      </c>
      <c r="IF24">
        <v>4.8543000000000003</v>
      </c>
      <c r="IG24">
        <v>10.509600000000001</v>
      </c>
      <c r="IH24">
        <v>3.1383999999999999</v>
      </c>
      <c r="II24">
        <v>-16.579499999999999</v>
      </c>
      <c r="IJ24">
        <v>3.3247</v>
      </c>
      <c r="IK24">
        <v>11.5693</v>
      </c>
      <c r="IN24">
        <v>-16.419799999999999</v>
      </c>
      <c r="IO24">
        <v>-18.669799999999999</v>
      </c>
      <c r="IP24">
        <v>-22.855399999999999</v>
      </c>
      <c r="IQ24">
        <v>11.516299999999999</v>
      </c>
      <c r="IR24">
        <v>3.7885</v>
      </c>
      <c r="IS24">
        <v>-0.66080000000000005</v>
      </c>
      <c r="IT24">
        <v>-1.0257000000000001</v>
      </c>
      <c r="IU24">
        <v>4.5480999999999998</v>
      </c>
      <c r="IV24">
        <v>-3.2273000000000001</v>
      </c>
      <c r="IW24">
        <v>3.7633000000000001</v>
      </c>
      <c r="IX24">
        <v>15.944100000000001</v>
      </c>
      <c r="IY24">
        <v>18.439299999999999</v>
      </c>
      <c r="IZ24">
        <v>-39.411000000000001</v>
      </c>
      <c r="JB24">
        <v>18.845400000000001</v>
      </c>
      <c r="JD24">
        <v>6.1665999999999999</v>
      </c>
      <c r="JE24">
        <v>10.0284</v>
      </c>
      <c r="JF24">
        <v>10.0284</v>
      </c>
      <c r="JH24">
        <v>15.808999999999999</v>
      </c>
      <c r="JI24">
        <v>22.193300000000001</v>
      </c>
      <c r="JJ24">
        <v>25.9603</v>
      </c>
      <c r="JK24">
        <v>-28.649100000000001</v>
      </c>
      <c r="JN24">
        <v>-87.905199999999994</v>
      </c>
      <c r="JO24">
        <v>20.451599999999999</v>
      </c>
      <c r="JP24">
        <v>-1.5302</v>
      </c>
      <c r="JQ24">
        <v>-74.122799999999998</v>
      </c>
      <c r="JR24">
        <v>2.3374000000000001</v>
      </c>
      <c r="JT24">
        <v>-3.0491999999999999</v>
      </c>
      <c r="JV24">
        <v>9.5891000000000002</v>
      </c>
      <c r="JX24">
        <v>9.4705999999999992</v>
      </c>
      <c r="JY24">
        <v>9.6756999999999991</v>
      </c>
      <c r="KA24">
        <v>-38.277799999999999</v>
      </c>
      <c r="KC24">
        <v>25.6587</v>
      </c>
      <c r="KD24">
        <v>2.1404999999999998</v>
      </c>
      <c r="KE24">
        <v>4.4943999999999997</v>
      </c>
      <c r="KF24">
        <v>3.6212</v>
      </c>
      <c r="KG24">
        <v>12.5237</v>
      </c>
      <c r="KH24">
        <v>-14.5983</v>
      </c>
      <c r="KI24">
        <v>1.0884</v>
      </c>
      <c r="KJ24">
        <v>-24.506900000000002</v>
      </c>
      <c r="KK24">
        <v>16.075199999999999</v>
      </c>
      <c r="KL24">
        <v>-13.010400000000001</v>
      </c>
      <c r="KM24">
        <v>2.9933000000000001</v>
      </c>
      <c r="KN24">
        <v>-18.446300000000001</v>
      </c>
      <c r="KO24">
        <v>20.5032</v>
      </c>
      <c r="KP24">
        <v>3.0526</v>
      </c>
      <c r="KQ24">
        <v>14.4434</v>
      </c>
      <c r="KR24">
        <v>14.8742</v>
      </c>
      <c r="KT24">
        <v>-23.062000000000001</v>
      </c>
      <c r="KU24">
        <v>-6.2832999999999997</v>
      </c>
      <c r="KV24">
        <v>2.6442999999999999</v>
      </c>
      <c r="KX24">
        <v>4.8163</v>
      </c>
      <c r="KZ24">
        <v>9.8790999999999993</v>
      </c>
      <c r="LA24">
        <v>-6.9414999999999996</v>
      </c>
      <c r="LC24">
        <v>9.9381000000000004</v>
      </c>
      <c r="LD24">
        <v>4.3495999999999997</v>
      </c>
      <c r="LE24">
        <v>-50.768900000000002</v>
      </c>
      <c r="LF24">
        <v>-141.41300000000001</v>
      </c>
      <c r="LG24">
        <v>9.6929999999999996</v>
      </c>
      <c r="LH24">
        <v>17.435500000000001</v>
      </c>
      <c r="LJ24">
        <v>12.194000000000001</v>
      </c>
      <c r="LK24">
        <v>16.1616</v>
      </c>
      <c r="LL24">
        <v>7.3673000000000002</v>
      </c>
      <c r="LM24">
        <v>31.217400000000001</v>
      </c>
      <c r="LO24">
        <v>-4.6791999999999998</v>
      </c>
      <c r="LP24">
        <v>1.2574000000000001</v>
      </c>
      <c r="LQ24">
        <v>1.1533</v>
      </c>
      <c r="LR24">
        <v>13.058400000000001</v>
      </c>
      <c r="LS24">
        <v>9.9398</v>
      </c>
      <c r="LT24">
        <v>30.066700000000001</v>
      </c>
      <c r="LU24">
        <v>26.493099999999998</v>
      </c>
      <c r="LW24">
        <v>18.231200000000001</v>
      </c>
      <c r="LX24">
        <v>-1.1013999999999999</v>
      </c>
      <c r="LY24">
        <v>22.9284</v>
      </c>
      <c r="LZ24">
        <v>-12.581799999999999</v>
      </c>
      <c r="MA24">
        <v>9.9765999999999995</v>
      </c>
      <c r="MB24">
        <v>14.819800000000001</v>
      </c>
      <c r="MC24">
        <v>52.197899999999997</v>
      </c>
      <c r="MD24">
        <v>6.2085999999999997</v>
      </c>
      <c r="MF24">
        <v>1.8187</v>
      </c>
      <c r="MG24">
        <v>-3.8799000000000001</v>
      </c>
      <c r="MI24">
        <v>-6.4410999999999996</v>
      </c>
      <c r="MJ24">
        <v>25.772200000000002</v>
      </c>
      <c r="MK24">
        <v>-4.2710999999999997</v>
      </c>
      <c r="ML24">
        <v>2.9230999999999998</v>
      </c>
      <c r="MM24">
        <v>15.112399999999999</v>
      </c>
      <c r="MN24">
        <v>-127.5903</v>
      </c>
      <c r="MP24">
        <v>8.8312000000000008</v>
      </c>
      <c r="MQ24">
        <v>3.3605999999999998</v>
      </c>
      <c r="MR24">
        <v>12.7279</v>
      </c>
      <c r="MS24">
        <v>29.903400000000001</v>
      </c>
      <c r="MT24">
        <v>32.826700000000002</v>
      </c>
      <c r="MU24">
        <v>7.4870000000000001</v>
      </c>
      <c r="MV24">
        <v>0.91830000000000001</v>
      </c>
      <c r="MX24">
        <v>8.4726999999999997</v>
      </c>
      <c r="MY24">
        <v>7.8720999999999997</v>
      </c>
      <c r="MZ24">
        <v>-9.7796000000000003</v>
      </c>
      <c r="NA24">
        <v>2.6989999999999998</v>
      </c>
      <c r="NB24">
        <v>-6.1569000000000003</v>
      </c>
      <c r="NC24">
        <v>14.4475</v>
      </c>
      <c r="ND24">
        <v>3.7065000000000001</v>
      </c>
      <c r="NE24">
        <v>19.7836</v>
      </c>
      <c r="NF24">
        <v>-20.8841</v>
      </c>
      <c r="NG24">
        <v>-7.1551999999999998</v>
      </c>
      <c r="NH24">
        <v>6.8673000000000002</v>
      </c>
      <c r="NI24">
        <v>7.5456000000000003</v>
      </c>
      <c r="NJ24">
        <v>-9.3299000000000003</v>
      </c>
      <c r="NK24">
        <v>-54.680500000000002</v>
      </c>
    </row>
    <row r="25" spans="1:375" x14ac:dyDescent="0.25">
      <c r="A25" s="2"/>
      <c r="C25">
        <v>-3.7122999999999999</v>
      </c>
      <c r="D25">
        <v>21.001899999999999</v>
      </c>
      <c r="E25">
        <v>13.5913</v>
      </c>
      <c r="F25">
        <v>4.8815999999999997</v>
      </c>
      <c r="G25">
        <v>-30.8096</v>
      </c>
      <c r="H25">
        <v>24.028700000000001</v>
      </c>
      <c r="I25">
        <v>11.4575</v>
      </c>
      <c r="J25">
        <v>-9.9773999999999994</v>
      </c>
      <c r="K25">
        <v>3.7808999999999999</v>
      </c>
      <c r="L25">
        <v>-7.4128999999999996</v>
      </c>
      <c r="M25">
        <v>23.9802</v>
      </c>
      <c r="N25">
        <v>20.054300000000001</v>
      </c>
      <c r="O25">
        <v>8.1530000000000005</v>
      </c>
      <c r="P25">
        <v>7.8787000000000003</v>
      </c>
      <c r="Q25">
        <v>-2.4106000000000001</v>
      </c>
      <c r="R25">
        <v>-44.350499999999997</v>
      </c>
      <c r="S25">
        <v>16.045999999999999</v>
      </c>
      <c r="T25">
        <v>33.320799999999998</v>
      </c>
      <c r="U25">
        <v>-43.058500000000002</v>
      </c>
      <c r="V25">
        <v>27.039200000000001</v>
      </c>
      <c r="W25">
        <v>-6.8078000000000003</v>
      </c>
      <c r="X25">
        <v>-17.550799999999999</v>
      </c>
      <c r="Z25">
        <v>13.6988</v>
      </c>
      <c r="AA25">
        <v>-7.9042000000000003</v>
      </c>
      <c r="AB25">
        <v>-1798.4748999999999</v>
      </c>
      <c r="AC25">
        <v>3.2685</v>
      </c>
      <c r="AD25">
        <v>-4.6845999999999997</v>
      </c>
      <c r="AE25">
        <v>5.3955000000000002</v>
      </c>
      <c r="AF25">
        <v>-72.531999999999996</v>
      </c>
      <c r="AG25">
        <v>-6.1871</v>
      </c>
      <c r="AI25">
        <v>-151.37200000000001</v>
      </c>
      <c r="AJ25">
        <v>-17.688199999999998</v>
      </c>
      <c r="AK25">
        <v>0.65080000000000005</v>
      </c>
      <c r="AL25">
        <v>15.8749</v>
      </c>
      <c r="AM25">
        <v>-22.278500000000001</v>
      </c>
      <c r="AN25">
        <v>-28.5566</v>
      </c>
      <c r="AO25">
        <v>-61.985100000000003</v>
      </c>
      <c r="AP25">
        <v>-10.1494</v>
      </c>
      <c r="AQ25">
        <v>-19.154800000000002</v>
      </c>
      <c r="AR25">
        <v>-17.3825</v>
      </c>
      <c r="AT25">
        <v>6.1582999999999997</v>
      </c>
      <c r="AU25">
        <v>14.186999999999999</v>
      </c>
      <c r="AV25">
        <v>4.9493999999999998</v>
      </c>
      <c r="AW25">
        <v>-10.0593</v>
      </c>
      <c r="AX25">
        <v>3.1478999999999999</v>
      </c>
      <c r="AZ25">
        <v>7.0669000000000004</v>
      </c>
      <c r="BB25">
        <v>13.485099999999999</v>
      </c>
      <c r="BC25">
        <v>4.2725999999999997</v>
      </c>
      <c r="BD25">
        <v>-58.995800000000003</v>
      </c>
      <c r="BE25">
        <v>-28.108799999999999</v>
      </c>
      <c r="BF25">
        <v>31.7713</v>
      </c>
      <c r="BG25">
        <v>17.629000000000001</v>
      </c>
      <c r="BH25">
        <v>-4.6923000000000004</v>
      </c>
      <c r="BI25">
        <v>-12.840400000000001</v>
      </c>
      <c r="BJ25">
        <v>-15.2302</v>
      </c>
      <c r="BK25">
        <v>-26.903199999999998</v>
      </c>
      <c r="BL25">
        <v>16.383099999999999</v>
      </c>
      <c r="BM25">
        <v>8.2766000000000002</v>
      </c>
      <c r="BN25">
        <v>-0.65839999999999999</v>
      </c>
      <c r="BO25">
        <v>17.809000000000001</v>
      </c>
      <c r="BP25">
        <v>10.1128</v>
      </c>
      <c r="BQ25">
        <v>-1.9020000000000001</v>
      </c>
      <c r="BR25">
        <v>19.530200000000001</v>
      </c>
      <c r="BS25">
        <v>-20.765499999999999</v>
      </c>
      <c r="BU25">
        <v>10.0687</v>
      </c>
      <c r="BV25">
        <v>17.295000000000002</v>
      </c>
      <c r="BW25">
        <v>3.7262</v>
      </c>
      <c r="BX25">
        <v>36.2348</v>
      </c>
      <c r="BY25">
        <v>8.7080000000000002</v>
      </c>
      <c r="BZ25">
        <v>17.508800000000001</v>
      </c>
      <c r="CA25">
        <v>2.1453000000000002</v>
      </c>
      <c r="CB25">
        <v>-0.39090000000000003</v>
      </c>
      <c r="CC25">
        <v>18.208300000000001</v>
      </c>
      <c r="CD25">
        <v>-11.0716</v>
      </c>
      <c r="CG25">
        <v>7.2946999999999997</v>
      </c>
      <c r="CH25">
        <v>15.758900000000001</v>
      </c>
      <c r="CI25">
        <v>3.0171999999999999</v>
      </c>
      <c r="CJ25">
        <v>-29.3447</v>
      </c>
      <c r="CK25">
        <v>15.690200000000001</v>
      </c>
      <c r="CL25">
        <v>-5.4790999999999999</v>
      </c>
      <c r="CM25">
        <v>-2.7549000000000001</v>
      </c>
      <c r="CN25">
        <v>-29.576799999999999</v>
      </c>
      <c r="CO25">
        <v>-51.030799999999999</v>
      </c>
      <c r="CP25">
        <v>0.87649999999999995</v>
      </c>
      <c r="CQ25">
        <v>-17.843399999999999</v>
      </c>
      <c r="CR25">
        <v>6.9465000000000003</v>
      </c>
      <c r="CS25">
        <v>0.3871</v>
      </c>
      <c r="CT25">
        <v>1.3536999999999999</v>
      </c>
      <c r="CU25">
        <v>-18.825199999999999</v>
      </c>
      <c r="CV25">
        <v>-4.0705999999999998</v>
      </c>
      <c r="CW25">
        <v>13.4087</v>
      </c>
      <c r="CX25">
        <v>5.6546000000000003</v>
      </c>
      <c r="CY25">
        <v>0.62760000000000005</v>
      </c>
      <c r="CZ25">
        <v>-7.8818000000000001</v>
      </c>
      <c r="DA25">
        <v>-11.188000000000001</v>
      </c>
      <c r="DC25">
        <v>29.348500000000001</v>
      </c>
      <c r="DD25">
        <v>41.300600000000003</v>
      </c>
      <c r="DE25">
        <v>-37.962600000000002</v>
      </c>
      <c r="DF25">
        <v>0.3377</v>
      </c>
      <c r="DG25">
        <v>-18.401599999999998</v>
      </c>
      <c r="DH25">
        <v>16.0943</v>
      </c>
      <c r="DI25">
        <v>10.3444</v>
      </c>
      <c r="DJ25">
        <v>-38.043500000000002</v>
      </c>
      <c r="DK25">
        <v>-26.1935</v>
      </c>
      <c r="DL25">
        <v>-49.354399999999998</v>
      </c>
      <c r="DO25">
        <v>-2.0573999999999999</v>
      </c>
      <c r="DP25">
        <v>-10.254200000000001</v>
      </c>
      <c r="DQ25">
        <v>-315.81540000000001</v>
      </c>
      <c r="DR25">
        <v>-16.228100000000001</v>
      </c>
      <c r="DS25">
        <v>9.5936000000000003</v>
      </c>
      <c r="DT25">
        <v>3.0461999999999998</v>
      </c>
      <c r="DU25">
        <v>15.73</v>
      </c>
      <c r="DW25">
        <v>1.9795</v>
      </c>
      <c r="DX25">
        <v>19.784400000000002</v>
      </c>
      <c r="DZ25">
        <v>-7.7725999999999997</v>
      </c>
      <c r="EA25">
        <v>1.0603</v>
      </c>
      <c r="EB25">
        <v>-6.8254000000000001</v>
      </c>
      <c r="ED25">
        <v>38.800199999999997</v>
      </c>
      <c r="EE25">
        <v>23.4</v>
      </c>
      <c r="EG25">
        <v>-108.31140000000001</v>
      </c>
      <c r="EH25">
        <v>8.1098999999999997</v>
      </c>
      <c r="EI25">
        <v>-12.3742</v>
      </c>
      <c r="EJ25">
        <v>34.882599999999996</v>
      </c>
      <c r="EK25">
        <v>34.882599999999996</v>
      </c>
      <c r="EL25">
        <v>0.51500000000000001</v>
      </c>
      <c r="EM25">
        <v>16.807400000000001</v>
      </c>
      <c r="EN25">
        <v>-35.422400000000003</v>
      </c>
      <c r="EO25">
        <v>-5.1321000000000003</v>
      </c>
      <c r="EP25">
        <v>12.7674</v>
      </c>
      <c r="EQ25">
        <v>-11.8344</v>
      </c>
      <c r="ER25">
        <v>11.928000000000001</v>
      </c>
      <c r="ES25">
        <v>-4.1904000000000003</v>
      </c>
      <c r="ET25">
        <v>-16.9328</v>
      </c>
      <c r="EU25">
        <v>18.599499999999999</v>
      </c>
      <c r="EV25">
        <v>-132.11609999999999</v>
      </c>
      <c r="EW25">
        <v>-3.0289000000000001</v>
      </c>
      <c r="EX25">
        <v>14.561500000000001</v>
      </c>
      <c r="EY25">
        <v>20.212599999999998</v>
      </c>
      <c r="EZ25">
        <v>13.020300000000001</v>
      </c>
      <c r="FA25">
        <v>-12.5783</v>
      </c>
      <c r="FB25">
        <v>-4.8815999999999997</v>
      </c>
      <c r="FC25">
        <v>0.98450000000000004</v>
      </c>
      <c r="FD25">
        <v>9.0561000000000007</v>
      </c>
      <c r="FF25">
        <v>-93.525099999999995</v>
      </c>
      <c r="FG25">
        <v>-2.4138000000000002</v>
      </c>
      <c r="FH25">
        <v>-6.9743000000000004</v>
      </c>
      <c r="FI25">
        <v>6.2234999999999996</v>
      </c>
      <c r="FJ25">
        <v>-67.105000000000004</v>
      </c>
      <c r="FK25">
        <v>-25.820599999999999</v>
      </c>
      <c r="FL25">
        <v>2.1234000000000002</v>
      </c>
      <c r="FM25">
        <v>-3.1844000000000001</v>
      </c>
      <c r="FN25">
        <v>-5.2633999999999999</v>
      </c>
      <c r="FO25">
        <v>44.127800000000001</v>
      </c>
      <c r="FP25">
        <v>22.725300000000001</v>
      </c>
      <c r="FQ25">
        <v>-21.9985</v>
      </c>
      <c r="FS25">
        <v>-7.2407000000000004</v>
      </c>
      <c r="FT25">
        <v>-7.2407000000000004</v>
      </c>
      <c r="FU25">
        <v>1.9459</v>
      </c>
      <c r="FV25">
        <v>0.65329999999999999</v>
      </c>
      <c r="FW25">
        <v>2.944</v>
      </c>
      <c r="FX25">
        <v>-0.39119999999999999</v>
      </c>
      <c r="FY25">
        <v>-0.39119999999999999</v>
      </c>
      <c r="FZ25">
        <v>9.984</v>
      </c>
      <c r="GA25">
        <v>8.6877999999999993</v>
      </c>
      <c r="GB25">
        <v>0.44379999999999997</v>
      </c>
      <c r="GC25">
        <v>-29.934200000000001</v>
      </c>
      <c r="GD25">
        <v>-3.3698999999999999</v>
      </c>
      <c r="GE25">
        <v>-5.9338999999999995</v>
      </c>
      <c r="GF25">
        <v>-10.0283</v>
      </c>
      <c r="GG25">
        <v>4.8469999999999995</v>
      </c>
      <c r="GH25">
        <v>38.005800000000001</v>
      </c>
      <c r="GJ25">
        <v>-75.706800000000001</v>
      </c>
      <c r="GK25">
        <v>8.9480000000000004</v>
      </c>
      <c r="GL25">
        <v>-10.3208</v>
      </c>
      <c r="GM25">
        <v>13.923500000000001</v>
      </c>
      <c r="GN25">
        <v>-7.7819000000000003</v>
      </c>
      <c r="GO25">
        <v>9.2317999999999998</v>
      </c>
      <c r="GR25">
        <v>-24.6814</v>
      </c>
      <c r="GS25">
        <v>-0.72929999999999995</v>
      </c>
      <c r="GT25">
        <v>0.2616</v>
      </c>
      <c r="GV25">
        <v>-245.7115</v>
      </c>
      <c r="GW25">
        <v>5.3368000000000002</v>
      </c>
      <c r="GX25">
        <v>20.287600000000001</v>
      </c>
      <c r="GY25">
        <v>9.8385999999999996</v>
      </c>
      <c r="HA25">
        <v>2.2717000000000001</v>
      </c>
      <c r="HB25">
        <v>10.3338</v>
      </c>
      <c r="HC25">
        <v>-6.2956000000000003</v>
      </c>
      <c r="HD25">
        <v>26.828600000000002</v>
      </c>
      <c r="HF25">
        <v>11.909700000000001</v>
      </c>
      <c r="HG25">
        <v>16.1587</v>
      </c>
      <c r="HH25">
        <v>-22.2423</v>
      </c>
      <c r="HI25">
        <v>3.5268999999999999</v>
      </c>
      <c r="HJ25">
        <v>34.690399999999997</v>
      </c>
      <c r="HK25">
        <v>18.798100000000002</v>
      </c>
      <c r="HL25">
        <v>-11.9034</v>
      </c>
      <c r="HM25">
        <v>-9.2904</v>
      </c>
      <c r="HO25">
        <v>7.4417999999999997</v>
      </c>
      <c r="HP25">
        <v>28.5425</v>
      </c>
      <c r="HQ25">
        <v>-260.92880000000002</v>
      </c>
      <c r="HR25">
        <v>-1.7675999999999998</v>
      </c>
      <c r="HS25">
        <v>7.0404999999999998</v>
      </c>
      <c r="HT25">
        <v>1.5385</v>
      </c>
      <c r="HU25">
        <v>7.9782999999999999</v>
      </c>
      <c r="HW25">
        <v>8.4510000000000005</v>
      </c>
      <c r="HX25">
        <v>-123.10120000000001</v>
      </c>
      <c r="HY25">
        <v>15.2423</v>
      </c>
      <c r="HZ25">
        <v>-7.8369</v>
      </c>
      <c r="IA25">
        <v>7.1009000000000002</v>
      </c>
      <c r="IB25">
        <v>55.458300000000001</v>
      </c>
      <c r="IC25">
        <v>-14.179500000000001</v>
      </c>
      <c r="ID25">
        <v>-11.3058</v>
      </c>
      <c r="IE25">
        <v>2.5018000000000002</v>
      </c>
      <c r="IF25">
        <v>-8.4520999999999997</v>
      </c>
      <c r="IG25">
        <v>3.2635000000000001</v>
      </c>
      <c r="IH25">
        <v>4.8495999999999997</v>
      </c>
      <c r="II25">
        <v>-8.0703999999999994</v>
      </c>
      <c r="IJ25">
        <v>1.0303</v>
      </c>
      <c r="IK25">
        <v>-0.51</v>
      </c>
      <c r="IN25">
        <v>-18.5657</v>
      </c>
      <c r="IO25">
        <v>-63.716999999999999</v>
      </c>
      <c r="IP25">
        <v>-32.325699999999998</v>
      </c>
      <c r="IQ25">
        <v>18.5197</v>
      </c>
      <c r="IR25">
        <v>-19.113800000000001</v>
      </c>
      <c r="IS25">
        <v>0.1246</v>
      </c>
      <c r="IT25">
        <v>-3.3847999999999998</v>
      </c>
      <c r="IU25">
        <v>-6.7325999999999997</v>
      </c>
      <c r="IV25">
        <v>-3.3772000000000002</v>
      </c>
      <c r="IW25">
        <v>3.1993</v>
      </c>
      <c r="IX25">
        <v>12.206</v>
      </c>
      <c r="IY25">
        <v>10.129899999999999</v>
      </c>
      <c r="IZ25">
        <v>-88.103200000000001</v>
      </c>
      <c r="JB25">
        <v>7.6126000000000005</v>
      </c>
      <c r="JD25">
        <v>0.87860000000000005</v>
      </c>
      <c r="JE25">
        <v>-4.1317000000000004</v>
      </c>
      <c r="JF25">
        <v>-4.1317000000000004</v>
      </c>
      <c r="JH25">
        <v>13.3977</v>
      </c>
      <c r="JI25">
        <v>32.473700000000001</v>
      </c>
      <c r="JJ25">
        <v>24.493500000000001</v>
      </c>
      <c r="JK25">
        <v>-36.694099999999999</v>
      </c>
      <c r="JN25">
        <v>-112.1264</v>
      </c>
      <c r="JO25">
        <v>12.8116</v>
      </c>
      <c r="JP25">
        <v>-1.4047000000000001</v>
      </c>
      <c r="JQ25">
        <v>-82.652000000000001</v>
      </c>
      <c r="JR25">
        <v>1.6494</v>
      </c>
      <c r="JT25">
        <v>-142.10429999999999</v>
      </c>
      <c r="JV25">
        <v>11.077400000000001</v>
      </c>
      <c r="JX25">
        <v>5.67</v>
      </c>
      <c r="JY25">
        <v>2.1387999999999998</v>
      </c>
      <c r="KA25">
        <v>-97.691100000000006</v>
      </c>
      <c r="KC25">
        <v>9.3682999999999996</v>
      </c>
      <c r="KD25">
        <v>-9.4899999999999998E-2</v>
      </c>
      <c r="KE25">
        <v>5.7382999999999997</v>
      </c>
      <c r="KF25">
        <v>4.5277000000000003</v>
      </c>
      <c r="KG25">
        <v>11.789199999999999</v>
      </c>
      <c r="KH25">
        <v>11.156499999999999</v>
      </c>
      <c r="KI25">
        <v>-1.0536000000000001</v>
      </c>
      <c r="KJ25">
        <v>-59.782299999999999</v>
      </c>
      <c r="KK25">
        <v>12.8444</v>
      </c>
      <c r="KL25">
        <v>8.6364000000000001</v>
      </c>
      <c r="KM25">
        <v>-1.2039</v>
      </c>
      <c r="KN25">
        <v>-6.931</v>
      </c>
      <c r="KO25">
        <v>21.077300000000001</v>
      </c>
      <c r="KP25">
        <v>31.218499999999999</v>
      </c>
      <c r="KQ25">
        <v>11.255000000000001</v>
      </c>
      <c r="KR25">
        <v>10.3248</v>
      </c>
      <c r="KT25">
        <v>-3.0038</v>
      </c>
      <c r="KU25">
        <v>3.6814</v>
      </c>
      <c r="KV25">
        <v>0.92689999999999995</v>
      </c>
      <c r="KX25">
        <v>7.6458000000000004</v>
      </c>
      <c r="KZ25">
        <v>5.8844000000000003</v>
      </c>
      <c r="LA25">
        <v>-0.42959999999999998</v>
      </c>
      <c r="LC25">
        <v>-3.0179999999999998</v>
      </c>
      <c r="LD25">
        <v>3.0165000000000002</v>
      </c>
      <c r="LE25">
        <v>-124.8955</v>
      </c>
      <c r="LF25">
        <v>-218.0017</v>
      </c>
      <c r="LG25">
        <v>8.1646999999999998</v>
      </c>
      <c r="LH25">
        <v>10.6145</v>
      </c>
      <c r="LJ25">
        <v>12.541700000000001</v>
      </c>
      <c r="LK25">
        <v>14.7477</v>
      </c>
      <c r="LL25">
        <v>17.697900000000001</v>
      </c>
      <c r="LM25">
        <v>27.383099999999999</v>
      </c>
      <c r="LO25">
        <v>-55.403500000000001</v>
      </c>
      <c r="LP25">
        <v>-0.47089999999999999</v>
      </c>
      <c r="LQ25">
        <v>1.0392999999999999</v>
      </c>
      <c r="LR25">
        <v>16.398099999999999</v>
      </c>
      <c r="LS25">
        <v>7.6434999999999995</v>
      </c>
      <c r="LT25">
        <v>30.03</v>
      </c>
      <c r="LU25">
        <v>13.960100000000001</v>
      </c>
      <c r="LW25">
        <v>16.9892</v>
      </c>
      <c r="LX25">
        <v>-0.72</v>
      </c>
      <c r="LY25">
        <v>13.649699999999999</v>
      </c>
      <c r="LZ25">
        <v>-13.716200000000001</v>
      </c>
      <c r="MA25">
        <v>7.3194999999999997</v>
      </c>
      <c r="MB25">
        <v>9.6708999999999996</v>
      </c>
      <c r="MC25">
        <v>50.855400000000003</v>
      </c>
      <c r="MD25">
        <v>2.5427999999999997</v>
      </c>
      <c r="MF25">
        <v>1.3170999999999999</v>
      </c>
      <c r="MG25">
        <v>8.4282000000000004</v>
      </c>
      <c r="MI25">
        <v>7.5663</v>
      </c>
      <c r="MK25">
        <v>-27.025600000000001</v>
      </c>
      <c r="ML25">
        <v>-17.675799999999999</v>
      </c>
      <c r="MM25">
        <v>16.5321</v>
      </c>
      <c r="MN25">
        <v>-10.784599999999999</v>
      </c>
      <c r="MP25">
        <v>5.5278</v>
      </c>
      <c r="MQ25">
        <v>-17.499300000000002</v>
      </c>
      <c r="MR25">
        <v>8.0989000000000004</v>
      </c>
      <c r="MS25">
        <v>21.738800000000001</v>
      </c>
      <c r="MT25">
        <v>34.061900000000001</v>
      </c>
      <c r="MU25">
        <v>7.1151999999999997</v>
      </c>
      <c r="MV25">
        <v>-4.1281999999999996</v>
      </c>
      <c r="MX25">
        <v>8.2851999999999997</v>
      </c>
      <c r="MY25">
        <v>39.357900000000001</v>
      </c>
      <c r="MZ25">
        <v>-7.0583</v>
      </c>
      <c r="NA25">
        <v>3.1593999999999998</v>
      </c>
      <c r="NB25">
        <v>1.0953999999999999</v>
      </c>
      <c r="NC25">
        <v>10.840199999999999</v>
      </c>
      <c r="ND25">
        <v>2.5396000000000001</v>
      </c>
      <c r="NE25">
        <v>15.245799999999999</v>
      </c>
      <c r="NF25">
        <v>-17.160599999999999</v>
      </c>
      <c r="NG25">
        <v>2.1888999999999998</v>
      </c>
      <c r="NH25">
        <v>8.9488000000000003</v>
      </c>
      <c r="NI25">
        <v>6.5991</v>
      </c>
      <c r="NJ25">
        <v>-26.753499999999999</v>
      </c>
      <c r="NK25">
        <v>-48.444800000000001</v>
      </c>
    </row>
    <row r="26" spans="1:375" x14ac:dyDescent="0.25">
      <c r="A26" s="2"/>
      <c r="C26">
        <v>-2.3885000000000001</v>
      </c>
      <c r="D26">
        <v>18.246700000000001</v>
      </c>
      <c r="E26">
        <v>11.177199999999999</v>
      </c>
      <c r="F26">
        <v>14.080500000000001</v>
      </c>
      <c r="G26">
        <v>-42.123100000000001</v>
      </c>
      <c r="H26">
        <v>22.897600000000001</v>
      </c>
      <c r="I26">
        <v>12.646800000000001</v>
      </c>
      <c r="J26">
        <v>-62.697200000000002</v>
      </c>
      <c r="K26">
        <v>1.1775</v>
      </c>
      <c r="L26">
        <v>5.2895000000000003</v>
      </c>
      <c r="M26">
        <v>19.547799999999999</v>
      </c>
      <c r="N26">
        <v>11.030799999999999</v>
      </c>
      <c r="O26">
        <v>9.3885000000000005</v>
      </c>
      <c r="P26">
        <v>-3.1318999999999999</v>
      </c>
      <c r="Q26">
        <v>-23.642700000000001</v>
      </c>
      <c r="R26">
        <v>-66.912599999999998</v>
      </c>
      <c r="S26">
        <v>12.197800000000001</v>
      </c>
      <c r="T26">
        <v>29.945</v>
      </c>
      <c r="U26">
        <v>-11.721399999999999</v>
      </c>
      <c r="V26">
        <v>25.572400000000002</v>
      </c>
      <c r="W26">
        <v>-28.751100000000001</v>
      </c>
      <c r="X26">
        <v>-60.759500000000003</v>
      </c>
      <c r="Z26">
        <v>8.8313000000000006</v>
      </c>
      <c r="AA26">
        <v>-13.0158</v>
      </c>
      <c r="AB26">
        <v>-825.44579999999996</v>
      </c>
      <c r="AC26">
        <v>6.2602000000000002</v>
      </c>
      <c r="AD26">
        <v>-14.4649</v>
      </c>
      <c r="AE26">
        <v>-3.1316999999999999</v>
      </c>
      <c r="AF26">
        <v>-60.136099999999999</v>
      </c>
      <c r="AG26">
        <v>-7.5588999999999995</v>
      </c>
      <c r="AI26">
        <v>-109.5782</v>
      </c>
      <c r="AJ26">
        <v>-22.862300000000001</v>
      </c>
      <c r="AK26">
        <v>-4.5560999999999998</v>
      </c>
      <c r="AL26">
        <v>26.812200000000001</v>
      </c>
      <c r="AM26">
        <v>-154.4264</v>
      </c>
      <c r="AN26">
        <v>-49.267400000000002</v>
      </c>
      <c r="AO26">
        <v>-97.407499999999999</v>
      </c>
      <c r="AP26">
        <v>-61.445</v>
      </c>
      <c r="AQ26">
        <v>-9.2751000000000001</v>
      </c>
      <c r="AT26">
        <v>5.4509999999999996</v>
      </c>
      <c r="AU26">
        <v>10.385199999999999</v>
      </c>
      <c r="AV26">
        <v>-0.23039999999999999</v>
      </c>
      <c r="AW26">
        <v>-3.7427999999999999</v>
      </c>
      <c r="AX26">
        <v>4.1154000000000002</v>
      </c>
      <c r="AZ26">
        <v>1.1202000000000001</v>
      </c>
      <c r="BB26">
        <v>4.6993999999999998</v>
      </c>
      <c r="BC26">
        <v>-12.229900000000001</v>
      </c>
      <c r="BD26">
        <v>-409.97879999999998</v>
      </c>
      <c r="BE26">
        <v>-45.563899999999997</v>
      </c>
      <c r="BF26">
        <v>31.130299999999998</v>
      </c>
      <c r="BG26">
        <v>-38.0229</v>
      </c>
      <c r="BH26">
        <v>-25.6172</v>
      </c>
      <c r="BI26">
        <v>-15.1739</v>
      </c>
      <c r="BJ26">
        <v>-10.737500000000001</v>
      </c>
      <c r="BK26">
        <v>-32.185299999999998</v>
      </c>
      <c r="BL26">
        <v>15.7982</v>
      </c>
      <c r="BM26">
        <v>11.773400000000001</v>
      </c>
      <c r="BN26">
        <v>-17.028600000000001</v>
      </c>
      <c r="BO26">
        <v>19.688800000000001</v>
      </c>
      <c r="BP26">
        <v>1.3555999999999999</v>
      </c>
      <c r="BQ26">
        <v>-8.1705000000000005</v>
      </c>
      <c r="BR26">
        <v>18.519500000000001</v>
      </c>
      <c r="BS26">
        <v>10.241099999999999</v>
      </c>
      <c r="BU26">
        <v>3.8138999999999998</v>
      </c>
      <c r="BV26">
        <v>20.866599999999998</v>
      </c>
      <c r="BW26">
        <v>3.6406999999999998</v>
      </c>
      <c r="BX26">
        <v>22.7669</v>
      </c>
      <c r="BY26">
        <v>8.7347000000000001</v>
      </c>
      <c r="BZ26">
        <v>17.360600000000002</v>
      </c>
      <c r="CA26">
        <v>5.3681999999999999</v>
      </c>
      <c r="CB26">
        <v>-4.0293999999999999</v>
      </c>
      <c r="CC26">
        <v>16.594100000000001</v>
      </c>
      <c r="CD26">
        <v>-12.9261</v>
      </c>
      <c r="CG26">
        <v>-4.7702999999999998</v>
      </c>
      <c r="CH26">
        <v>7.7388000000000003</v>
      </c>
      <c r="CI26">
        <v>4.0827999999999998</v>
      </c>
      <c r="CJ26">
        <v>-40.058900000000001</v>
      </c>
      <c r="CK26">
        <v>17.4664</v>
      </c>
      <c r="CL26">
        <v>1.3373999999999999</v>
      </c>
      <c r="CM26">
        <v>6.5407000000000002</v>
      </c>
      <c r="CN26">
        <v>-60.449100000000001</v>
      </c>
      <c r="CO26">
        <v>3.0508999999999999</v>
      </c>
      <c r="CP26">
        <v>-2.1471</v>
      </c>
      <c r="CQ26">
        <v>-32.470300000000002</v>
      </c>
      <c r="CR26">
        <v>5.3024000000000004</v>
      </c>
      <c r="CS26">
        <v>-17.721699999999998</v>
      </c>
      <c r="CT26">
        <v>1.4943</v>
      </c>
      <c r="CU26">
        <v>-22.059200000000001</v>
      </c>
      <c r="CV26">
        <v>-44.828899999999997</v>
      </c>
      <c r="CW26">
        <v>22.2654</v>
      </c>
      <c r="CX26">
        <v>-10.2857</v>
      </c>
      <c r="CY26">
        <v>4.8864000000000001</v>
      </c>
      <c r="CZ26">
        <v>-6.1440999999999999</v>
      </c>
      <c r="DA26">
        <v>-29.325500000000002</v>
      </c>
      <c r="DC26">
        <v>28.8718</v>
      </c>
      <c r="DD26">
        <v>40.4345</v>
      </c>
      <c r="DE26">
        <v>-58.873699999999999</v>
      </c>
      <c r="DF26">
        <v>-0.49430000000000002</v>
      </c>
      <c r="DG26">
        <v>-5.3898000000000001</v>
      </c>
      <c r="DH26">
        <v>0.45590000000000003</v>
      </c>
      <c r="DI26">
        <v>11.7422</v>
      </c>
      <c r="DJ26">
        <v>-7.2092999999999998</v>
      </c>
      <c r="DK26">
        <v>-23.8931</v>
      </c>
      <c r="DL26">
        <v>-59.749600000000001</v>
      </c>
      <c r="DO26">
        <v>20.599399999999999</v>
      </c>
      <c r="DP26">
        <v>-65.179400000000001</v>
      </c>
      <c r="DQ26">
        <v>-372.04489999999998</v>
      </c>
      <c r="DR26">
        <v>-36.388500000000001</v>
      </c>
      <c r="DS26">
        <v>11.553900000000001</v>
      </c>
      <c r="DT26">
        <v>2.2696999999999998</v>
      </c>
      <c r="DU26">
        <v>18.492999999999999</v>
      </c>
      <c r="DW26">
        <v>-3.7072000000000003</v>
      </c>
      <c r="DX26">
        <v>15.0977</v>
      </c>
      <c r="DZ26">
        <v>-20.913599999999999</v>
      </c>
      <c r="EA26">
        <v>-3.9256000000000002</v>
      </c>
      <c r="EB26">
        <v>-19.727599999999999</v>
      </c>
      <c r="ED26">
        <v>40.184800000000003</v>
      </c>
      <c r="EE26">
        <v>21.9941</v>
      </c>
      <c r="EG26">
        <v>-189.1848</v>
      </c>
      <c r="EH26">
        <v>5.9581999999999997</v>
      </c>
      <c r="EI26">
        <v>-14.1083</v>
      </c>
      <c r="EJ26">
        <v>33.929499999999997</v>
      </c>
      <c r="EK26">
        <v>33.929499999999997</v>
      </c>
      <c r="EL26">
        <v>-125.3968</v>
      </c>
      <c r="EM26">
        <v>9.6628000000000007</v>
      </c>
      <c r="EN26">
        <v>-28.496400000000001</v>
      </c>
      <c r="EO26">
        <v>-15.924799999999999</v>
      </c>
      <c r="EP26">
        <v>6.8711000000000002</v>
      </c>
      <c r="EQ26">
        <v>-34.557499999999997</v>
      </c>
      <c r="ER26">
        <v>1.5333000000000001</v>
      </c>
      <c r="ES26">
        <v>-8.1659000000000006</v>
      </c>
      <c r="ET26">
        <v>-65.703199999999995</v>
      </c>
      <c r="EU26">
        <v>15.308199999999999</v>
      </c>
      <c r="EV26">
        <v>-95.963200000000001</v>
      </c>
      <c r="EW26">
        <v>-6.0324999999999998</v>
      </c>
      <c r="EX26">
        <v>13.7486</v>
      </c>
      <c r="EY26">
        <v>24.147400000000001</v>
      </c>
      <c r="EZ26">
        <v>13.0459</v>
      </c>
      <c r="FA26">
        <v>-670.71130000000005</v>
      </c>
      <c r="FB26">
        <v>-13.2051</v>
      </c>
      <c r="FC26">
        <v>10.090999999999999</v>
      </c>
      <c r="FD26">
        <v>7.7724000000000002</v>
      </c>
      <c r="FF26">
        <v>-9.9305000000000003</v>
      </c>
      <c r="FG26">
        <v>3.9188000000000001</v>
      </c>
      <c r="FH26">
        <v>-0.70009999999999994</v>
      </c>
      <c r="FI26">
        <v>1.4461999999999999</v>
      </c>
      <c r="FJ26">
        <v>-76.974299999999999</v>
      </c>
      <c r="FK26">
        <v>53.987299999999998</v>
      </c>
      <c r="FL26">
        <v>1.5411000000000001</v>
      </c>
      <c r="FM26">
        <v>4.4596</v>
      </c>
      <c r="FN26">
        <v>-19.282699999999998</v>
      </c>
      <c r="FO26">
        <v>43.822800000000001</v>
      </c>
      <c r="FP26">
        <v>20.551200000000001</v>
      </c>
      <c r="FQ26">
        <v>-36.832700000000003</v>
      </c>
      <c r="FS26">
        <v>-2.9350000000000001</v>
      </c>
      <c r="FT26">
        <v>-2.9350000000000001</v>
      </c>
      <c r="FU26">
        <v>-8.8128999999999991</v>
      </c>
      <c r="FV26">
        <v>0.99250000000000005</v>
      </c>
      <c r="FW26">
        <v>2.4948999999999999</v>
      </c>
      <c r="FX26">
        <v>2.3511000000000002</v>
      </c>
      <c r="FY26">
        <v>2.3511000000000002</v>
      </c>
      <c r="FZ26">
        <v>6.6277999999999997</v>
      </c>
      <c r="GA26">
        <v>-3.4405000000000001</v>
      </c>
      <c r="GB26">
        <v>-14.790699999999999</v>
      </c>
      <c r="GC26">
        <v>-111.9097</v>
      </c>
      <c r="GD26">
        <v>-2.4588999999999999</v>
      </c>
      <c r="GE26">
        <v>-12.366199999999999</v>
      </c>
      <c r="GF26">
        <v>-35.882599999999996</v>
      </c>
      <c r="GG26">
        <v>0.25090000000000001</v>
      </c>
      <c r="GH26">
        <v>36.3887</v>
      </c>
      <c r="GJ26">
        <v>-48.352400000000003</v>
      </c>
      <c r="GK26">
        <v>13.233599999999999</v>
      </c>
      <c r="GL26">
        <v>-5.5551000000000004</v>
      </c>
      <c r="GM26">
        <v>13.172499999999999</v>
      </c>
      <c r="GN26">
        <v>-16.561</v>
      </c>
      <c r="GO26">
        <v>3.7770000000000001</v>
      </c>
      <c r="GR26">
        <v>-1.6109</v>
      </c>
      <c r="GS26">
        <v>1.0307999999999999</v>
      </c>
      <c r="GT26">
        <v>3.4397000000000002</v>
      </c>
      <c r="GV26">
        <v>-508.5607</v>
      </c>
      <c r="GW26">
        <v>-1.7659</v>
      </c>
      <c r="GX26">
        <v>22.042999999999999</v>
      </c>
      <c r="GY26">
        <v>10.069100000000001</v>
      </c>
      <c r="HA26">
        <v>-44.6738</v>
      </c>
      <c r="HB26">
        <v>11.8805</v>
      </c>
      <c r="HC26">
        <v>-3.1717</v>
      </c>
      <c r="HD26">
        <v>23.0975</v>
      </c>
      <c r="HF26">
        <v>4.8311999999999999</v>
      </c>
      <c r="HG26">
        <v>10.9903</v>
      </c>
      <c r="HH26">
        <v>-71.399799999999999</v>
      </c>
      <c r="HI26">
        <v>-15.899800000000001</v>
      </c>
      <c r="HJ26">
        <v>30.742799999999999</v>
      </c>
      <c r="HK26">
        <v>16.034400000000002</v>
      </c>
      <c r="HL26">
        <v>0.15090000000000001</v>
      </c>
      <c r="HM26">
        <v>-26.650200000000002</v>
      </c>
      <c r="HO26">
        <v>-3.6832000000000003</v>
      </c>
      <c r="HP26">
        <v>28.3826</v>
      </c>
      <c r="HQ26">
        <v>-171.66800000000001</v>
      </c>
      <c r="HR26">
        <v>-14.034700000000001</v>
      </c>
      <c r="HS26">
        <v>6.4573</v>
      </c>
      <c r="HT26">
        <v>-1.571</v>
      </c>
      <c r="HU26">
        <v>7.6035000000000004</v>
      </c>
      <c r="HW26">
        <v>3.8540000000000001</v>
      </c>
      <c r="HX26">
        <v>-188.99170000000001</v>
      </c>
      <c r="HY26">
        <v>15.169600000000001</v>
      </c>
      <c r="HZ26">
        <v>-84.759600000000006</v>
      </c>
      <c r="IA26">
        <v>6.7407000000000004</v>
      </c>
      <c r="IB26">
        <v>59.112499999999997</v>
      </c>
      <c r="IC26">
        <v>-34.771799999999999</v>
      </c>
      <c r="ID26">
        <v>-21.944199999999999</v>
      </c>
      <c r="IE26">
        <v>-5.6911000000000005</v>
      </c>
      <c r="IF26">
        <v>-22.195</v>
      </c>
      <c r="IG26">
        <v>-1.2134</v>
      </c>
      <c r="IH26">
        <v>3.1048999999999998</v>
      </c>
      <c r="II26">
        <v>-14.657</v>
      </c>
      <c r="IJ26">
        <v>-0.84279999999999999</v>
      </c>
      <c r="IK26">
        <v>-63.072099999999999</v>
      </c>
      <c r="IN26">
        <v>3.8048999999999999</v>
      </c>
      <c r="IO26">
        <v>-72.433800000000005</v>
      </c>
      <c r="IP26">
        <v>-188.49719999999999</v>
      </c>
      <c r="IQ26">
        <v>19.778099999999998</v>
      </c>
      <c r="IR26">
        <v>-35.490900000000003</v>
      </c>
      <c r="IS26">
        <v>2.4214000000000002</v>
      </c>
      <c r="IT26">
        <v>-3.1236999999999999</v>
      </c>
      <c r="IU26">
        <v>-6.2847999999999997</v>
      </c>
      <c r="IV26">
        <v>-34.8887</v>
      </c>
      <c r="IW26">
        <v>1.397</v>
      </c>
      <c r="IX26">
        <v>-4.7957000000000001</v>
      </c>
      <c r="IY26">
        <v>3.2391000000000001</v>
      </c>
      <c r="IZ26">
        <v>-84.518199999999993</v>
      </c>
      <c r="JB26">
        <v>9.8610000000000007</v>
      </c>
      <c r="JD26">
        <v>-0.63070000000000004</v>
      </c>
      <c r="JE26">
        <v>-4.6219999999999999</v>
      </c>
      <c r="JF26">
        <v>-4.6219999999999999</v>
      </c>
      <c r="JH26">
        <v>18.276900000000001</v>
      </c>
      <c r="JI26">
        <v>30.0611</v>
      </c>
      <c r="JJ26">
        <v>28.085599999999999</v>
      </c>
      <c r="JK26">
        <v>-22.547599999999999</v>
      </c>
      <c r="JN26">
        <v>-33.435899999999997</v>
      </c>
      <c r="JO26">
        <v>6.7980999999999998</v>
      </c>
      <c r="JP26">
        <v>-1.4175</v>
      </c>
      <c r="JQ26">
        <v>-59.277799999999999</v>
      </c>
      <c r="JR26">
        <v>-0.66010000000000002</v>
      </c>
      <c r="JT26">
        <v>-13.1701</v>
      </c>
      <c r="JV26">
        <v>11.2735</v>
      </c>
      <c r="JX26">
        <v>-32.800600000000003</v>
      </c>
      <c r="JY26">
        <v>-2.3125999999999998</v>
      </c>
      <c r="KA26">
        <v>-176.9889</v>
      </c>
      <c r="KC26">
        <v>-25.070900000000002</v>
      </c>
      <c r="KD26">
        <v>-1.1016999999999999</v>
      </c>
      <c r="KE26">
        <v>3.5367999999999999</v>
      </c>
      <c r="KF26">
        <v>3.8780000000000001</v>
      </c>
      <c r="KG26">
        <v>5.6166</v>
      </c>
      <c r="KH26">
        <v>8.4118999999999993</v>
      </c>
      <c r="KI26">
        <v>2.6680000000000001</v>
      </c>
      <c r="KJ26">
        <v>-6.3872999999999998</v>
      </c>
      <c r="KK26">
        <v>8.1379000000000001</v>
      </c>
      <c r="KL26">
        <v>12.7393</v>
      </c>
      <c r="KM26">
        <v>1.4706999999999999</v>
      </c>
      <c r="KN26">
        <v>-30.7972</v>
      </c>
      <c r="KO26">
        <v>12.2112</v>
      </c>
      <c r="KP26">
        <v>20.628699999999998</v>
      </c>
      <c r="KQ26">
        <v>-2.1637</v>
      </c>
      <c r="KR26">
        <v>1.6353</v>
      </c>
      <c r="KT26">
        <v>-2.6602999999999999</v>
      </c>
      <c r="KU26">
        <v>-43.3142</v>
      </c>
      <c r="KV26">
        <v>1.5535000000000001</v>
      </c>
      <c r="KX26">
        <v>-0.90259999999999996</v>
      </c>
      <c r="KZ26">
        <v>-6.9459</v>
      </c>
      <c r="LA26">
        <v>0.74619999999999997</v>
      </c>
      <c r="LC26">
        <v>-8.5280000000000005</v>
      </c>
      <c r="LD26">
        <v>0.37890000000000001</v>
      </c>
      <c r="LE26">
        <v>-208.4675</v>
      </c>
      <c r="LF26">
        <v>-225.45660000000001</v>
      </c>
      <c r="LG26">
        <v>8.61</v>
      </c>
      <c r="LH26">
        <v>-13.079000000000001</v>
      </c>
      <c r="LJ26">
        <v>10.572100000000001</v>
      </c>
      <c r="LK26">
        <v>11.2645</v>
      </c>
      <c r="LL26">
        <v>16.229900000000001</v>
      </c>
      <c r="LM26">
        <v>27.114899999999999</v>
      </c>
      <c r="LO26">
        <v>-8.2363999999999997</v>
      </c>
      <c r="LP26">
        <v>-2.3757000000000001</v>
      </c>
      <c r="LQ26">
        <v>0.95789999999999997</v>
      </c>
      <c r="LR26">
        <v>11.341699999999999</v>
      </c>
      <c r="LS26">
        <v>6.6905000000000001</v>
      </c>
      <c r="LT26">
        <v>59.110999999999997</v>
      </c>
      <c r="LU26">
        <v>0.47939999999999999</v>
      </c>
      <c r="LW26">
        <v>15.4732</v>
      </c>
      <c r="LX26">
        <v>-0.98529999999999995</v>
      </c>
      <c r="LY26">
        <v>9.8233999999999995</v>
      </c>
      <c r="LZ26">
        <v>-19.442</v>
      </c>
      <c r="MA26">
        <v>1.4670000000000001</v>
      </c>
      <c r="MB26">
        <v>6.3882000000000003</v>
      </c>
      <c r="MC26">
        <v>47.876100000000001</v>
      </c>
      <c r="MD26">
        <v>-14.0701</v>
      </c>
      <c r="MF26">
        <v>1.5592000000000001</v>
      </c>
      <c r="MG26">
        <v>3.3772000000000002</v>
      </c>
      <c r="MI26">
        <v>6.6875999999999998</v>
      </c>
      <c r="MK26">
        <v>-45.348199999999999</v>
      </c>
      <c r="ML26">
        <v>0.98229999999999995</v>
      </c>
      <c r="MM26">
        <v>14.187200000000001</v>
      </c>
      <c r="MN26">
        <v>-15.845000000000001</v>
      </c>
      <c r="MP26">
        <v>20.375399999999999</v>
      </c>
      <c r="MQ26">
        <v>-30.003699999999998</v>
      </c>
      <c r="MR26">
        <v>20.559200000000001</v>
      </c>
      <c r="MS26">
        <v>27.849299999999999</v>
      </c>
      <c r="MT26">
        <v>35.484299999999998</v>
      </c>
      <c r="MU26">
        <v>8.6172000000000004</v>
      </c>
      <c r="MV26">
        <v>-2.7138999999999998</v>
      </c>
      <c r="MX26">
        <v>9.4191000000000003</v>
      </c>
      <c r="MY26">
        <v>-18.5701</v>
      </c>
      <c r="MZ26">
        <v>-37.616700000000002</v>
      </c>
      <c r="NA26">
        <v>2.5701000000000001</v>
      </c>
      <c r="NB26">
        <v>2.6985999999999999</v>
      </c>
      <c r="NC26">
        <v>3.8317000000000001</v>
      </c>
      <c r="ND26">
        <v>-9.1433999999999997</v>
      </c>
      <c r="NE26">
        <v>19.811699999999998</v>
      </c>
      <c r="NF26">
        <v>-46.476100000000002</v>
      </c>
      <c r="NG26">
        <v>2.8233000000000001</v>
      </c>
      <c r="NH26">
        <v>6.6761999999999997</v>
      </c>
      <c r="NI26">
        <v>7.3589000000000002</v>
      </c>
      <c r="NJ26">
        <v>-21.9129</v>
      </c>
      <c r="NK26">
        <v>-11.988899999999999</v>
      </c>
    </row>
    <row r="27" spans="1:375" x14ac:dyDescent="0.25">
      <c r="A27" s="2"/>
      <c r="C27">
        <v>17.921299999999999</v>
      </c>
      <c r="D27">
        <v>-7.0774999999999997</v>
      </c>
      <c r="E27">
        <v>18.4283</v>
      </c>
      <c r="F27">
        <v>-2.6783000000000001</v>
      </c>
      <c r="G27">
        <v>-20.080300000000001</v>
      </c>
      <c r="H27">
        <v>26.439299999999999</v>
      </c>
      <c r="I27">
        <v>9.3474000000000004</v>
      </c>
      <c r="J27">
        <v>-0.84389999999999998</v>
      </c>
      <c r="K27">
        <v>7.2796000000000003</v>
      </c>
      <c r="L27">
        <v>17.121200000000002</v>
      </c>
      <c r="M27">
        <v>27.418099999999999</v>
      </c>
      <c r="O27">
        <v>10.6487</v>
      </c>
      <c r="P27">
        <v>4.7443999999999997</v>
      </c>
      <c r="Q27">
        <v>7.7160000000000002</v>
      </c>
      <c r="R27">
        <v>-26.096900000000002</v>
      </c>
      <c r="S27">
        <v>4.1108000000000002</v>
      </c>
      <c r="T27">
        <v>33.835700000000003</v>
      </c>
      <c r="U27">
        <v>-43.443600000000004</v>
      </c>
      <c r="V27">
        <v>26.102699999999999</v>
      </c>
      <c r="W27">
        <v>-14.706200000000001</v>
      </c>
      <c r="X27">
        <v>-480.58080000000001</v>
      </c>
      <c r="Z27">
        <v>11.3817</v>
      </c>
      <c r="AA27">
        <v>-14.605399999999999</v>
      </c>
      <c r="AB27">
        <v>-904.03380000000004</v>
      </c>
      <c r="AC27">
        <v>22.791599999999999</v>
      </c>
      <c r="AD27">
        <v>6.5797999999999996</v>
      </c>
      <c r="AE27">
        <v>2.0087999999999999</v>
      </c>
      <c r="AF27">
        <v>-49.3371</v>
      </c>
      <c r="AG27">
        <v>-1.8144</v>
      </c>
      <c r="AI27">
        <v>-167.70570000000001</v>
      </c>
      <c r="AJ27">
        <v>-107.6095</v>
      </c>
      <c r="AK27">
        <v>-27.317299999999999</v>
      </c>
      <c r="AL27">
        <v>20.092600000000001</v>
      </c>
      <c r="AM27">
        <v>3.9325999999999999</v>
      </c>
      <c r="AN27">
        <v>39.366100000000003</v>
      </c>
      <c r="AO27">
        <v>-106.494</v>
      </c>
      <c r="AP27">
        <v>-21.577400000000001</v>
      </c>
      <c r="AQ27">
        <v>4.4546000000000001</v>
      </c>
      <c r="AT27">
        <v>8.2382000000000009</v>
      </c>
      <c r="AU27">
        <v>12.4946</v>
      </c>
      <c r="AV27">
        <v>-3.2218999999999998</v>
      </c>
      <c r="AW27">
        <v>-8.6125000000000007</v>
      </c>
      <c r="AX27">
        <v>2.8889</v>
      </c>
      <c r="AZ27">
        <v>-12.072699999999999</v>
      </c>
      <c r="BB27">
        <v>16.8462</v>
      </c>
      <c r="BC27">
        <v>5.1040999999999999</v>
      </c>
      <c r="BD27">
        <v>-47.147599999999997</v>
      </c>
      <c r="BE27">
        <v>-13.9122</v>
      </c>
      <c r="BF27">
        <v>17.391300000000001</v>
      </c>
      <c r="BG27">
        <v>-1.1218999999999999</v>
      </c>
      <c r="BH27">
        <v>-23.468499999999999</v>
      </c>
      <c r="BI27">
        <v>-188.74199999999999</v>
      </c>
      <c r="BJ27">
        <v>-12.705299999999999</v>
      </c>
      <c r="BK27">
        <v>-15.459899999999999</v>
      </c>
      <c r="BL27">
        <v>21.7821</v>
      </c>
      <c r="BM27">
        <v>5.1154000000000002</v>
      </c>
      <c r="BN27">
        <v>4.8525</v>
      </c>
      <c r="BO27">
        <v>19.507100000000001</v>
      </c>
      <c r="BP27">
        <v>15.458600000000001</v>
      </c>
      <c r="BQ27">
        <v>-8.3402999999999992</v>
      </c>
      <c r="BR27">
        <v>18.9452</v>
      </c>
      <c r="BS27">
        <v>17.239999999999998</v>
      </c>
      <c r="BU27">
        <v>10.233000000000001</v>
      </c>
      <c r="BV27">
        <v>23.004200000000001</v>
      </c>
      <c r="BW27">
        <v>3.2284000000000002</v>
      </c>
      <c r="BX27">
        <v>18.315999999999999</v>
      </c>
      <c r="BY27">
        <v>13.3369</v>
      </c>
      <c r="BZ27">
        <v>14.0137</v>
      </c>
      <c r="CA27">
        <v>4.9393000000000002</v>
      </c>
      <c r="CB27">
        <v>-6.7370999999999999</v>
      </c>
      <c r="CC27">
        <v>15.4817</v>
      </c>
      <c r="CG27">
        <v>18.683499999999999</v>
      </c>
      <c r="CH27">
        <v>2.2265999999999999</v>
      </c>
      <c r="CI27">
        <v>5.6306000000000003</v>
      </c>
      <c r="CJ27">
        <v>-69.5625</v>
      </c>
      <c r="CK27">
        <v>18.627800000000001</v>
      </c>
      <c r="CL27">
        <v>1.9327000000000001</v>
      </c>
      <c r="CM27">
        <v>1.4152</v>
      </c>
      <c r="CN27">
        <v>-25.118600000000001</v>
      </c>
      <c r="CO27">
        <v>24.539200000000001</v>
      </c>
      <c r="CP27">
        <v>2.4634</v>
      </c>
      <c r="CQ27">
        <v>-31.4467</v>
      </c>
      <c r="CR27">
        <v>4.9789000000000003</v>
      </c>
      <c r="CS27">
        <v>-5.5473999999999997</v>
      </c>
      <c r="CT27">
        <v>1.8519999999999999</v>
      </c>
      <c r="CU27">
        <v>-12.4274</v>
      </c>
      <c r="CV27">
        <v>-15.620100000000001</v>
      </c>
      <c r="CW27">
        <v>20.029800000000002</v>
      </c>
      <c r="CX27">
        <v>-5.5610999999999997</v>
      </c>
      <c r="CY27">
        <v>3.7004999999999999</v>
      </c>
      <c r="CZ27">
        <v>-3.6168</v>
      </c>
      <c r="DA27">
        <v>-6.4387999999999996</v>
      </c>
      <c r="DC27">
        <v>27.564299999999999</v>
      </c>
      <c r="DD27">
        <v>40.202599999999997</v>
      </c>
      <c r="DE27">
        <v>-17.287700000000001</v>
      </c>
      <c r="DF27">
        <v>2.4632999999999998</v>
      </c>
      <c r="DG27">
        <v>3.8593000000000002</v>
      </c>
      <c r="DH27">
        <v>19.470199999999998</v>
      </c>
      <c r="DI27">
        <v>10.136699999999999</v>
      </c>
      <c r="DJ27">
        <v>-18.3797</v>
      </c>
      <c r="DK27">
        <v>-1.4357</v>
      </c>
      <c r="DL27">
        <v>-34.556800000000003</v>
      </c>
      <c r="DO27">
        <v>36.805500000000002</v>
      </c>
      <c r="DP27">
        <v>-61.566200000000002</v>
      </c>
      <c r="DR27">
        <v>-20.3752</v>
      </c>
      <c r="DS27">
        <v>11.0345</v>
      </c>
      <c r="DT27">
        <v>2.5784000000000002</v>
      </c>
      <c r="DU27">
        <v>9.2369000000000003</v>
      </c>
      <c r="DW27">
        <v>1.8047</v>
      </c>
      <c r="DX27">
        <v>16.428799999999999</v>
      </c>
      <c r="DZ27">
        <v>3.6147999999999998</v>
      </c>
      <c r="EA27">
        <v>-0.6794</v>
      </c>
      <c r="EB27">
        <v>-39.3977</v>
      </c>
      <c r="ED27">
        <v>37.202300000000001</v>
      </c>
      <c r="EE27">
        <v>22.115400000000001</v>
      </c>
      <c r="EG27">
        <v>-104.7958</v>
      </c>
      <c r="EI27">
        <v>-63.702100000000002</v>
      </c>
      <c r="EJ27">
        <v>34.191200000000002</v>
      </c>
      <c r="EK27">
        <v>34.191200000000002</v>
      </c>
      <c r="EM27">
        <v>15.1319</v>
      </c>
      <c r="EN27">
        <v>-4.4718999999999998</v>
      </c>
      <c r="EO27">
        <v>7.6838999999999995</v>
      </c>
      <c r="EP27">
        <v>8.3093000000000004</v>
      </c>
      <c r="EQ27">
        <v>3.6226000000000003</v>
      </c>
      <c r="ES27">
        <v>-2.8921999999999999</v>
      </c>
      <c r="ET27">
        <v>-29.849699999999999</v>
      </c>
      <c r="EU27">
        <v>12.499700000000001</v>
      </c>
      <c r="EV27">
        <v>-128.74590000000001</v>
      </c>
      <c r="EW27">
        <v>-10.4619</v>
      </c>
      <c r="EX27">
        <v>22.7349</v>
      </c>
      <c r="EY27">
        <v>14.609299999999999</v>
      </c>
      <c r="EZ27">
        <v>15.8895</v>
      </c>
      <c r="FA27">
        <v>-205.35499999999999</v>
      </c>
      <c r="FB27">
        <v>-12.680199999999999</v>
      </c>
      <c r="FC27">
        <v>21.760300000000001</v>
      </c>
      <c r="FD27">
        <v>8.4845000000000006</v>
      </c>
      <c r="FF27">
        <v>0.77239999999999998</v>
      </c>
      <c r="FG27">
        <v>-30.946000000000002</v>
      </c>
      <c r="FH27">
        <v>2.9312</v>
      </c>
      <c r="FI27">
        <v>-17.0884</v>
      </c>
      <c r="FJ27">
        <v>-56.313899999999997</v>
      </c>
      <c r="FK27">
        <v>14.3596</v>
      </c>
      <c r="FL27">
        <v>-4.0524000000000004</v>
      </c>
      <c r="FM27">
        <v>25.421900000000001</v>
      </c>
      <c r="FN27">
        <v>-8.6342999999999996</v>
      </c>
      <c r="FO27">
        <v>43.225099999999998</v>
      </c>
      <c r="FP27">
        <v>21.877600000000001</v>
      </c>
      <c r="FQ27">
        <v>-203.73089999999999</v>
      </c>
      <c r="FS27">
        <v>-0.2414</v>
      </c>
      <c r="FT27">
        <v>-0.2414</v>
      </c>
      <c r="FU27">
        <v>2.9771999999999998</v>
      </c>
      <c r="FV27">
        <v>2.4855999999999998</v>
      </c>
      <c r="FW27">
        <v>-48.832099999999997</v>
      </c>
      <c r="FX27">
        <v>4.9394999999999998</v>
      </c>
      <c r="FY27">
        <v>4.9394999999999998</v>
      </c>
      <c r="GA27">
        <v>11.4817</v>
      </c>
      <c r="GB27">
        <v>1.1454</v>
      </c>
      <c r="GC27">
        <v>-13.1937</v>
      </c>
      <c r="GD27">
        <v>0.47339999999999999</v>
      </c>
      <c r="GE27">
        <v>-12.882</v>
      </c>
      <c r="GF27">
        <v>-46.082000000000001</v>
      </c>
      <c r="GG27">
        <v>10.4351</v>
      </c>
      <c r="GH27">
        <v>43.735900000000001</v>
      </c>
      <c r="GJ27">
        <v>-10.789300000000001</v>
      </c>
      <c r="GK27">
        <v>5.5235000000000003</v>
      </c>
      <c r="GL27">
        <v>6.8173000000000004</v>
      </c>
      <c r="GN27">
        <v>-11.1751</v>
      </c>
      <c r="GO27">
        <v>-0.26960000000000001</v>
      </c>
      <c r="GR27">
        <v>11.785500000000001</v>
      </c>
      <c r="GS27">
        <v>6.6555999999999997</v>
      </c>
      <c r="GT27">
        <v>3.0188999999999999</v>
      </c>
      <c r="GV27">
        <v>-219.06620000000001</v>
      </c>
      <c r="GW27">
        <v>-19.684699999999999</v>
      </c>
      <c r="GX27">
        <v>22.800599999999999</v>
      </c>
      <c r="GY27">
        <v>19.626999999999999</v>
      </c>
      <c r="HB27">
        <v>10.1797</v>
      </c>
      <c r="HC27">
        <v>11.0032</v>
      </c>
      <c r="HD27">
        <v>24.082100000000001</v>
      </c>
      <c r="HF27">
        <v>12.4008</v>
      </c>
      <c r="HG27">
        <v>21.062000000000001</v>
      </c>
      <c r="HH27">
        <v>-47.9315</v>
      </c>
      <c r="HI27">
        <v>10.652900000000001</v>
      </c>
      <c r="HJ27">
        <v>34.642400000000002</v>
      </c>
      <c r="HK27">
        <v>22.436699999999998</v>
      </c>
      <c r="HL27">
        <v>-2.6856</v>
      </c>
      <c r="HM27">
        <v>-66.326899999999995</v>
      </c>
      <c r="HO27">
        <v>8.1621000000000006</v>
      </c>
      <c r="HP27">
        <v>35.503700000000002</v>
      </c>
      <c r="HQ27">
        <v>-98.358599999999996</v>
      </c>
      <c r="HR27">
        <v>-8.4831000000000003</v>
      </c>
      <c r="HS27">
        <v>8.8801000000000005</v>
      </c>
      <c r="HT27">
        <v>10.8215</v>
      </c>
      <c r="HU27">
        <v>8.5448000000000004</v>
      </c>
      <c r="HW27">
        <v>-12.203900000000001</v>
      </c>
      <c r="HX27">
        <v>-75.704300000000003</v>
      </c>
      <c r="HY27">
        <v>18.412199999999999</v>
      </c>
      <c r="HZ27">
        <v>-53.444000000000003</v>
      </c>
      <c r="IA27">
        <v>-3.4257</v>
      </c>
      <c r="IB27">
        <v>61.533999999999999</v>
      </c>
      <c r="IC27">
        <v>-36.389200000000002</v>
      </c>
      <c r="ID27">
        <v>-35.605800000000002</v>
      </c>
      <c r="IE27">
        <v>6.0559000000000003</v>
      </c>
      <c r="IF27">
        <v>-21.059100000000001</v>
      </c>
      <c r="IG27">
        <v>9.1058000000000003</v>
      </c>
      <c r="IH27">
        <v>4.5641999999999996</v>
      </c>
      <c r="II27">
        <v>-16.888300000000001</v>
      </c>
      <c r="IJ27">
        <v>-3.2547999999999999</v>
      </c>
      <c r="IK27">
        <v>-193.7997</v>
      </c>
      <c r="IN27">
        <v>6.2477999999999998</v>
      </c>
      <c r="IO27">
        <v>-47.100099999999998</v>
      </c>
      <c r="IP27">
        <v>34.991999999999997</v>
      </c>
      <c r="IQ27">
        <v>10.5944</v>
      </c>
      <c r="IS27">
        <v>5.3911999999999995</v>
      </c>
      <c r="IT27">
        <v>-0.27979999999999999</v>
      </c>
      <c r="IU27">
        <v>-5.8460999999999999</v>
      </c>
      <c r="IV27">
        <v>-2.7542999999999997</v>
      </c>
      <c r="IW27">
        <v>4.5452000000000004</v>
      </c>
      <c r="IX27">
        <v>5.6993</v>
      </c>
      <c r="IY27">
        <v>-42.383899999999997</v>
      </c>
      <c r="IZ27">
        <v>-149.6833</v>
      </c>
      <c r="JB27">
        <v>3.9045000000000001</v>
      </c>
      <c r="JD27">
        <v>1.4718</v>
      </c>
      <c r="JE27">
        <v>-31.637499999999999</v>
      </c>
      <c r="JF27">
        <v>-31.637499999999999</v>
      </c>
      <c r="JH27">
        <v>27.6784</v>
      </c>
      <c r="JI27">
        <v>29.598700000000001</v>
      </c>
      <c r="JJ27">
        <v>30.779299999999999</v>
      </c>
      <c r="JK27">
        <v>-18.299800000000001</v>
      </c>
      <c r="JN27">
        <v>-20.8827</v>
      </c>
      <c r="JO27">
        <v>8.7040000000000006</v>
      </c>
      <c r="JP27">
        <v>0.85940000000000005</v>
      </c>
      <c r="JQ27">
        <v>-48.262599999999999</v>
      </c>
      <c r="JR27">
        <v>0.90969999999999995</v>
      </c>
      <c r="JT27">
        <v>-11.6022</v>
      </c>
      <c r="JV27">
        <v>8.6684000000000001</v>
      </c>
      <c r="JX27">
        <v>-373.23399999999998</v>
      </c>
      <c r="JY27">
        <v>5.5655999999999999</v>
      </c>
      <c r="KA27">
        <v>-54.3048</v>
      </c>
      <c r="KC27">
        <v>-66.484800000000007</v>
      </c>
      <c r="KD27">
        <v>0.13639999999999999</v>
      </c>
      <c r="KE27">
        <v>15.8285</v>
      </c>
      <c r="KF27">
        <v>3.8553999999999999</v>
      </c>
      <c r="KG27">
        <v>-31.1449</v>
      </c>
      <c r="KH27">
        <v>8.8124000000000002</v>
      </c>
      <c r="KI27">
        <v>7.2545999999999999</v>
      </c>
      <c r="KJ27">
        <v>-30.577500000000001</v>
      </c>
      <c r="KK27">
        <v>11.455500000000001</v>
      </c>
      <c r="KL27">
        <v>5.9591000000000003</v>
      </c>
      <c r="KM27">
        <v>0.31830000000000003</v>
      </c>
      <c r="KN27">
        <v>-49.932899999999997</v>
      </c>
      <c r="KO27">
        <v>1.3942000000000001</v>
      </c>
      <c r="KP27">
        <v>18.832699999999999</v>
      </c>
      <c r="KQ27">
        <v>9.9763000000000002</v>
      </c>
      <c r="KR27">
        <v>11.3758</v>
      </c>
      <c r="KT27">
        <v>-30.7059</v>
      </c>
      <c r="KU27">
        <v>-13.300700000000001</v>
      </c>
      <c r="KV27">
        <v>-18.629799999999999</v>
      </c>
      <c r="KX27">
        <v>-1.6583999999999999</v>
      </c>
      <c r="KZ27">
        <v>12.3858</v>
      </c>
      <c r="LA27">
        <v>-3.9062000000000001</v>
      </c>
      <c r="LC27">
        <v>13.860900000000001</v>
      </c>
      <c r="LD27">
        <v>5.6577999999999999</v>
      </c>
      <c r="LE27">
        <v>-290.21910000000003</v>
      </c>
      <c r="LF27">
        <v>-301.89890000000003</v>
      </c>
      <c r="LG27">
        <v>6.7598000000000003</v>
      </c>
      <c r="LH27">
        <v>-447.358</v>
      </c>
      <c r="LJ27">
        <v>19.892199999999999</v>
      </c>
      <c r="LK27">
        <v>13.5738</v>
      </c>
      <c r="LL27">
        <v>19.888400000000001</v>
      </c>
      <c r="LM27">
        <v>28.875499999999999</v>
      </c>
      <c r="LO27">
        <v>-37.640900000000002</v>
      </c>
      <c r="LQ27">
        <v>1.7250999999999999</v>
      </c>
      <c r="LR27">
        <v>5.7070999999999996</v>
      </c>
      <c r="LS27">
        <v>7.8657000000000004</v>
      </c>
      <c r="LT27">
        <v>17.3902</v>
      </c>
      <c r="LU27">
        <v>12.2441</v>
      </c>
      <c r="LW27">
        <v>19.968900000000001</v>
      </c>
      <c r="LX27">
        <v>1.9278999999999999</v>
      </c>
      <c r="LY27">
        <v>6.9504999999999999</v>
      </c>
      <c r="LZ27">
        <v>-9.0952999999999999</v>
      </c>
      <c r="MA27">
        <v>4.2586000000000004</v>
      </c>
      <c r="MB27">
        <v>19.7302</v>
      </c>
      <c r="MD27">
        <v>1.8706</v>
      </c>
      <c r="MF27">
        <v>1.6073</v>
      </c>
      <c r="MG27">
        <v>8.7681000000000004</v>
      </c>
      <c r="MI27">
        <v>7.2857000000000003</v>
      </c>
      <c r="MK27">
        <v>-15.8147</v>
      </c>
      <c r="ML27">
        <v>10.7554</v>
      </c>
      <c r="MM27">
        <v>16.5321</v>
      </c>
      <c r="MN27">
        <v>-21.3079</v>
      </c>
      <c r="MP27">
        <v>6.2553999999999998</v>
      </c>
      <c r="MQ27">
        <v>-0.42870000000000003</v>
      </c>
      <c r="MR27">
        <v>16.385100000000001</v>
      </c>
      <c r="MS27">
        <v>29.5228</v>
      </c>
      <c r="MU27">
        <v>7.6874000000000002</v>
      </c>
      <c r="MV27">
        <v>1.7772999999999999</v>
      </c>
      <c r="MX27">
        <v>11.9604</v>
      </c>
      <c r="MY27">
        <v>-378.08269999999999</v>
      </c>
      <c r="MZ27">
        <v>-85.755099999999999</v>
      </c>
      <c r="NA27">
        <v>3.3774999999999999</v>
      </c>
      <c r="NB27">
        <v>8.0251999999999999</v>
      </c>
      <c r="NC27">
        <v>0.87770000000000004</v>
      </c>
      <c r="ND27">
        <v>4.0449000000000002</v>
      </c>
      <c r="NE27">
        <v>26.087599999999998</v>
      </c>
      <c r="NF27">
        <v>-29.7288</v>
      </c>
      <c r="NG27">
        <v>-1.7755999999999998</v>
      </c>
      <c r="NH27">
        <v>16.5611</v>
      </c>
      <c r="NI27">
        <v>14.2075</v>
      </c>
      <c r="NJ27">
        <v>-16.669</v>
      </c>
    </row>
    <row r="28" spans="1:375" x14ac:dyDescent="0.25">
      <c r="A28" s="2"/>
      <c r="C28">
        <v>2.7248000000000001</v>
      </c>
      <c r="D28">
        <v>-18.706</v>
      </c>
      <c r="E28">
        <v>12.217599999999999</v>
      </c>
      <c r="F28">
        <v>10.4255</v>
      </c>
      <c r="G28">
        <v>-11.696099999999999</v>
      </c>
      <c r="H28">
        <v>33.0625</v>
      </c>
      <c r="I28">
        <v>5.5457999999999998</v>
      </c>
      <c r="J28">
        <v>-66.761200000000002</v>
      </c>
      <c r="K28">
        <v>9.6592000000000002</v>
      </c>
      <c r="L28">
        <v>1.6771</v>
      </c>
      <c r="M28">
        <v>30.808</v>
      </c>
      <c r="O28">
        <v>10.061500000000001</v>
      </c>
      <c r="P28">
        <v>7.5694999999999997</v>
      </c>
      <c r="Q28">
        <v>8.1814</v>
      </c>
      <c r="R28">
        <v>-24.5105</v>
      </c>
      <c r="S28">
        <v>24.7958</v>
      </c>
      <c r="T28">
        <v>31.326699999999999</v>
      </c>
      <c r="U28">
        <v>-18.460799999999999</v>
      </c>
      <c r="V28">
        <v>27.309000000000001</v>
      </c>
      <c r="W28">
        <v>13.942600000000001</v>
      </c>
      <c r="X28">
        <v>-0.88190000000000002</v>
      </c>
      <c r="Z28">
        <v>12.267799999999999</v>
      </c>
      <c r="AA28">
        <v>-12.6149</v>
      </c>
      <c r="AB28">
        <v>-1058.5599</v>
      </c>
      <c r="AC28">
        <v>21.1907</v>
      </c>
      <c r="AD28">
        <v>-17.971299999999999</v>
      </c>
      <c r="AE28">
        <v>6.1586999999999996</v>
      </c>
      <c r="AF28">
        <v>-60.879199999999997</v>
      </c>
      <c r="AG28">
        <v>7.5636000000000001</v>
      </c>
      <c r="AI28">
        <v>-156.68639999999999</v>
      </c>
      <c r="AJ28">
        <v>-35.217100000000002</v>
      </c>
      <c r="AK28">
        <v>22.994599999999998</v>
      </c>
      <c r="AL28">
        <v>19.165700000000001</v>
      </c>
      <c r="AM28">
        <v>-7.6017000000000001</v>
      </c>
      <c r="AN28">
        <v>-14.1471</v>
      </c>
      <c r="AO28">
        <v>-48.032499999999999</v>
      </c>
      <c r="AP28">
        <v>-5.1839000000000004</v>
      </c>
      <c r="AQ28">
        <v>5.8312999999999997</v>
      </c>
      <c r="AT28">
        <v>10.0185</v>
      </c>
      <c r="AU28">
        <v>14.3574</v>
      </c>
      <c r="AV28">
        <v>0.57509999999999994</v>
      </c>
      <c r="AW28">
        <v>-11.848700000000001</v>
      </c>
      <c r="AX28">
        <v>-11.1778</v>
      </c>
      <c r="AZ28">
        <v>3.1949000000000001</v>
      </c>
      <c r="BB28">
        <v>1.8679000000000001</v>
      </c>
      <c r="BC28">
        <v>20.182099999999998</v>
      </c>
      <c r="BD28">
        <v>-10.729900000000001</v>
      </c>
      <c r="BE28">
        <v>5.2725999999999997</v>
      </c>
      <c r="BF28">
        <v>29.654499999999999</v>
      </c>
      <c r="BG28">
        <v>11.3925</v>
      </c>
      <c r="BH28">
        <v>-25.626899999999999</v>
      </c>
      <c r="BI28">
        <v>-9.4603999999999999</v>
      </c>
      <c r="BJ28">
        <v>-5.0472999999999999</v>
      </c>
      <c r="BK28">
        <v>7.7023000000000001</v>
      </c>
      <c r="BL28">
        <v>16.027100000000001</v>
      </c>
      <c r="BM28">
        <v>7.6818</v>
      </c>
      <c r="BN28">
        <v>10.8</v>
      </c>
      <c r="BO28">
        <v>24.053799999999999</v>
      </c>
      <c r="BP28">
        <v>11.957800000000001</v>
      </c>
      <c r="BQ28">
        <v>-9.8636999999999997</v>
      </c>
      <c r="BR28">
        <v>19.412800000000001</v>
      </c>
      <c r="BS28">
        <v>4.2222</v>
      </c>
      <c r="BU28">
        <v>12.1684</v>
      </c>
      <c r="BV28">
        <v>20.206299999999999</v>
      </c>
      <c r="BW28">
        <v>3.8834</v>
      </c>
      <c r="BX28">
        <v>10.1136</v>
      </c>
      <c r="BY28">
        <v>18.697299999999998</v>
      </c>
      <c r="BZ28">
        <v>12.343</v>
      </c>
      <c r="CA28">
        <v>3.0106000000000002</v>
      </c>
      <c r="CB28">
        <v>-4.4314999999999998</v>
      </c>
      <c r="CC28">
        <v>-6.8963000000000001</v>
      </c>
      <c r="CG28">
        <v>10.4244</v>
      </c>
      <c r="CH28">
        <v>7.7934999999999999</v>
      </c>
      <c r="CI28">
        <v>6.32</v>
      </c>
      <c r="CJ28">
        <v>10.267099999999999</v>
      </c>
      <c r="CK28">
        <v>17.916599999999999</v>
      </c>
      <c r="CL28">
        <v>-4.8026999999999997</v>
      </c>
      <c r="CM28">
        <v>1.5142</v>
      </c>
      <c r="CN28">
        <v>-16.318000000000001</v>
      </c>
      <c r="CO28">
        <v>17.79</v>
      </c>
      <c r="CP28">
        <v>3.4194</v>
      </c>
      <c r="CQ28">
        <v>-9.3142999999999994</v>
      </c>
      <c r="CR28">
        <v>3.9887000000000001</v>
      </c>
      <c r="CS28">
        <v>5.0491999999999999</v>
      </c>
      <c r="CT28">
        <v>10.4885</v>
      </c>
      <c r="CU28">
        <v>-0.54759999999999998</v>
      </c>
      <c r="CV28">
        <v>16.203299999999999</v>
      </c>
      <c r="CW28">
        <v>18.187799999999999</v>
      </c>
      <c r="CX28">
        <v>6.1627999999999998</v>
      </c>
      <c r="CY28">
        <v>1.546</v>
      </c>
      <c r="CZ28">
        <v>-5.6079999999999997</v>
      </c>
      <c r="DA28">
        <v>-0.87790000000000001</v>
      </c>
      <c r="DC28">
        <v>26.212700000000002</v>
      </c>
      <c r="DD28">
        <v>40.256799999999998</v>
      </c>
      <c r="DE28">
        <v>-20.115300000000001</v>
      </c>
      <c r="DG28">
        <v>3.7557999999999998</v>
      </c>
      <c r="DH28">
        <v>-0.92149999999999999</v>
      </c>
      <c r="DI28">
        <v>13.6568</v>
      </c>
      <c r="DJ28">
        <v>-40.715899999999998</v>
      </c>
      <c r="DK28">
        <v>-3.4859999999999998</v>
      </c>
      <c r="DL28">
        <v>-31.798500000000001</v>
      </c>
      <c r="DO28">
        <v>7.8063000000000002</v>
      </c>
      <c r="DP28">
        <v>-6.2805999999999997</v>
      </c>
      <c r="DR28">
        <v>-22.204699999999999</v>
      </c>
      <c r="DS28">
        <v>11.974600000000001</v>
      </c>
      <c r="DT28">
        <v>6.2461000000000002</v>
      </c>
      <c r="DU28">
        <v>11.4049</v>
      </c>
      <c r="DW28">
        <v>0.59309999999999996</v>
      </c>
      <c r="DX28">
        <v>18.0366</v>
      </c>
      <c r="DZ28">
        <v>9.0823999999999998</v>
      </c>
      <c r="EA28">
        <v>-6.8848000000000003</v>
      </c>
      <c r="EB28">
        <v>-128.69380000000001</v>
      </c>
      <c r="ED28">
        <v>37.325600000000001</v>
      </c>
      <c r="EE28">
        <v>20.9056</v>
      </c>
      <c r="EG28">
        <v>-54.680100000000003</v>
      </c>
      <c r="EI28">
        <v>-9.3664000000000005</v>
      </c>
      <c r="EJ28">
        <v>32.630000000000003</v>
      </c>
      <c r="EK28">
        <v>32.630000000000003</v>
      </c>
      <c r="EM28">
        <v>23.9909</v>
      </c>
      <c r="EN28">
        <v>-9.3924000000000003</v>
      </c>
      <c r="EO28">
        <v>12.091200000000001</v>
      </c>
      <c r="EP28">
        <v>4.3227000000000002</v>
      </c>
      <c r="EQ28">
        <v>12.616199999999999</v>
      </c>
      <c r="ES28">
        <v>1.0036</v>
      </c>
      <c r="ET28">
        <v>-32.019399999999997</v>
      </c>
      <c r="EU28">
        <v>14.8369</v>
      </c>
      <c r="EV28">
        <v>-98.965299999999999</v>
      </c>
      <c r="EW28">
        <v>-9.5490999999999993</v>
      </c>
      <c r="EX28">
        <v>16.310400000000001</v>
      </c>
      <c r="EY28">
        <v>8.4547000000000008</v>
      </c>
      <c r="EZ28">
        <v>-90.301900000000003</v>
      </c>
      <c r="FA28">
        <v>6.6868999999999996</v>
      </c>
      <c r="FB28">
        <v>-0.74450000000000005</v>
      </c>
      <c r="FC28">
        <v>30.654800000000002</v>
      </c>
      <c r="FD28">
        <v>4.5415000000000001</v>
      </c>
      <c r="FF28">
        <v>-1.9220000000000002</v>
      </c>
      <c r="FG28">
        <v>-3.0922999999999998</v>
      </c>
      <c r="FH28">
        <v>5.3438999999999997</v>
      </c>
      <c r="FI28">
        <v>24.373999999999999</v>
      </c>
      <c r="FJ28">
        <v>-24.075600000000001</v>
      </c>
      <c r="FK28">
        <v>-15.7942</v>
      </c>
      <c r="FL28">
        <v>-3.5413999999999999</v>
      </c>
      <c r="FM28">
        <v>27.557600000000001</v>
      </c>
      <c r="FN28">
        <v>10.218299999999999</v>
      </c>
      <c r="FO28">
        <v>40.877600000000001</v>
      </c>
      <c r="FP28">
        <v>19.438800000000001</v>
      </c>
      <c r="FQ28">
        <v>-4.2948000000000004</v>
      </c>
      <c r="FS28">
        <v>-1.0405</v>
      </c>
      <c r="FT28">
        <v>-1.0405</v>
      </c>
      <c r="FU28">
        <v>9.0467999999999993</v>
      </c>
      <c r="FV28">
        <v>1.3351</v>
      </c>
      <c r="FW28">
        <v>4.7529000000000003</v>
      </c>
      <c r="FX28">
        <v>1.2501</v>
      </c>
      <c r="FY28">
        <v>1.2501</v>
      </c>
      <c r="GA28">
        <v>10.481400000000001</v>
      </c>
      <c r="GB28">
        <v>-5.7305999999999999</v>
      </c>
      <c r="GC28">
        <v>3.7511999999999999</v>
      </c>
      <c r="GD28">
        <v>5.5938999999999997</v>
      </c>
      <c r="GE28">
        <v>-4.0495999999999999</v>
      </c>
      <c r="GF28">
        <v>-37.703800000000001</v>
      </c>
      <c r="GG28">
        <v>14.1858</v>
      </c>
      <c r="GH28">
        <v>48.626199999999997</v>
      </c>
      <c r="GJ28">
        <v>-32.021099999999997</v>
      </c>
      <c r="GK28">
        <v>2.4516</v>
      </c>
      <c r="GL28">
        <v>12.09</v>
      </c>
      <c r="GN28">
        <v>-11.353199999999999</v>
      </c>
      <c r="GO28">
        <v>-3.6145</v>
      </c>
      <c r="GR28">
        <v>-4.4297000000000004</v>
      </c>
      <c r="GS28">
        <v>10.2096</v>
      </c>
      <c r="GT28">
        <v>3.8890000000000002</v>
      </c>
      <c r="GV28">
        <v>-64.255499999999998</v>
      </c>
      <c r="GW28">
        <v>18.672000000000001</v>
      </c>
      <c r="GX28">
        <v>24.9679</v>
      </c>
      <c r="GY28">
        <v>15.567600000000001</v>
      </c>
      <c r="HB28">
        <v>22.6371</v>
      </c>
      <c r="HC28">
        <v>-13.709300000000001</v>
      </c>
      <c r="HD28">
        <v>9.2021999999999995</v>
      </c>
      <c r="HF28">
        <v>18.084599999999998</v>
      </c>
      <c r="HG28">
        <v>32.3245</v>
      </c>
      <c r="HH28">
        <v>-21.601099999999999</v>
      </c>
      <c r="HI28">
        <v>16.493300000000001</v>
      </c>
      <c r="HJ28">
        <v>35.714700000000001</v>
      </c>
      <c r="HK28">
        <v>19.141999999999999</v>
      </c>
      <c r="HL28">
        <v>18.256799999999998</v>
      </c>
      <c r="HM28">
        <v>-28.125</v>
      </c>
      <c r="HO28">
        <v>23.9512</v>
      </c>
      <c r="HP28">
        <v>29.974399999999999</v>
      </c>
      <c r="HQ28">
        <v>-88.9739</v>
      </c>
      <c r="HR28">
        <v>-2.8458999999999999</v>
      </c>
      <c r="HS28">
        <v>10.102499999999999</v>
      </c>
      <c r="HT28">
        <v>12.995799999999999</v>
      </c>
      <c r="HU28">
        <v>7.6734</v>
      </c>
      <c r="HW28">
        <v>7.1962999999999999</v>
      </c>
      <c r="HX28">
        <v>-10.2888</v>
      </c>
      <c r="HY28">
        <v>13.1729</v>
      </c>
      <c r="HZ28">
        <v>12.1325</v>
      </c>
      <c r="IA28">
        <v>13.2913</v>
      </c>
      <c r="IB28">
        <v>56.985199999999999</v>
      </c>
      <c r="IC28">
        <v>6.3272000000000004</v>
      </c>
      <c r="ID28">
        <v>-4.6373999999999995</v>
      </c>
      <c r="IE28">
        <v>6.5522</v>
      </c>
      <c r="IF28">
        <v>-4.0949</v>
      </c>
      <c r="IG28">
        <v>14.2562</v>
      </c>
      <c r="IH28">
        <v>0.7087</v>
      </c>
      <c r="II28">
        <v>-21.381900000000002</v>
      </c>
      <c r="IJ28">
        <v>3.6012</v>
      </c>
      <c r="IK28">
        <v>-170.01310000000001</v>
      </c>
      <c r="IN28">
        <v>3.4131999999999998</v>
      </c>
      <c r="IO28">
        <v>-13.0456</v>
      </c>
      <c r="IP28">
        <v>14.5511</v>
      </c>
      <c r="IQ28">
        <v>6.5297000000000001</v>
      </c>
      <c r="IS28">
        <v>7.5498000000000003</v>
      </c>
      <c r="IT28">
        <v>11.121499999999999</v>
      </c>
      <c r="IU28">
        <v>2.0114999999999998</v>
      </c>
      <c r="IV28">
        <v>5.8987999999999996</v>
      </c>
      <c r="IW28">
        <v>4.8266</v>
      </c>
      <c r="IX28">
        <v>13.5581</v>
      </c>
      <c r="IY28">
        <v>16.09</v>
      </c>
      <c r="IZ28">
        <v>-160.1018</v>
      </c>
      <c r="JB28">
        <v>11.1647</v>
      </c>
      <c r="JD28">
        <v>17.4133</v>
      </c>
      <c r="JE28">
        <v>-0.78649999999999998</v>
      </c>
      <c r="JF28">
        <v>-0.78649999999999998</v>
      </c>
      <c r="JH28">
        <v>29.1629</v>
      </c>
      <c r="JI28">
        <v>40.042000000000002</v>
      </c>
      <c r="JJ28">
        <v>27.354600000000001</v>
      </c>
      <c r="JK28">
        <v>-5.9421999999999997</v>
      </c>
      <c r="JN28">
        <v>-9.1172000000000004</v>
      </c>
      <c r="JO28">
        <v>21.915900000000001</v>
      </c>
      <c r="JP28">
        <v>0.77500000000000002</v>
      </c>
      <c r="JQ28">
        <v>-81.493799999999993</v>
      </c>
      <c r="JR28">
        <v>1.7572000000000001</v>
      </c>
      <c r="JT28">
        <v>-17.749300000000002</v>
      </c>
      <c r="JV28">
        <v>8.2909000000000006</v>
      </c>
      <c r="JX28">
        <v>-7.0103999999999997</v>
      </c>
      <c r="JY28">
        <v>3.3092000000000001</v>
      </c>
      <c r="KA28">
        <v>21.185600000000001</v>
      </c>
      <c r="KC28">
        <v>-30.4557</v>
      </c>
      <c r="KD28">
        <v>3.1240000000000001</v>
      </c>
      <c r="KE28">
        <v>11.6997</v>
      </c>
      <c r="KF28">
        <v>3.8212000000000002</v>
      </c>
      <c r="KG28">
        <v>13.281700000000001</v>
      </c>
      <c r="KH28">
        <v>6.4504000000000001</v>
      </c>
      <c r="KI28">
        <v>9.5897000000000006</v>
      </c>
      <c r="KJ28">
        <v>-71.451400000000007</v>
      </c>
      <c r="KK28">
        <v>16.172699999999999</v>
      </c>
      <c r="KL28">
        <v>7.6753999999999998</v>
      </c>
      <c r="KM28">
        <v>5.9355000000000002</v>
      </c>
      <c r="KN28">
        <v>-7.9772999999999996</v>
      </c>
      <c r="KO28">
        <v>13.1739</v>
      </c>
      <c r="KP28">
        <v>0.89180000000000004</v>
      </c>
      <c r="KQ28">
        <v>12.274800000000001</v>
      </c>
      <c r="KR28">
        <v>7.6912000000000003</v>
      </c>
      <c r="KT28">
        <v>-29.963100000000001</v>
      </c>
      <c r="KU28">
        <v>-29.547799999999999</v>
      </c>
      <c r="KV28">
        <v>-41.217100000000002</v>
      </c>
      <c r="KX28">
        <v>-0.2601</v>
      </c>
      <c r="KZ28">
        <v>17.331399999999999</v>
      </c>
      <c r="LA28">
        <v>0.58230000000000004</v>
      </c>
      <c r="LC28">
        <v>14.0898</v>
      </c>
      <c r="LD28">
        <v>8.2193000000000005</v>
      </c>
      <c r="LE28">
        <v>-91.627300000000005</v>
      </c>
      <c r="LF28">
        <v>-381.27960000000002</v>
      </c>
      <c r="LG28">
        <v>9.298</v>
      </c>
      <c r="LH28">
        <v>14.2951</v>
      </c>
      <c r="LJ28">
        <v>13.9983</v>
      </c>
      <c r="LK28">
        <v>13.377599999999999</v>
      </c>
      <c r="LL28">
        <v>18.509900000000002</v>
      </c>
      <c r="LM28">
        <v>25.1877</v>
      </c>
      <c r="LO28">
        <v>-3.8279000000000001</v>
      </c>
      <c r="LQ28">
        <v>0.96299999999999997</v>
      </c>
      <c r="LR28">
        <v>5.1864999999999997</v>
      </c>
      <c r="LS28">
        <v>8.6760999999999999</v>
      </c>
      <c r="LT28">
        <v>-5.5968</v>
      </c>
      <c r="LU28">
        <v>22.025400000000001</v>
      </c>
      <c r="LW28">
        <v>18.593499999999999</v>
      </c>
      <c r="LX28">
        <v>-9.8400999999999996</v>
      </c>
      <c r="LY28">
        <v>21.9406</v>
      </c>
      <c r="LZ28">
        <v>-23.566299999999998</v>
      </c>
      <c r="MA28">
        <v>11.0412</v>
      </c>
      <c r="MB28">
        <v>12.224</v>
      </c>
      <c r="MD28">
        <v>6.5350999999999999</v>
      </c>
      <c r="MF28">
        <v>3.2330999999999999</v>
      </c>
      <c r="MG28">
        <v>9.1706000000000003</v>
      </c>
      <c r="MI28">
        <v>5.1657000000000002</v>
      </c>
      <c r="MK28">
        <v>-3.8384999999999998</v>
      </c>
      <c r="ML28">
        <v>8.2995000000000001</v>
      </c>
      <c r="MM28">
        <v>17.079999999999998</v>
      </c>
      <c r="MN28">
        <v>-34.403700000000001</v>
      </c>
      <c r="MP28">
        <v>28.81</v>
      </c>
      <c r="MQ28">
        <v>3.4950000000000001</v>
      </c>
      <c r="MR28">
        <v>37.655299999999997</v>
      </c>
      <c r="MS28">
        <v>36.988399999999999</v>
      </c>
      <c r="MU28">
        <v>5.8407</v>
      </c>
      <c r="MV28">
        <v>5.4257</v>
      </c>
      <c r="MX28">
        <v>1.5651000000000002</v>
      </c>
      <c r="MY28">
        <v>20.633400000000002</v>
      </c>
      <c r="MZ28">
        <v>-305.13369999999998</v>
      </c>
      <c r="NA28">
        <v>2.6657000000000002</v>
      </c>
      <c r="NB28">
        <v>4.9291</v>
      </c>
      <c r="NC28">
        <v>11.0953</v>
      </c>
      <c r="ND28">
        <v>7.9020999999999999</v>
      </c>
      <c r="NE28">
        <v>25.7759</v>
      </c>
      <c r="NF28">
        <v>-28.0745</v>
      </c>
      <c r="NG28">
        <v>0.41139999999999999</v>
      </c>
      <c r="NH28">
        <v>3.9281999999999999</v>
      </c>
      <c r="NI28">
        <v>16.258299999999998</v>
      </c>
      <c r="NJ28">
        <v>-22.298400000000001</v>
      </c>
    </row>
    <row r="29" spans="1:375" x14ac:dyDescent="0.25">
      <c r="A29" s="2"/>
      <c r="C29">
        <v>1.1527000000000001</v>
      </c>
      <c r="E29">
        <v>10.2803</v>
      </c>
      <c r="F29">
        <v>7.7196999999999996</v>
      </c>
      <c r="G29">
        <v>0.69630000000000003</v>
      </c>
      <c r="H29">
        <v>24.870200000000001</v>
      </c>
      <c r="I29">
        <v>7.9107000000000003</v>
      </c>
      <c r="J29">
        <v>-36.420900000000003</v>
      </c>
      <c r="K29">
        <v>7.9531000000000001</v>
      </c>
      <c r="L29">
        <v>8.7901000000000007</v>
      </c>
      <c r="M29">
        <v>31.602</v>
      </c>
      <c r="O29">
        <v>6.6726000000000001</v>
      </c>
      <c r="P29">
        <v>11.0609</v>
      </c>
      <c r="Q29">
        <v>8.3696000000000002</v>
      </c>
      <c r="R29">
        <v>7.0590000000000002</v>
      </c>
      <c r="S29">
        <v>24.4603</v>
      </c>
      <c r="T29">
        <v>39.420699999999997</v>
      </c>
      <c r="U29">
        <v>-12.9931</v>
      </c>
      <c r="V29">
        <v>20.301500000000001</v>
      </c>
      <c r="W29">
        <v>12.362</v>
      </c>
      <c r="X29">
        <v>-4.2843999999999998</v>
      </c>
      <c r="Z29">
        <v>5.5928000000000004</v>
      </c>
      <c r="AA29">
        <v>-14.1532</v>
      </c>
      <c r="AB29">
        <v>-924.46860000000004</v>
      </c>
      <c r="AC29">
        <v>21.452100000000002</v>
      </c>
      <c r="AD29">
        <v>-38.914299999999997</v>
      </c>
      <c r="AE29">
        <v>9.7476000000000003</v>
      </c>
      <c r="AF29">
        <v>-60.424300000000002</v>
      </c>
      <c r="AG29">
        <v>3.9066000000000001</v>
      </c>
      <c r="AI29">
        <v>-154.2687</v>
      </c>
      <c r="AJ29">
        <v>-29.569199999999999</v>
      </c>
      <c r="AK29">
        <v>19.1768</v>
      </c>
      <c r="AL29">
        <v>14.254</v>
      </c>
      <c r="AM29">
        <v>3.2547999999999999</v>
      </c>
      <c r="AN29">
        <v>-25.425699999999999</v>
      </c>
      <c r="AO29">
        <v>-18.042899999999999</v>
      </c>
      <c r="AP29">
        <v>11.5242</v>
      </c>
      <c r="AQ29">
        <v>6.2439</v>
      </c>
      <c r="AT29">
        <v>8.1829999999999998</v>
      </c>
      <c r="AU29">
        <v>20.129100000000001</v>
      </c>
      <c r="AV29">
        <v>4.7771999999999997</v>
      </c>
      <c r="AW29">
        <v>-9.3071999999999999</v>
      </c>
      <c r="AX29">
        <v>0.70179999999999998</v>
      </c>
      <c r="AZ29">
        <v>12.138299999999999</v>
      </c>
      <c r="BB29">
        <v>-4.9799999999999997E-2</v>
      </c>
      <c r="BC29">
        <v>14.321999999999999</v>
      </c>
      <c r="BD29">
        <v>-5.6838999999999995</v>
      </c>
      <c r="BE29">
        <v>5.5533999999999999</v>
      </c>
      <c r="BF29">
        <v>29.810300000000002</v>
      </c>
      <c r="BG29">
        <v>13.2523</v>
      </c>
      <c r="BH29">
        <v>-26.260300000000001</v>
      </c>
      <c r="BI29">
        <v>-7.7912999999999997</v>
      </c>
      <c r="BJ29">
        <v>-22.5428</v>
      </c>
      <c r="BK29">
        <v>8.5289000000000001</v>
      </c>
      <c r="BL29">
        <v>12.5214</v>
      </c>
      <c r="BM29">
        <v>0.57520000000000004</v>
      </c>
      <c r="BN29">
        <v>2.3698999999999999</v>
      </c>
      <c r="BO29">
        <v>24.401800000000001</v>
      </c>
      <c r="BP29">
        <v>7.375</v>
      </c>
      <c r="BQ29">
        <v>-6.5633999999999997</v>
      </c>
      <c r="BR29">
        <v>17.4604</v>
      </c>
      <c r="BS29">
        <v>-29.708600000000001</v>
      </c>
      <c r="BU29">
        <v>8.2062000000000008</v>
      </c>
      <c r="BV29">
        <v>16.967700000000001</v>
      </c>
      <c r="BW29">
        <v>3.8999000000000001</v>
      </c>
      <c r="BX29">
        <v>17.066700000000001</v>
      </c>
      <c r="BY29">
        <v>19.664100000000001</v>
      </c>
      <c r="BZ29">
        <v>13.6067</v>
      </c>
      <c r="CA29">
        <v>-7.3769</v>
      </c>
      <c r="CB29">
        <v>-5.2862</v>
      </c>
      <c r="CC29">
        <v>17.642099999999999</v>
      </c>
      <c r="CG29">
        <v>-12.226900000000001</v>
      </c>
      <c r="CH29">
        <v>3.3502000000000001</v>
      </c>
      <c r="CI29">
        <v>6.4912999999999998</v>
      </c>
      <c r="CJ29">
        <v>-58.185400000000001</v>
      </c>
      <c r="CK29">
        <v>18.739599999999999</v>
      </c>
      <c r="CL29">
        <v>-0.79869999999999997</v>
      </c>
      <c r="CM29">
        <v>7.8299999999999995E-2</v>
      </c>
      <c r="CN29">
        <v>-3.0695000000000001</v>
      </c>
      <c r="CO29">
        <v>8.6930999999999994</v>
      </c>
      <c r="CP29">
        <v>3.0659999999999998</v>
      </c>
      <c r="CQ29">
        <v>-14.539400000000001</v>
      </c>
      <c r="CR29">
        <v>0.31169999999999998</v>
      </c>
      <c r="CS29">
        <v>6.6601999999999997</v>
      </c>
      <c r="CT29">
        <v>10.3947</v>
      </c>
      <c r="CV29">
        <v>25.641100000000002</v>
      </c>
      <c r="CW29">
        <v>14.462199999999999</v>
      </c>
      <c r="CX29">
        <v>15.285600000000001</v>
      </c>
      <c r="CY29">
        <v>0.84360000000000002</v>
      </c>
      <c r="CZ29">
        <v>-10.543900000000001</v>
      </c>
      <c r="DA29">
        <v>-11.8743</v>
      </c>
      <c r="DC29">
        <v>26.8368</v>
      </c>
      <c r="DD29">
        <v>38.785600000000002</v>
      </c>
      <c r="DE29">
        <v>-23.491</v>
      </c>
      <c r="DG29">
        <v>1.5194000000000001</v>
      </c>
      <c r="DH29">
        <v>-20.771100000000001</v>
      </c>
      <c r="DI29">
        <v>17.1097</v>
      </c>
      <c r="DJ29">
        <v>-12.0647</v>
      </c>
      <c r="DK29">
        <v>-4.4179000000000004</v>
      </c>
      <c r="DL29">
        <v>-15.419499999999999</v>
      </c>
      <c r="DO29">
        <v>26.477699999999999</v>
      </c>
      <c r="DP29">
        <v>-44.840800000000002</v>
      </c>
      <c r="DR29">
        <v>-12.652900000000001</v>
      </c>
      <c r="DS29">
        <v>9.8054000000000006</v>
      </c>
      <c r="DT29">
        <v>4.2526999999999999</v>
      </c>
      <c r="DU29">
        <v>1.3148</v>
      </c>
      <c r="DW29">
        <v>0.66620000000000001</v>
      </c>
      <c r="DX29">
        <v>16.4194</v>
      </c>
      <c r="DZ29">
        <v>6.0186000000000002</v>
      </c>
      <c r="EA29">
        <v>3.4525000000000001</v>
      </c>
      <c r="EB29">
        <v>6.7891000000000004</v>
      </c>
      <c r="ED29">
        <v>33.225999999999999</v>
      </c>
      <c r="EE29">
        <v>17.569700000000001</v>
      </c>
      <c r="EG29">
        <v>-52.727200000000003</v>
      </c>
      <c r="EI29">
        <v>-12.6434</v>
      </c>
      <c r="EJ29">
        <v>29.731999999999999</v>
      </c>
      <c r="EK29">
        <v>29.731999999999999</v>
      </c>
      <c r="EM29">
        <v>22.9589</v>
      </c>
      <c r="EN29">
        <v>-14.5389</v>
      </c>
      <c r="EO29">
        <v>10.4354</v>
      </c>
      <c r="EP29">
        <v>5.5655999999999999</v>
      </c>
      <c r="EQ29">
        <v>10.497999999999999</v>
      </c>
      <c r="ES29">
        <v>2.5943000000000001</v>
      </c>
      <c r="ET29">
        <v>-35.383400000000002</v>
      </c>
      <c r="EU29">
        <v>13.4397</v>
      </c>
      <c r="EV29">
        <v>-85.719899999999996</v>
      </c>
      <c r="EW29">
        <v>-15.7895</v>
      </c>
      <c r="EX29">
        <v>14.0032</v>
      </c>
      <c r="EY29">
        <v>0.3246</v>
      </c>
      <c r="EZ29">
        <v>-26.520299999999999</v>
      </c>
      <c r="FA29">
        <v>4.1841999999999997</v>
      </c>
      <c r="FB29">
        <v>-0.56759999999999999</v>
      </c>
      <c r="FC29">
        <v>24.825800000000001</v>
      </c>
      <c r="FD29">
        <v>4.0933999999999999</v>
      </c>
      <c r="FF29">
        <v>-5.7328999999999999</v>
      </c>
      <c r="FG29">
        <v>-26.090199999999999</v>
      </c>
      <c r="FH29">
        <v>8.1496999999999993</v>
      </c>
      <c r="FI29">
        <v>20.6265</v>
      </c>
      <c r="FJ29">
        <v>-8.3965999999999994</v>
      </c>
      <c r="FK29">
        <v>-17.566700000000001</v>
      </c>
      <c r="FL29">
        <v>-4.6569000000000003</v>
      </c>
      <c r="FM29">
        <v>22.811399999999999</v>
      </c>
      <c r="FN29">
        <v>10.4732</v>
      </c>
      <c r="FO29">
        <v>39.659199999999998</v>
      </c>
      <c r="FP29">
        <v>20.780999999999999</v>
      </c>
      <c r="FQ29">
        <v>-12.5032</v>
      </c>
      <c r="FS29">
        <v>1.0299</v>
      </c>
      <c r="FT29">
        <v>1.0299</v>
      </c>
      <c r="FU29">
        <v>11.4147</v>
      </c>
      <c r="FV29">
        <v>5.1233000000000004</v>
      </c>
      <c r="FW29">
        <v>3.5263999999999998</v>
      </c>
      <c r="FX29">
        <v>0.38440000000000002</v>
      </c>
      <c r="FY29">
        <v>0.38440000000000002</v>
      </c>
      <c r="GA29">
        <v>-6.3611000000000004</v>
      </c>
      <c r="GB29">
        <v>8.7563999999999993</v>
      </c>
      <c r="GC29">
        <v>12.415900000000001</v>
      </c>
      <c r="GD29">
        <v>-4.0709999999999997</v>
      </c>
      <c r="GE29">
        <v>-3.3954</v>
      </c>
      <c r="GF29">
        <v>-46.5242</v>
      </c>
      <c r="GG29">
        <v>13.0884</v>
      </c>
      <c r="GH29">
        <v>47.139499999999998</v>
      </c>
      <c r="GJ29">
        <v>0.53810000000000002</v>
      </c>
      <c r="GK29">
        <v>-2.3563999999999998</v>
      </c>
      <c r="GL29">
        <v>5.843</v>
      </c>
      <c r="GN29">
        <v>-2.4279999999999999</v>
      </c>
      <c r="GO29">
        <v>-2.5085999999999999</v>
      </c>
      <c r="GR29">
        <v>1.9231</v>
      </c>
      <c r="GS29">
        <v>14.657999999999999</v>
      </c>
      <c r="GT29">
        <v>4.5503</v>
      </c>
      <c r="GV29">
        <v>-15.53</v>
      </c>
      <c r="GW29">
        <v>19.5624</v>
      </c>
      <c r="GX29">
        <v>25.5365</v>
      </c>
      <c r="GY29">
        <v>12.757400000000001</v>
      </c>
      <c r="HB29">
        <v>22.719100000000001</v>
      </c>
      <c r="HC29">
        <v>-16.396000000000001</v>
      </c>
      <c r="HD29">
        <v>-137.50659999999999</v>
      </c>
      <c r="HF29">
        <v>19.079799999999999</v>
      </c>
      <c r="HG29">
        <v>32.304600000000001</v>
      </c>
      <c r="HH29">
        <v>-15.8879</v>
      </c>
      <c r="HI29">
        <v>14.322900000000001</v>
      </c>
      <c r="HJ29">
        <v>39.831400000000002</v>
      </c>
      <c r="HK29">
        <v>16.947600000000001</v>
      </c>
      <c r="HL29">
        <v>13.260899999999999</v>
      </c>
      <c r="HM29">
        <v>2.3673999999999999</v>
      </c>
      <c r="HO29">
        <v>20.7532</v>
      </c>
      <c r="HP29">
        <v>30.441400000000002</v>
      </c>
      <c r="HQ29">
        <v>-159.7809</v>
      </c>
      <c r="HR29">
        <v>-1.3875</v>
      </c>
      <c r="HS29">
        <v>5.8804999999999996</v>
      </c>
      <c r="HT29">
        <v>13.224399999999999</v>
      </c>
      <c r="HU29">
        <v>7.6117999999999997</v>
      </c>
      <c r="HW29">
        <v>4.4573999999999998</v>
      </c>
      <c r="HX29">
        <v>-12.8439</v>
      </c>
      <c r="HY29">
        <v>6.6246</v>
      </c>
      <c r="HZ29">
        <v>16.892700000000001</v>
      </c>
      <c r="IA29">
        <v>5.0335999999999999</v>
      </c>
      <c r="IB29">
        <v>54.365400000000001</v>
      </c>
      <c r="IC29">
        <v>-17.407399999999999</v>
      </c>
      <c r="ID29">
        <v>-9.8323999999999998</v>
      </c>
      <c r="IE29">
        <v>7.1070000000000002</v>
      </c>
      <c r="IF29">
        <v>3.5638000000000001</v>
      </c>
      <c r="IG29">
        <v>9.6499000000000006</v>
      </c>
      <c r="IH29">
        <v>6.1837999999999997</v>
      </c>
      <c r="II29">
        <v>-26.280899999999999</v>
      </c>
      <c r="IJ29">
        <v>5.2946999999999997</v>
      </c>
      <c r="IK29">
        <v>-76.789400000000001</v>
      </c>
      <c r="IN29">
        <v>3.306</v>
      </c>
      <c r="IO29">
        <v>-8.3309999999999995</v>
      </c>
      <c r="IP29">
        <v>15.110900000000001</v>
      </c>
      <c r="IQ29">
        <v>5.0548999999999999</v>
      </c>
      <c r="IS29">
        <v>11.5093</v>
      </c>
      <c r="IT29">
        <v>11.5625</v>
      </c>
      <c r="IU29">
        <v>-3.931</v>
      </c>
      <c r="IV29">
        <v>-2.6692</v>
      </c>
      <c r="IW29">
        <v>4.9264999999999999</v>
      </c>
      <c r="IX29">
        <v>11.9816</v>
      </c>
      <c r="IY29">
        <v>13.097799999999999</v>
      </c>
      <c r="IZ29">
        <v>-217.21039999999999</v>
      </c>
      <c r="JB29">
        <v>14.3003</v>
      </c>
      <c r="JD29">
        <v>13.1416</v>
      </c>
      <c r="JE29">
        <v>-4.1748000000000003</v>
      </c>
      <c r="JF29">
        <v>-4.1748000000000003</v>
      </c>
      <c r="JH29">
        <v>28.369</v>
      </c>
      <c r="JI29">
        <v>29.833500000000001</v>
      </c>
      <c r="JJ29">
        <v>31.917300000000001</v>
      </c>
      <c r="JK29">
        <v>-9.5276999999999994</v>
      </c>
      <c r="JN29">
        <v>-20.805199999999999</v>
      </c>
      <c r="JO29">
        <v>12.029400000000001</v>
      </c>
      <c r="JP29">
        <v>-3.0089000000000001</v>
      </c>
      <c r="JQ29">
        <v>-41.033200000000001</v>
      </c>
      <c r="JR29">
        <v>4.4518000000000004</v>
      </c>
      <c r="JT29">
        <v>-8.3152000000000008</v>
      </c>
      <c r="JV29">
        <v>10.3499</v>
      </c>
      <c r="JX29">
        <v>-16.5091</v>
      </c>
      <c r="JY29">
        <v>-0.1103</v>
      </c>
      <c r="KA29">
        <v>15.594099999999999</v>
      </c>
      <c r="KC29">
        <v>-11.905100000000001</v>
      </c>
      <c r="KD29">
        <v>2.8736999999999999</v>
      </c>
      <c r="KE29">
        <v>7.2522000000000002</v>
      </c>
      <c r="KF29">
        <v>4.3649000000000004</v>
      </c>
      <c r="KG29">
        <v>12.932</v>
      </c>
      <c r="KH29">
        <v>-1.8519000000000001</v>
      </c>
      <c r="KI29">
        <v>2.3193000000000001</v>
      </c>
      <c r="KJ29">
        <v>-38.3431</v>
      </c>
      <c r="KK29">
        <v>16.881699999999999</v>
      </c>
      <c r="KL29">
        <v>21.863199999999999</v>
      </c>
      <c r="KM29">
        <v>3.7858000000000001</v>
      </c>
      <c r="KN29">
        <v>-12.493399999999999</v>
      </c>
      <c r="KO29">
        <v>15.4948</v>
      </c>
      <c r="KP29">
        <v>39.765300000000003</v>
      </c>
      <c r="KQ29">
        <v>10.5929</v>
      </c>
      <c r="KR29">
        <v>-1.9998</v>
      </c>
      <c r="KT29">
        <v>-16.119499999999999</v>
      </c>
      <c r="KU29">
        <v>8.5431000000000008</v>
      </c>
      <c r="KV29">
        <v>1.9384000000000001</v>
      </c>
      <c r="KX29">
        <v>-6.2747000000000002</v>
      </c>
      <c r="KZ29">
        <v>18.665600000000001</v>
      </c>
      <c r="LA29">
        <v>-8.7784999999999993</v>
      </c>
      <c r="LC29">
        <v>11.7097</v>
      </c>
      <c r="LD29">
        <v>7.1056999999999997</v>
      </c>
      <c r="LE29">
        <v>-115.66630000000001</v>
      </c>
      <c r="LF29">
        <v>-957.68799999999999</v>
      </c>
      <c r="LG29">
        <v>7.9786999999999999</v>
      </c>
      <c r="LH29">
        <v>16.848500000000001</v>
      </c>
      <c r="LJ29">
        <v>10.893700000000001</v>
      </c>
      <c r="LK29">
        <v>15.3033</v>
      </c>
      <c r="LL29">
        <v>15.9336</v>
      </c>
      <c r="LM29">
        <v>22.061</v>
      </c>
      <c r="LO29">
        <v>14.0177</v>
      </c>
      <c r="LQ29">
        <v>0.68359999999999999</v>
      </c>
      <c r="LR29">
        <v>9.4327000000000005</v>
      </c>
      <c r="LS29">
        <v>8.4217999999999993</v>
      </c>
      <c r="LT29">
        <v>4.0541</v>
      </c>
      <c r="LU29">
        <v>24.8583</v>
      </c>
      <c r="LW29">
        <v>18.725999999999999</v>
      </c>
      <c r="LX29">
        <v>-3.5832000000000002</v>
      </c>
      <c r="LY29">
        <v>9.3990000000000009</v>
      </c>
      <c r="LZ29">
        <v>-32.908900000000003</v>
      </c>
      <c r="MA29">
        <v>9.3817000000000004</v>
      </c>
      <c r="MB29">
        <v>10.6183</v>
      </c>
      <c r="MD29">
        <v>2.7513000000000001</v>
      </c>
      <c r="MF29">
        <v>2.6532</v>
      </c>
      <c r="MG29">
        <v>11.015499999999999</v>
      </c>
      <c r="MI29">
        <v>10.777100000000001</v>
      </c>
      <c r="MK29">
        <v>-0.98419999999999996</v>
      </c>
      <c r="ML29">
        <v>5.3834999999999997</v>
      </c>
      <c r="MM29">
        <v>18.251799999999999</v>
      </c>
      <c r="MN29">
        <v>-31.657499999999999</v>
      </c>
      <c r="MP29">
        <v>25.5472</v>
      </c>
      <c r="MQ29">
        <v>5.4435000000000002</v>
      </c>
      <c r="MR29">
        <v>9.6717999999999993</v>
      </c>
      <c r="MS29">
        <v>29.716100000000001</v>
      </c>
      <c r="MU29">
        <v>5.9865000000000004</v>
      </c>
      <c r="MV29">
        <v>6.7911000000000001</v>
      </c>
      <c r="MX29">
        <v>2.5899999999999999E-2</v>
      </c>
      <c r="MY29">
        <v>-0.47599999999999998</v>
      </c>
      <c r="MZ29">
        <v>-284.25349999999997</v>
      </c>
      <c r="NA29">
        <v>2.5449000000000002</v>
      </c>
      <c r="NB29">
        <v>3.4466000000000001</v>
      </c>
      <c r="NC29">
        <v>12.0923</v>
      </c>
      <c r="ND29">
        <v>9.0785999999999998</v>
      </c>
      <c r="NE29">
        <v>21.9236</v>
      </c>
      <c r="NF29">
        <v>-90.743600000000001</v>
      </c>
      <c r="NG29">
        <v>-1.1876</v>
      </c>
      <c r="NH29">
        <v>5.5903999999999998</v>
      </c>
      <c r="NI29">
        <v>16.411300000000001</v>
      </c>
      <c r="NJ29">
        <v>-22.592700000000001</v>
      </c>
    </row>
    <row r="30" spans="1:375" x14ac:dyDescent="0.25">
      <c r="A30" s="2"/>
      <c r="C30">
        <v>-2.2898000000000001</v>
      </c>
      <c r="E30">
        <v>-2.7336</v>
      </c>
      <c r="F30">
        <v>-21.7149</v>
      </c>
      <c r="G30">
        <v>5.5057999999999998</v>
      </c>
      <c r="H30">
        <v>29.336099999999998</v>
      </c>
      <c r="I30">
        <v>6.149</v>
      </c>
      <c r="J30">
        <v>-6.4912999999999998</v>
      </c>
      <c r="K30">
        <v>5.1696999999999997</v>
      </c>
      <c r="L30">
        <v>9.3485999999999994</v>
      </c>
      <c r="M30">
        <v>29.613700000000001</v>
      </c>
      <c r="O30">
        <v>0.1482</v>
      </c>
      <c r="P30">
        <v>13.845499999999999</v>
      </c>
      <c r="Q30">
        <v>-0.46610000000000001</v>
      </c>
      <c r="R30">
        <v>4.5636999999999999</v>
      </c>
      <c r="S30">
        <v>24.206900000000001</v>
      </c>
      <c r="T30">
        <v>38.158700000000003</v>
      </c>
      <c r="U30">
        <v>-4.4101999999999997</v>
      </c>
      <c r="V30">
        <v>18.145399999999999</v>
      </c>
      <c r="W30">
        <v>20.3843</v>
      </c>
      <c r="X30">
        <v>-7.3996000000000004</v>
      </c>
      <c r="Z30">
        <v>2.5190999999999999</v>
      </c>
      <c r="AA30">
        <v>-14.7773</v>
      </c>
      <c r="AB30">
        <v>-889.22329999999999</v>
      </c>
      <c r="AC30">
        <v>2.6884000000000001</v>
      </c>
      <c r="AD30">
        <v>-6.3193999999999999</v>
      </c>
      <c r="AE30">
        <v>6.9280999999999997</v>
      </c>
      <c r="AF30">
        <v>-65.173299999999998</v>
      </c>
      <c r="AG30">
        <v>3.9186999999999999</v>
      </c>
      <c r="AI30">
        <v>-206.06059999999999</v>
      </c>
      <c r="AJ30">
        <v>-44.764899999999997</v>
      </c>
      <c r="AK30">
        <v>20.023399999999999</v>
      </c>
      <c r="AL30">
        <v>25.440799999999999</v>
      </c>
      <c r="AM30">
        <v>0</v>
      </c>
      <c r="AN30">
        <v>-28.182400000000001</v>
      </c>
      <c r="AO30">
        <v>-11.7935</v>
      </c>
      <c r="AP30">
        <v>10.4411</v>
      </c>
      <c r="AQ30">
        <v>-0.72970000000000002</v>
      </c>
      <c r="AT30">
        <v>8.1814</v>
      </c>
      <c r="AU30">
        <v>16.207699999999999</v>
      </c>
      <c r="AV30">
        <v>6.4980000000000002</v>
      </c>
      <c r="AW30">
        <v>-3.3654000000000002</v>
      </c>
      <c r="AX30">
        <v>2.1488999999999998</v>
      </c>
      <c r="AZ30">
        <v>10.333600000000001</v>
      </c>
      <c r="BB30">
        <v>18.444700000000001</v>
      </c>
      <c r="BC30">
        <v>14.9656</v>
      </c>
      <c r="BD30">
        <v>-3.3932000000000002</v>
      </c>
      <c r="BE30">
        <v>0.64990000000000003</v>
      </c>
      <c r="BF30">
        <v>28.334900000000001</v>
      </c>
      <c r="BG30">
        <v>10.6691</v>
      </c>
      <c r="BH30">
        <v>6.5299999999999997E-2</v>
      </c>
      <c r="BI30">
        <v>-1.6880999999999999</v>
      </c>
      <c r="BJ30">
        <v>-9.0352999999999994</v>
      </c>
      <c r="BK30">
        <v>7.5236999999999998</v>
      </c>
      <c r="BL30">
        <v>14.6755</v>
      </c>
      <c r="BM30">
        <v>3.9037999999999999</v>
      </c>
      <c r="BN30">
        <v>-2.0592999999999999</v>
      </c>
      <c r="BO30">
        <v>21.867000000000001</v>
      </c>
      <c r="BP30">
        <v>8.0340000000000007</v>
      </c>
      <c r="BQ30">
        <v>-13.6615</v>
      </c>
      <c r="BR30">
        <v>17.368099999999998</v>
      </c>
      <c r="BS30">
        <v>-32.2898</v>
      </c>
      <c r="BU30">
        <v>15.136900000000001</v>
      </c>
      <c r="BV30">
        <v>18.625800000000002</v>
      </c>
      <c r="BW30">
        <v>4.2393999999999998</v>
      </c>
      <c r="BX30">
        <v>21.081299999999999</v>
      </c>
      <c r="BY30">
        <v>20.145900000000001</v>
      </c>
      <c r="BZ30">
        <v>11.5871</v>
      </c>
      <c r="CA30">
        <v>0.28899999999999998</v>
      </c>
      <c r="CB30">
        <v>-3.5118999999999998</v>
      </c>
      <c r="CC30">
        <v>17.693899999999999</v>
      </c>
      <c r="CG30">
        <v>-43.784399999999998</v>
      </c>
      <c r="CH30">
        <v>4.4252000000000002</v>
      </c>
      <c r="CI30">
        <v>5.6173000000000002</v>
      </c>
      <c r="CJ30">
        <v>-49.187399999999997</v>
      </c>
      <c r="CK30">
        <v>20.5227</v>
      </c>
      <c r="CL30">
        <v>0.46260000000000001</v>
      </c>
      <c r="CM30">
        <v>-3.1307999999999998</v>
      </c>
      <c r="CN30">
        <v>-13.5573</v>
      </c>
      <c r="CO30">
        <v>6.9584000000000001</v>
      </c>
      <c r="CP30">
        <v>1.7559</v>
      </c>
      <c r="CQ30">
        <v>6.6288</v>
      </c>
      <c r="CR30">
        <v>1.1749000000000001</v>
      </c>
      <c r="CS30">
        <v>4.3883000000000001</v>
      </c>
      <c r="CT30">
        <v>8.4839000000000002</v>
      </c>
      <c r="CV30">
        <v>29.014900000000001</v>
      </c>
      <c r="CW30">
        <v>19.894100000000002</v>
      </c>
      <c r="CX30">
        <v>14.193300000000001</v>
      </c>
      <c r="CY30">
        <v>0.83450000000000002</v>
      </c>
      <c r="CZ30">
        <v>-20.014800000000001</v>
      </c>
      <c r="DA30">
        <v>-12.550699999999999</v>
      </c>
      <c r="DC30">
        <v>25.256799999999998</v>
      </c>
      <c r="DD30">
        <v>36.9193</v>
      </c>
      <c r="DE30">
        <v>-20.244399999999999</v>
      </c>
      <c r="DG30">
        <v>0.86329999999999996</v>
      </c>
      <c r="DH30">
        <v>8.4023000000000003</v>
      </c>
      <c r="DI30">
        <v>19.724399999999999</v>
      </c>
      <c r="DJ30">
        <v>10.558999999999999</v>
      </c>
      <c r="DK30">
        <v>-6.3182999999999998</v>
      </c>
      <c r="DL30">
        <v>-23.0015</v>
      </c>
      <c r="DO30">
        <v>10.2303</v>
      </c>
      <c r="DP30">
        <v>-62.846499999999999</v>
      </c>
      <c r="DR30">
        <v>-5.7755000000000001</v>
      </c>
      <c r="DS30">
        <v>11.0549</v>
      </c>
      <c r="DT30">
        <v>3.8403</v>
      </c>
      <c r="DU30">
        <v>5.4863</v>
      </c>
      <c r="DW30">
        <v>-2.8258000000000001</v>
      </c>
      <c r="DX30">
        <v>14.765499999999999</v>
      </c>
      <c r="DZ30">
        <v>6.6452999999999998</v>
      </c>
      <c r="EA30">
        <v>8.0406999999999993</v>
      </c>
      <c r="EB30">
        <v>-0.25040000000000001</v>
      </c>
      <c r="ED30">
        <v>29.5214</v>
      </c>
      <c r="EE30">
        <v>17.611000000000001</v>
      </c>
      <c r="EG30">
        <v>-40.293399999999998</v>
      </c>
      <c r="EI30">
        <v>-20.886800000000001</v>
      </c>
      <c r="EJ30">
        <v>29.400099999999998</v>
      </c>
      <c r="EK30">
        <v>29.400099999999998</v>
      </c>
      <c r="EM30">
        <v>19.6845</v>
      </c>
      <c r="EN30">
        <v>-13.5915</v>
      </c>
      <c r="EO30">
        <v>13.151199999999999</v>
      </c>
      <c r="EP30">
        <v>0.38429999999999997</v>
      </c>
      <c r="EQ30">
        <v>6.8</v>
      </c>
      <c r="ES30">
        <v>1.0250999999999999</v>
      </c>
      <c r="ET30">
        <v>-31.188099999999999</v>
      </c>
      <c r="EU30">
        <v>12.599299999999999</v>
      </c>
      <c r="EV30">
        <v>-81.065100000000001</v>
      </c>
      <c r="EW30">
        <v>-13.5406</v>
      </c>
      <c r="EX30">
        <v>12.8917</v>
      </c>
      <c r="EY30">
        <v>4.0978000000000003</v>
      </c>
      <c r="EZ30">
        <v>-65.608000000000004</v>
      </c>
      <c r="FA30">
        <v>3.0893000000000002</v>
      </c>
      <c r="FB30">
        <v>1.5470000000000002</v>
      </c>
      <c r="FC30">
        <v>24.718299999999999</v>
      </c>
      <c r="FD30">
        <v>5.0401999999999996</v>
      </c>
      <c r="FF30">
        <v>0.95399999999999996</v>
      </c>
      <c r="FG30">
        <v>-12.582000000000001</v>
      </c>
      <c r="FH30">
        <v>6.5301</v>
      </c>
      <c r="FI30">
        <v>21.608000000000001</v>
      </c>
      <c r="FJ30">
        <v>-3.4393000000000002</v>
      </c>
      <c r="FK30">
        <v>52.075499999999998</v>
      </c>
      <c r="FL30">
        <v>-4.5644</v>
      </c>
      <c r="FM30">
        <v>23.715900000000001</v>
      </c>
      <c r="FN30">
        <v>9.8013999999999992</v>
      </c>
      <c r="FO30">
        <v>38.3628</v>
      </c>
      <c r="FP30">
        <v>22.692599999999999</v>
      </c>
      <c r="FQ30">
        <v>-5.8087999999999997</v>
      </c>
      <c r="FS30">
        <v>0.93200000000000005</v>
      </c>
      <c r="FT30">
        <v>0.93200000000000005</v>
      </c>
      <c r="FU30">
        <v>4.2872000000000003</v>
      </c>
      <c r="FV30">
        <v>2.8506999999999998</v>
      </c>
      <c r="FW30">
        <v>4.6726000000000001</v>
      </c>
      <c r="FX30">
        <v>7.7399999999999997E-2</v>
      </c>
      <c r="FY30">
        <v>7.7399999999999997E-2</v>
      </c>
      <c r="GA30">
        <v>-0.15</v>
      </c>
      <c r="GB30">
        <v>6.8128000000000002</v>
      </c>
      <c r="GC30">
        <v>14.3948</v>
      </c>
      <c r="GD30">
        <v>-2.5651999999999999</v>
      </c>
      <c r="GE30">
        <v>-4.7770000000000001</v>
      </c>
      <c r="GF30">
        <v>-55.305700000000002</v>
      </c>
      <c r="GG30">
        <v>12.654999999999999</v>
      </c>
      <c r="GH30">
        <v>48.9786</v>
      </c>
      <c r="GJ30">
        <v>6.8254000000000001</v>
      </c>
      <c r="GK30">
        <v>-1.4281999999999999</v>
      </c>
      <c r="GL30">
        <v>11.000500000000001</v>
      </c>
      <c r="GN30">
        <v>-3.4599000000000002</v>
      </c>
      <c r="GO30">
        <v>-4.8574000000000002</v>
      </c>
      <c r="GR30">
        <v>-2.3170000000000002</v>
      </c>
      <c r="GS30">
        <v>10.2905</v>
      </c>
      <c r="GT30">
        <v>2.4801000000000002</v>
      </c>
      <c r="GV30">
        <v>-8.0464000000000002</v>
      </c>
      <c r="GW30">
        <v>18.301400000000001</v>
      </c>
      <c r="GX30">
        <v>29.580400000000001</v>
      </c>
      <c r="GY30">
        <v>13.154</v>
      </c>
      <c r="HB30">
        <v>22.973600000000001</v>
      </c>
      <c r="HC30">
        <v>-17.111499999999999</v>
      </c>
      <c r="HD30">
        <v>-61.165700000000001</v>
      </c>
      <c r="HF30">
        <v>16.851900000000001</v>
      </c>
      <c r="HG30">
        <v>31.384900000000002</v>
      </c>
      <c r="HH30">
        <v>-21.044899999999998</v>
      </c>
      <c r="HI30">
        <v>11.521699999999999</v>
      </c>
      <c r="HJ30">
        <v>35.890599999999999</v>
      </c>
      <c r="HK30">
        <v>16.3857</v>
      </c>
      <c r="HL30">
        <v>34.304499999999997</v>
      </c>
      <c r="HM30">
        <v>-17.54</v>
      </c>
      <c r="HO30">
        <v>17.128399999999999</v>
      </c>
      <c r="HP30">
        <v>25.973700000000001</v>
      </c>
      <c r="HQ30">
        <v>-188.67590000000001</v>
      </c>
      <c r="HR30">
        <v>-4.7744</v>
      </c>
      <c r="HS30">
        <v>9.7952999999999992</v>
      </c>
      <c r="HT30">
        <v>9.3641000000000005</v>
      </c>
      <c r="HU30">
        <v>7.2206999999999999</v>
      </c>
      <c r="HW30">
        <v>11.053699999999999</v>
      </c>
      <c r="HX30">
        <v>-14.598599999999999</v>
      </c>
      <c r="HY30">
        <v>-16.165700000000001</v>
      </c>
      <c r="HZ30">
        <v>19.4697</v>
      </c>
      <c r="IA30">
        <v>-5.1140999999999996</v>
      </c>
      <c r="IB30">
        <v>52.239899999999999</v>
      </c>
      <c r="IC30">
        <v>17.598500000000001</v>
      </c>
      <c r="ID30">
        <v>-11.086499999999999</v>
      </c>
      <c r="IE30">
        <v>7.8289999999999997</v>
      </c>
      <c r="IF30">
        <v>5.14</v>
      </c>
      <c r="IG30">
        <v>13.4392</v>
      </c>
      <c r="IH30">
        <v>4.2766999999999999</v>
      </c>
      <c r="II30">
        <v>-14.694599999999999</v>
      </c>
      <c r="IJ30">
        <v>4.7775999999999996</v>
      </c>
      <c r="IK30">
        <v>-51.665300000000002</v>
      </c>
      <c r="IN30">
        <v>7.0141999999999998</v>
      </c>
      <c r="IO30">
        <v>-17.7864</v>
      </c>
      <c r="IP30">
        <v>-22.077100000000002</v>
      </c>
      <c r="IQ30">
        <v>4.468</v>
      </c>
      <c r="IS30">
        <v>8.8045000000000009</v>
      </c>
      <c r="IT30">
        <v>12.774100000000001</v>
      </c>
      <c r="IU30">
        <v>1.8907</v>
      </c>
      <c r="IV30">
        <v>3.6619999999999999</v>
      </c>
      <c r="IW30">
        <v>6.1109</v>
      </c>
      <c r="IX30">
        <v>8.3004999999999995</v>
      </c>
      <c r="IY30">
        <v>14.010400000000001</v>
      </c>
      <c r="IZ30">
        <v>-560.40120000000002</v>
      </c>
      <c r="JB30">
        <v>16.104199999999999</v>
      </c>
      <c r="JD30">
        <v>12.7715</v>
      </c>
      <c r="JE30">
        <v>-1.4408000000000001</v>
      </c>
      <c r="JF30">
        <v>-1.4408000000000001</v>
      </c>
      <c r="JH30">
        <v>25.834700000000002</v>
      </c>
      <c r="JI30">
        <v>31.197199999999999</v>
      </c>
      <c r="JJ30">
        <v>33.303400000000003</v>
      </c>
      <c r="JK30">
        <v>-13.537000000000001</v>
      </c>
      <c r="JN30">
        <v>-12.483000000000001</v>
      </c>
      <c r="JO30">
        <v>7.4200999999999997</v>
      </c>
      <c r="JP30">
        <v>-8.4093</v>
      </c>
      <c r="JQ30">
        <v>-56.1629</v>
      </c>
      <c r="JR30">
        <v>-9.4433000000000007</v>
      </c>
      <c r="JT30">
        <v>-7.3568999999999996</v>
      </c>
      <c r="JV30">
        <v>10.6313</v>
      </c>
      <c r="JX30">
        <v>-14.880100000000001</v>
      </c>
      <c r="JY30">
        <v>-1.5785</v>
      </c>
      <c r="KA30">
        <v>14.055999999999999</v>
      </c>
      <c r="KC30">
        <v>0.57789999999999997</v>
      </c>
      <c r="KD30">
        <v>2.1682000000000001</v>
      </c>
      <c r="KE30">
        <v>3.8532999999999999</v>
      </c>
      <c r="KF30">
        <v>3.6926999999999999</v>
      </c>
      <c r="KG30">
        <v>10.9978</v>
      </c>
      <c r="KH30">
        <v>-1.3876999999999999</v>
      </c>
      <c r="KI30">
        <v>0.78439999999999999</v>
      </c>
      <c r="KJ30">
        <v>-92.799700000000001</v>
      </c>
      <c r="KK30">
        <v>11.626200000000001</v>
      </c>
      <c r="KL30">
        <v>11.399000000000001</v>
      </c>
      <c r="KM30">
        <v>4.8532000000000002</v>
      </c>
      <c r="KN30">
        <v>0.96020000000000005</v>
      </c>
      <c r="KO30">
        <v>17.366700000000002</v>
      </c>
      <c r="KP30">
        <v>29.351900000000001</v>
      </c>
      <c r="KQ30">
        <v>9.2058999999999997</v>
      </c>
      <c r="KR30">
        <v>-8.6288999999999998</v>
      </c>
      <c r="KT30">
        <v>-57.851900000000001</v>
      </c>
      <c r="KU30">
        <v>-3.8342000000000001</v>
      </c>
      <c r="KV30">
        <v>1.8609</v>
      </c>
      <c r="KX30">
        <v>-11.1974</v>
      </c>
      <c r="KZ30">
        <v>17.924800000000001</v>
      </c>
      <c r="LA30">
        <v>-22.3779</v>
      </c>
      <c r="LC30">
        <v>5.3689999999999998</v>
      </c>
      <c r="LD30">
        <v>6.048</v>
      </c>
      <c r="LE30">
        <v>-69.066800000000001</v>
      </c>
      <c r="LF30">
        <v>-42.758899999999997</v>
      </c>
      <c r="LG30">
        <v>8.0094999999999992</v>
      </c>
      <c r="LH30">
        <v>15.4169</v>
      </c>
      <c r="LJ30">
        <v>8.1561000000000003</v>
      </c>
      <c r="LK30">
        <v>22.497399999999999</v>
      </c>
      <c r="LL30">
        <v>15.3864</v>
      </c>
      <c r="LM30">
        <v>19.446999999999999</v>
      </c>
      <c r="LO30">
        <v>19.276599999999998</v>
      </c>
      <c r="LQ30">
        <v>0.69840000000000002</v>
      </c>
      <c r="LR30">
        <v>13.688700000000001</v>
      </c>
      <c r="LS30">
        <v>8.4332999999999991</v>
      </c>
      <c r="LT30">
        <v>9.0124999999999993</v>
      </c>
      <c r="LU30">
        <v>24.663799999999998</v>
      </c>
      <c r="LW30">
        <v>16.1708</v>
      </c>
      <c r="LX30">
        <v>0.49</v>
      </c>
      <c r="LY30">
        <v>2.6821000000000002</v>
      </c>
      <c r="LZ30">
        <v>-7.9021999999999997</v>
      </c>
      <c r="MA30">
        <v>5.8662999999999998</v>
      </c>
      <c r="MB30">
        <v>7.7266000000000004</v>
      </c>
      <c r="MD30">
        <v>1.9992999999999999</v>
      </c>
      <c r="MF30">
        <v>2.9904999999999999</v>
      </c>
      <c r="MG30">
        <v>11.9124</v>
      </c>
      <c r="MI30">
        <v>13.5814</v>
      </c>
      <c r="MK30">
        <v>3.2612999999999999</v>
      </c>
      <c r="ML30">
        <v>2.8294999999999999</v>
      </c>
      <c r="MM30">
        <v>16.885999999999999</v>
      </c>
      <c r="MN30">
        <v>-35.291600000000003</v>
      </c>
      <c r="MP30">
        <v>20.191500000000001</v>
      </c>
      <c r="MQ30">
        <v>3.2372999999999998</v>
      </c>
      <c r="MR30">
        <v>10.261100000000001</v>
      </c>
      <c r="MS30">
        <v>28.13</v>
      </c>
      <c r="MU30">
        <v>8.7530999999999999</v>
      </c>
      <c r="MV30">
        <v>6.3223000000000003</v>
      </c>
      <c r="MX30">
        <v>12.466699999999999</v>
      </c>
      <c r="MY30">
        <v>13.852499999999999</v>
      </c>
      <c r="MZ30">
        <v>-354.8372</v>
      </c>
      <c r="NA30">
        <v>1.9824000000000002</v>
      </c>
      <c r="NB30">
        <v>3.0394000000000001</v>
      </c>
      <c r="NC30">
        <v>14.1165</v>
      </c>
      <c r="ND30">
        <v>11.1364</v>
      </c>
      <c r="NE30">
        <v>24.5929</v>
      </c>
      <c r="NF30">
        <v>-26.956900000000001</v>
      </c>
      <c r="NG30">
        <v>-8.8878000000000004</v>
      </c>
      <c r="NH30">
        <v>7.5649999999999995</v>
      </c>
      <c r="NI30">
        <v>17.2927</v>
      </c>
      <c r="NJ30">
        <v>-24.2117</v>
      </c>
    </row>
    <row r="31" spans="1:375" x14ac:dyDescent="0.25">
      <c r="A31" s="2"/>
      <c r="C31">
        <v>-9.0006000000000004</v>
      </c>
      <c r="E31">
        <v>18.0837</v>
      </c>
      <c r="F31">
        <v>27.762699999999999</v>
      </c>
      <c r="G31">
        <v>8.8948999999999998</v>
      </c>
      <c r="H31">
        <v>31.092500000000001</v>
      </c>
      <c r="I31">
        <v>6.0708000000000002</v>
      </c>
      <c r="J31">
        <v>1.1544000000000001</v>
      </c>
      <c r="K31">
        <v>6.7289000000000003</v>
      </c>
      <c r="L31">
        <v>10.6652</v>
      </c>
      <c r="M31">
        <v>22.226900000000001</v>
      </c>
      <c r="O31">
        <v>12.494899999999999</v>
      </c>
      <c r="P31">
        <v>17.412199999999999</v>
      </c>
      <c r="Q31">
        <v>0.21290000000000001</v>
      </c>
      <c r="R31">
        <v>3.1065</v>
      </c>
      <c r="S31">
        <v>23.767900000000001</v>
      </c>
      <c r="T31">
        <v>34.109499999999997</v>
      </c>
      <c r="U31">
        <v>-3.3355000000000001</v>
      </c>
      <c r="V31">
        <v>21.073799999999999</v>
      </c>
      <c r="W31">
        <v>20.2103</v>
      </c>
      <c r="X31">
        <v>-10.842499999999999</v>
      </c>
      <c r="Z31">
        <v>7.5331999999999999</v>
      </c>
      <c r="AA31">
        <v>-10.7516</v>
      </c>
      <c r="AB31">
        <v>-892.37030000000004</v>
      </c>
      <c r="AC31">
        <v>7.0614999999999997</v>
      </c>
      <c r="AD31">
        <v>18.1602</v>
      </c>
      <c r="AE31">
        <v>6.0228000000000002</v>
      </c>
      <c r="AF31">
        <v>18.389299999999999</v>
      </c>
      <c r="AG31">
        <v>4.4934000000000003</v>
      </c>
      <c r="AI31">
        <v>-355.56889999999999</v>
      </c>
      <c r="AJ31">
        <v>-57.259300000000003</v>
      </c>
      <c r="AK31">
        <v>20.714400000000001</v>
      </c>
      <c r="AL31">
        <v>19.8781</v>
      </c>
      <c r="AM31">
        <v>2.3214999999999999</v>
      </c>
      <c r="AN31">
        <v>-4.4424999999999999</v>
      </c>
      <c r="AO31">
        <v>-10.030200000000001</v>
      </c>
      <c r="AP31">
        <v>8.9274000000000004</v>
      </c>
      <c r="AQ31">
        <v>6.1615000000000002</v>
      </c>
      <c r="AT31">
        <v>9.3747000000000007</v>
      </c>
      <c r="AU31">
        <v>20.246200000000002</v>
      </c>
      <c r="AV31">
        <v>-126.51949999999999</v>
      </c>
      <c r="AW31">
        <v>-4.5457000000000001</v>
      </c>
      <c r="AX31">
        <v>0.21410000000000001</v>
      </c>
      <c r="AZ31">
        <v>8.0632999999999999</v>
      </c>
      <c r="BB31">
        <v>20.606300000000001</v>
      </c>
      <c r="BC31">
        <v>15.789</v>
      </c>
      <c r="BD31">
        <v>-2.0874999999999999</v>
      </c>
      <c r="BE31">
        <v>5.5454999999999997</v>
      </c>
      <c r="BF31">
        <v>23.2258</v>
      </c>
      <c r="BG31">
        <v>17.379899999999999</v>
      </c>
      <c r="BH31">
        <v>-15.823499999999999</v>
      </c>
      <c r="BI31">
        <v>-14.8162</v>
      </c>
      <c r="BJ31">
        <v>-10.0703</v>
      </c>
      <c r="BK31">
        <v>4.2758000000000003</v>
      </c>
      <c r="BL31">
        <v>13.8398</v>
      </c>
      <c r="BM31">
        <v>-12.425700000000001</v>
      </c>
      <c r="BN31">
        <v>-0.62160000000000004</v>
      </c>
      <c r="BO31">
        <v>24.453299999999999</v>
      </c>
      <c r="BP31">
        <v>12.3781</v>
      </c>
      <c r="BQ31">
        <v>-13.515499999999999</v>
      </c>
      <c r="BR31">
        <v>17.687799999999999</v>
      </c>
      <c r="BS31">
        <v>-146.5616</v>
      </c>
      <c r="BU31">
        <v>12.509399999999999</v>
      </c>
      <c r="BV31">
        <v>20.6538</v>
      </c>
      <c r="BW31">
        <v>2.7479</v>
      </c>
      <c r="BX31">
        <v>16.586200000000002</v>
      </c>
      <c r="BY31">
        <v>23.315799999999999</v>
      </c>
      <c r="BZ31">
        <v>11.884</v>
      </c>
      <c r="CA31">
        <v>-4.8185000000000002</v>
      </c>
      <c r="CB31">
        <v>-0.34029999999999999</v>
      </c>
      <c r="CC31">
        <v>16.3521</v>
      </c>
      <c r="CG31">
        <v>-8.5390999999999995</v>
      </c>
      <c r="CH31">
        <v>2.2747000000000002</v>
      </c>
      <c r="CI31">
        <v>6.6120000000000001</v>
      </c>
      <c r="CJ31">
        <v>-23.197399999999998</v>
      </c>
      <c r="CK31">
        <v>18.28</v>
      </c>
      <c r="CL31">
        <v>-2.9489000000000001</v>
      </c>
      <c r="CM31">
        <v>5.2314999999999996</v>
      </c>
      <c r="CN31">
        <v>0.38769999999999999</v>
      </c>
      <c r="CO31">
        <v>22.4238</v>
      </c>
      <c r="CP31">
        <v>4.4261999999999997</v>
      </c>
      <c r="CQ31">
        <v>3.2048000000000001</v>
      </c>
      <c r="CR31">
        <v>3.2965</v>
      </c>
      <c r="CS31">
        <v>6.8239000000000001</v>
      </c>
      <c r="CT31">
        <v>10.3154</v>
      </c>
      <c r="CV31">
        <v>20.859400000000001</v>
      </c>
      <c r="CW31">
        <v>24.0044</v>
      </c>
      <c r="CX31">
        <v>16.159300000000002</v>
      </c>
      <c r="CY31">
        <v>0.26050000000000001</v>
      </c>
      <c r="CZ31">
        <v>-14.1218</v>
      </c>
      <c r="DA31">
        <v>-3.0552000000000001</v>
      </c>
      <c r="DC31">
        <v>19.4742</v>
      </c>
      <c r="DD31">
        <v>37.316600000000001</v>
      </c>
      <c r="DE31">
        <v>-4.9000000000000002E-2</v>
      </c>
      <c r="DG31">
        <v>4.4539999999999997</v>
      </c>
      <c r="DH31">
        <v>-0.40620000000000001</v>
      </c>
      <c r="DI31">
        <v>19.429099999999998</v>
      </c>
      <c r="DJ31">
        <v>5.6554000000000002</v>
      </c>
      <c r="DK31">
        <v>-0.60850000000000004</v>
      </c>
      <c r="DL31">
        <v>-19.579000000000001</v>
      </c>
      <c r="DP31">
        <v>-48.011400000000002</v>
      </c>
      <c r="DR31">
        <v>-6.4405000000000001</v>
      </c>
      <c r="DS31">
        <v>10.062900000000001</v>
      </c>
      <c r="DT31">
        <v>4.3141999999999996</v>
      </c>
      <c r="DU31">
        <v>11.5884</v>
      </c>
      <c r="DW31">
        <v>2.3603000000000001</v>
      </c>
      <c r="DX31">
        <v>14.9231</v>
      </c>
      <c r="DZ31">
        <v>10.835800000000001</v>
      </c>
      <c r="EA31">
        <v>21.719000000000001</v>
      </c>
      <c r="EB31">
        <v>-7.2751000000000001</v>
      </c>
      <c r="ED31">
        <v>38.975700000000003</v>
      </c>
      <c r="EE31">
        <v>16.470600000000001</v>
      </c>
      <c r="EG31">
        <v>18.368500000000001</v>
      </c>
      <c r="EI31">
        <v>-11.427199999999999</v>
      </c>
      <c r="EJ31">
        <v>29.815300000000001</v>
      </c>
      <c r="EK31">
        <v>29.815300000000001</v>
      </c>
      <c r="EM31">
        <v>14.444100000000001</v>
      </c>
      <c r="EN31">
        <v>-0.1201</v>
      </c>
      <c r="EO31">
        <v>5.6470000000000002</v>
      </c>
      <c r="EP31">
        <v>7.2382</v>
      </c>
      <c r="EQ31">
        <v>11.259600000000001</v>
      </c>
      <c r="ES31">
        <v>3.4222000000000001</v>
      </c>
      <c r="ET31">
        <v>0.59709999999999996</v>
      </c>
      <c r="EU31">
        <v>9.8977000000000004</v>
      </c>
      <c r="EV31">
        <v>-15.227499999999999</v>
      </c>
      <c r="EW31">
        <v>-10.428699999999999</v>
      </c>
      <c r="EX31">
        <v>17.487300000000001</v>
      </c>
      <c r="EY31">
        <v>8.4027999999999992</v>
      </c>
      <c r="EZ31">
        <v>-139.3682</v>
      </c>
      <c r="FA31">
        <v>4.3627000000000002</v>
      </c>
      <c r="FB31">
        <v>1.2076</v>
      </c>
      <c r="FC31">
        <v>30.6479</v>
      </c>
      <c r="FD31">
        <v>6.5274999999999999</v>
      </c>
      <c r="FF31">
        <v>9.2925000000000004</v>
      </c>
      <c r="FG31">
        <v>-10.4375</v>
      </c>
      <c r="FH31">
        <v>5.1627000000000001</v>
      </c>
      <c r="FI31">
        <v>22.389500000000002</v>
      </c>
      <c r="FJ31">
        <v>-42.367600000000003</v>
      </c>
      <c r="FK31">
        <v>21.7653</v>
      </c>
      <c r="FL31">
        <v>-1.4258999999999999</v>
      </c>
      <c r="FM31">
        <v>22.430900000000001</v>
      </c>
      <c r="FN31">
        <v>6.4085999999999999</v>
      </c>
      <c r="FO31">
        <v>37.2515</v>
      </c>
      <c r="FP31">
        <v>24.129000000000001</v>
      </c>
      <c r="FQ31">
        <v>3.2063999999999999</v>
      </c>
      <c r="FS31">
        <v>1.7985</v>
      </c>
      <c r="FT31">
        <v>1.7985</v>
      </c>
      <c r="FU31">
        <v>4.3707000000000003</v>
      </c>
      <c r="FV31">
        <v>1.9558</v>
      </c>
      <c r="FW31">
        <v>6.4420999999999999</v>
      </c>
      <c r="FX31">
        <v>1.8692</v>
      </c>
      <c r="FY31">
        <v>1.8692</v>
      </c>
      <c r="GA31">
        <v>-2.3517999999999999</v>
      </c>
      <c r="GB31">
        <v>1.1469</v>
      </c>
      <c r="GC31">
        <v>26.4343</v>
      </c>
      <c r="GD31">
        <v>4.9485999999999999</v>
      </c>
      <c r="GE31">
        <v>-12.739599999999999</v>
      </c>
      <c r="GF31">
        <v>-82.318799999999996</v>
      </c>
      <c r="GG31">
        <v>11.338699999999999</v>
      </c>
      <c r="GH31">
        <v>48.8889</v>
      </c>
      <c r="GJ31">
        <v>21.466999999999999</v>
      </c>
      <c r="GK31">
        <v>3.2309999999999999</v>
      </c>
      <c r="GL31">
        <v>15.6168</v>
      </c>
      <c r="GN31">
        <v>-9.6687999999999992</v>
      </c>
      <c r="GO31">
        <v>-7.1349999999999998</v>
      </c>
      <c r="GR31">
        <v>11.364100000000001</v>
      </c>
      <c r="GS31">
        <v>13.5505</v>
      </c>
      <c r="GT31">
        <v>5.4744999999999999</v>
      </c>
      <c r="GV31">
        <v>2.2496</v>
      </c>
      <c r="GW31">
        <v>26.031600000000001</v>
      </c>
      <c r="GX31">
        <v>31.673200000000001</v>
      </c>
      <c r="GY31">
        <v>10.074</v>
      </c>
      <c r="HB31">
        <v>23.543199999999999</v>
      </c>
      <c r="HC31">
        <v>25.551600000000001</v>
      </c>
      <c r="HD31">
        <v>-54.260599999999997</v>
      </c>
      <c r="HF31">
        <v>18.079899999999999</v>
      </c>
      <c r="HG31">
        <v>31.369800000000001</v>
      </c>
      <c r="HH31">
        <v>-12.052099999999999</v>
      </c>
      <c r="HI31">
        <v>9.3299000000000003</v>
      </c>
      <c r="HJ31">
        <v>30.503699999999998</v>
      </c>
      <c r="HK31">
        <v>29.582999999999998</v>
      </c>
      <c r="HL31">
        <v>20.607600000000001</v>
      </c>
      <c r="HM31">
        <v>-22.5166</v>
      </c>
      <c r="HO31">
        <v>23.2182</v>
      </c>
      <c r="HP31">
        <v>31.187799999999999</v>
      </c>
      <c r="HQ31">
        <v>-193.37700000000001</v>
      </c>
      <c r="HR31">
        <v>-0.96309999999999996</v>
      </c>
      <c r="HS31">
        <v>10.262700000000001</v>
      </c>
      <c r="HT31">
        <v>15.250400000000001</v>
      </c>
      <c r="HU31">
        <v>7.4203000000000001</v>
      </c>
      <c r="HW31">
        <v>11.9552</v>
      </c>
      <c r="HX31">
        <v>-0.67500000000000004</v>
      </c>
      <c r="HY31">
        <v>-4.5495999999999999</v>
      </c>
      <c r="HZ31">
        <v>17.223099999999999</v>
      </c>
      <c r="IA31">
        <v>2.8693999999999997</v>
      </c>
      <c r="IB31">
        <v>55.001899999999999</v>
      </c>
      <c r="IC31">
        <v>21.825299999999999</v>
      </c>
      <c r="ID31">
        <v>-15.4793</v>
      </c>
      <c r="IE31">
        <v>9.1740999999999993</v>
      </c>
      <c r="IF31">
        <v>11.245699999999999</v>
      </c>
      <c r="IG31">
        <v>17.357199999999999</v>
      </c>
      <c r="IH31">
        <v>4.9763999999999999</v>
      </c>
      <c r="II31">
        <v>-17.883099999999999</v>
      </c>
      <c r="IJ31">
        <v>4.6696999999999997</v>
      </c>
      <c r="IK31">
        <v>-277.94869999999997</v>
      </c>
      <c r="IN31">
        <v>-3.6593999999999998</v>
      </c>
      <c r="IO31">
        <v>-10.083500000000001</v>
      </c>
      <c r="IP31">
        <v>16.773900000000001</v>
      </c>
      <c r="IQ31">
        <v>0.37859999999999999</v>
      </c>
      <c r="IS31">
        <v>11.880800000000001</v>
      </c>
      <c r="IT31">
        <v>12.198600000000001</v>
      </c>
      <c r="IU31">
        <v>5.4300000000000001E-2</v>
      </c>
      <c r="IV31">
        <v>-1.2161999999999999</v>
      </c>
      <c r="IW31">
        <v>6.9673999999999996</v>
      </c>
      <c r="IX31">
        <v>6.9733999999999998</v>
      </c>
      <c r="IY31">
        <v>15.222099999999999</v>
      </c>
      <c r="IZ31">
        <v>-207.72559999999999</v>
      </c>
      <c r="JB31">
        <v>14.1058</v>
      </c>
      <c r="JD31">
        <v>10.9587</v>
      </c>
      <c r="JE31">
        <v>6.2657999999999996</v>
      </c>
      <c r="JF31">
        <v>6.2657999999999996</v>
      </c>
      <c r="JH31">
        <v>27.889800000000001</v>
      </c>
      <c r="JI31">
        <v>31.0246</v>
      </c>
      <c r="JJ31">
        <v>32.823900000000002</v>
      </c>
      <c r="JK31">
        <v>-7.9847999999999999</v>
      </c>
      <c r="JN31">
        <v>-16.323899999999998</v>
      </c>
      <c r="JO31">
        <v>22.1112</v>
      </c>
      <c r="JP31">
        <v>-5.0575000000000001</v>
      </c>
      <c r="JQ31">
        <v>-76.956500000000005</v>
      </c>
      <c r="JR31">
        <v>5.0152999999999999</v>
      </c>
      <c r="JT31">
        <v>-14.1081</v>
      </c>
      <c r="JV31">
        <v>8.3960000000000008</v>
      </c>
      <c r="JX31">
        <v>-9.1043000000000003</v>
      </c>
      <c r="JY31">
        <v>5.8826000000000001</v>
      </c>
      <c r="KA31">
        <v>-17.820799999999998</v>
      </c>
      <c r="KC31">
        <v>13.9101</v>
      </c>
      <c r="KD31">
        <v>1.8893</v>
      </c>
      <c r="KE31">
        <v>6.8676000000000004</v>
      </c>
      <c r="KF31">
        <v>4.5964</v>
      </c>
      <c r="KG31">
        <v>9.8018000000000001</v>
      </c>
      <c r="KI31">
        <v>3.1779000000000002</v>
      </c>
      <c r="KJ31">
        <v>-17.533000000000001</v>
      </c>
      <c r="KK31">
        <v>14.660399999999999</v>
      </c>
      <c r="KL31">
        <v>27.293900000000001</v>
      </c>
      <c r="KM31">
        <v>3.0922999999999998</v>
      </c>
      <c r="KN31">
        <v>4.2839</v>
      </c>
      <c r="KO31">
        <v>11.270199999999999</v>
      </c>
      <c r="KP31">
        <v>17.220800000000001</v>
      </c>
      <c r="KQ31">
        <v>9.9865999999999993</v>
      </c>
      <c r="KR31">
        <v>5.1323999999999996</v>
      </c>
      <c r="KT31">
        <v>-141.74600000000001</v>
      </c>
      <c r="KU31">
        <v>24.866399999999999</v>
      </c>
      <c r="KV31">
        <v>3.9633000000000003</v>
      </c>
      <c r="KZ31">
        <v>16.272300000000001</v>
      </c>
      <c r="LA31">
        <v>13.779199999999999</v>
      </c>
      <c r="LC31">
        <v>4.9968000000000004</v>
      </c>
      <c r="LD31">
        <v>8.9358000000000004</v>
      </c>
      <c r="LE31">
        <v>-45.136299999999999</v>
      </c>
      <c r="LF31">
        <v>-47.769199999999998</v>
      </c>
      <c r="LG31">
        <v>8.5660000000000007</v>
      </c>
      <c r="LH31">
        <v>14.8636</v>
      </c>
      <c r="LJ31">
        <v>18.182500000000001</v>
      </c>
      <c r="LK31">
        <v>28.796199999999999</v>
      </c>
      <c r="LL31">
        <v>18.661999999999999</v>
      </c>
      <c r="LM31">
        <v>16.577500000000001</v>
      </c>
      <c r="LO31">
        <v>-13.6898</v>
      </c>
      <c r="LQ31">
        <v>1.1379999999999999</v>
      </c>
      <c r="LR31">
        <v>7.2953999999999999</v>
      </c>
      <c r="LS31">
        <v>4.5533000000000001</v>
      </c>
      <c r="LT31">
        <v>30.379000000000001</v>
      </c>
      <c r="LU31">
        <v>28.009</v>
      </c>
      <c r="LW31">
        <v>18.896699999999999</v>
      </c>
      <c r="LX31">
        <v>6.9005000000000001</v>
      </c>
      <c r="LY31">
        <v>3.9215</v>
      </c>
      <c r="LZ31">
        <v>-2.528</v>
      </c>
      <c r="MA31">
        <v>-7.0259999999999998</v>
      </c>
      <c r="MB31">
        <v>6.1055999999999999</v>
      </c>
      <c r="MD31">
        <v>9.1808999999999994</v>
      </c>
      <c r="MF31">
        <v>2.5582000000000003</v>
      </c>
      <c r="MG31">
        <v>10.4815</v>
      </c>
      <c r="MI31">
        <v>9.7296999999999993</v>
      </c>
      <c r="MK31">
        <v>2.7717000000000001</v>
      </c>
      <c r="ML31">
        <v>5.2651000000000003</v>
      </c>
      <c r="MM31">
        <v>20.0718</v>
      </c>
      <c r="MN31">
        <v>-49.508800000000001</v>
      </c>
      <c r="MP31">
        <v>20.277899999999999</v>
      </c>
      <c r="MQ31">
        <v>-2.6165000000000003</v>
      </c>
      <c r="MR31">
        <v>9.2186000000000003</v>
      </c>
      <c r="MS31">
        <v>19.0611</v>
      </c>
      <c r="MU31">
        <v>9.5342000000000002</v>
      </c>
      <c r="MV31">
        <v>7.0582000000000003</v>
      </c>
      <c r="MX31">
        <v>13.8193</v>
      </c>
      <c r="MY31">
        <v>-3.3992</v>
      </c>
      <c r="MZ31">
        <v>-285.60000000000002</v>
      </c>
      <c r="NA31">
        <v>2.6193</v>
      </c>
      <c r="NB31">
        <v>-1.7843</v>
      </c>
      <c r="NC31">
        <v>15.063499999999999</v>
      </c>
      <c r="ND31">
        <v>9.0724999999999998</v>
      </c>
      <c r="NE31">
        <v>24.293299999999999</v>
      </c>
      <c r="NF31">
        <v>-42.732700000000001</v>
      </c>
      <c r="NG31">
        <v>-14.661099999999999</v>
      </c>
      <c r="NH31">
        <v>10.438700000000001</v>
      </c>
      <c r="NI31">
        <v>15.7818</v>
      </c>
      <c r="NJ31">
        <v>-19.467099999999999</v>
      </c>
    </row>
    <row r="32" spans="1:375" x14ac:dyDescent="0.25">
      <c r="A32" s="2"/>
      <c r="C32">
        <v>4.9760999999999997</v>
      </c>
      <c r="E32">
        <v>13.661899999999999</v>
      </c>
      <c r="F32">
        <v>5.2127999999999997</v>
      </c>
      <c r="G32">
        <v>5.8598999999999997</v>
      </c>
      <c r="H32">
        <v>30.270900000000001</v>
      </c>
      <c r="I32">
        <v>10.6357</v>
      </c>
      <c r="J32">
        <v>-1.7027999999999999</v>
      </c>
      <c r="K32">
        <v>6.8701999999999996</v>
      </c>
      <c r="L32">
        <v>11.2623</v>
      </c>
      <c r="M32">
        <v>20.267700000000001</v>
      </c>
      <c r="O32">
        <v>11.6813</v>
      </c>
      <c r="P32">
        <v>13.869</v>
      </c>
      <c r="Q32">
        <v>5.8613</v>
      </c>
      <c r="R32">
        <v>0.749</v>
      </c>
      <c r="S32">
        <v>23.221499999999999</v>
      </c>
      <c r="T32">
        <v>33.615499999999997</v>
      </c>
      <c r="U32">
        <v>-8.8367000000000004</v>
      </c>
      <c r="V32">
        <v>15.364800000000001</v>
      </c>
      <c r="W32">
        <v>23.832799999999999</v>
      </c>
      <c r="X32">
        <v>-23.6798</v>
      </c>
      <c r="Z32">
        <v>10.6816</v>
      </c>
      <c r="AA32">
        <v>-5.3434999999999997</v>
      </c>
      <c r="AB32">
        <v>-797.38480000000004</v>
      </c>
      <c r="AC32">
        <v>-1.7473999999999998</v>
      </c>
      <c r="AD32">
        <v>2.3765999999999998</v>
      </c>
      <c r="AE32">
        <v>9.0829000000000004</v>
      </c>
      <c r="AF32">
        <v>28.787299999999998</v>
      </c>
      <c r="AG32">
        <v>6.1512000000000002</v>
      </c>
      <c r="AI32">
        <v>-487.97710000000001</v>
      </c>
      <c r="AJ32">
        <v>-38.797899999999998</v>
      </c>
      <c r="AK32">
        <v>19.613700000000001</v>
      </c>
      <c r="AL32">
        <v>18.3886</v>
      </c>
      <c r="AM32">
        <v>-3.4462999999999999</v>
      </c>
      <c r="AN32">
        <v>7.0949999999999998</v>
      </c>
      <c r="AO32">
        <v>-5.0701000000000001</v>
      </c>
      <c r="AP32">
        <v>7.3579999999999997</v>
      </c>
      <c r="AQ32">
        <v>10.756499999999999</v>
      </c>
      <c r="AT32">
        <v>9.2701999999999991</v>
      </c>
      <c r="AU32">
        <v>22.619599999999998</v>
      </c>
      <c r="AV32">
        <v>-16.123100000000001</v>
      </c>
      <c r="AW32">
        <v>-6.3867000000000003</v>
      </c>
      <c r="AX32">
        <v>-16.241399999999999</v>
      </c>
      <c r="AZ32">
        <v>5.4545000000000003</v>
      </c>
      <c r="BB32">
        <v>37.354999999999997</v>
      </c>
      <c r="BC32">
        <v>16.2925</v>
      </c>
      <c r="BD32">
        <v>-0.8901</v>
      </c>
      <c r="BE32">
        <v>4.6241000000000003</v>
      </c>
      <c r="BF32">
        <v>25.818200000000001</v>
      </c>
      <c r="BG32">
        <v>15.5844</v>
      </c>
      <c r="BH32">
        <v>24.5367</v>
      </c>
      <c r="BI32">
        <v>-4.5944000000000003</v>
      </c>
      <c r="BJ32">
        <v>-18.534500000000001</v>
      </c>
      <c r="BK32">
        <v>1.3130999999999999</v>
      </c>
      <c r="BL32">
        <v>14.4679</v>
      </c>
      <c r="BM32">
        <v>-4.58E-2</v>
      </c>
      <c r="BN32">
        <v>4.1481000000000003</v>
      </c>
      <c r="BO32">
        <v>26.041399999999999</v>
      </c>
      <c r="BP32">
        <v>17.1417</v>
      </c>
      <c r="BQ32">
        <v>-16.9069</v>
      </c>
      <c r="BR32">
        <v>18.096499999999999</v>
      </c>
      <c r="BS32">
        <v>-60.923099999999998</v>
      </c>
      <c r="BU32">
        <v>9.8131000000000004</v>
      </c>
      <c r="BV32">
        <v>16.905999999999999</v>
      </c>
      <c r="BW32">
        <v>2.6010999999999997</v>
      </c>
      <c r="BX32">
        <v>16.7851</v>
      </c>
      <c r="BY32">
        <v>16.217500000000001</v>
      </c>
      <c r="BZ32">
        <v>11.6625</v>
      </c>
      <c r="CA32">
        <v>-11.055099999999999</v>
      </c>
      <c r="CB32">
        <v>-5.7778999999999998</v>
      </c>
      <c r="CC32">
        <v>16.7803</v>
      </c>
      <c r="CG32">
        <v>7.8543000000000003</v>
      </c>
      <c r="CH32">
        <v>3.8957999999999999</v>
      </c>
      <c r="CI32">
        <v>6.6874000000000002</v>
      </c>
      <c r="CJ32">
        <v>-35.722799999999999</v>
      </c>
      <c r="CK32">
        <v>20.0212</v>
      </c>
      <c r="CL32">
        <v>11.2347</v>
      </c>
      <c r="CM32">
        <v>7.1068999999999996</v>
      </c>
      <c r="CN32">
        <v>3.4746999999999999</v>
      </c>
      <c r="CO32">
        <v>19.276599999999998</v>
      </c>
      <c r="CP32">
        <v>2.4538000000000002</v>
      </c>
      <c r="CQ32">
        <v>7.8437999999999999</v>
      </c>
      <c r="CR32">
        <v>11.3414</v>
      </c>
      <c r="CS32">
        <v>10.869899999999999</v>
      </c>
      <c r="CT32">
        <v>13.780799999999999</v>
      </c>
      <c r="CV32">
        <v>15.9702</v>
      </c>
      <c r="CW32">
        <v>17.744299999999999</v>
      </c>
      <c r="CX32">
        <v>15.1913</v>
      </c>
      <c r="CY32">
        <v>-1.4386000000000001</v>
      </c>
      <c r="CZ32">
        <v>-11.6478</v>
      </c>
      <c r="DA32">
        <v>4.5906000000000002</v>
      </c>
      <c r="DC32">
        <v>9.9344999999999999</v>
      </c>
      <c r="DD32">
        <v>31.441600000000001</v>
      </c>
      <c r="DE32">
        <v>-27.082899999999999</v>
      </c>
      <c r="DG32">
        <v>6.9348999999999998</v>
      </c>
      <c r="DH32">
        <v>-29.856300000000001</v>
      </c>
      <c r="DI32">
        <v>23.2927</v>
      </c>
      <c r="DJ32">
        <v>-42.031300000000002</v>
      </c>
      <c r="DK32">
        <v>1.2331000000000001</v>
      </c>
      <c r="DL32">
        <v>-35.375900000000001</v>
      </c>
      <c r="DP32">
        <v>-21.761800000000001</v>
      </c>
      <c r="DR32">
        <v>-10.4222</v>
      </c>
      <c r="DS32">
        <v>14.502599999999999</v>
      </c>
      <c r="DT32">
        <v>4.8466000000000005</v>
      </c>
      <c r="DU32">
        <v>6.8954000000000004</v>
      </c>
      <c r="DW32">
        <v>1.7356</v>
      </c>
      <c r="DX32">
        <v>22.642499999999998</v>
      </c>
      <c r="DZ32">
        <v>9.2783999999999995</v>
      </c>
      <c r="EA32">
        <v>5.7798999999999996</v>
      </c>
      <c r="EB32">
        <v>-7.3704999999999998</v>
      </c>
      <c r="ED32">
        <v>30.375399999999999</v>
      </c>
      <c r="EE32">
        <v>20.779199999999999</v>
      </c>
      <c r="EG32">
        <v>21.628</v>
      </c>
      <c r="EI32">
        <v>-7.6512000000000002</v>
      </c>
      <c r="EJ32">
        <v>29.849399999999999</v>
      </c>
      <c r="EK32">
        <v>29.849399999999999</v>
      </c>
      <c r="EM32">
        <v>10.8902</v>
      </c>
      <c r="EN32">
        <v>1.4450000000000001</v>
      </c>
      <c r="EO32">
        <v>10.779500000000001</v>
      </c>
      <c r="EP32">
        <v>6.1817000000000002</v>
      </c>
      <c r="EQ32">
        <v>15.0084</v>
      </c>
      <c r="ES32">
        <v>2.5137</v>
      </c>
      <c r="ET32">
        <v>-4.8182</v>
      </c>
      <c r="EU32">
        <v>7.2937000000000003</v>
      </c>
      <c r="EV32">
        <v>-11.129200000000001</v>
      </c>
      <c r="EW32">
        <v>-9.6137999999999995</v>
      </c>
      <c r="EX32">
        <v>12.8611</v>
      </c>
      <c r="EY32">
        <v>11.4511</v>
      </c>
      <c r="EZ32">
        <v>-123.5753</v>
      </c>
      <c r="FA32">
        <v>1.3222</v>
      </c>
      <c r="FB32">
        <v>1.6612</v>
      </c>
      <c r="FC32">
        <v>22.517299999999999</v>
      </c>
      <c r="FD32">
        <v>7.1547999999999998</v>
      </c>
      <c r="FF32">
        <v>1.7806999999999999</v>
      </c>
      <c r="FG32">
        <v>2.0167999999999999</v>
      </c>
      <c r="FH32">
        <v>3.9872000000000001</v>
      </c>
      <c r="FI32">
        <v>21.007100000000001</v>
      </c>
      <c r="FJ32">
        <v>16.0383</v>
      </c>
      <c r="FK32">
        <v>-21.3933</v>
      </c>
      <c r="FL32">
        <v>-5.6477000000000004</v>
      </c>
      <c r="FM32">
        <v>26.748799999999999</v>
      </c>
      <c r="FN32">
        <v>6.5344999999999995</v>
      </c>
      <c r="FO32">
        <v>38.160600000000002</v>
      </c>
      <c r="FP32">
        <v>20.4208</v>
      </c>
      <c r="FQ32">
        <v>-5.6070000000000002</v>
      </c>
      <c r="FS32">
        <v>1.4579</v>
      </c>
      <c r="FT32">
        <v>1.4579</v>
      </c>
      <c r="FU32">
        <v>9.0434000000000001</v>
      </c>
      <c r="FV32">
        <v>1.0931999999999999</v>
      </c>
      <c r="FW32">
        <v>7.2995000000000001</v>
      </c>
      <c r="FX32">
        <v>2.4809999999999999</v>
      </c>
      <c r="FY32">
        <v>2.4809999999999999</v>
      </c>
      <c r="GA32">
        <v>-2.3170999999999999</v>
      </c>
      <c r="GB32">
        <v>-4.4518000000000004</v>
      </c>
      <c r="GC32">
        <v>28.904499999999999</v>
      </c>
      <c r="GD32">
        <v>-12.4406</v>
      </c>
      <c r="GE32">
        <v>-10.426399999999999</v>
      </c>
      <c r="GF32">
        <v>-65.613</v>
      </c>
      <c r="GG32">
        <v>11.968500000000001</v>
      </c>
      <c r="GH32">
        <v>48.622300000000003</v>
      </c>
      <c r="GJ32">
        <v>9.6229999999999993</v>
      </c>
      <c r="GK32">
        <v>9.9587000000000003</v>
      </c>
      <c r="GL32">
        <v>13.502000000000001</v>
      </c>
      <c r="GN32">
        <v>-28.032299999999999</v>
      </c>
      <c r="GO32">
        <v>-13.8437</v>
      </c>
      <c r="GR32">
        <v>-8.7325999999999997</v>
      </c>
      <c r="GS32">
        <v>12.5158</v>
      </c>
      <c r="GT32">
        <v>7.0187999999999997</v>
      </c>
      <c r="GV32">
        <v>2.6146000000000003</v>
      </c>
      <c r="GW32">
        <v>21.349599999999999</v>
      </c>
      <c r="GX32">
        <v>27.5947</v>
      </c>
      <c r="HB32">
        <v>26.478100000000001</v>
      </c>
      <c r="HC32">
        <v>-3.2338</v>
      </c>
      <c r="HD32">
        <v>-1009.8049999999999</v>
      </c>
      <c r="HF32">
        <v>19.852399999999999</v>
      </c>
      <c r="HG32">
        <v>31.872399999999999</v>
      </c>
      <c r="HH32">
        <v>-8.4899000000000004</v>
      </c>
      <c r="HI32">
        <v>7.9610000000000003</v>
      </c>
      <c r="HJ32">
        <v>39.597999999999999</v>
      </c>
      <c r="HK32">
        <v>31.504300000000001</v>
      </c>
      <c r="HL32">
        <v>22.3307</v>
      </c>
      <c r="HM32">
        <v>2.2610999999999999</v>
      </c>
      <c r="HO32">
        <v>24.798400000000001</v>
      </c>
      <c r="HP32">
        <v>26.471</v>
      </c>
      <c r="HQ32">
        <v>-77.702200000000005</v>
      </c>
      <c r="HR32">
        <v>-1.9279999999999999</v>
      </c>
      <c r="HS32">
        <v>1.8061</v>
      </c>
      <c r="HT32">
        <v>13.3148</v>
      </c>
      <c r="HU32">
        <v>7.4207000000000001</v>
      </c>
      <c r="HW32">
        <v>10.1187</v>
      </c>
      <c r="HX32">
        <v>-4.1516999999999999</v>
      </c>
      <c r="HY32">
        <v>12.055899999999999</v>
      </c>
      <c r="HZ32">
        <v>25.651699999999998</v>
      </c>
      <c r="IA32">
        <v>5.0918999999999999</v>
      </c>
      <c r="IB32">
        <v>47.473599999999998</v>
      </c>
      <c r="IC32">
        <v>22.216000000000001</v>
      </c>
      <c r="ID32">
        <v>-17.8291</v>
      </c>
      <c r="IE32">
        <v>9.4883000000000006</v>
      </c>
      <c r="IF32">
        <v>9.7407000000000004</v>
      </c>
      <c r="IG32">
        <v>18.6647</v>
      </c>
      <c r="IH32">
        <v>-1.3968</v>
      </c>
      <c r="II32">
        <v>-14.1455</v>
      </c>
      <c r="IJ32">
        <v>4.6886999999999999</v>
      </c>
      <c r="IK32">
        <v>-102.8252</v>
      </c>
      <c r="IN32">
        <v>-9.5635999999999992</v>
      </c>
      <c r="IO32">
        <v>-4.7573999999999996</v>
      </c>
      <c r="IP32">
        <v>-1.6040000000000001</v>
      </c>
      <c r="IQ32">
        <v>7.0335999999999999</v>
      </c>
      <c r="IS32">
        <v>14.2585</v>
      </c>
      <c r="IT32">
        <v>10.606199999999999</v>
      </c>
      <c r="IU32">
        <v>1.3360000000000001</v>
      </c>
      <c r="IV32">
        <v>-9.0676000000000005</v>
      </c>
      <c r="IW32">
        <v>7.6452</v>
      </c>
      <c r="IX32">
        <v>6.8681999999999999</v>
      </c>
      <c r="IY32">
        <v>12.6129</v>
      </c>
      <c r="IZ32">
        <v>-136.43219999999999</v>
      </c>
      <c r="JB32">
        <v>17.500499999999999</v>
      </c>
      <c r="JD32">
        <v>17.363499999999998</v>
      </c>
      <c r="JE32">
        <v>4.7382</v>
      </c>
      <c r="JF32">
        <v>4.7382</v>
      </c>
      <c r="JH32">
        <v>20.5322</v>
      </c>
      <c r="JI32">
        <v>33.694699999999997</v>
      </c>
      <c r="JJ32">
        <v>32.106900000000003</v>
      </c>
      <c r="JK32">
        <v>-11.2903</v>
      </c>
      <c r="JN32">
        <v>-17.551200000000001</v>
      </c>
      <c r="JO32">
        <v>25.676100000000002</v>
      </c>
      <c r="JP32">
        <v>-6.6375999999999999</v>
      </c>
      <c r="JQ32">
        <v>-29.4666</v>
      </c>
      <c r="JR32">
        <v>5.1332000000000004</v>
      </c>
      <c r="JT32">
        <v>-10.604100000000001</v>
      </c>
      <c r="JV32">
        <v>8.5352999999999994</v>
      </c>
      <c r="JX32">
        <v>3.1667999999999998</v>
      </c>
      <c r="JY32">
        <v>3.1021999999999998</v>
      </c>
      <c r="KC32">
        <v>10.5214</v>
      </c>
      <c r="KD32">
        <v>-1.4944</v>
      </c>
      <c r="KE32">
        <v>4.6063000000000001</v>
      </c>
      <c r="KF32">
        <v>4.5789</v>
      </c>
      <c r="KG32">
        <v>1.5312999999999999</v>
      </c>
      <c r="KI32">
        <v>6.0949999999999998</v>
      </c>
      <c r="KJ32">
        <v>-14.841799999999999</v>
      </c>
      <c r="KK32">
        <v>17.6829</v>
      </c>
      <c r="KL32">
        <v>33.834000000000003</v>
      </c>
      <c r="KM32">
        <v>4.1581999999999999</v>
      </c>
      <c r="KN32">
        <v>-3.0821999999999998</v>
      </c>
      <c r="KO32">
        <v>14.455</v>
      </c>
      <c r="KP32">
        <v>28.4253</v>
      </c>
      <c r="KQ32">
        <v>9.5404</v>
      </c>
      <c r="KR32">
        <v>6.2275999999999998</v>
      </c>
      <c r="KT32">
        <v>-31.195900000000002</v>
      </c>
      <c r="KU32">
        <v>-11.998200000000001</v>
      </c>
      <c r="KV32">
        <v>1.1307</v>
      </c>
      <c r="KZ32">
        <v>15.450900000000001</v>
      </c>
      <c r="LA32">
        <v>0.41520000000000001</v>
      </c>
      <c r="LC32">
        <v>2.8997000000000002</v>
      </c>
      <c r="LD32">
        <v>7.7881</v>
      </c>
      <c r="LE32">
        <v>-49.502499999999998</v>
      </c>
      <c r="LF32">
        <v>-56.928400000000003</v>
      </c>
      <c r="LG32">
        <v>8.4497999999999998</v>
      </c>
      <c r="LH32">
        <v>10.923400000000001</v>
      </c>
      <c r="LJ32">
        <v>16.509</v>
      </c>
      <c r="LK32">
        <v>27.7315</v>
      </c>
      <c r="LL32">
        <v>10.922700000000001</v>
      </c>
      <c r="LM32">
        <v>18.962299999999999</v>
      </c>
      <c r="LO32">
        <v>1.0718000000000001</v>
      </c>
      <c r="LQ32">
        <v>1.0044999999999999</v>
      </c>
      <c r="LR32">
        <v>5.1201999999999996</v>
      </c>
      <c r="LS32">
        <v>8.3254999999999999</v>
      </c>
      <c r="LT32">
        <v>36.570799999999998</v>
      </c>
      <c r="LU32">
        <v>27.654900000000001</v>
      </c>
      <c r="LW32">
        <v>18.694700000000001</v>
      </c>
      <c r="LX32">
        <v>5.2427999999999999</v>
      </c>
      <c r="LY32">
        <v>20.142800000000001</v>
      </c>
      <c r="LZ32">
        <v>2.7698999999999998</v>
      </c>
      <c r="MA32">
        <v>-1.6017999999999999</v>
      </c>
      <c r="MB32">
        <v>12.8447</v>
      </c>
      <c r="MD32">
        <v>6.2220000000000004</v>
      </c>
      <c r="MF32">
        <v>4.2854000000000001</v>
      </c>
      <c r="MG32">
        <v>9.3047000000000004</v>
      </c>
      <c r="MI32">
        <v>12.446199999999999</v>
      </c>
      <c r="MK32">
        <v>5.7864000000000004</v>
      </c>
      <c r="ML32">
        <v>-10.505000000000001</v>
      </c>
      <c r="MM32">
        <v>18.369399999999999</v>
      </c>
      <c r="MN32">
        <v>-21.923100000000002</v>
      </c>
      <c r="MP32">
        <v>27.531099999999999</v>
      </c>
      <c r="MQ32">
        <v>-3.9266000000000001</v>
      </c>
      <c r="MR32">
        <v>8.8598999999999997</v>
      </c>
      <c r="MS32">
        <v>-18.3385</v>
      </c>
      <c r="MU32">
        <v>7.4093999999999998</v>
      </c>
      <c r="MV32">
        <v>5.6824000000000003</v>
      </c>
      <c r="MX32">
        <v>11.6973</v>
      </c>
      <c r="MY32">
        <v>9.8533000000000008</v>
      </c>
      <c r="MZ32">
        <v>-283.02710000000002</v>
      </c>
      <c r="NA32">
        <v>2.7854000000000001</v>
      </c>
      <c r="NB32">
        <v>5.8823999999999996</v>
      </c>
      <c r="NC32">
        <v>7.6444000000000001</v>
      </c>
      <c r="ND32">
        <v>8.0784000000000002</v>
      </c>
      <c r="NE32">
        <v>21.2134</v>
      </c>
      <c r="NF32">
        <v>-32.292299999999997</v>
      </c>
      <c r="NG32">
        <v>-69.908199999999994</v>
      </c>
      <c r="NH32">
        <v>8.4974000000000007</v>
      </c>
      <c r="NI32">
        <v>17.043700000000001</v>
      </c>
      <c r="NJ32">
        <v>-32.741100000000003</v>
      </c>
    </row>
    <row r="33" spans="1:374" x14ac:dyDescent="0.25">
      <c r="A33" s="2"/>
      <c r="C33">
        <v>0.2346</v>
      </c>
      <c r="E33">
        <v>11.8674</v>
      </c>
      <c r="F33">
        <v>0.19089999999999999</v>
      </c>
      <c r="G33">
        <v>-30.077500000000001</v>
      </c>
      <c r="H33">
        <v>30.008700000000001</v>
      </c>
      <c r="I33">
        <v>6.2394999999999996</v>
      </c>
      <c r="J33">
        <v>-4.1344000000000003</v>
      </c>
      <c r="K33">
        <v>4.3098000000000001</v>
      </c>
      <c r="L33">
        <v>5.9210000000000003</v>
      </c>
      <c r="M33">
        <v>23.665700000000001</v>
      </c>
      <c r="O33">
        <v>11.720800000000001</v>
      </c>
      <c r="P33">
        <v>13.5342</v>
      </c>
      <c r="Q33">
        <v>4.7149000000000001</v>
      </c>
      <c r="R33">
        <v>0.63859999999999995</v>
      </c>
      <c r="S33">
        <v>23.564299999999999</v>
      </c>
      <c r="T33">
        <v>32.963500000000003</v>
      </c>
      <c r="U33">
        <v>-25.414400000000001</v>
      </c>
      <c r="V33">
        <v>19.396000000000001</v>
      </c>
      <c r="W33">
        <v>26.297599999999999</v>
      </c>
      <c r="X33">
        <v>-38.402299999999997</v>
      </c>
      <c r="Z33">
        <v>11.108000000000001</v>
      </c>
      <c r="AA33">
        <v>-9.3389000000000006</v>
      </c>
      <c r="AB33">
        <v>-828.21169999999995</v>
      </c>
      <c r="AC33">
        <v>24.768699999999999</v>
      </c>
      <c r="AD33">
        <v>-4.9149000000000003</v>
      </c>
      <c r="AE33">
        <v>6.7519999999999998</v>
      </c>
      <c r="AF33">
        <v>-174.25839999999999</v>
      </c>
      <c r="AG33">
        <v>1.1118999999999999</v>
      </c>
      <c r="AI33">
        <v>-368.40910000000002</v>
      </c>
      <c r="AJ33">
        <v>-33.892400000000002</v>
      </c>
      <c r="AK33">
        <v>21.772200000000002</v>
      </c>
      <c r="AL33">
        <v>14.491400000000001</v>
      </c>
      <c r="AM33">
        <v>-16.3309</v>
      </c>
      <c r="AN33">
        <v>-22.771799999999999</v>
      </c>
      <c r="AO33">
        <v>1.8132999999999999</v>
      </c>
      <c r="AP33">
        <v>6.8993000000000002</v>
      </c>
      <c r="AQ33">
        <v>10.833399999999999</v>
      </c>
      <c r="AT33">
        <v>6.4089</v>
      </c>
      <c r="AU33">
        <v>21.250699999999998</v>
      </c>
      <c r="AV33">
        <v>-73.100800000000007</v>
      </c>
      <c r="AW33">
        <v>-8.6126000000000005</v>
      </c>
      <c r="AZ33">
        <v>0.68269999999999997</v>
      </c>
      <c r="BB33">
        <v>39.8553</v>
      </c>
      <c r="BC33">
        <v>10.3962</v>
      </c>
      <c r="BD33">
        <v>7.7155000000000005</v>
      </c>
      <c r="BE33">
        <v>2.1206</v>
      </c>
      <c r="BF33">
        <v>23.055299999999999</v>
      </c>
      <c r="BG33">
        <v>16.38</v>
      </c>
      <c r="BH33">
        <v>20.073599999999999</v>
      </c>
      <c r="BI33">
        <v>-14.901400000000001</v>
      </c>
      <c r="BJ33">
        <v>-13.454700000000001</v>
      </c>
      <c r="BK33">
        <v>-1.8553999999999999</v>
      </c>
      <c r="BL33">
        <v>12.6807</v>
      </c>
      <c r="BM33">
        <v>-0.54020000000000001</v>
      </c>
      <c r="BN33">
        <v>1.1453</v>
      </c>
      <c r="BO33">
        <v>25.198799999999999</v>
      </c>
      <c r="BP33">
        <v>16.369599999999998</v>
      </c>
      <c r="BQ33">
        <v>-17.165500000000002</v>
      </c>
      <c r="BR33">
        <v>17.554400000000001</v>
      </c>
      <c r="BS33">
        <v>-28.041399999999999</v>
      </c>
      <c r="BU33">
        <v>9.4591999999999992</v>
      </c>
      <c r="BV33">
        <v>17.2531</v>
      </c>
      <c r="BW33">
        <v>2.0266999999999999</v>
      </c>
      <c r="BX33">
        <v>5.0303000000000004</v>
      </c>
      <c r="BY33">
        <v>19.049499999999998</v>
      </c>
      <c r="BZ33">
        <v>11.1061</v>
      </c>
      <c r="CA33">
        <v>-4.5195999999999996</v>
      </c>
      <c r="CB33">
        <v>-21.6968</v>
      </c>
      <c r="CC33">
        <v>17.501100000000001</v>
      </c>
      <c r="CG33">
        <v>-26.539000000000001</v>
      </c>
      <c r="CH33">
        <v>-0.21959999999999999</v>
      </c>
      <c r="CI33">
        <v>5.3182999999999998</v>
      </c>
      <c r="CJ33">
        <v>-74.694299999999998</v>
      </c>
      <c r="CK33">
        <v>21.7408</v>
      </c>
      <c r="CL33">
        <v>4.9143999999999997</v>
      </c>
      <c r="CM33">
        <v>5.3632999999999997</v>
      </c>
      <c r="CN33">
        <v>-4.9256000000000002</v>
      </c>
      <c r="CO33">
        <v>2.7265999999999999</v>
      </c>
      <c r="CP33">
        <v>-1.8915</v>
      </c>
      <c r="CQ33">
        <v>4.8908000000000005</v>
      </c>
      <c r="CR33">
        <v>6.17</v>
      </c>
      <c r="CS33">
        <v>16.673200000000001</v>
      </c>
      <c r="CT33">
        <v>11.712300000000001</v>
      </c>
      <c r="CV33">
        <v>10.6433</v>
      </c>
      <c r="CW33">
        <v>16.6157</v>
      </c>
      <c r="CX33">
        <v>14.670299999999999</v>
      </c>
      <c r="CY33">
        <v>-6.0251999999999999</v>
      </c>
      <c r="CZ33">
        <v>-9.0144000000000002</v>
      </c>
      <c r="DA33">
        <v>2.4792000000000001</v>
      </c>
      <c r="DC33">
        <v>9.4565999999999999</v>
      </c>
      <c r="DD33">
        <v>23.410799999999998</v>
      </c>
      <c r="DE33">
        <v>-23.932400000000001</v>
      </c>
      <c r="DG33">
        <v>7.3047000000000004</v>
      </c>
      <c r="DH33">
        <v>-47.506999999999998</v>
      </c>
      <c r="DI33">
        <v>22.699300000000001</v>
      </c>
      <c r="DJ33">
        <v>-45.822800000000001</v>
      </c>
      <c r="DK33">
        <v>1.3352999999999999</v>
      </c>
      <c r="DL33">
        <v>-30.338999999999999</v>
      </c>
      <c r="DP33">
        <v>-72.176400000000001</v>
      </c>
      <c r="DR33">
        <v>-7.4139999999999997</v>
      </c>
      <c r="DS33">
        <v>14.572699999999999</v>
      </c>
      <c r="DT33">
        <v>4.7806999999999995</v>
      </c>
      <c r="DU33">
        <v>2.7065000000000001</v>
      </c>
      <c r="DW33">
        <v>-4.3870000000000005</v>
      </c>
      <c r="DX33">
        <v>20.9772</v>
      </c>
      <c r="DZ33">
        <v>5.258</v>
      </c>
      <c r="EA33">
        <v>2.8144</v>
      </c>
      <c r="EB33">
        <v>-3.5333999999999999</v>
      </c>
      <c r="ED33">
        <v>7.5106999999999999</v>
      </c>
      <c r="EE33">
        <v>19.382300000000001</v>
      </c>
      <c r="EG33">
        <v>23.4114</v>
      </c>
      <c r="EI33">
        <v>-6.4053000000000004</v>
      </c>
      <c r="EJ33">
        <v>31.1447</v>
      </c>
      <c r="EK33">
        <v>31.1447</v>
      </c>
      <c r="EM33">
        <v>9.7302</v>
      </c>
      <c r="EN33">
        <v>-7.2839</v>
      </c>
      <c r="EO33">
        <v>7.1238000000000001</v>
      </c>
      <c r="EP33">
        <v>3.3864999999999998</v>
      </c>
      <c r="EQ33">
        <v>11.6586</v>
      </c>
      <c r="ES33">
        <v>1.4283999999999999</v>
      </c>
      <c r="ET33">
        <v>-87.217600000000004</v>
      </c>
      <c r="EU33">
        <v>6.8406000000000002</v>
      </c>
      <c r="EV33">
        <v>-31.8674</v>
      </c>
      <c r="EW33">
        <v>-6.8135000000000003</v>
      </c>
      <c r="EX33">
        <v>10.713799999999999</v>
      </c>
      <c r="EY33">
        <v>5.0651000000000002</v>
      </c>
      <c r="EZ33">
        <v>-52.943399999999997</v>
      </c>
      <c r="FA33">
        <v>-2.4746999999999999</v>
      </c>
      <c r="FB33">
        <v>-1.8673</v>
      </c>
      <c r="FC33">
        <v>16.497699999999998</v>
      </c>
      <c r="FD33">
        <v>7.9455</v>
      </c>
      <c r="FF33">
        <v>-1.4359999999999999</v>
      </c>
      <c r="FG33">
        <v>0.57030000000000003</v>
      </c>
      <c r="FH33">
        <v>2.7816999999999998</v>
      </c>
      <c r="FI33">
        <v>18.069400000000002</v>
      </c>
      <c r="FJ33">
        <v>18.500800000000002</v>
      </c>
      <c r="FK33">
        <v>-11.2524</v>
      </c>
      <c r="FL33">
        <v>-8.1392000000000007</v>
      </c>
      <c r="FM33">
        <v>22.993300000000001</v>
      </c>
      <c r="FN33">
        <v>8.5307999999999993</v>
      </c>
      <c r="FO33">
        <v>41.033700000000003</v>
      </c>
      <c r="FP33">
        <v>25.9954</v>
      </c>
      <c r="FQ33">
        <v>-10.978</v>
      </c>
      <c r="FS33">
        <v>1.5728</v>
      </c>
      <c r="FT33">
        <v>1.5728</v>
      </c>
      <c r="FU33">
        <v>13.3596</v>
      </c>
      <c r="FV33">
        <v>3.4723999999999999</v>
      </c>
      <c r="FW33">
        <v>6.9059999999999997</v>
      </c>
      <c r="FX33">
        <v>1.1809000000000001</v>
      </c>
      <c r="FY33">
        <v>1.1809000000000001</v>
      </c>
      <c r="GA33">
        <v>-18.905200000000001</v>
      </c>
      <c r="GB33">
        <v>5.2351000000000001</v>
      </c>
      <c r="GC33">
        <v>29.5274</v>
      </c>
      <c r="GD33">
        <v>-0.67979999999999996</v>
      </c>
      <c r="GE33">
        <v>-9.3716000000000008</v>
      </c>
      <c r="GF33">
        <v>-57.636600000000001</v>
      </c>
      <c r="GG33">
        <v>12.8445</v>
      </c>
      <c r="GH33">
        <v>47.443600000000004</v>
      </c>
      <c r="GJ33">
        <v>14.8203</v>
      </c>
      <c r="GK33">
        <v>6.0114999999999998</v>
      </c>
      <c r="GL33">
        <v>5.5669000000000004</v>
      </c>
      <c r="GN33">
        <v>-14.237</v>
      </c>
      <c r="GR33">
        <v>-12.8072</v>
      </c>
      <c r="GS33">
        <v>15.254</v>
      </c>
      <c r="GT33">
        <v>6.9379999999999997</v>
      </c>
      <c r="GV33">
        <v>17.9377</v>
      </c>
      <c r="GW33">
        <v>23.1358</v>
      </c>
      <c r="GX33">
        <v>26.3095</v>
      </c>
      <c r="HB33">
        <v>24.035599999999999</v>
      </c>
      <c r="HC33">
        <v>5.1101999999999999</v>
      </c>
      <c r="HD33">
        <v>-74.750600000000006</v>
      </c>
      <c r="HF33">
        <v>17.995100000000001</v>
      </c>
      <c r="HG33">
        <v>32.195399999999999</v>
      </c>
      <c r="HH33">
        <v>-15.069599999999999</v>
      </c>
      <c r="HI33">
        <v>9.7416999999999998</v>
      </c>
      <c r="HJ33">
        <v>43.002499999999998</v>
      </c>
      <c r="HK33">
        <v>23.365200000000002</v>
      </c>
      <c r="HL33">
        <v>16.799800000000001</v>
      </c>
      <c r="HM33">
        <v>5.8078000000000003</v>
      </c>
      <c r="HO33">
        <v>21.191600000000001</v>
      </c>
      <c r="HP33">
        <v>33.110700000000001</v>
      </c>
      <c r="HQ33">
        <v>-29.452500000000001</v>
      </c>
      <c r="HR33">
        <v>-7.8899999999999998E-2</v>
      </c>
      <c r="HS33">
        <v>-4.4710000000000001</v>
      </c>
      <c r="HT33">
        <v>13.4816</v>
      </c>
      <c r="HU33">
        <v>7.2186000000000003</v>
      </c>
      <c r="HW33">
        <v>3.5615999999999999</v>
      </c>
      <c r="HX33">
        <v>-87.783900000000003</v>
      </c>
      <c r="HY33">
        <v>10.242900000000001</v>
      </c>
      <c r="HZ33">
        <v>22.3582</v>
      </c>
      <c r="IA33">
        <v>7.7374999999999998</v>
      </c>
      <c r="IB33">
        <v>45.242199999999997</v>
      </c>
      <c r="IC33">
        <v>19.755099999999999</v>
      </c>
      <c r="ID33">
        <v>-32.310600000000001</v>
      </c>
      <c r="IE33">
        <v>8.0679999999999996</v>
      </c>
      <c r="IF33">
        <v>4.6304999999999996</v>
      </c>
      <c r="IG33">
        <v>18.756599999999999</v>
      </c>
      <c r="IH33">
        <v>4.4568000000000003</v>
      </c>
      <c r="II33">
        <v>-17.147200000000002</v>
      </c>
      <c r="IJ33">
        <v>4.1245000000000003</v>
      </c>
      <c r="IK33">
        <v>-80.878200000000007</v>
      </c>
      <c r="IN33">
        <v>-12.192299999999999</v>
      </c>
      <c r="IO33">
        <v>-6.3042999999999996</v>
      </c>
      <c r="IP33">
        <v>-5.5471000000000004</v>
      </c>
      <c r="IQ33">
        <v>-2.633</v>
      </c>
      <c r="IS33">
        <v>13.132400000000001</v>
      </c>
      <c r="IT33">
        <v>5.3299000000000003</v>
      </c>
      <c r="IU33">
        <v>3.2847</v>
      </c>
      <c r="IV33">
        <v>-19.244499999999999</v>
      </c>
      <c r="IW33">
        <v>4.8352000000000004</v>
      </c>
      <c r="IX33">
        <v>-9.1698000000000004</v>
      </c>
      <c r="IY33">
        <v>14.613799999999999</v>
      </c>
      <c r="IZ33">
        <v>-106.5817</v>
      </c>
      <c r="JB33">
        <v>14.616099999999999</v>
      </c>
      <c r="JD33">
        <v>8.9463000000000008</v>
      </c>
      <c r="JE33">
        <v>1.1309</v>
      </c>
      <c r="JF33">
        <v>1.1309</v>
      </c>
      <c r="JH33">
        <v>17.793299999999999</v>
      </c>
      <c r="JI33">
        <v>33.634399999999999</v>
      </c>
      <c r="JJ33">
        <v>28.6615</v>
      </c>
      <c r="JK33">
        <v>-3.2147000000000001</v>
      </c>
      <c r="JN33">
        <v>-27.3171</v>
      </c>
      <c r="JO33">
        <v>14.411799999999999</v>
      </c>
      <c r="JP33">
        <v>-11.799300000000001</v>
      </c>
      <c r="JQ33">
        <v>-5.7084999999999999</v>
      </c>
      <c r="JR33">
        <v>5.2150999999999996</v>
      </c>
      <c r="JT33">
        <v>-3.8018000000000001</v>
      </c>
      <c r="JV33">
        <v>12.017300000000001</v>
      </c>
      <c r="JX33">
        <v>-0.82940000000000003</v>
      </c>
      <c r="JY33">
        <v>4.0812999999999997</v>
      </c>
      <c r="KC33">
        <v>1.6680999999999999</v>
      </c>
      <c r="KD33">
        <v>-7.0000000000000001E-3</v>
      </c>
      <c r="KE33">
        <v>1.0358000000000001</v>
      </c>
      <c r="KF33">
        <v>3.9473000000000003</v>
      </c>
      <c r="KG33">
        <v>15.087300000000001</v>
      </c>
      <c r="KI33">
        <v>-19.337499999999999</v>
      </c>
      <c r="KJ33">
        <v>-28.035</v>
      </c>
      <c r="KK33">
        <v>12.626799999999999</v>
      </c>
      <c r="KL33">
        <v>20.673100000000002</v>
      </c>
      <c r="KM33">
        <v>5.0178000000000003</v>
      </c>
      <c r="KN33">
        <v>-37.746499999999997</v>
      </c>
      <c r="KO33">
        <v>11.8436</v>
      </c>
      <c r="KP33">
        <v>36.8018</v>
      </c>
      <c r="KQ33">
        <v>7.5457999999999998</v>
      </c>
      <c r="KR33">
        <v>-1.6747000000000001</v>
      </c>
      <c r="KT33">
        <v>-35.453000000000003</v>
      </c>
      <c r="KU33">
        <v>-20.401900000000001</v>
      </c>
      <c r="KV33">
        <v>3.3593000000000002</v>
      </c>
      <c r="KZ33">
        <v>17.846599999999999</v>
      </c>
      <c r="LA33">
        <v>-32.911099999999998</v>
      </c>
      <c r="LC33">
        <v>0.49609999999999999</v>
      </c>
      <c r="LD33">
        <v>7.3117000000000001</v>
      </c>
      <c r="LE33">
        <v>-42.817500000000003</v>
      </c>
      <c r="LF33">
        <v>-47.040900000000001</v>
      </c>
      <c r="LG33">
        <v>4.4382999999999999</v>
      </c>
      <c r="LH33">
        <v>10.9399</v>
      </c>
      <c r="LJ33">
        <v>9.7881999999999998</v>
      </c>
      <c r="LK33">
        <v>26.697700000000001</v>
      </c>
      <c r="LL33">
        <v>7.5626999999999995</v>
      </c>
      <c r="LM33">
        <v>18.0457</v>
      </c>
      <c r="LO33">
        <v>-24.225999999999999</v>
      </c>
      <c r="LQ33">
        <v>0.8478</v>
      </c>
      <c r="LR33">
        <v>-8.0202000000000009</v>
      </c>
      <c r="LS33">
        <v>9.0940999999999992</v>
      </c>
      <c r="LT33">
        <v>30.939499999999999</v>
      </c>
      <c r="LU33">
        <v>23.627299999999998</v>
      </c>
      <c r="LW33">
        <v>18.721699999999998</v>
      </c>
      <c r="LX33">
        <v>5.0719000000000003</v>
      </c>
      <c r="LY33">
        <v>2.5097</v>
      </c>
      <c r="LZ33">
        <v>-2.9157000000000002</v>
      </c>
      <c r="MA33">
        <v>3.0903</v>
      </c>
      <c r="MB33">
        <v>24.7606</v>
      </c>
      <c r="MD33">
        <v>-0.43509999999999999</v>
      </c>
      <c r="MF33">
        <v>5.2525000000000004</v>
      </c>
      <c r="MG33">
        <v>8.0602999999999998</v>
      </c>
      <c r="MI33">
        <v>11.9495</v>
      </c>
      <c r="MK33">
        <v>7.1741999999999999</v>
      </c>
      <c r="ML33">
        <v>-0.73640000000000005</v>
      </c>
      <c r="MM33">
        <v>18.8202</v>
      </c>
      <c r="MN33">
        <v>-17.514399999999998</v>
      </c>
      <c r="MP33">
        <v>29.128900000000002</v>
      </c>
      <c r="MQ33">
        <v>2.8378999999999999</v>
      </c>
      <c r="MR33">
        <v>7.8997999999999999</v>
      </c>
      <c r="MS33">
        <v>5.0083000000000002</v>
      </c>
      <c r="MU33">
        <v>3.6294</v>
      </c>
      <c r="MV33">
        <v>3.6212999999999997</v>
      </c>
      <c r="MX33">
        <v>8.5136000000000003</v>
      </c>
      <c r="MY33">
        <v>4.1909999999999998</v>
      </c>
      <c r="MZ33">
        <v>-348.27280000000002</v>
      </c>
      <c r="NA33">
        <v>3.0518000000000001</v>
      </c>
      <c r="NB33">
        <v>3.1320000000000001</v>
      </c>
      <c r="NC33">
        <v>5.7832999999999997</v>
      </c>
      <c r="ND33">
        <v>7.7561</v>
      </c>
      <c r="NE33">
        <v>21.8581</v>
      </c>
      <c r="NF33">
        <v>-14.270899999999999</v>
      </c>
      <c r="NG33">
        <v>-12.262</v>
      </c>
      <c r="NH33">
        <v>10.8932</v>
      </c>
      <c r="NI33">
        <v>16.260000000000002</v>
      </c>
      <c r="NJ33">
        <v>-55.517600000000002</v>
      </c>
    </row>
    <row r="34" spans="1:374" x14ac:dyDescent="0.25">
      <c r="A34" s="2"/>
      <c r="C34">
        <v>5.3221999999999996</v>
      </c>
      <c r="E34">
        <v>5.8701999999999996</v>
      </c>
      <c r="F34">
        <v>6.9962999999999997</v>
      </c>
      <c r="G34">
        <v>-5.6932</v>
      </c>
      <c r="H34">
        <v>24.194800000000001</v>
      </c>
      <c r="I34">
        <v>1.0670999999999999</v>
      </c>
      <c r="J34">
        <v>-4.6573000000000002</v>
      </c>
      <c r="K34">
        <v>-0.29849999999999999</v>
      </c>
      <c r="M34">
        <v>23.011299999999999</v>
      </c>
      <c r="O34">
        <v>16.127700000000001</v>
      </c>
      <c r="P34">
        <v>11.528</v>
      </c>
      <c r="Q34">
        <v>2.9415</v>
      </c>
      <c r="R34">
        <v>-1.6360000000000001</v>
      </c>
      <c r="S34">
        <v>24.155000000000001</v>
      </c>
      <c r="T34">
        <v>30.5273</v>
      </c>
      <c r="V34">
        <v>18.690899999999999</v>
      </c>
      <c r="W34">
        <v>24.275700000000001</v>
      </c>
      <c r="X34">
        <v>-13.1372</v>
      </c>
      <c r="Z34">
        <v>11.2296</v>
      </c>
      <c r="AA34">
        <v>-11.0037</v>
      </c>
      <c r="AB34">
        <v>-645.75919999999996</v>
      </c>
      <c r="AC34">
        <v>10.8805</v>
      </c>
      <c r="AD34">
        <v>30.745000000000001</v>
      </c>
      <c r="AE34">
        <v>3.7875000000000001</v>
      </c>
      <c r="AF34">
        <v>28.869800000000001</v>
      </c>
      <c r="AG34">
        <v>3.7256999999999998</v>
      </c>
      <c r="AI34">
        <v>-208.75630000000001</v>
      </c>
      <c r="AJ34">
        <v>-38.890900000000002</v>
      </c>
      <c r="AK34">
        <v>19.937100000000001</v>
      </c>
      <c r="AL34">
        <v>25.5228</v>
      </c>
      <c r="AM34">
        <v>6.1265000000000001</v>
      </c>
      <c r="AN34">
        <v>-10.2241</v>
      </c>
      <c r="AO34">
        <v>-1.0746</v>
      </c>
      <c r="AP34">
        <v>9.9154</v>
      </c>
      <c r="AQ34">
        <v>3.2250999999999999</v>
      </c>
      <c r="AT34">
        <v>6.3631000000000002</v>
      </c>
      <c r="AU34">
        <v>16.8247</v>
      </c>
      <c r="AV34">
        <v>1.4165000000000001</v>
      </c>
      <c r="AW34">
        <v>-8.5296000000000003</v>
      </c>
      <c r="AZ34">
        <v>0.96819999999999995</v>
      </c>
      <c r="BB34">
        <v>35.692399999999999</v>
      </c>
      <c r="BC34">
        <v>9.1622000000000003</v>
      </c>
      <c r="BD34">
        <v>9.5677000000000003</v>
      </c>
      <c r="BE34">
        <v>4.2865000000000002</v>
      </c>
      <c r="BF34">
        <v>25.1707</v>
      </c>
      <c r="BG34">
        <v>6.4089</v>
      </c>
      <c r="BH34">
        <v>18.454799999999999</v>
      </c>
      <c r="BI34">
        <v>-36.470999999999997</v>
      </c>
      <c r="BJ34">
        <v>-16.5654</v>
      </c>
      <c r="BK34">
        <v>-5.1700999999999997</v>
      </c>
      <c r="BL34">
        <v>12.079499999999999</v>
      </c>
      <c r="BM34">
        <v>-10.6653</v>
      </c>
      <c r="BN34">
        <v>1.1066</v>
      </c>
      <c r="BO34">
        <v>24.7913</v>
      </c>
      <c r="BP34">
        <v>12.7986</v>
      </c>
      <c r="BQ34">
        <v>-17.1523</v>
      </c>
      <c r="BR34">
        <v>18.163699999999999</v>
      </c>
      <c r="BS34">
        <v>-38.840200000000003</v>
      </c>
      <c r="BU34">
        <v>13.199</v>
      </c>
      <c r="BV34">
        <v>14.2012</v>
      </c>
      <c r="BW34">
        <v>2.1974</v>
      </c>
      <c r="BX34">
        <v>10.1304</v>
      </c>
      <c r="BY34">
        <v>20.264299999999999</v>
      </c>
      <c r="BZ34">
        <v>10.5932</v>
      </c>
      <c r="CA34">
        <v>-17.085699999999999</v>
      </c>
      <c r="CB34">
        <v>-24.606200000000001</v>
      </c>
      <c r="CC34">
        <v>18.598800000000001</v>
      </c>
      <c r="CG34">
        <v>-4.0205000000000002</v>
      </c>
      <c r="CH34">
        <v>-1.7577</v>
      </c>
      <c r="CI34">
        <v>4.7321999999999997</v>
      </c>
      <c r="CJ34">
        <v>-49.797499999999999</v>
      </c>
      <c r="CK34">
        <v>20.8215</v>
      </c>
      <c r="CL34">
        <v>1.9077</v>
      </c>
      <c r="CM34">
        <v>7.9320000000000004</v>
      </c>
      <c r="CN34">
        <v>0.58630000000000004</v>
      </c>
      <c r="CO34">
        <v>-7.1085000000000003</v>
      </c>
      <c r="CP34">
        <v>-1.9897</v>
      </c>
      <c r="CQ34">
        <v>-7.9493</v>
      </c>
      <c r="CR34">
        <v>7.6109999999999998</v>
      </c>
      <c r="CS34">
        <v>13.140599999999999</v>
      </c>
      <c r="CT34">
        <v>10.9999</v>
      </c>
      <c r="CV34">
        <v>5.1586999999999996</v>
      </c>
      <c r="CW34">
        <v>25.117000000000001</v>
      </c>
      <c r="CX34">
        <v>15.1065</v>
      </c>
      <c r="CY34">
        <v>-4.8445</v>
      </c>
      <c r="CZ34">
        <v>-13.057399999999999</v>
      </c>
      <c r="DA34">
        <v>-2.5625</v>
      </c>
      <c r="DC34">
        <v>1.1273</v>
      </c>
      <c r="DD34">
        <v>24.817</v>
      </c>
      <c r="DE34">
        <v>-16.860600000000002</v>
      </c>
      <c r="DG34">
        <v>6.4770000000000003</v>
      </c>
      <c r="DH34">
        <v>-35.138100000000001</v>
      </c>
      <c r="DI34">
        <v>-9.6113999999999997</v>
      </c>
      <c r="DJ34">
        <v>-11.093</v>
      </c>
      <c r="DK34">
        <v>-2.6556999999999999</v>
      </c>
      <c r="DL34">
        <v>-34.602800000000002</v>
      </c>
      <c r="DP34">
        <v>-39.795400000000001</v>
      </c>
      <c r="DR34">
        <v>-4.8037999999999998</v>
      </c>
      <c r="DS34">
        <v>13.3218</v>
      </c>
      <c r="DT34">
        <v>12.2134</v>
      </c>
      <c r="DU34">
        <v>12.548299999999999</v>
      </c>
      <c r="DW34">
        <v>-5.1022999999999996</v>
      </c>
      <c r="DX34">
        <v>20.108899999999998</v>
      </c>
      <c r="DZ34">
        <v>5.6383999999999999</v>
      </c>
      <c r="EA34">
        <v>-5.2130999999999998</v>
      </c>
      <c r="EB34">
        <v>-13.824400000000001</v>
      </c>
      <c r="ED34">
        <v>7.1995000000000005</v>
      </c>
      <c r="EE34">
        <v>18.75</v>
      </c>
      <c r="EG34">
        <v>16.869900000000001</v>
      </c>
      <c r="EI34">
        <v>-6.0071000000000003</v>
      </c>
      <c r="EJ34">
        <v>28.528400000000001</v>
      </c>
      <c r="EK34">
        <v>28.528400000000001</v>
      </c>
      <c r="EM34">
        <v>15.6449</v>
      </c>
      <c r="EN34">
        <v>-12.451700000000001</v>
      </c>
      <c r="EO34">
        <v>0.53249999999999997</v>
      </c>
      <c r="EP34">
        <v>-1.1225000000000001</v>
      </c>
      <c r="EQ34">
        <v>10.9155</v>
      </c>
      <c r="ES34">
        <v>-0.70550000000000002</v>
      </c>
      <c r="ET34">
        <v>-1.3479999999999999</v>
      </c>
      <c r="EU34">
        <v>-1.2713000000000001</v>
      </c>
      <c r="EV34">
        <v>-60.617400000000004</v>
      </c>
      <c r="EW34">
        <v>-7.4974999999999996</v>
      </c>
      <c r="EX34">
        <v>8.0446000000000009</v>
      </c>
      <c r="EY34">
        <v>-5.9706000000000001</v>
      </c>
      <c r="EZ34">
        <v>-111.679</v>
      </c>
      <c r="FA34">
        <v>-2.8928000000000003</v>
      </c>
      <c r="FB34">
        <v>-4.0353000000000003</v>
      </c>
      <c r="FC34">
        <v>19.769500000000001</v>
      </c>
      <c r="FD34">
        <v>5.9042000000000003</v>
      </c>
      <c r="FF34">
        <v>1.2626999999999999</v>
      </c>
      <c r="FG34">
        <v>-43.260199999999998</v>
      </c>
      <c r="FH34">
        <v>0.94840000000000002</v>
      </c>
      <c r="FI34">
        <v>19.698799999999999</v>
      </c>
      <c r="FJ34">
        <v>17.122299999999999</v>
      </c>
      <c r="FK34">
        <v>51.510100000000001</v>
      </c>
      <c r="FL34">
        <v>-7.0125000000000002</v>
      </c>
      <c r="FM34">
        <v>26.47</v>
      </c>
      <c r="FN34">
        <v>2.2858999999999998</v>
      </c>
      <c r="FO34">
        <v>40.3262</v>
      </c>
      <c r="FP34">
        <v>24.141100000000002</v>
      </c>
      <c r="FQ34">
        <v>-5.7229999999999999</v>
      </c>
      <c r="FS34">
        <v>0.77680000000000005</v>
      </c>
      <c r="FT34">
        <v>0.77680000000000005</v>
      </c>
      <c r="FU34">
        <v>3.113</v>
      </c>
      <c r="FV34">
        <v>2.2747999999999999</v>
      </c>
      <c r="FW34">
        <v>6.3651999999999997</v>
      </c>
      <c r="FX34">
        <v>1.5295999999999998</v>
      </c>
      <c r="FY34">
        <v>1.5295999999999998</v>
      </c>
      <c r="GA34">
        <v>-24.546800000000001</v>
      </c>
      <c r="GB34">
        <v>-1.966</v>
      </c>
      <c r="GC34">
        <v>29.060700000000001</v>
      </c>
      <c r="GD34">
        <v>-7.9302999999999999</v>
      </c>
      <c r="GE34">
        <v>-8.0626999999999995</v>
      </c>
      <c r="GF34">
        <v>-17.942599999999999</v>
      </c>
      <c r="GG34">
        <v>12.512</v>
      </c>
      <c r="GH34">
        <v>47.172499999999999</v>
      </c>
      <c r="GJ34">
        <v>10.3887</v>
      </c>
      <c r="GK34">
        <v>6.3452000000000002</v>
      </c>
      <c r="GL34">
        <v>10.7849</v>
      </c>
      <c r="GN34">
        <v>-25.549399999999999</v>
      </c>
      <c r="GR34">
        <v>11.446</v>
      </c>
      <c r="GS34">
        <v>9.3132000000000001</v>
      </c>
      <c r="GT34">
        <v>4.0928000000000004</v>
      </c>
      <c r="GV34">
        <v>8.5944000000000003</v>
      </c>
      <c r="GW34">
        <v>18.102599999999999</v>
      </c>
      <c r="GX34">
        <v>29.412500000000001</v>
      </c>
      <c r="HB34">
        <v>14.790900000000001</v>
      </c>
      <c r="HC34">
        <v>4.5960999999999999</v>
      </c>
      <c r="HD34">
        <v>-63.997700000000002</v>
      </c>
      <c r="HF34">
        <v>17.901199999999999</v>
      </c>
      <c r="HG34">
        <v>33.035200000000003</v>
      </c>
      <c r="HH34">
        <v>-2.3826000000000001</v>
      </c>
      <c r="HI34">
        <v>3.3597000000000001</v>
      </c>
      <c r="HJ34">
        <v>29.833200000000001</v>
      </c>
      <c r="HK34">
        <v>22.529299999999999</v>
      </c>
      <c r="HL34">
        <v>24.8935</v>
      </c>
      <c r="HM34">
        <v>-16.185600000000001</v>
      </c>
      <c r="HO34">
        <v>13.896100000000001</v>
      </c>
      <c r="HP34">
        <v>31.9876</v>
      </c>
      <c r="HQ34">
        <v>-66.464799999999997</v>
      </c>
      <c r="HR34">
        <v>0.3705</v>
      </c>
      <c r="HS34">
        <v>3.7591000000000001</v>
      </c>
      <c r="HT34">
        <v>12.876899999999999</v>
      </c>
      <c r="HU34">
        <v>7.2312000000000003</v>
      </c>
      <c r="HW34">
        <v>9.4170999999999996</v>
      </c>
      <c r="HX34">
        <v>1.8062</v>
      </c>
      <c r="HY34">
        <v>6.6182999999999996</v>
      </c>
      <c r="HZ34">
        <v>6.7149000000000001</v>
      </c>
      <c r="IA34">
        <v>4.4009999999999998</v>
      </c>
      <c r="IB34">
        <v>46.608699999999999</v>
      </c>
      <c r="IC34">
        <v>16.729800000000001</v>
      </c>
      <c r="ID34">
        <v>-46.198</v>
      </c>
      <c r="IE34">
        <v>7.2548000000000004</v>
      </c>
      <c r="IF34">
        <v>-2.3224</v>
      </c>
      <c r="IG34">
        <v>16.755700000000001</v>
      </c>
      <c r="IH34">
        <v>-2.9748000000000001</v>
      </c>
      <c r="II34">
        <v>-24.347799999999999</v>
      </c>
      <c r="IJ34">
        <v>3.5834999999999999</v>
      </c>
      <c r="IK34">
        <v>-186.30170000000001</v>
      </c>
      <c r="IN34">
        <v>-3.8699999999999998E-2</v>
      </c>
      <c r="IO34">
        <v>-10.9611</v>
      </c>
      <c r="IP34">
        <v>22.1036</v>
      </c>
      <c r="IQ34">
        <v>-0.65090000000000003</v>
      </c>
      <c r="IS34">
        <v>11.129099999999999</v>
      </c>
      <c r="IT34">
        <v>2.7566000000000002</v>
      </c>
      <c r="IU34">
        <v>6.7748999999999997</v>
      </c>
      <c r="IV34">
        <v>-40.227699999999999</v>
      </c>
      <c r="IW34">
        <v>3.0735000000000001</v>
      </c>
      <c r="IX34">
        <v>-14.433999999999999</v>
      </c>
      <c r="IY34">
        <v>14.343400000000001</v>
      </c>
      <c r="IZ34">
        <v>-159.27959999999999</v>
      </c>
      <c r="JB34">
        <v>9.4356000000000009</v>
      </c>
      <c r="JD34">
        <v>9.3201999999999998</v>
      </c>
      <c r="JE34">
        <v>-5.3174000000000001</v>
      </c>
      <c r="JF34">
        <v>-5.3174000000000001</v>
      </c>
      <c r="JH34">
        <v>19.517199999999999</v>
      </c>
      <c r="JI34">
        <v>33.6785</v>
      </c>
      <c r="JJ34">
        <v>29.096499999999999</v>
      </c>
      <c r="JK34">
        <v>-19.062200000000001</v>
      </c>
      <c r="JN34">
        <v>-96.747799999999998</v>
      </c>
      <c r="JO34">
        <v>10.8241</v>
      </c>
      <c r="JP34">
        <v>-10.8073</v>
      </c>
      <c r="JQ34">
        <v>-8.8933</v>
      </c>
      <c r="JR34">
        <v>3.5392999999999999</v>
      </c>
      <c r="JT34">
        <v>-5.4097</v>
      </c>
      <c r="JV34">
        <v>12.8962</v>
      </c>
      <c r="JX34">
        <v>8.3316999999999997</v>
      </c>
      <c r="JY34">
        <v>3.8401999999999998</v>
      </c>
      <c r="KC34">
        <v>-1.6539000000000001</v>
      </c>
      <c r="KD34">
        <v>0.77470000000000006</v>
      </c>
      <c r="KE34">
        <v>-0.15579999999999999</v>
      </c>
      <c r="KF34">
        <v>3.4996</v>
      </c>
      <c r="KG34">
        <v>14.3689</v>
      </c>
      <c r="KI34">
        <v>-10.310499999999999</v>
      </c>
      <c r="KJ34">
        <v>-201.0881</v>
      </c>
      <c r="KK34">
        <v>8.3660999999999994</v>
      </c>
      <c r="KL34">
        <v>14.549099999999999</v>
      </c>
      <c r="KM34">
        <v>3.8096999999999999</v>
      </c>
      <c r="KN34">
        <v>-24.8171</v>
      </c>
      <c r="KO34">
        <v>2.5623</v>
      </c>
      <c r="KP34">
        <v>32.527299999999997</v>
      </c>
      <c r="KQ34">
        <v>7.2321</v>
      </c>
      <c r="KR34">
        <v>12.514900000000001</v>
      </c>
      <c r="KT34">
        <v>-52.944299999999998</v>
      </c>
      <c r="KU34">
        <v>-14.5124</v>
      </c>
      <c r="KV34">
        <v>0.53069999999999995</v>
      </c>
      <c r="KZ34">
        <v>16.204499999999999</v>
      </c>
      <c r="LA34">
        <v>-11.819699999999999</v>
      </c>
      <c r="LC34">
        <v>5.0004999999999997</v>
      </c>
      <c r="LD34">
        <v>5.8309999999999995</v>
      </c>
      <c r="LE34">
        <v>-71.192899999999995</v>
      </c>
      <c r="LF34">
        <v>-69.633600000000001</v>
      </c>
      <c r="LG34">
        <v>8.0802999999999994</v>
      </c>
      <c r="LH34">
        <v>9.4121000000000006</v>
      </c>
      <c r="LJ34">
        <v>9.8322000000000003</v>
      </c>
      <c r="LK34">
        <v>25.448899999999998</v>
      </c>
      <c r="LL34">
        <v>12.7499</v>
      </c>
      <c r="LM34">
        <v>21.992599999999999</v>
      </c>
      <c r="LO34">
        <v>-20.341100000000001</v>
      </c>
      <c r="LQ34">
        <v>0.70520000000000005</v>
      </c>
      <c r="LR34">
        <v>5.0030999999999999</v>
      </c>
      <c r="LS34">
        <v>8.9703999999999997</v>
      </c>
      <c r="LT34">
        <v>37.612900000000003</v>
      </c>
      <c r="LU34">
        <v>21.309899999999999</v>
      </c>
      <c r="LW34">
        <v>17.7927</v>
      </c>
      <c r="LX34">
        <v>2.5750999999999999</v>
      </c>
      <c r="LY34">
        <v>8.4403000000000006</v>
      </c>
      <c r="LZ34">
        <v>-6.8085000000000004</v>
      </c>
      <c r="MA34">
        <v>-3.9500999999999999</v>
      </c>
      <c r="MB34">
        <v>28.6005</v>
      </c>
      <c r="MD34">
        <v>4.5179999999999998</v>
      </c>
      <c r="MF34">
        <v>3.5468000000000002</v>
      </c>
      <c r="MG34">
        <v>10.058999999999999</v>
      </c>
      <c r="MI34">
        <v>14.433199999999999</v>
      </c>
      <c r="MK34">
        <v>7.1260000000000003</v>
      </c>
      <c r="ML34">
        <v>-16.318300000000001</v>
      </c>
      <c r="MM34">
        <v>17.038</v>
      </c>
      <c r="MN34">
        <v>11.3843</v>
      </c>
      <c r="MP34">
        <v>26.025400000000001</v>
      </c>
      <c r="MQ34">
        <v>1.7526000000000002</v>
      </c>
      <c r="MR34">
        <v>8.8951999999999991</v>
      </c>
      <c r="MS34">
        <v>-3.4426000000000001</v>
      </c>
      <c r="MU34">
        <v>7.2393999999999998</v>
      </c>
      <c r="MV34">
        <v>2.7648000000000001</v>
      </c>
      <c r="MY34">
        <v>3.4622000000000002</v>
      </c>
      <c r="MZ34">
        <v>-396.9237</v>
      </c>
      <c r="NA34">
        <v>3.0091999999999999</v>
      </c>
      <c r="NB34">
        <v>4.2377000000000002</v>
      </c>
      <c r="NC34">
        <v>8.1560000000000006</v>
      </c>
      <c r="ND34">
        <v>5.8681000000000001</v>
      </c>
      <c r="NE34">
        <v>17.8947</v>
      </c>
      <c r="NF34">
        <v>-18.482700000000001</v>
      </c>
      <c r="NG34">
        <v>-11.8843</v>
      </c>
      <c r="NH34">
        <v>10.110200000000001</v>
      </c>
      <c r="NI34">
        <v>17.828499999999998</v>
      </c>
      <c r="NJ34">
        <v>-29.051400000000001</v>
      </c>
    </row>
    <row r="35" spans="1:374" x14ac:dyDescent="0.25">
      <c r="A35" s="2"/>
      <c r="C35">
        <v>2.88</v>
      </c>
      <c r="E35">
        <v>16.766300000000001</v>
      </c>
      <c r="F35">
        <v>14.537100000000001</v>
      </c>
      <c r="G35">
        <v>-24.2197</v>
      </c>
      <c r="H35">
        <v>22.533899999999999</v>
      </c>
      <c r="I35">
        <v>2.5099999999999998</v>
      </c>
      <c r="J35">
        <v>1.6616</v>
      </c>
      <c r="K35">
        <v>1.2781</v>
      </c>
      <c r="M35">
        <v>24.586600000000001</v>
      </c>
      <c r="O35">
        <v>13.795500000000001</v>
      </c>
      <c r="P35">
        <v>14.6851</v>
      </c>
      <c r="Q35">
        <v>0.58189999999999997</v>
      </c>
      <c r="R35">
        <v>-1.0071000000000001</v>
      </c>
      <c r="S35">
        <v>27.880700000000001</v>
      </c>
      <c r="T35">
        <v>23.4481</v>
      </c>
      <c r="V35">
        <v>18.601700000000001</v>
      </c>
      <c r="W35">
        <v>23.986999999999998</v>
      </c>
      <c r="X35">
        <v>-9.2807999999999993</v>
      </c>
      <c r="Z35">
        <v>12.9321</v>
      </c>
      <c r="AB35">
        <v>-56105.78</v>
      </c>
      <c r="AC35">
        <v>26.2485</v>
      </c>
      <c r="AD35">
        <v>-79.003100000000003</v>
      </c>
      <c r="AE35">
        <v>6.4492000000000003</v>
      </c>
      <c r="AF35">
        <v>-8.0045999999999999</v>
      </c>
      <c r="AG35">
        <v>2.4883000000000002</v>
      </c>
      <c r="AI35">
        <v>-449.80040000000002</v>
      </c>
      <c r="AJ35">
        <v>-47.541499999999999</v>
      </c>
      <c r="AK35">
        <v>24.065100000000001</v>
      </c>
      <c r="AL35">
        <v>19.628699999999998</v>
      </c>
      <c r="AN35">
        <v>6.8072999999999997</v>
      </c>
      <c r="AO35">
        <v>6.6848000000000001</v>
      </c>
      <c r="AP35">
        <v>9.2410999999999994</v>
      </c>
      <c r="AQ35">
        <v>10.7332</v>
      </c>
      <c r="AT35">
        <v>7.5784000000000002</v>
      </c>
      <c r="AU35">
        <v>25.0121</v>
      </c>
      <c r="AV35">
        <v>-5.8761000000000001</v>
      </c>
      <c r="AW35">
        <v>-10.802300000000001</v>
      </c>
      <c r="AZ35">
        <v>3.4106000000000001</v>
      </c>
      <c r="BB35">
        <v>38.264600000000002</v>
      </c>
      <c r="BC35">
        <v>23.231100000000001</v>
      </c>
      <c r="BD35">
        <v>8.1496999999999993</v>
      </c>
      <c r="BE35">
        <v>6.907</v>
      </c>
      <c r="BF35">
        <v>8.7561999999999998</v>
      </c>
      <c r="BG35">
        <v>14.8712</v>
      </c>
      <c r="BH35">
        <v>12.5723</v>
      </c>
      <c r="BI35">
        <v>2.9986000000000002</v>
      </c>
      <c r="BJ35">
        <v>-2.7927999999999997</v>
      </c>
      <c r="BL35">
        <v>13.231199999999999</v>
      </c>
      <c r="BM35">
        <v>-5.2317999999999998</v>
      </c>
      <c r="BN35">
        <v>6.0556000000000001</v>
      </c>
      <c r="BO35">
        <v>25.2637</v>
      </c>
      <c r="BP35">
        <v>19.516100000000002</v>
      </c>
      <c r="BQ35">
        <v>-19.854399999999998</v>
      </c>
      <c r="BR35">
        <v>17.9893</v>
      </c>
      <c r="BS35">
        <v>-18.892099999999999</v>
      </c>
      <c r="BU35">
        <v>11.0801</v>
      </c>
      <c r="BV35">
        <v>22.622800000000002</v>
      </c>
      <c r="BW35">
        <v>1.5996999999999999</v>
      </c>
      <c r="BX35">
        <v>13.562200000000001</v>
      </c>
      <c r="BY35">
        <v>20.917000000000002</v>
      </c>
      <c r="BZ35">
        <v>8.6182999999999996</v>
      </c>
      <c r="CA35">
        <v>-19.4175</v>
      </c>
      <c r="CC35">
        <v>22.448799999999999</v>
      </c>
      <c r="CG35">
        <v>9.0334000000000003</v>
      </c>
      <c r="CH35">
        <v>5.7599999999999998E-2</v>
      </c>
      <c r="CI35">
        <v>5.9222000000000001</v>
      </c>
      <c r="CJ35">
        <v>-35.191400000000002</v>
      </c>
      <c r="CK35">
        <v>20.640899999999998</v>
      </c>
      <c r="CL35">
        <v>8.3101000000000003</v>
      </c>
      <c r="CM35">
        <v>12.489800000000001</v>
      </c>
      <c r="CN35">
        <v>3.9205999999999999</v>
      </c>
      <c r="CO35">
        <v>-15.045299999999999</v>
      </c>
      <c r="CP35">
        <v>4.9492000000000003</v>
      </c>
      <c r="CQ35">
        <v>-7.2975000000000003</v>
      </c>
      <c r="CR35">
        <v>1.5582</v>
      </c>
      <c r="CS35">
        <v>14.016999999999999</v>
      </c>
      <c r="CT35">
        <v>10.2963</v>
      </c>
      <c r="CW35">
        <v>21.706199999999999</v>
      </c>
      <c r="CX35">
        <v>17.1065</v>
      </c>
      <c r="CY35">
        <v>-6.2342000000000004</v>
      </c>
      <c r="CZ35">
        <v>-16.307600000000001</v>
      </c>
      <c r="DA35">
        <v>-7.9661999999999997</v>
      </c>
      <c r="DC35">
        <v>8.8590999999999998</v>
      </c>
      <c r="DD35">
        <v>23.7012</v>
      </c>
      <c r="DE35">
        <v>-56.4114</v>
      </c>
      <c r="DG35">
        <v>10.4694</v>
      </c>
      <c r="DH35">
        <v>-13.7075</v>
      </c>
      <c r="DI35">
        <v>19.745799999999999</v>
      </c>
      <c r="DJ35">
        <v>16.783799999999999</v>
      </c>
      <c r="DK35">
        <v>7.1618000000000004</v>
      </c>
      <c r="DL35">
        <v>-35.3767</v>
      </c>
      <c r="DR35">
        <v>-8.8408999999999995</v>
      </c>
      <c r="DS35">
        <v>-0.97150000000000003</v>
      </c>
      <c r="DT35">
        <v>3.3105000000000002</v>
      </c>
      <c r="DU35">
        <v>7.8228</v>
      </c>
      <c r="DW35">
        <v>-4.3118999999999996</v>
      </c>
      <c r="DX35">
        <v>22.572700000000001</v>
      </c>
      <c r="DZ35">
        <v>6.8849999999999998</v>
      </c>
      <c r="EA35">
        <v>16.401800000000001</v>
      </c>
      <c r="EB35">
        <v>3.6421000000000001</v>
      </c>
      <c r="ED35">
        <v>17.1572</v>
      </c>
      <c r="EE35">
        <v>17.248899999999999</v>
      </c>
      <c r="EG35">
        <v>19.697400000000002</v>
      </c>
      <c r="EJ35">
        <v>33.330199999999998</v>
      </c>
      <c r="EK35">
        <v>33.330199999999998</v>
      </c>
      <c r="EN35">
        <v>-5.4916</v>
      </c>
      <c r="EO35">
        <v>4.4480000000000004</v>
      </c>
      <c r="EP35">
        <v>10.9618</v>
      </c>
      <c r="EQ35">
        <v>6.1475</v>
      </c>
      <c r="ES35">
        <v>-0.27300000000000002</v>
      </c>
      <c r="ET35">
        <v>4.7412000000000001</v>
      </c>
      <c r="EU35">
        <v>5.6963999999999997</v>
      </c>
      <c r="EV35">
        <v>-22.128</v>
      </c>
      <c r="EW35">
        <v>-8.5130999999999997</v>
      </c>
      <c r="EX35">
        <v>13.298299999999999</v>
      </c>
      <c r="EY35">
        <v>-11.6526</v>
      </c>
      <c r="EZ35">
        <v>-87.167500000000004</v>
      </c>
      <c r="FA35">
        <v>-2.1703000000000001</v>
      </c>
      <c r="FB35">
        <v>-3.0735000000000001</v>
      </c>
      <c r="FC35">
        <v>20.115500000000001</v>
      </c>
      <c r="FD35">
        <v>5.5019999999999998</v>
      </c>
      <c r="FF35">
        <v>3.5061999999999998</v>
      </c>
      <c r="FG35">
        <v>-0.82479999999999998</v>
      </c>
      <c r="FH35">
        <v>2.0573000000000001</v>
      </c>
      <c r="FI35">
        <v>20.421199999999999</v>
      </c>
      <c r="FJ35">
        <v>23.211400000000001</v>
      </c>
      <c r="FK35">
        <v>28.786999999999999</v>
      </c>
      <c r="FL35">
        <v>-15.9399</v>
      </c>
      <c r="FN35">
        <v>10.1129</v>
      </c>
      <c r="FO35">
        <v>33.396000000000001</v>
      </c>
      <c r="FP35">
        <v>23.689299999999999</v>
      </c>
      <c r="FQ35">
        <v>-4.2314999999999996</v>
      </c>
      <c r="FS35">
        <v>1.3472</v>
      </c>
      <c r="FT35">
        <v>1.3472</v>
      </c>
      <c r="FU35">
        <v>3.9630000000000001</v>
      </c>
      <c r="FV35">
        <v>1.4990999999999999</v>
      </c>
      <c r="FW35">
        <v>6.4241999999999999</v>
      </c>
      <c r="FX35">
        <v>3.2673999999999999</v>
      </c>
      <c r="FY35">
        <v>3.2673999999999999</v>
      </c>
      <c r="GA35">
        <v>-28.058399999999999</v>
      </c>
      <c r="GB35">
        <v>-2.9725999999999999</v>
      </c>
      <c r="GC35">
        <v>30.708100000000002</v>
      </c>
      <c r="GD35">
        <v>-3.7561999999999998</v>
      </c>
      <c r="GE35">
        <v>-4.7515999999999998</v>
      </c>
      <c r="GF35">
        <v>-9.7357999999999993</v>
      </c>
      <c r="GG35">
        <v>11.802099999999999</v>
      </c>
      <c r="GH35">
        <v>48.5276</v>
      </c>
      <c r="GJ35">
        <v>14.029500000000001</v>
      </c>
      <c r="GK35">
        <v>5.8471000000000002</v>
      </c>
      <c r="GL35">
        <v>15.1244</v>
      </c>
      <c r="GN35">
        <v>-11.2873</v>
      </c>
      <c r="GR35">
        <v>-1.2556</v>
      </c>
      <c r="GS35">
        <v>11.0307</v>
      </c>
      <c r="GT35">
        <v>-6.4534000000000002</v>
      </c>
      <c r="GV35">
        <v>9.1753999999999998</v>
      </c>
      <c r="GW35">
        <v>25.499099999999999</v>
      </c>
      <c r="GX35">
        <v>30.368500000000001</v>
      </c>
      <c r="HB35">
        <v>23.161200000000001</v>
      </c>
      <c r="HC35">
        <v>22.756</v>
      </c>
      <c r="HD35">
        <v>-112.60939999999999</v>
      </c>
      <c r="HF35">
        <v>19.113900000000001</v>
      </c>
      <c r="HG35">
        <v>32.462400000000002</v>
      </c>
      <c r="HH35">
        <v>7.1894999999999998</v>
      </c>
      <c r="HI35">
        <v>14.5724</v>
      </c>
      <c r="HJ35">
        <v>45.763300000000001</v>
      </c>
      <c r="HK35">
        <v>34.529000000000003</v>
      </c>
      <c r="HL35">
        <v>-1.3249</v>
      </c>
      <c r="HM35">
        <v>-20.339500000000001</v>
      </c>
      <c r="HO35">
        <v>16.578299999999999</v>
      </c>
      <c r="HQ35">
        <v>-4.4919000000000002</v>
      </c>
      <c r="HR35">
        <v>-2.0537000000000001</v>
      </c>
      <c r="HS35">
        <v>3.9504000000000001</v>
      </c>
      <c r="HT35">
        <v>15.771599999999999</v>
      </c>
      <c r="HU35">
        <v>6.9832999999999998</v>
      </c>
      <c r="HW35">
        <v>9.9326000000000008</v>
      </c>
      <c r="HX35">
        <v>7.5579000000000001</v>
      </c>
      <c r="HY35">
        <v>7.2077999999999998</v>
      </c>
      <c r="HZ35">
        <v>5.2230999999999996</v>
      </c>
      <c r="IA35">
        <v>8.9070999999999998</v>
      </c>
      <c r="IB35">
        <v>42.4315</v>
      </c>
      <c r="IC35">
        <v>15.760400000000001</v>
      </c>
      <c r="ID35">
        <v>-31.716000000000001</v>
      </c>
      <c r="IE35">
        <v>8.6942000000000004</v>
      </c>
      <c r="IF35">
        <v>0.25380000000000003</v>
      </c>
      <c r="IG35">
        <v>21.165299999999998</v>
      </c>
      <c r="IH35">
        <v>-7.4379</v>
      </c>
      <c r="II35">
        <v>-19.707000000000001</v>
      </c>
      <c r="IJ35">
        <v>3.6219000000000001</v>
      </c>
      <c r="IK35">
        <v>-131.29679999999999</v>
      </c>
      <c r="IN35">
        <v>-5.0570000000000004</v>
      </c>
      <c r="IO35">
        <v>-21.500599999999999</v>
      </c>
      <c r="IP35">
        <v>17.980899999999998</v>
      </c>
      <c r="IQ35">
        <v>-6.1418999999999997</v>
      </c>
      <c r="IS35">
        <v>10.4269</v>
      </c>
      <c r="IT35">
        <v>5.5347</v>
      </c>
      <c r="IU35">
        <v>8.0230999999999995</v>
      </c>
      <c r="IV35">
        <v>-32.860599999999998</v>
      </c>
      <c r="IW35">
        <v>5.0701999999999998</v>
      </c>
      <c r="IX35">
        <v>-13.166600000000001</v>
      </c>
      <c r="IY35">
        <v>3.0958999999999999</v>
      </c>
      <c r="IZ35">
        <v>-440.92129999999997</v>
      </c>
      <c r="JB35">
        <v>10.7204</v>
      </c>
      <c r="JD35">
        <v>10.407999999999999</v>
      </c>
      <c r="JE35">
        <v>7.8870000000000005</v>
      </c>
      <c r="JF35">
        <v>7.8870000000000005</v>
      </c>
      <c r="JH35">
        <v>27.971399999999999</v>
      </c>
      <c r="JI35">
        <v>28.529</v>
      </c>
      <c r="JJ35">
        <v>32.743699999999997</v>
      </c>
      <c r="JK35">
        <v>-15.464700000000001</v>
      </c>
      <c r="JN35">
        <v>-46.707099999999997</v>
      </c>
      <c r="JO35">
        <v>16.694500000000001</v>
      </c>
      <c r="JP35">
        <v>-16.159500000000001</v>
      </c>
      <c r="JQ35">
        <v>-1.2412000000000001</v>
      </c>
      <c r="JR35">
        <v>4.1154000000000002</v>
      </c>
      <c r="JT35">
        <v>-6.9672000000000001</v>
      </c>
      <c r="JV35">
        <v>11.7959</v>
      </c>
      <c r="JX35">
        <v>11.2102</v>
      </c>
      <c r="JY35">
        <v>-10.4922</v>
      </c>
      <c r="KC35">
        <v>16.975200000000001</v>
      </c>
      <c r="KD35">
        <v>2.2221000000000002</v>
      </c>
      <c r="KE35">
        <v>0.95809999999999995</v>
      </c>
      <c r="KF35">
        <v>3.3517000000000001</v>
      </c>
      <c r="KG35">
        <v>8.6416000000000004</v>
      </c>
      <c r="KI35">
        <v>-12.4947</v>
      </c>
      <c r="KJ35">
        <v>-90.355199999999996</v>
      </c>
      <c r="KK35">
        <v>0.63319999999999999</v>
      </c>
      <c r="KL35">
        <v>14.800800000000001</v>
      </c>
      <c r="KM35">
        <v>1.7568999999999999</v>
      </c>
      <c r="KN35">
        <v>-1.3408</v>
      </c>
      <c r="KO35">
        <v>-5.0450999999999997</v>
      </c>
      <c r="KP35">
        <v>5.1224999999999996</v>
      </c>
      <c r="KQ35">
        <v>10.375999999999999</v>
      </c>
      <c r="KR35">
        <v>24.2164</v>
      </c>
      <c r="KT35">
        <v>-41.721899999999998</v>
      </c>
      <c r="KU35">
        <v>15.1153</v>
      </c>
      <c r="KV35">
        <v>4.2230999999999996</v>
      </c>
      <c r="KZ35">
        <v>17.282599999999999</v>
      </c>
      <c r="LA35">
        <v>8.0380000000000003</v>
      </c>
      <c r="LC35">
        <v>12.7179</v>
      </c>
      <c r="LD35">
        <v>6.5350999999999999</v>
      </c>
      <c r="LE35">
        <v>-31.5244</v>
      </c>
      <c r="LF35">
        <v>-11.3283</v>
      </c>
      <c r="LG35">
        <v>6.5209000000000001</v>
      </c>
      <c r="LH35">
        <v>12.0861</v>
      </c>
      <c r="LJ35">
        <v>15.122199999999999</v>
      </c>
      <c r="LK35">
        <v>29.880500000000001</v>
      </c>
      <c r="LL35">
        <v>8.8157999999999994</v>
      </c>
      <c r="LM35">
        <v>19.5853</v>
      </c>
      <c r="LO35">
        <v>-7.6924000000000001</v>
      </c>
      <c r="LQ35">
        <v>1.0706</v>
      </c>
      <c r="LR35">
        <v>3.7610999999999999</v>
      </c>
      <c r="LS35">
        <v>8.7566000000000006</v>
      </c>
      <c r="LT35">
        <v>41.450800000000001</v>
      </c>
      <c r="LU35">
        <v>22.119499999999999</v>
      </c>
      <c r="LW35">
        <v>20.808</v>
      </c>
      <c r="LX35">
        <v>4.3911999999999995</v>
      </c>
      <c r="LY35">
        <v>9.2070000000000007</v>
      </c>
      <c r="LZ35">
        <v>-3.4129</v>
      </c>
      <c r="MA35">
        <v>6.6441999999999997</v>
      </c>
      <c r="MB35">
        <v>37.877400000000002</v>
      </c>
      <c r="MD35">
        <v>5.2304000000000004</v>
      </c>
      <c r="MF35">
        <v>2.3250999999999999</v>
      </c>
      <c r="MG35">
        <v>8.1120999999999999</v>
      </c>
      <c r="MI35">
        <v>13.6168</v>
      </c>
      <c r="MK35">
        <v>7.7343000000000002</v>
      </c>
      <c r="ML35">
        <v>-32.894800000000004</v>
      </c>
      <c r="MM35">
        <v>17.271699999999999</v>
      </c>
      <c r="MN35">
        <v>2.7564000000000002</v>
      </c>
      <c r="MP35">
        <v>27.766100000000002</v>
      </c>
      <c r="MQ35">
        <v>8.3184000000000005</v>
      </c>
      <c r="MR35">
        <v>9.7036999999999995</v>
      </c>
      <c r="MS35">
        <v>4.8635999999999999</v>
      </c>
      <c r="MU35">
        <v>6.5814000000000004</v>
      </c>
      <c r="MV35">
        <v>4.3533999999999997</v>
      </c>
      <c r="MY35">
        <v>3.4575</v>
      </c>
      <c r="MZ35">
        <v>-560.39260000000002</v>
      </c>
      <c r="NA35">
        <v>2.6776999999999997</v>
      </c>
      <c r="NB35">
        <v>6.8677000000000001</v>
      </c>
      <c r="NC35">
        <v>8.5434000000000001</v>
      </c>
      <c r="ND35">
        <v>6.0304000000000002</v>
      </c>
      <c r="NE35">
        <v>18.235099999999999</v>
      </c>
      <c r="NF35">
        <v>-18.560500000000001</v>
      </c>
      <c r="NG35">
        <v>-8.1940000000000008</v>
      </c>
      <c r="NH35">
        <v>18.081399999999999</v>
      </c>
      <c r="NI35">
        <v>18.228400000000001</v>
      </c>
      <c r="NJ35">
        <v>-61.201300000000003</v>
      </c>
    </row>
    <row r="36" spans="1:374" x14ac:dyDescent="0.25">
      <c r="A36" s="2"/>
      <c r="C36">
        <v>18.309699999999999</v>
      </c>
      <c r="E36">
        <v>11.3878</v>
      </c>
      <c r="F36">
        <v>12.0192</v>
      </c>
      <c r="G36">
        <v>-8.4595000000000002</v>
      </c>
      <c r="H36">
        <v>23.872800000000002</v>
      </c>
      <c r="I36">
        <v>0.8327</v>
      </c>
      <c r="J36">
        <v>-7.1497000000000002</v>
      </c>
      <c r="K36">
        <v>0.31690000000000002</v>
      </c>
      <c r="M36">
        <v>25.294799999999999</v>
      </c>
      <c r="O36">
        <v>8.7317999999999998</v>
      </c>
      <c r="P36">
        <v>13.9581</v>
      </c>
      <c r="Q36">
        <v>5.2880000000000003</v>
      </c>
      <c r="R36">
        <v>-3.7368000000000001</v>
      </c>
      <c r="S36">
        <v>20.205400000000001</v>
      </c>
      <c r="T36">
        <v>18.333600000000001</v>
      </c>
      <c r="V36">
        <v>12.569800000000001</v>
      </c>
      <c r="W36">
        <v>25.267900000000001</v>
      </c>
      <c r="X36">
        <v>-3.3064999999999998</v>
      </c>
      <c r="Z36">
        <v>11.1312</v>
      </c>
      <c r="AB36">
        <v>-11100.029399999999</v>
      </c>
      <c r="AC36">
        <v>2.2037</v>
      </c>
      <c r="AD36">
        <v>-4.7300000000000002E-2</v>
      </c>
      <c r="AE36">
        <v>3.9119000000000002</v>
      </c>
      <c r="AF36">
        <v>-60.756500000000003</v>
      </c>
      <c r="AG36">
        <v>6.0617999999999999</v>
      </c>
      <c r="AI36">
        <v>-561.60820000000001</v>
      </c>
      <c r="AJ36">
        <v>-34.910699999999999</v>
      </c>
      <c r="AK36">
        <v>15.0175</v>
      </c>
      <c r="AL36">
        <v>16.7882</v>
      </c>
      <c r="AN36">
        <v>10.176600000000001</v>
      </c>
      <c r="AO36">
        <v>9.1876999999999995</v>
      </c>
      <c r="AP36">
        <v>3.5545999999999998</v>
      </c>
      <c r="AQ36">
        <v>11.4818</v>
      </c>
      <c r="AT36">
        <v>8.6633999999999993</v>
      </c>
      <c r="AU36">
        <v>27.2285</v>
      </c>
      <c r="AV36">
        <v>-9.6981999999999999</v>
      </c>
      <c r="AW36">
        <v>-9.7058</v>
      </c>
      <c r="AZ36">
        <v>-0.48330000000000001</v>
      </c>
      <c r="BB36">
        <v>28.546199999999999</v>
      </c>
      <c r="BC36">
        <v>2.9388999999999998</v>
      </c>
      <c r="BD36">
        <v>6.9763999999999999</v>
      </c>
      <c r="BE36">
        <v>13.0328</v>
      </c>
      <c r="BF36">
        <v>13.0739</v>
      </c>
      <c r="BG36">
        <v>13.267099999999999</v>
      </c>
      <c r="BH36">
        <v>23.9998</v>
      </c>
      <c r="BI36">
        <v>4.8034999999999997</v>
      </c>
      <c r="BJ36">
        <v>-18.720199999999998</v>
      </c>
      <c r="BL36">
        <v>12.7013</v>
      </c>
      <c r="BM36">
        <v>-5.0930999999999997</v>
      </c>
      <c r="BN36">
        <v>11.774800000000001</v>
      </c>
      <c r="BO36">
        <v>25.659800000000001</v>
      </c>
      <c r="BP36">
        <v>16.579699999999999</v>
      </c>
      <c r="BQ36">
        <v>-28.0471</v>
      </c>
      <c r="BR36">
        <v>18.214600000000001</v>
      </c>
      <c r="BS36">
        <v>-45.629100000000001</v>
      </c>
      <c r="BU36">
        <v>10.4755</v>
      </c>
      <c r="BV36">
        <v>18.175000000000001</v>
      </c>
      <c r="BW36">
        <v>2.5739000000000001</v>
      </c>
      <c r="BX36">
        <v>8.8199000000000005</v>
      </c>
      <c r="BY36">
        <v>15.434200000000001</v>
      </c>
      <c r="BZ36">
        <v>9.5594999999999999</v>
      </c>
      <c r="CA36">
        <v>-32.1629</v>
      </c>
      <c r="CC36">
        <v>17.9864</v>
      </c>
      <c r="CG36">
        <v>-22.5825</v>
      </c>
      <c r="CH36">
        <v>3.5646</v>
      </c>
      <c r="CI36">
        <v>5.6913999999999998</v>
      </c>
      <c r="CJ36">
        <v>-31.605599999999999</v>
      </c>
      <c r="CK36">
        <v>22.963899999999999</v>
      </c>
      <c r="CL36">
        <v>0.15870000000000001</v>
      </c>
      <c r="CM36">
        <v>4.0025000000000004</v>
      </c>
      <c r="CN36">
        <v>3.1053999999999999</v>
      </c>
      <c r="CO36">
        <v>9.3606999999999996</v>
      </c>
      <c r="CP36">
        <v>3.2164999999999999</v>
      </c>
      <c r="CQ36">
        <v>-1.1492</v>
      </c>
      <c r="CR36">
        <v>-9.3988999999999994</v>
      </c>
      <c r="CS36">
        <v>5.1940999999999997</v>
      </c>
      <c r="CT36">
        <v>13.109400000000001</v>
      </c>
      <c r="CW36">
        <v>19.333100000000002</v>
      </c>
      <c r="CX36">
        <v>18.2879</v>
      </c>
      <c r="CY36">
        <v>-1.9571000000000001</v>
      </c>
      <c r="CZ36">
        <v>-16.3658</v>
      </c>
      <c r="DA36">
        <v>10.6708</v>
      </c>
      <c r="DC36">
        <v>5.9238</v>
      </c>
      <c r="DD36">
        <v>25</v>
      </c>
      <c r="DE36">
        <v>-59.07</v>
      </c>
      <c r="DG36">
        <v>9.6881000000000004</v>
      </c>
      <c r="DH36">
        <v>-20.506399999999999</v>
      </c>
      <c r="DI36">
        <v>23.319600000000001</v>
      </c>
      <c r="DJ36">
        <v>2.2959000000000001</v>
      </c>
      <c r="DK36">
        <v>3.5489000000000002</v>
      </c>
      <c r="DL36">
        <v>-30.370999999999999</v>
      </c>
      <c r="DR36">
        <v>-14.7143</v>
      </c>
      <c r="DS36">
        <v>17.975000000000001</v>
      </c>
      <c r="DT36">
        <v>1.9788999999999999</v>
      </c>
      <c r="DU36">
        <v>-6.8567999999999998</v>
      </c>
      <c r="DW36">
        <v>-6.7702999999999998</v>
      </c>
      <c r="DX36">
        <v>21.088999999999999</v>
      </c>
      <c r="DZ36">
        <v>7.6978</v>
      </c>
      <c r="EA36">
        <v>-13.330400000000001</v>
      </c>
      <c r="EB36">
        <v>4.4782999999999999</v>
      </c>
      <c r="EE36">
        <v>18.759699999999999</v>
      </c>
      <c r="EG36">
        <v>18.462700000000002</v>
      </c>
      <c r="EJ36">
        <v>33.0867</v>
      </c>
      <c r="EK36">
        <v>33.0867</v>
      </c>
      <c r="EO36">
        <v>4.4546000000000001</v>
      </c>
      <c r="EP36">
        <v>3.9359000000000002</v>
      </c>
      <c r="EQ36">
        <v>13.302899999999999</v>
      </c>
      <c r="ES36">
        <v>2.1989999999999998</v>
      </c>
      <c r="ET36">
        <v>-49.080599999999997</v>
      </c>
      <c r="EU36">
        <v>4.3087</v>
      </c>
      <c r="EV36">
        <v>-42.277799999999999</v>
      </c>
      <c r="EW36">
        <v>-7.1471</v>
      </c>
      <c r="EX36">
        <v>10.782999999999999</v>
      </c>
      <c r="EY36">
        <v>-17.288499999999999</v>
      </c>
      <c r="EZ36">
        <v>-50.469000000000001</v>
      </c>
      <c r="FA36">
        <v>-1.5571999999999999</v>
      </c>
      <c r="FB36">
        <v>-2.125</v>
      </c>
      <c r="FC36">
        <v>16.935600000000001</v>
      </c>
      <c r="FD36">
        <v>7.5873999999999997</v>
      </c>
      <c r="FF36">
        <v>0.4425</v>
      </c>
      <c r="FG36">
        <v>-0.32219999999999999</v>
      </c>
      <c r="FH36">
        <v>8.5449000000000002</v>
      </c>
      <c r="FI36">
        <v>22.197900000000001</v>
      </c>
      <c r="FJ36">
        <v>16.677299999999999</v>
      </c>
      <c r="FK36">
        <v>-27.572900000000001</v>
      </c>
      <c r="FL36">
        <v>-9.0501000000000005</v>
      </c>
      <c r="FN36">
        <v>8.8640000000000008</v>
      </c>
      <c r="FO36">
        <v>34.361899999999999</v>
      </c>
      <c r="FP36">
        <v>21.856400000000001</v>
      </c>
      <c r="FQ36">
        <v>-9.8711000000000002</v>
      </c>
      <c r="FS36">
        <v>1.7798</v>
      </c>
      <c r="FT36">
        <v>1.7798</v>
      </c>
      <c r="FU36">
        <v>2.6511</v>
      </c>
      <c r="FV36">
        <v>3.2732000000000001</v>
      </c>
      <c r="FW36">
        <v>6.5903</v>
      </c>
      <c r="FX36">
        <v>2.7429000000000001</v>
      </c>
      <c r="FY36">
        <v>2.7429000000000001</v>
      </c>
      <c r="GA36">
        <v>-10.988</v>
      </c>
      <c r="GB36">
        <v>0.30580000000000002</v>
      </c>
      <c r="GC36">
        <v>32.236499999999999</v>
      </c>
      <c r="GD36">
        <v>-5.1303000000000001</v>
      </c>
      <c r="GE36">
        <v>-4.8490000000000002</v>
      </c>
      <c r="GF36">
        <v>-10.8317</v>
      </c>
      <c r="GG36">
        <v>12.1821</v>
      </c>
      <c r="GH36">
        <v>50.269399999999997</v>
      </c>
      <c r="GJ36">
        <v>14.3307</v>
      </c>
      <c r="GK36">
        <v>0.64180000000000004</v>
      </c>
      <c r="GL36">
        <v>10.393000000000001</v>
      </c>
      <c r="GN36">
        <v>-35.637900000000002</v>
      </c>
      <c r="GR36">
        <v>-6.4058999999999999</v>
      </c>
      <c r="GS36">
        <v>12.280100000000001</v>
      </c>
      <c r="GT36">
        <v>5.6241000000000003</v>
      </c>
      <c r="GV36">
        <v>3.7850000000000001</v>
      </c>
      <c r="GW36">
        <v>3.2084000000000001</v>
      </c>
      <c r="GX36">
        <v>31.116499999999998</v>
      </c>
      <c r="HC36">
        <v>2.6139000000000001</v>
      </c>
      <c r="HD36">
        <v>-78.644999999999996</v>
      </c>
      <c r="HF36">
        <v>24.655000000000001</v>
      </c>
      <c r="HG36">
        <v>34.0976</v>
      </c>
      <c r="HH36">
        <v>3.8604000000000003</v>
      </c>
      <c r="HI36">
        <v>14.209099999999999</v>
      </c>
      <c r="HJ36">
        <v>27.683</v>
      </c>
      <c r="HK36">
        <v>29.816500000000001</v>
      </c>
      <c r="HL36">
        <v>17.604600000000001</v>
      </c>
      <c r="HM36">
        <v>-11.999499999999999</v>
      </c>
      <c r="HO36">
        <v>18.708500000000001</v>
      </c>
      <c r="HQ36">
        <v>-37.196599999999997</v>
      </c>
      <c r="HR36">
        <v>-2.4708000000000001</v>
      </c>
      <c r="HS36">
        <v>2.6282000000000001</v>
      </c>
      <c r="HT36">
        <v>13.6318</v>
      </c>
      <c r="HU36">
        <v>6.1590999999999996</v>
      </c>
      <c r="HW36">
        <v>10.952299999999999</v>
      </c>
      <c r="HY36">
        <v>10.3429</v>
      </c>
      <c r="HZ36">
        <v>-2.7214999999999998</v>
      </c>
      <c r="IA36">
        <v>4.34</v>
      </c>
      <c r="IB36">
        <v>37.615299999999998</v>
      </c>
      <c r="IC36">
        <v>14.3331</v>
      </c>
      <c r="ID36">
        <v>-30.474699999999999</v>
      </c>
      <c r="IE36">
        <v>7.0747999999999998</v>
      </c>
      <c r="IF36">
        <v>8.0809999999999995</v>
      </c>
      <c r="IG36">
        <v>20.955100000000002</v>
      </c>
      <c r="IH36">
        <v>-7.7131999999999996</v>
      </c>
      <c r="II36">
        <v>-29.110399999999998</v>
      </c>
      <c r="IJ36">
        <v>9.2388999999999992</v>
      </c>
      <c r="IK36">
        <v>-98.072000000000003</v>
      </c>
      <c r="IN36">
        <v>21.462700000000002</v>
      </c>
      <c r="IO36">
        <v>-1.9262999999999999</v>
      </c>
      <c r="IP36">
        <v>10.916399999999999</v>
      </c>
      <c r="IQ36">
        <v>-10.822900000000001</v>
      </c>
      <c r="IS36">
        <v>10.927</v>
      </c>
      <c r="IT36">
        <v>2.2545999999999999</v>
      </c>
      <c r="IU36">
        <v>13.8765</v>
      </c>
      <c r="IV36">
        <v>-24.3659</v>
      </c>
      <c r="IW36">
        <v>6.1790000000000003</v>
      </c>
      <c r="IX36">
        <v>-4.0167000000000002</v>
      </c>
      <c r="IY36">
        <v>2.6528999999999998</v>
      </c>
      <c r="IZ36">
        <v>-3556.2417999999998</v>
      </c>
      <c r="JB36">
        <v>7.7572999999999999</v>
      </c>
      <c r="JD36">
        <v>11.186</v>
      </c>
      <c r="JE36">
        <v>2.2050000000000001</v>
      </c>
      <c r="JF36">
        <v>2.2050000000000001</v>
      </c>
      <c r="JH36">
        <v>26.993500000000001</v>
      </c>
      <c r="JI36">
        <v>34.067</v>
      </c>
      <c r="JJ36">
        <v>34.814100000000003</v>
      </c>
      <c r="JK36">
        <v>-20.6053</v>
      </c>
      <c r="JN36">
        <v>-37.171399999999998</v>
      </c>
      <c r="JO36">
        <v>23.2837</v>
      </c>
      <c r="JP36">
        <v>-1.9858</v>
      </c>
      <c r="JQ36">
        <v>-4.3204000000000002</v>
      </c>
      <c r="JR36">
        <v>4.4683999999999999</v>
      </c>
      <c r="JT36">
        <v>-4.9745999999999997</v>
      </c>
      <c r="JV36">
        <v>11.439500000000001</v>
      </c>
      <c r="JX36">
        <v>5.2709999999999999</v>
      </c>
      <c r="JY36">
        <v>-11.150399999999999</v>
      </c>
      <c r="KC36">
        <v>17.078700000000001</v>
      </c>
      <c r="KD36">
        <v>0.44819999999999999</v>
      </c>
      <c r="KE36">
        <v>-2.2370999999999999</v>
      </c>
      <c r="KF36">
        <v>4.3362999999999996</v>
      </c>
      <c r="KG36">
        <v>11.784800000000001</v>
      </c>
      <c r="KI36">
        <v>-5.4314</v>
      </c>
      <c r="KJ36">
        <v>-209.279</v>
      </c>
      <c r="KK36">
        <v>7.7584999999999997</v>
      </c>
      <c r="KL36">
        <v>10.7643</v>
      </c>
      <c r="KM36">
        <v>3.9175</v>
      </c>
      <c r="KN36">
        <v>-0.13550000000000001</v>
      </c>
      <c r="KO36">
        <v>1.3604000000000001</v>
      </c>
      <c r="KP36">
        <v>19.480499999999999</v>
      </c>
      <c r="KQ36">
        <v>-29.1416</v>
      </c>
      <c r="KR36">
        <v>14.4382</v>
      </c>
      <c r="KT36">
        <v>-8.6265999999999998</v>
      </c>
      <c r="KU36">
        <v>8.5297999999999998</v>
      </c>
      <c r="KV36">
        <v>2.6753999999999998</v>
      </c>
      <c r="KZ36">
        <v>14.0771</v>
      </c>
      <c r="LA36">
        <v>-8.2647999999999993</v>
      </c>
      <c r="LC36">
        <v>9.8580000000000005</v>
      </c>
      <c r="LD36">
        <v>8.968</v>
      </c>
      <c r="LE36">
        <v>-36.615900000000003</v>
      </c>
      <c r="LF36">
        <v>-29.153300000000002</v>
      </c>
      <c r="LG36">
        <v>5.3521000000000001</v>
      </c>
      <c r="LH36">
        <v>11.632099999999999</v>
      </c>
      <c r="LJ36">
        <v>9.8622999999999994</v>
      </c>
      <c r="LK36">
        <v>23.089500000000001</v>
      </c>
      <c r="LL36">
        <v>2.4479000000000002</v>
      </c>
      <c r="LM36">
        <v>19.541399999999999</v>
      </c>
      <c r="LO36">
        <v>-5.0397999999999996</v>
      </c>
      <c r="LQ36">
        <v>0.7036</v>
      </c>
      <c r="LR36">
        <v>5.1477000000000004</v>
      </c>
      <c r="LS36">
        <v>7.3972999999999995</v>
      </c>
      <c r="LT36">
        <v>71.382599999999996</v>
      </c>
      <c r="LU36">
        <v>24.727499999999999</v>
      </c>
      <c r="LW36">
        <v>20.361499999999999</v>
      </c>
      <c r="LX36">
        <v>3.2524000000000002</v>
      </c>
      <c r="LY36">
        <v>21.861699999999999</v>
      </c>
      <c r="LZ36">
        <v>-10.9878</v>
      </c>
      <c r="MA36">
        <v>10.1663</v>
      </c>
      <c r="MB36">
        <v>43.456800000000001</v>
      </c>
      <c r="MD36">
        <v>6.9718</v>
      </c>
      <c r="MF36">
        <v>4.4702999999999999</v>
      </c>
      <c r="MG36">
        <v>19.8324</v>
      </c>
      <c r="MI36">
        <v>10.1271</v>
      </c>
      <c r="MK36">
        <v>7.7355</v>
      </c>
      <c r="ML36">
        <v>-10.511699999999999</v>
      </c>
      <c r="MM36">
        <v>16.881900000000002</v>
      </c>
      <c r="MN36">
        <v>4.5545999999999998</v>
      </c>
      <c r="MP36">
        <v>26.599699999999999</v>
      </c>
      <c r="MQ36">
        <v>5.1784999999999997</v>
      </c>
      <c r="MS36">
        <v>6.1464999999999996</v>
      </c>
      <c r="MU36">
        <v>7.4630999999999998</v>
      </c>
      <c r="MV36">
        <v>4.4245999999999999</v>
      </c>
      <c r="MY36">
        <v>100</v>
      </c>
      <c r="MZ36">
        <v>-533.8827</v>
      </c>
      <c r="NA36">
        <v>2.6109999999999998</v>
      </c>
      <c r="NB36">
        <v>5.5902000000000003</v>
      </c>
      <c r="NC36">
        <v>7.8323</v>
      </c>
      <c r="ND36">
        <v>6.0686</v>
      </c>
      <c r="NE36">
        <v>19.940100000000001</v>
      </c>
      <c r="NF36">
        <v>-8.2910000000000004</v>
      </c>
      <c r="NG36">
        <v>-7.1326000000000001</v>
      </c>
      <c r="NH36">
        <v>12.803699999999999</v>
      </c>
      <c r="NI36">
        <v>19.912400000000002</v>
      </c>
      <c r="NJ36">
        <v>-114.1189</v>
      </c>
    </row>
    <row r="37" spans="1:374" x14ac:dyDescent="0.25">
      <c r="A37" s="2"/>
      <c r="C37">
        <v>23.601600000000001</v>
      </c>
      <c r="E37">
        <v>7.4292999999999996</v>
      </c>
      <c r="F37">
        <v>10.785399999999999</v>
      </c>
      <c r="G37">
        <v>4.8048999999999999</v>
      </c>
      <c r="H37">
        <v>18.2774</v>
      </c>
      <c r="I37">
        <v>1.3998999999999999</v>
      </c>
      <c r="J37">
        <v>-2.4424000000000001</v>
      </c>
      <c r="K37">
        <v>-5.6302000000000003</v>
      </c>
      <c r="M37">
        <v>23.978400000000001</v>
      </c>
      <c r="O37">
        <v>8.2949000000000002</v>
      </c>
      <c r="P37">
        <v>14.57</v>
      </c>
      <c r="Q37">
        <v>3.0712999999999999</v>
      </c>
      <c r="R37">
        <v>-7.4337</v>
      </c>
      <c r="S37">
        <v>23.262799999999999</v>
      </c>
      <c r="T37">
        <v>21.831199999999999</v>
      </c>
      <c r="V37">
        <v>12.9519</v>
      </c>
      <c r="W37">
        <v>26.662099999999999</v>
      </c>
      <c r="X37">
        <v>-4.0113000000000003</v>
      </c>
      <c r="Z37">
        <v>10.2186</v>
      </c>
      <c r="AC37">
        <v>9.6684999999999999</v>
      </c>
      <c r="AD37">
        <v>-47.579000000000001</v>
      </c>
      <c r="AE37">
        <v>6.2544000000000004</v>
      </c>
      <c r="AF37">
        <v>-13.330299999999999</v>
      </c>
      <c r="AG37">
        <v>2.3755999999999999</v>
      </c>
      <c r="AI37">
        <v>-176.11269999999999</v>
      </c>
      <c r="AJ37">
        <v>-31.313300000000002</v>
      </c>
      <c r="AK37">
        <v>22.709099999999999</v>
      </c>
      <c r="AL37">
        <v>10.9198</v>
      </c>
      <c r="AN37">
        <v>-34.843400000000003</v>
      </c>
      <c r="AO37">
        <v>5.2159000000000004</v>
      </c>
      <c r="AP37">
        <v>-16.0792</v>
      </c>
      <c r="AQ37">
        <v>9.2460000000000004</v>
      </c>
      <c r="AT37">
        <v>6.1355000000000004</v>
      </c>
      <c r="AU37">
        <v>25.286300000000001</v>
      </c>
      <c r="AV37">
        <v>-2.9255</v>
      </c>
      <c r="AW37">
        <v>-10.844200000000001</v>
      </c>
      <c r="AZ37">
        <v>6.0102000000000002</v>
      </c>
      <c r="BB37">
        <v>11.5092</v>
      </c>
      <c r="BC37">
        <v>13.000999999999999</v>
      </c>
      <c r="BD37">
        <v>7.8640999999999996</v>
      </c>
      <c r="BE37">
        <v>14.681900000000001</v>
      </c>
      <c r="BF37">
        <v>13.373900000000001</v>
      </c>
      <c r="BG37">
        <v>16.201599999999999</v>
      </c>
      <c r="BH37">
        <v>17.9526</v>
      </c>
      <c r="BI37">
        <v>5.9053000000000004</v>
      </c>
      <c r="BJ37">
        <v>-21.965599999999998</v>
      </c>
      <c r="BL37">
        <v>12.0739</v>
      </c>
      <c r="BM37">
        <v>-9.7123000000000008</v>
      </c>
      <c r="BN37">
        <v>9.4177</v>
      </c>
      <c r="BO37">
        <v>24.9374</v>
      </c>
      <c r="BP37">
        <v>17.9117</v>
      </c>
      <c r="BQ37">
        <v>-37.463700000000003</v>
      </c>
      <c r="BR37">
        <v>18.012</v>
      </c>
      <c r="BS37">
        <v>-78.145499999999998</v>
      </c>
      <c r="BU37">
        <v>8.5376999999999992</v>
      </c>
      <c r="BV37">
        <v>22.151700000000002</v>
      </c>
      <c r="BW37">
        <v>2.1821000000000002</v>
      </c>
      <c r="BX37">
        <v>11.0969</v>
      </c>
      <c r="BY37">
        <v>16.347300000000001</v>
      </c>
      <c r="BZ37">
        <v>9.7082999999999995</v>
      </c>
      <c r="CA37">
        <v>-25.270199999999999</v>
      </c>
      <c r="CC37">
        <v>19.3551</v>
      </c>
      <c r="CG37">
        <v>-10.749600000000001</v>
      </c>
      <c r="CH37">
        <v>15.963799999999999</v>
      </c>
      <c r="CI37">
        <v>4.9055999999999997</v>
      </c>
      <c r="CJ37">
        <v>28.209800000000001</v>
      </c>
      <c r="CK37">
        <v>24.1265</v>
      </c>
      <c r="CL37">
        <v>-0.46350000000000002</v>
      </c>
      <c r="CM37">
        <v>4.827</v>
      </c>
      <c r="CN37">
        <v>1.8077999999999999</v>
      </c>
      <c r="CO37">
        <v>-18.1189</v>
      </c>
      <c r="CP37">
        <v>4.7949999999999999</v>
      </c>
      <c r="CQ37">
        <v>-3.6851000000000003</v>
      </c>
      <c r="CR37">
        <v>-5.4534000000000002</v>
      </c>
      <c r="CS37">
        <v>16.791799999999999</v>
      </c>
      <c r="CT37">
        <v>10.460100000000001</v>
      </c>
      <c r="CW37">
        <v>19.9068</v>
      </c>
      <c r="CX37">
        <v>16.491</v>
      </c>
      <c r="CY37">
        <v>-3.1541000000000001</v>
      </c>
      <c r="CZ37">
        <v>-9.7562999999999995</v>
      </c>
      <c r="DA37">
        <v>9.4358000000000004</v>
      </c>
      <c r="DC37">
        <v>8.1647999999999996</v>
      </c>
      <c r="DD37">
        <v>21.439699999999998</v>
      </c>
      <c r="DE37">
        <v>-22.870899999999999</v>
      </c>
      <c r="DG37">
        <v>3.0019999999999998</v>
      </c>
      <c r="DH37">
        <v>-15.409800000000001</v>
      </c>
      <c r="DI37">
        <v>23.141500000000001</v>
      </c>
      <c r="DJ37">
        <v>-27.360800000000001</v>
      </c>
      <c r="DK37">
        <v>4.0439999999999996</v>
      </c>
      <c r="DL37">
        <v>-14.850099999999999</v>
      </c>
      <c r="DR37">
        <v>-40.384300000000003</v>
      </c>
      <c r="DS37">
        <v>64.018500000000003</v>
      </c>
      <c r="DT37">
        <v>2.8148999999999997</v>
      </c>
      <c r="DU37">
        <v>-15.6496</v>
      </c>
      <c r="DW37">
        <v>-3.8512</v>
      </c>
      <c r="DX37">
        <v>22.5259</v>
      </c>
      <c r="DZ37">
        <v>8.0236000000000001</v>
      </c>
      <c r="EA37">
        <v>-13.6972</v>
      </c>
      <c r="EB37">
        <v>2.7869999999999999</v>
      </c>
      <c r="EE37">
        <v>18.917100000000001</v>
      </c>
      <c r="EG37">
        <v>20.700399999999998</v>
      </c>
      <c r="EJ37">
        <v>34.626199999999997</v>
      </c>
      <c r="EK37">
        <v>34.626199999999997</v>
      </c>
      <c r="EO37">
        <v>-7.5107999999999997</v>
      </c>
      <c r="EP37">
        <v>1.5589</v>
      </c>
      <c r="EQ37">
        <v>12.6229</v>
      </c>
      <c r="ES37">
        <v>1.4837</v>
      </c>
      <c r="ET37">
        <v>-21.758199999999999</v>
      </c>
      <c r="EU37">
        <v>1.6301999999999999</v>
      </c>
      <c r="EV37">
        <v>-37.201300000000003</v>
      </c>
      <c r="EW37">
        <v>-7.0774999999999997</v>
      </c>
      <c r="EX37">
        <v>7.4508000000000001</v>
      </c>
      <c r="EY37">
        <v>-30.7684</v>
      </c>
      <c r="EZ37">
        <v>-97.465599999999995</v>
      </c>
      <c r="FA37">
        <v>-1.804</v>
      </c>
      <c r="FB37">
        <v>-14.328900000000001</v>
      </c>
      <c r="FC37">
        <v>13.3849</v>
      </c>
      <c r="FD37">
        <v>5.1731999999999996</v>
      </c>
      <c r="FF37">
        <v>0.53069999999999995</v>
      </c>
      <c r="FG37">
        <v>7.6619000000000002</v>
      </c>
      <c r="FH37">
        <v>8.5060000000000002</v>
      </c>
      <c r="FI37">
        <v>18.995200000000001</v>
      </c>
      <c r="FJ37">
        <v>16.741099999999999</v>
      </c>
      <c r="FK37">
        <v>-17.7011</v>
      </c>
      <c r="FL37">
        <v>-8.6675000000000004</v>
      </c>
      <c r="FN37">
        <v>6.9676999999999998</v>
      </c>
      <c r="FO37">
        <v>38.833399999999997</v>
      </c>
      <c r="FP37">
        <v>24.662700000000001</v>
      </c>
      <c r="FQ37">
        <v>-10.4337</v>
      </c>
      <c r="FS37">
        <v>1.4333</v>
      </c>
      <c r="FT37">
        <v>1.4333</v>
      </c>
      <c r="FU37">
        <v>2.5150999999999999</v>
      </c>
      <c r="FV37">
        <v>4.5961999999999996</v>
      </c>
      <c r="FW37">
        <v>6.3997999999999999</v>
      </c>
      <c r="FX37">
        <v>6.056</v>
      </c>
      <c r="FY37">
        <v>6.056</v>
      </c>
      <c r="GA37">
        <v>-2.9129</v>
      </c>
      <c r="GB37">
        <v>6.3910999999999998</v>
      </c>
      <c r="GC37">
        <v>30.335999999999999</v>
      </c>
      <c r="GD37">
        <v>0.24110000000000001</v>
      </c>
      <c r="GE37">
        <v>-3.0788000000000002</v>
      </c>
      <c r="GF37">
        <v>-26.108699999999999</v>
      </c>
      <c r="GG37">
        <v>12.543200000000001</v>
      </c>
      <c r="GH37">
        <v>51.623899999999999</v>
      </c>
      <c r="GJ37">
        <v>1.5228999999999999</v>
      </c>
      <c r="GK37">
        <v>3.1149</v>
      </c>
      <c r="GL37">
        <v>6.0492999999999997</v>
      </c>
      <c r="GN37">
        <v>-43.854399999999998</v>
      </c>
      <c r="GR37">
        <v>-2.6287000000000003</v>
      </c>
      <c r="GS37">
        <v>14.6904</v>
      </c>
      <c r="GT37">
        <v>-25.391100000000002</v>
      </c>
      <c r="GV37">
        <v>7.0517000000000003</v>
      </c>
      <c r="GW37">
        <v>25.606300000000001</v>
      </c>
      <c r="GX37">
        <v>25.525400000000001</v>
      </c>
      <c r="HC37">
        <v>1.1371</v>
      </c>
      <c r="HD37">
        <v>13.5541</v>
      </c>
      <c r="HF37">
        <v>21.152000000000001</v>
      </c>
      <c r="HG37">
        <v>34.156799999999997</v>
      </c>
      <c r="HH37">
        <v>3.6120000000000001</v>
      </c>
      <c r="HI37">
        <v>21.122299999999999</v>
      </c>
      <c r="HJ37">
        <v>41.383800000000001</v>
      </c>
      <c r="HK37">
        <v>31.9758</v>
      </c>
      <c r="HL37">
        <v>9.0701999999999998</v>
      </c>
      <c r="HM37">
        <v>-3.1313</v>
      </c>
      <c r="HO37">
        <v>6.8456000000000001</v>
      </c>
      <c r="HQ37">
        <v>-127.1795</v>
      </c>
      <c r="HR37">
        <v>-0.6099</v>
      </c>
      <c r="HS37">
        <v>8.7687000000000008</v>
      </c>
      <c r="HT37">
        <v>13.0593</v>
      </c>
      <c r="HU37">
        <v>6.6322999999999999</v>
      </c>
      <c r="HW37">
        <v>9.0905000000000005</v>
      </c>
      <c r="HY37">
        <v>4.4751000000000003</v>
      </c>
      <c r="HZ37">
        <v>-32.238500000000002</v>
      </c>
      <c r="IA37">
        <v>1.4457</v>
      </c>
      <c r="IB37">
        <v>42.236800000000002</v>
      </c>
      <c r="IC37">
        <v>13.936500000000001</v>
      </c>
      <c r="ID37">
        <v>-39.616700000000002</v>
      </c>
      <c r="IE37">
        <v>5.1302000000000003</v>
      </c>
      <c r="IF37">
        <v>14.9238</v>
      </c>
      <c r="IG37">
        <v>22.382100000000001</v>
      </c>
      <c r="IH37">
        <v>3.8769999999999998</v>
      </c>
      <c r="II37">
        <v>-21.724799999999998</v>
      </c>
      <c r="IJ37">
        <v>9.2161000000000008</v>
      </c>
      <c r="IK37">
        <v>7.8840000000000003</v>
      </c>
      <c r="IN37">
        <v>-13.584</v>
      </c>
      <c r="IO37">
        <v>-10.5608</v>
      </c>
      <c r="IP37">
        <v>11.638</v>
      </c>
      <c r="IQ37">
        <v>-9.4798000000000009</v>
      </c>
      <c r="IS37">
        <v>10.735799999999999</v>
      </c>
      <c r="IT37">
        <v>3.9129</v>
      </c>
      <c r="IU37">
        <v>9.8363999999999994</v>
      </c>
      <c r="IV37">
        <v>-36.528599999999997</v>
      </c>
      <c r="IW37">
        <v>6.0266999999999999</v>
      </c>
      <c r="IX37">
        <v>-20.1844</v>
      </c>
      <c r="IY37">
        <v>8.3396000000000008</v>
      </c>
      <c r="IZ37">
        <v>-7630.5078000000003</v>
      </c>
      <c r="JB37">
        <v>10.946300000000001</v>
      </c>
      <c r="JD37">
        <v>9.9251000000000005</v>
      </c>
      <c r="JE37">
        <v>2.1244999999999998</v>
      </c>
      <c r="JF37">
        <v>2.1244999999999998</v>
      </c>
      <c r="JH37">
        <v>21.661100000000001</v>
      </c>
      <c r="JI37">
        <v>36.084099999999999</v>
      </c>
      <c r="JJ37">
        <v>33.539400000000001</v>
      </c>
      <c r="JK37">
        <v>-21.808499999999999</v>
      </c>
      <c r="JN37">
        <v>-20.791399999999999</v>
      </c>
      <c r="JO37">
        <v>19.495200000000001</v>
      </c>
      <c r="JP37">
        <v>3.8515000000000001</v>
      </c>
      <c r="JQ37">
        <v>-17.799900000000001</v>
      </c>
      <c r="JR37">
        <v>3.3182</v>
      </c>
      <c r="JT37">
        <v>55.541400000000003</v>
      </c>
      <c r="JV37">
        <v>12.883800000000001</v>
      </c>
      <c r="JX37">
        <v>5.8875000000000002</v>
      </c>
      <c r="KC37">
        <v>17.8733</v>
      </c>
      <c r="KD37">
        <v>2.3345000000000002</v>
      </c>
      <c r="KE37">
        <v>2.9979</v>
      </c>
      <c r="KF37">
        <v>3.7518000000000002</v>
      </c>
      <c r="KG37">
        <v>17.9117</v>
      </c>
      <c r="KI37">
        <v>2.2002999999999999</v>
      </c>
      <c r="KJ37">
        <v>-62.672499999999999</v>
      </c>
      <c r="KK37">
        <v>11.802</v>
      </c>
      <c r="KL37">
        <v>0.3377</v>
      </c>
      <c r="KM37">
        <v>2.2746</v>
      </c>
      <c r="KN37">
        <v>7.4576000000000002</v>
      </c>
      <c r="KO37">
        <v>-0.1933</v>
      </c>
      <c r="KP37">
        <v>24.634499999999999</v>
      </c>
      <c r="KQ37">
        <v>2.9731999999999998</v>
      </c>
      <c r="KR37">
        <v>6.7782</v>
      </c>
      <c r="KT37">
        <v>-16.534099999999999</v>
      </c>
      <c r="KU37">
        <v>5.3857999999999997</v>
      </c>
      <c r="KV37">
        <v>2.2259000000000002</v>
      </c>
      <c r="KZ37">
        <v>15.4847</v>
      </c>
      <c r="LA37">
        <v>5.258</v>
      </c>
      <c r="LC37">
        <v>7.0829000000000004</v>
      </c>
      <c r="LE37">
        <v>-52.738500000000002</v>
      </c>
      <c r="LF37">
        <v>-37.151600000000002</v>
      </c>
      <c r="LG37">
        <v>4.8143000000000002</v>
      </c>
      <c r="LH37">
        <v>12.428599999999999</v>
      </c>
      <c r="LJ37">
        <v>4.2356999999999996</v>
      </c>
      <c r="LK37">
        <v>13.2324</v>
      </c>
      <c r="LL37">
        <v>4.7447999999999997</v>
      </c>
      <c r="LM37">
        <v>17.536100000000001</v>
      </c>
      <c r="LO37">
        <v>-15.927899999999999</v>
      </c>
      <c r="LQ37">
        <v>0.33179999999999998</v>
      </c>
      <c r="LR37">
        <v>4.9462999999999999</v>
      </c>
      <c r="LS37">
        <v>4.5712999999999999</v>
      </c>
      <c r="LT37">
        <v>-13.322900000000001</v>
      </c>
      <c r="LU37">
        <v>25.777699999999999</v>
      </c>
      <c r="LW37">
        <v>19.341100000000001</v>
      </c>
      <c r="LX37">
        <v>6.4965999999999999</v>
      </c>
      <c r="LY37">
        <v>10.450699999999999</v>
      </c>
      <c r="LZ37">
        <v>-23.78</v>
      </c>
      <c r="MA37">
        <v>8.1395999999999997</v>
      </c>
      <c r="MB37">
        <v>46.235599999999998</v>
      </c>
      <c r="MD37">
        <v>4.0865</v>
      </c>
      <c r="MF37">
        <v>5.0778999999999996</v>
      </c>
      <c r="MG37">
        <v>20.279599999999999</v>
      </c>
      <c r="MI37">
        <v>12.674099999999999</v>
      </c>
      <c r="MK37">
        <v>7.6166</v>
      </c>
      <c r="ML37">
        <v>-11.074</v>
      </c>
      <c r="MM37">
        <v>16.499600000000001</v>
      </c>
      <c r="MN37">
        <v>-1.6778999999999999</v>
      </c>
      <c r="MP37">
        <v>22.050599999999999</v>
      </c>
      <c r="MQ37">
        <v>5.0225999999999997</v>
      </c>
      <c r="MS37">
        <v>6.3114999999999997</v>
      </c>
      <c r="MU37">
        <v>6.1304999999999996</v>
      </c>
      <c r="MV37">
        <v>4.1661999999999999</v>
      </c>
      <c r="MY37">
        <v>100</v>
      </c>
      <c r="MZ37">
        <v>-501.88249999999999</v>
      </c>
      <c r="NA37">
        <v>2.7389999999999999</v>
      </c>
      <c r="NB37">
        <v>6.0728999999999997</v>
      </c>
      <c r="NC37">
        <v>8.5675000000000008</v>
      </c>
      <c r="ND37">
        <v>7.3299000000000003</v>
      </c>
      <c r="NE37">
        <v>19.333300000000001</v>
      </c>
      <c r="NF37">
        <v>-5.0768000000000004</v>
      </c>
      <c r="NG37">
        <v>-8.7820999999999998</v>
      </c>
      <c r="NH37">
        <v>14.569100000000001</v>
      </c>
      <c r="NI37">
        <v>20.1845</v>
      </c>
      <c r="NJ37">
        <v>-167.64080000000001</v>
      </c>
    </row>
    <row r="38" spans="1:374" x14ac:dyDescent="0.25">
      <c r="A38" s="2"/>
      <c r="C38">
        <v>17.061399999999999</v>
      </c>
      <c r="E38">
        <v>-1.1929000000000001</v>
      </c>
      <c r="F38">
        <v>12.466900000000001</v>
      </c>
      <c r="G38">
        <v>1.413</v>
      </c>
      <c r="H38">
        <v>23.470199999999998</v>
      </c>
      <c r="I38">
        <v>2.7259000000000002</v>
      </c>
      <c r="J38">
        <v>4.9954999999999998</v>
      </c>
      <c r="K38">
        <v>-14.767300000000001</v>
      </c>
      <c r="M38">
        <v>19.334800000000001</v>
      </c>
      <c r="O38">
        <v>6.6611000000000002</v>
      </c>
      <c r="P38">
        <v>13.192399999999999</v>
      </c>
      <c r="Q38">
        <v>3.6894</v>
      </c>
      <c r="R38">
        <v>-11.799799999999999</v>
      </c>
      <c r="S38">
        <v>23.512599999999999</v>
      </c>
      <c r="T38">
        <v>38.727699999999999</v>
      </c>
      <c r="V38">
        <v>12.1358</v>
      </c>
      <c r="W38">
        <v>24.891999999999999</v>
      </c>
      <c r="X38">
        <v>-4.5856000000000003</v>
      </c>
      <c r="Z38">
        <v>9.5693000000000001</v>
      </c>
      <c r="AC38">
        <v>11.0153</v>
      </c>
      <c r="AD38">
        <v>-61.3063</v>
      </c>
      <c r="AE38">
        <v>4.5533999999999999</v>
      </c>
      <c r="AF38">
        <v>-39.978099999999998</v>
      </c>
      <c r="AG38">
        <v>3.1987000000000001</v>
      </c>
      <c r="AI38">
        <v>-390.4348</v>
      </c>
      <c r="AJ38">
        <v>-32.169600000000003</v>
      </c>
      <c r="AK38">
        <v>13.600899999999999</v>
      </c>
      <c r="AL38">
        <v>25.2776</v>
      </c>
      <c r="AN38">
        <v>2.0867</v>
      </c>
      <c r="AO38">
        <v>-1.2684</v>
      </c>
      <c r="AP38">
        <v>-26.6084</v>
      </c>
      <c r="AQ38">
        <v>2.6113</v>
      </c>
      <c r="AT38">
        <v>1.7934000000000001</v>
      </c>
      <c r="AU38">
        <v>20.747599999999998</v>
      </c>
      <c r="AV38">
        <v>1.7414000000000001</v>
      </c>
      <c r="AW38">
        <v>-11.0357</v>
      </c>
      <c r="AZ38">
        <v>8.6221999999999994</v>
      </c>
      <c r="BB38">
        <v>10.012700000000001</v>
      </c>
      <c r="BC38">
        <v>12.835599999999999</v>
      </c>
      <c r="BD38">
        <v>4.8894000000000002</v>
      </c>
      <c r="BE38">
        <v>12.892300000000001</v>
      </c>
      <c r="BF38">
        <v>6.4278000000000004</v>
      </c>
      <c r="BG38">
        <v>10.2302</v>
      </c>
      <c r="BH38">
        <v>11.723100000000001</v>
      </c>
      <c r="BI38">
        <v>7.2916999999999996</v>
      </c>
      <c r="BJ38">
        <v>-22.445</v>
      </c>
      <c r="BL38">
        <v>9.9600000000000009</v>
      </c>
      <c r="BM38">
        <v>-15.023400000000001</v>
      </c>
      <c r="BN38">
        <v>6.9879999999999995</v>
      </c>
      <c r="BO38">
        <v>23.777699999999999</v>
      </c>
      <c r="BP38">
        <v>18.836300000000001</v>
      </c>
      <c r="BQ38">
        <v>-41.565300000000001</v>
      </c>
      <c r="BR38">
        <v>18.619900000000001</v>
      </c>
      <c r="BS38">
        <v>-108.324</v>
      </c>
      <c r="BV38">
        <v>21.871099999999998</v>
      </c>
      <c r="BW38">
        <v>1.7991000000000001</v>
      </c>
      <c r="BX38">
        <v>13.7666</v>
      </c>
      <c r="BY38">
        <v>13.5589</v>
      </c>
      <c r="BZ38">
        <v>5.0483000000000002</v>
      </c>
      <c r="CA38">
        <v>-5.1713000000000005</v>
      </c>
      <c r="CC38">
        <v>13.7645</v>
      </c>
      <c r="CG38">
        <v>-7.5213999999999999</v>
      </c>
      <c r="CH38">
        <v>20.289899999999999</v>
      </c>
      <c r="CI38">
        <v>4.7961999999999998</v>
      </c>
      <c r="CJ38">
        <v>-20.442699999999999</v>
      </c>
      <c r="CK38">
        <v>25.118300000000001</v>
      </c>
      <c r="CL38">
        <v>5.5704000000000002</v>
      </c>
      <c r="CM38">
        <v>3.0960000000000001</v>
      </c>
      <c r="CN38">
        <v>-3.4615</v>
      </c>
      <c r="CO38">
        <v>5.5522999999999998</v>
      </c>
      <c r="CP38">
        <v>2.0592999999999999</v>
      </c>
      <c r="CQ38">
        <v>-0.75129999999999997</v>
      </c>
      <c r="CR38">
        <v>3.8582000000000001</v>
      </c>
      <c r="CS38">
        <v>12.2446</v>
      </c>
      <c r="CT38">
        <v>9.3426000000000009</v>
      </c>
      <c r="CW38">
        <v>26.692599999999999</v>
      </c>
      <c r="CX38">
        <v>14.899000000000001</v>
      </c>
      <c r="CY38">
        <v>-2.6922999999999999</v>
      </c>
      <c r="CZ38">
        <v>-15.0922</v>
      </c>
      <c r="DA38">
        <v>7.8727</v>
      </c>
      <c r="DC38">
        <v>6.3700999999999999</v>
      </c>
      <c r="DD38">
        <v>20.920400000000001</v>
      </c>
      <c r="DE38">
        <v>-91.233099999999993</v>
      </c>
      <c r="DG38">
        <v>3.2359999999999998</v>
      </c>
      <c r="DH38">
        <v>5.2493999999999996</v>
      </c>
      <c r="DI38">
        <v>26.667300000000001</v>
      </c>
      <c r="DJ38">
        <v>7.8003</v>
      </c>
      <c r="DK38">
        <v>8.3361999999999998</v>
      </c>
      <c r="DL38">
        <v>-20.819600000000001</v>
      </c>
      <c r="DR38">
        <v>-22.4024</v>
      </c>
      <c r="DS38">
        <v>15.1424</v>
      </c>
      <c r="DT38">
        <v>-5.0031999999999996</v>
      </c>
      <c r="DU38">
        <v>8.6776</v>
      </c>
      <c r="DW38">
        <v>2.4611000000000001</v>
      </c>
      <c r="DX38">
        <v>23.633600000000001</v>
      </c>
      <c r="DZ38">
        <v>7.4237000000000002</v>
      </c>
      <c r="EA38">
        <v>-40.837000000000003</v>
      </c>
      <c r="EB38">
        <v>-2.9354</v>
      </c>
      <c r="EE38">
        <v>19.7271</v>
      </c>
      <c r="EG38">
        <v>18.819600000000001</v>
      </c>
      <c r="EJ38">
        <v>33.199300000000001</v>
      </c>
      <c r="EK38">
        <v>33.199300000000001</v>
      </c>
      <c r="EO38">
        <v>-10.4445</v>
      </c>
      <c r="EP38">
        <v>7.2946</v>
      </c>
      <c r="EQ38">
        <v>8.1000999999999994</v>
      </c>
      <c r="ES38">
        <v>-2.3833000000000002</v>
      </c>
      <c r="ET38">
        <v>-32.341500000000003</v>
      </c>
      <c r="EU38">
        <v>-1.3445</v>
      </c>
      <c r="EV38">
        <v>-52.221499999999999</v>
      </c>
      <c r="EW38">
        <v>-8.5093999999999994</v>
      </c>
      <c r="EX38">
        <v>5.5491000000000001</v>
      </c>
      <c r="EY38">
        <v>-14.1371</v>
      </c>
      <c r="EZ38">
        <v>-68.560100000000006</v>
      </c>
      <c r="FA38">
        <v>-18.830300000000001</v>
      </c>
      <c r="FB38">
        <v>-13.4247</v>
      </c>
      <c r="FC38">
        <v>19.216999999999999</v>
      </c>
      <c r="FD38">
        <v>5.5716999999999999</v>
      </c>
      <c r="FF38">
        <v>0.4551</v>
      </c>
      <c r="FG38">
        <v>-0.69930000000000003</v>
      </c>
      <c r="FH38">
        <v>11.381500000000001</v>
      </c>
      <c r="FI38">
        <v>20.3323</v>
      </c>
      <c r="FJ38">
        <v>13.3636</v>
      </c>
      <c r="FK38">
        <v>50.743600000000001</v>
      </c>
      <c r="FL38">
        <v>-5.0937000000000001</v>
      </c>
      <c r="FN38">
        <v>22.112500000000001</v>
      </c>
      <c r="FO38">
        <v>38.916699999999999</v>
      </c>
      <c r="FP38">
        <v>23.860600000000002</v>
      </c>
      <c r="FQ38">
        <v>-9.6220999999999997</v>
      </c>
      <c r="FS38">
        <v>0.95809999999999995</v>
      </c>
      <c r="FT38">
        <v>0.95809999999999995</v>
      </c>
      <c r="FU38">
        <v>-1.0973999999999999</v>
      </c>
      <c r="FV38">
        <v>2.6137000000000001</v>
      </c>
      <c r="FW38">
        <v>4.9546000000000001</v>
      </c>
      <c r="FX38">
        <v>2.7018</v>
      </c>
      <c r="FY38">
        <v>2.7018</v>
      </c>
      <c r="GA38">
        <v>-4.4211999999999998</v>
      </c>
      <c r="GB38">
        <v>4.4851999999999999</v>
      </c>
      <c r="GC38">
        <v>25.208600000000001</v>
      </c>
      <c r="GD38">
        <v>2.5951</v>
      </c>
      <c r="GE38">
        <v>-7.9127000000000001</v>
      </c>
      <c r="GF38">
        <v>-36.851599999999998</v>
      </c>
      <c r="GG38">
        <v>11.175599999999999</v>
      </c>
      <c r="GH38">
        <v>52.219200000000001</v>
      </c>
      <c r="GJ38">
        <v>-5.1909999999999998</v>
      </c>
      <c r="GK38">
        <v>2.2684000000000002</v>
      </c>
      <c r="GL38">
        <v>11.752000000000001</v>
      </c>
      <c r="GN38">
        <v>-47.3964</v>
      </c>
      <c r="GR38">
        <v>-14.854200000000001</v>
      </c>
      <c r="GS38">
        <v>6.8281000000000001</v>
      </c>
      <c r="GT38">
        <v>-71.357399999999998</v>
      </c>
      <c r="GV38">
        <v>4.2919</v>
      </c>
      <c r="GW38">
        <v>30.7483</v>
      </c>
      <c r="GX38">
        <v>26.184000000000001</v>
      </c>
      <c r="HC38">
        <v>2.5198</v>
      </c>
      <c r="HD38">
        <v>-45.653300000000002</v>
      </c>
      <c r="HF38">
        <v>19.728300000000001</v>
      </c>
      <c r="HG38">
        <v>36.190199999999997</v>
      </c>
      <c r="HH38">
        <v>15.281599999999999</v>
      </c>
      <c r="HI38">
        <v>23.446400000000001</v>
      </c>
      <c r="HJ38">
        <v>32.878700000000002</v>
      </c>
      <c r="HK38">
        <v>30.184999999999999</v>
      </c>
      <c r="HL38">
        <v>24.548400000000001</v>
      </c>
      <c r="HM38">
        <v>4.3882000000000003</v>
      </c>
      <c r="HO38">
        <v>11.694900000000001</v>
      </c>
      <c r="HQ38">
        <v>-40.090899999999998</v>
      </c>
      <c r="HR38">
        <v>-3.3047</v>
      </c>
      <c r="HS38">
        <v>14.607799999999999</v>
      </c>
      <c r="HT38">
        <v>10.226699999999999</v>
      </c>
      <c r="HU38">
        <v>5.7652000000000001</v>
      </c>
      <c r="HW38">
        <v>14.607799999999999</v>
      </c>
      <c r="HY38">
        <v>7.9027000000000003</v>
      </c>
      <c r="HZ38">
        <v>5.3331</v>
      </c>
      <c r="IA38">
        <v>2.3185000000000002</v>
      </c>
      <c r="IB38">
        <v>35.707300000000004</v>
      </c>
      <c r="IC38">
        <v>14.888199999999999</v>
      </c>
      <c r="ID38">
        <v>-38.911200000000001</v>
      </c>
      <c r="IE38">
        <v>2.1471999999999998</v>
      </c>
      <c r="IF38">
        <v>20.2072</v>
      </c>
      <c r="IG38">
        <v>15.8383</v>
      </c>
      <c r="IH38">
        <v>0.33860000000000001</v>
      </c>
      <c r="II38">
        <v>-14.1424</v>
      </c>
      <c r="IJ38">
        <v>7.2549000000000001</v>
      </c>
      <c r="IK38">
        <v>-4.8405000000000005</v>
      </c>
      <c r="IN38">
        <v>-4.9050000000000002</v>
      </c>
      <c r="IO38">
        <v>3.5453000000000001</v>
      </c>
      <c r="IP38">
        <v>6.0568</v>
      </c>
      <c r="IQ38">
        <v>-1.8023</v>
      </c>
      <c r="IS38">
        <v>10.3126</v>
      </c>
      <c r="IT38">
        <v>4.0434999999999999</v>
      </c>
      <c r="IU38">
        <v>15.1409</v>
      </c>
      <c r="IV38">
        <v>-36.0623</v>
      </c>
      <c r="IW38">
        <v>5.2499000000000002</v>
      </c>
      <c r="IX38">
        <v>6.4980000000000002</v>
      </c>
      <c r="IY38">
        <v>-5.9001999999999999</v>
      </c>
      <c r="IZ38">
        <v>-13841.659600000001</v>
      </c>
      <c r="JB38">
        <v>10.315200000000001</v>
      </c>
      <c r="JD38">
        <v>7.5366999999999997</v>
      </c>
      <c r="JE38">
        <v>0.72840000000000005</v>
      </c>
      <c r="JF38">
        <v>0.72840000000000005</v>
      </c>
      <c r="JH38">
        <v>26.128799999999998</v>
      </c>
      <c r="JI38">
        <v>35.986899999999999</v>
      </c>
      <c r="JJ38">
        <v>33.052199999999999</v>
      </c>
      <c r="JK38">
        <v>-20.724499999999999</v>
      </c>
      <c r="JN38">
        <v>-15.472</v>
      </c>
      <c r="JO38">
        <v>8.7202000000000002</v>
      </c>
      <c r="JP38">
        <v>0.1216</v>
      </c>
      <c r="JQ38">
        <v>-6.1505999999999998</v>
      </c>
      <c r="JR38">
        <v>3.3839000000000001</v>
      </c>
      <c r="JT38">
        <v>-9.5806000000000004</v>
      </c>
      <c r="JV38">
        <v>12.4361</v>
      </c>
      <c r="JX38">
        <v>-0.48249999999999998</v>
      </c>
      <c r="KC38">
        <v>15.647600000000001</v>
      </c>
      <c r="KD38">
        <v>2.4361000000000002</v>
      </c>
      <c r="KE38">
        <v>-2.3331</v>
      </c>
      <c r="KF38">
        <v>3.7294</v>
      </c>
      <c r="KG38">
        <v>17.754899999999999</v>
      </c>
      <c r="KI38">
        <v>-18.281600000000001</v>
      </c>
      <c r="KJ38">
        <v>-48.306100000000001</v>
      </c>
      <c r="KK38">
        <v>18.3264</v>
      </c>
      <c r="KL38">
        <v>-10.3385</v>
      </c>
      <c r="KM38">
        <v>1.7499</v>
      </c>
      <c r="KN38">
        <v>11.0413</v>
      </c>
      <c r="KO38">
        <v>5.4817999999999998</v>
      </c>
      <c r="KP38">
        <v>19.386900000000001</v>
      </c>
      <c r="KQ38">
        <v>1.375</v>
      </c>
      <c r="KR38">
        <v>16.459299999999999</v>
      </c>
      <c r="KT38">
        <v>-32.780200000000001</v>
      </c>
      <c r="KU38">
        <v>5.0568</v>
      </c>
      <c r="KV38">
        <v>2.4043000000000001</v>
      </c>
      <c r="KZ38">
        <v>12.701599999999999</v>
      </c>
      <c r="LA38">
        <v>-1.8564000000000001</v>
      </c>
      <c r="LC38">
        <v>-1.6326000000000001</v>
      </c>
      <c r="LE38">
        <v>-69.008300000000006</v>
      </c>
      <c r="LF38">
        <v>-61.551499999999997</v>
      </c>
      <c r="LG38">
        <v>5.3978999999999999</v>
      </c>
      <c r="LH38">
        <v>11.1435</v>
      </c>
      <c r="LJ38">
        <v>5.0787000000000004</v>
      </c>
      <c r="LK38">
        <v>16.1982</v>
      </c>
      <c r="LL38">
        <v>2.9518</v>
      </c>
      <c r="LM38">
        <v>21.632899999999999</v>
      </c>
      <c r="LO38">
        <v>-29.1066</v>
      </c>
      <c r="LQ38">
        <v>0.71840000000000004</v>
      </c>
      <c r="LR38">
        <v>2.7551999999999999</v>
      </c>
      <c r="LS38">
        <v>3.8504</v>
      </c>
      <c r="LT38">
        <v>10.5054</v>
      </c>
      <c r="LU38">
        <v>21.535699999999999</v>
      </c>
      <c r="LW38">
        <v>15.657</v>
      </c>
      <c r="LX38">
        <v>-5.8331999999999997</v>
      </c>
      <c r="LY38">
        <v>12.3657</v>
      </c>
      <c r="LZ38">
        <v>-1.7867999999999999</v>
      </c>
      <c r="MA38">
        <v>9.9550000000000001</v>
      </c>
      <c r="MB38">
        <v>40.252299999999998</v>
      </c>
      <c r="MD38">
        <v>1.4929000000000001</v>
      </c>
      <c r="MF38">
        <v>-2.1991000000000001</v>
      </c>
      <c r="MG38">
        <v>17.829599999999999</v>
      </c>
      <c r="MI38">
        <v>10.531000000000001</v>
      </c>
      <c r="MK38">
        <v>6.5529999999999999</v>
      </c>
      <c r="ML38">
        <v>0.59240000000000004</v>
      </c>
      <c r="MM38">
        <v>16.156199999999998</v>
      </c>
      <c r="MN38">
        <v>3.0009999999999999</v>
      </c>
      <c r="MP38">
        <v>21.183299999999999</v>
      </c>
      <c r="MQ38">
        <v>1.7450999999999999</v>
      </c>
      <c r="MS38">
        <v>7.0025000000000004</v>
      </c>
      <c r="MU38">
        <v>4.4740000000000002</v>
      </c>
      <c r="MV38">
        <v>3.9935</v>
      </c>
      <c r="MY38">
        <v>100</v>
      </c>
      <c r="MZ38">
        <v>-1016.5509</v>
      </c>
      <c r="NA38">
        <v>2.4801000000000002</v>
      </c>
      <c r="NB38">
        <v>4.0472000000000001</v>
      </c>
      <c r="NC38">
        <v>8.9209999999999994</v>
      </c>
      <c r="ND38">
        <v>4.0949</v>
      </c>
      <c r="NE38">
        <v>26.2378</v>
      </c>
      <c r="NF38">
        <v>-10.259499999999999</v>
      </c>
      <c r="NG38">
        <v>0.4395</v>
      </c>
      <c r="NH38">
        <v>12.8401</v>
      </c>
      <c r="NI38">
        <v>18.8597</v>
      </c>
      <c r="NJ38">
        <v>-171.16820000000001</v>
      </c>
    </row>
    <row r="39" spans="1:374" x14ac:dyDescent="0.25">
      <c r="A39" s="2"/>
      <c r="C39">
        <v>13.843999999999999</v>
      </c>
      <c r="E39">
        <v>14.978899999999999</v>
      </c>
      <c r="F39">
        <v>15.170500000000001</v>
      </c>
      <c r="G39">
        <v>-0.95540000000000003</v>
      </c>
      <c r="H39">
        <v>22.725999999999999</v>
      </c>
      <c r="I39">
        <v>4.8417000000000003</v>
      </c>
      <c r="J39">
        <v>3.5716999999999999</v>
      </c>
      <c r="K39">
        <v>-12.5227</v>
      </c>
      <c r="M39">
        <v>27.014700000000001</v>
      </c>
      <c r="O39">
        <v>10.403600000000001</v>
      </c>
      <c r="P39">
        <v>21.703900000000001</v>
      </c>
      <c r="Q39">
        <v>6.423</v>
      </c>
      <c r="R39">
        <v>-10.4321</v>
      </c>
      <c r="S39">
        <v>21.441700000000001</v>
      </c>
      <c r="T39">
        <v>40.625799999999998</v>
      </c>
      <c r="V39">
        <v>13.0457</v>
      </c>
      <c r="W39">
        <v>19.314599999999999</v>
      </c>
      <c r="X39">
        <v>-6.6398000000000001</v>
      </c>
      <c r="Z39">
        <v>12.184100000000001</v>
      </c>
      <c r="AC39">
        <v>12.5305</v>
      </c>
      <c r="AD39">
        <v>-27.680099999999999</v>
      </c>
      <c r="AE39">
        <v>7.8421000000000003</v>
      </c>
      <c r="AF39">
        <v>-310.80290000000002</v>
      </c>
      <c r="AG39">
        <v>4.9846000000000004</v>
      </c>
      <c r="AI39">
        <v>-97.703500000000005</v>
      </c>
      <c r="AJ39">
        <v>-6.2081999999999997</v>
      </c>
      <c r="AK39">
        <v>23.898700000000002</v>
      </c>
      <c r="AL39">
        <v>19.937000000000001</v>
      </c>
      <c r="AN39">
        <v>-42.063699999999997</v>
      </c>
      <c r="AO39">
        <v>-3.5074999999999998</v>
      </c>
      <c r="AP39">
        <v>-37.670099999999998</v>
      </c>
      <c r="AQ39">
        <v>10.755100000000001</v>
      </c>
      <c r="AT39">
        <v>11.8659</v>
      </c>
      <c r="AU39">
        <v>20.2364</v>
      </c>
      <c r="AV39">
        <v>10.5708</v>
      </c>
      <c r="AW39">
        <v>5.0540000000000003</v>
      </c>
      <c r="AZ39">
        <v>11.1877</v>
      </c>
      <c r="BB39">
        <v>4.8860000000000001</v>
      </c>
      <c r="BC39">
        <v>13.6934</v>
      </c>
      <c r="BD39">
        <v>-8.6381999999999994</v>
      </c>
      <c r="BE39">
        <v>12.1302</v>
      </c>
      <c r="BF39">
        <v>-2.3355000000000001</v>
      </c>
      <c r="BG39">
        <v>16.368099999999998</v>
      </c>
      <c r="BH39">
        <v>4.1097999999999999</v>
      </c>
      <c r="BI39">
        <v>11.7705</v>
      </c>
      <c r="BJ39">
        <v>-11.3058</v>
      </c>
      <c r="BL39">
        <v>14.234500000000001</v>
      </c>
      <c r="BM39">
        <v>-12.6806</v>
      </c>
      <c r="BN39">
        <v>11.1599</v>
      </c>
      <c r="BO39">
        <v>26.116499999999998</v>
      </c>
      <c r="BP39">
        <v>24.488199999999999</v>
      </c>
      <c r="BQ39">
        <v>-54.128399999999999</v>
      </c>
      <c r="BR39">
        <v>19.8675</v>
      </c>
      <c r="BS39">
        <v>-101.06789999999999</v>
      </c>
      <c r="BV39">
        <v>23.9146</v>
      </c>
      <c r="BW39">
        <v>1.8662999999999998</v>
      </c>
      <c r="BX39">
        <v>15.375400000000001</v>
      </c>
      <c r="BY39">
        <v>19.502600000000001</v>
      </c>
      <c r="BZ39">
        <v>3.3477000000000001</v>
      </c>
      <c r="CA39">
        <v>-8.4641000000000002</v>
      </c>
      <c r="CC39">
        <v>19.7638</v>
      </c>
      <c r="CG39">
        <v>-3.6240999999999999</v>
      </c>
      <c r="CH39">
        <v>24.303599999999999</v>
      </c>
      <c r="CI39">
        <v>6.0658000000000003</v>
      </c>
      <c r="CJ39">
        <v>-11.201499999999999</v>
      </c>
      <c r="CK39">
        <v>22.557099999999998</v>
      </c>
      <c r="CL39">
        <v>-3.3584999999999998</v>
      </c>
      <c r="CM39">
        <v>1.9382000000000001</v>
      </c>
      <c r="CN39">
        <v>-1.8458999999999999</v>
      </c>
      <c r="CO39">
        <v>-29.025600000000001</v>
      </c>
      <c r="CP39">
        <v>12.4018</v>
      </c>
      <c r="CQ39">
        <v>2.5756000000000001</v>
      </c>
      <c r="CR39">
        <v>1.0465</v>
      </c>
      <c r="CS39">
        <v>6.8583999999999996</v>
      </c>
      <c r="CT39">
        <v>8.6229999999999993</v>
      </c>
      <c r="CW39">
        <v>30.120100000000001</v>
      </c>
      <c r="CX39">
        <v>18.847300000000001</v>
      </c>
      <c r="CY39">
        <v>-1.3799000000000001</v>
      </c>
      <c r="CZ39">
        <v>-7.5113000000000003</v>
      </c>
      <c r="DA39">
        <v>9.5185999999999993</v>
      </c>
      <c r="DC39">
        <v>11.798299999999999</v>
      </c>
      <c r="DD39">
        <v>18.131699999999999</v>
      </c>
      <c r="DE39">
        <v>-23.8719</v>
      </c>
      <c r="DG39">
        <v>1.2551000000000001</v>
      </c>
      <c r="DH39">
        <v>9.9351000000000003</v>
      </c>
      <c r="DI39">
        <v>26.2424</v>
      </c>
      <c r="DJ39">
        <v>28.031500000000001</v>
      </c>
      <c r="DK39">
        <v>17.908000000000001</v>
      </c>
      <c r="DL39">
        <v>-13.935499999999999</v>
      </c>
      <c r="DS39">
        <v>6.8509000000000002</v>
      </c>
      <c r="DT39">
        <v>2.3130999999999999</v>
      </c>
      <c r="DU39">
        <v>-3.4901</v>
      </c>
      <c r="DW39">
        <v>5.4943</v>
      </c>
      <c r="DX39">
        <v>24.7256</v>
      </c>
      <c r="DZ39">
        <v>4.5576999999999996</v>
      </c>
      <c r="EA39">
        <v>12.972300000000001</v>
      </c>
      <c r="EB39">
        <v>-1.4144000000000001</v>
      </c>
      <c r="EE39">
        <v>18.419499999999999</v>
      </c>
      <c r="EG39">
        <v>19.288799999999998</v>
      </c>
      <c r="EJ39">
        <v>32.953800000000001</v>
      </c>
      <c r="EK39">
        <v>32.953800000000001</v>
      </c>
      <c r="EO39">
        <v>-3.4013</v>
      </c>
      <c r="EP39">
        <v>13.8508</v>
      </c>
      <c r="EQ39">
        <v>9.5220000000000002</v>
      </c>
      <c r="ES39">
        <v>-0.21840000000000001</v>
      </c>
      <c r="ET39">
        <v>-13.297700000000001</v>
      </c>
      <c r="EU39">
        <v>0.44319999999999998</v>
      </c>
      <c r="EV39">
        <v>-38.504100000000001</v>
      </c>
      <c r="EW39">
        <v>-12.6746</v>
      </c>
      <c r="EX39">
        <v>14.920199999999999</v>
      </c>
      <c r="EY39">
        <v>-6.8437999999999999</v>
      </c>
      <c r="EZ39">
        <v>-13.476699999999999</v>
      </c>
      <c r="FA39">
        <v>-24.0304</v>
      </c>
      <c r="FB39">
        <v>-9.5922999999999998</v>
      </c>
      <c r="FC39">
        <v>32.438000000000002</v>
      </c>
      <c r="FD39">
        <v>10.7791</v>
      </c>
      <c r="FF39">
        <v>-0.69489999999999996</v>
      </c>
      <c r="FG39">
        <v>-5.7702</v>
      </c>
      <c r="FH39">
        <v>13.503299999999999</v>
      </c>
      <c r="FI39">
        <v>21.667100000000001</v>
      </c>
      <c r="FJ39">
        <v>18.2546</v>
      </c>
      <c r="FK39">
        <v>32.654299999999999</v>
      </c>
      <c r="FL39">
        <v>6.7477</v>
      </c>
      <c r="FN39">
        <v>-76.620900000000006</v>
      </c>
      <c r="FO39">
        <v>40.760800000000003</v>
      </c>
      <c r="FP39">
        <v>23.0977</v>
      </c>
      <c r="FQ39">
        <v>-11.313499999999999</v>
      </c>
      <c r="FS39">
        <v>1.3815999999999999</v>
      </c>
      <c r="FT39">
        <v>1.3815999999999999</v>
      </c>
      <c r="FU39">
        <v>-4.2562999999999995</v>
      </c>
      <c r="FV39">
        <v>2.8350999999999997</v>
      </c>
      <c r="FW39">
        <v>5.7750000000000004</v>
      </c>
      <c r="FX39">
        <v>3.3391000000000002</v>
      </c>
      <c r="FY39">
        <v>3.3391000000000002</v>
      </c>
      <c r="GA39">
        <v>8.4747000000000003</v>
      </c>
      <c r="GB39">
        <v>2.9653</v>
      </c>
      <c r="GC39">
        <v>21.468299999999999</v>
      </c>
      <c r="GD39">
        <v>-27.248200000000001</v>
      </c>
      <c r="GE39">
        <v>-26.0914</v>
      </c>
      <c r="GF39">
        <v>-21.303899999999999</v>
      </c>
      <c r="GG39">
        <v>9.1531000000000002</v>
      </c>
      <c r="GH39">
        <v>51.296300000000002</v>
      </c>
      <c r="GJ39">
        <v>13.9298</v>
      </c>
      <c r="GK39">
        <v>15.3262</v>
      </c>
      <c r="GL39">
        <v>14.0581</v>
      </c>
      <c r="GN39">
        <v>-51.484699999999997</v>
      </c>
      <c r="GR39">
        <v>0.96719999999999995</v>
      </c>
      <c r="GS39">
        <v>16.166599999999999</v>
      </c>
      <c r="GT39">
        <v>-3.8330000000000002</v>
      </c>
      <c r="GV39">
        <v>-1.0475000000000001</v>
      </c>
      <c r="GW39">
        <v>29.84</v>
      </c>
      <c r="GX39">
        <v>27.200900000000001</v>
      </c>
      <c r="HC39">
        <v>15.0685</v>
      </c>
      <c r="HD39">
        <v>14.2773</v>
      </c>
      <c r="HF39">
        <v>18.683900000000001</v>
      </c>
      <c r="HG39">
        <v>36.010800000000003</v>
      </c>
      <c r="HH39">
        <v>4.5822000000000003</v>
      </c>
      <c r="HI39">
        <v>24.123999999999999</v>
      </c>
      <c r="HJ39">
        <v>35.669699999999999</v>
      </c>
      <c r="HK39">
        <v>38.2014</v>
      </c>
      <c r="HL39">
        <v>20.6631</v>
      </c>
      <c r="HM39">
        <v>-11.029400000000001</v>
      </c>
      <c r="HO39">
        <v>35.406199999999998</v>
      </c>
      <c r="HQ39">
        <v>-79.808499999999995</v>
      </c>
      <c r="HR39">
        <v>-3.4557000000000002</v>
      </c>
      <c r="HS39">
        <v>17.988600000000002</v>
      </c>
      <c r="HT39">
        <v>16.656500000000001</v>
      </c>
      <c r="HU39">
        <v>4.8413000000000004</v>
      </c>
      <c r="HW39">
        <v>15.563700000000001</v>
      </c>
      <c r="HY39">
        <v>9.0040999999999993</v>
      </c>
      <c r="HZ39">
        <v>6.2451999999999996</v>
      </c>
      <c r="IA39">
        <v>-2.2791999999999999</v>
      </c>
      <c r="IB39">
        <v>25.178999999999998</v>
      </c>
      <c r="IC39">
        <v>17.4696</v>
      </c>
      <c r="ID39">
        <v>-14.4419</v>
      </c>
      <c r="IE39">
        <v>5.6898</v>
      </c>
      <c r="IF39">
        <v>25.962399999999999</v>
      </c>
      <c r="IG39">
        <v>16.383900000000001</v>
      </c>
      <c r="IH39">
        <v>2.4527000000000001</v>
      </c>
      <c r="II39">
        <v>-7.5100999999999996</v>
      </c>
      <c r="IJ39">
        <v>7.3011999999999997</v>
      </c>
      <c r="IK39">
        <v>-13.8573</v>
      </c>
      <c r="IN39">
        <v>-6.9157000000000002</v>
      </c>
      <c r="IO39">
        <v>7.6858000000000004</v>
      </c>
      <c r="IP39">
        <v>13.6578</v>
      </c>
      <c r="IQ39">
        <v>7.4606000000000003</v>
      </c>
      <c r="IS39">
        <v>11.6394</v>
      </c>
      <c r="IT39">
        <v>2.5846999999999998</v>
      </c>
      <c r="IU39">
        <v>11.3848</v>
      </c>
      <c r="IV39">
        <v>-18.472799999999999</v>
      </c>
      <c r="IW39">
        <v>4.2782999999999998</v>
      </c>
      <c r="IX39">
        <v>15.6081</v>
      </c>
      <c r="IY39">
        <v>11.2845</v>
      </c>
      <c r="IZ39">
        <v>-4989.4198999999999</v>
      </c>
      <c r="JB39">
        <v>9.4341000000000008</v>
      </c>
      <c r="JD39">
        <v>5.8582000000000001</v>
      </c>
      <c r="JE39">
        <v>8.9582999999999995</v>
      </c>
      <c r="JF39">
        <v>8.9582999999999995</v>
      </c>
      <c r="JH39">
        <v>37.950200000000002</v>
      </c>
      <c r="JI39">
        <v>37.047699999999999</v>
      </c>
      <c r="JJ39">
        <v>26.633500000000002</v>
      </c>
      <c r="JK39">
        <v>-7.9978999999999996</v>
      </c>
      <c r="JN39">
        <v>-7.4149000000000003</v>
      </c>
      <c r="JO39">
        <v>13.344799999999999</v>
      </c>
      <c r="JP39">
        <v>2.5651999999999999</v>
      </c>
      <c r="JQ39">
        <v>17.581600000000002</v>
      </c>
      <c r="JR39">
        <v>3.2953999999999999</v>
      </c>
      <c r="JT39">
        <v>-38.341200000000001</v>
      </c>
      <c r="JV39">
        <v>12.629</v>
      </c>
      <c r="JX39">
        <v>8.2347000000000001</v>
      </c>
      <c r="KC39">
        <v>26.440100000000001</v>
      </c>
      <c r="KD39">
        <v>2.3448000000000002</v>
      </c>
      <c r="KE39">
        <v>9.4121000000000006</v>
      </c>
      <c r="KF39">
        <v>3.8101000000000003</v>
      </c>
      <c r="KG39">
        <v>10.515599999999999</v>
      </c>
      <c r="KI39">
        <v>-12.008100000000001</v>
      </c>
      <c r="KJ39">
        <v>-59.121200000000002</v>
      </c>
      <c r="KK39">
        <v>22.5535</v>
      </c>
      <c r="KL39">
        <v>-8.2483000000000004</v>
      </c>
      <c r="KM39">
        <v>2.3279000000000001</v>
      </c>
      <c r="KN39">
        <v>12.847899999999999</v>
      </c>
      <c r="KO39">
        <v>5.5887000000000002</v>
      </c>
      <c r="KP39">
        <v>-29.159199999999998</v>
      </c>
      <c r="KQ39">
        <v>4.2878999999999996</v>
      </c>
      <c r="KR39">
        <v>25.843499999999999</v>
      </c>
      <c r="KT39">
        <v>-87.393199999999993</v>
      </c>
      <c r="KU39">
        <v>-15.287100000000001</v>
      </c>
      <c r="KV39">
        <v>-4.3552999999999997</v>
      </c>
      <c r="KZ39">
        <v>17.6172</v>
      </c>
      <c r="LA39">
        <v>30.778700000000001</v>
      </c>
      <c r="LC39">
        <v>-4.6352000000000002</v>
      </c>
      <c r="LE39">
        <v>-42.288400000000003</v>
      </c>
      <c r="LF39">
        <v>1.7393000000000001</v>
      </c>
      <c r="LG39">
        <v>7.0133000000000001</v>
      </c>
      <c r="LH39">
        <v>16.1736</v>
      </c>
      <c r="LJ39">
        <v>14.237500000000001</v>
      </c>
      <c r="LL39">
        <v>0.78059999999999996</v>
      </c>
      <c r="LM39">
        <v>19.640599999999999</v>
      </c>
      <c r="LO39">
        <v>-18.412600000000001</v>
      </c>
      <c r="LQ39">
        <v>1.7061999999999999</v>
      </c>
      <c r="LR39">
        <v>-3.1133000000000002</v>
      </c>
      <c r="LS39">
        <v>5.1627999999999998</v>
      </c>
      <c r="LT39">
        <v>38.140300000000003</v>
      </c>
      <c r="LU39">
        <v>22.864000000000001</v>
      </c>
      <c r="LW39">
        <v>17.3508</v>
      </c>
      <c r="LX39">
        <v>6.3539000000000003</v>
      </c>
      <c r="LY39">
        <v>7.4446000000000003</v>
      </c>
      <c r="LZ39">
        <v>-0.41520000000000001</v>
      </c>
      <c r="MA39">
        <v>-8.6006999999999998</v>
      </c>
      <c r="MB39">
        <v>41.1389</v>
      </c>
      <c r="MD39">
        <v>3.1916000000000002</v>
      </c>
      <c r="MF39">
        <v>3.6587000000000001</v>
      </c>
      <c r="MG39">
        <v>14.007400000000001</v>
      </c>
      <c r="MI39">
        <v>8.0297000000000001</v>
      </c>
      <c r="MK39">
        <v>1.7069999999999999</v>
      </c>
      <c r="ML39">
        <v>4.3544</v>
      </c>
      <c r="MM39">
        <v>16.9559</v>
      </c>
      <c r="MN39">
        <v>5.8730000000000002</v>
      </c>
      <c r="MP39">
        <v>23.027699999999999</v>
      </c>
      <c r="MQ39">
        <v>7.0351999999999997</v>
      </c>
      <c r="MS39">
        <v>6.9757999999999996</v>
      </c>
      <c r="MU39">
        <v>7.1472999999999995</v>
      </c>
      <c r="MV39">
        <v>0.48010000000000003</v>
      </c>
      <c r="MY39">
        <v>-22.672699999999999</v>
      </c>
      <c r="MZ39">
        <v>-1304.1367</v>
      </c>
      <c r="NA39">
        <v>2.7523999999999997</v>
      </c>
      <c r="NB39">
        <v>1.6012</v>
      </c>
      <c r="NC39">
        <v>9.3367000000000004</v>
      </c>
      <c r="ND39">
        <v>7.6048999999999998</v>
      </c>
      <c r="NE39">
        <v>26.6538</v>
      </c>
      <c r="NF39">
        <v>-19.4375</v>
      </c>
      <c r="NG39">
        <v>-11.7818</v>
      </c>
      <c r="NH39">
        <v>21.915299999999998</v>
      </c>
      <c r="NI39">
        <v>20.579000000000001</v>
      </c>
      <c r="NJ39">
        <v>-242.08240000000001</v>
      </c>
    </row>
    <row r="40" spans="1:374" x14ac:dyDescent="0.25">
      <c r="A40" s="2"/>
      <c r="C40">
        <v>19.468499999999999</v>
      </c>
      <c r="E40">
        <v>17.109300000000001</v>
      </c>
      <c r="F40">
        <v>5.6924999999999999</v>
      </c>
      <c r="G40">
        <v>-1.7963</v>
      </c>
      <c r="H40">
        <v>37.606000000000002</v>
      </c>
      <c r="I40">
        <v>11.992599999999999</v>
      </c>
      <c r="J40">
        <v>2.3220000000000001</v>
      </c>
      <c r="K40">
        <v>-17.6694</v>
      </c>
      <c r="M40">
        <v>29.894400000000001</v>
      </c>
      <c r="O40">
        <v>9.4410000000000007</v>
      </c>
      <c r="P40">
        <v>3.9655</v>
      </c>
      <c r="Q40">
        <v>-13.7492</v>
      </c>
      <c r="R40">
        <v>-21.022400000000001</v>
      </c>
      <c r="S40">
        <v>24.794799999999999</v>
      </c>
      <c r="T40">
        <v>36.708100000000002</v>
      </c>
      <c r="V40">
        <v>11.201700000000001</v>
      </c>
      <c r="W40">
        <v>20.460699999999999</v>
      </c>
      <c r="X40">
        <v>-9.5896000000000008</v>
      </c>
      <c r="Z40">
        <v>9.3233999999999995</v>
      </c>
      <c r="AC40">
        <v>-4.2885</v>
      </c>
      <c r="AD40">
        <v>33.313099999999999</v>
      </c>
      <c r="AE40">
        <v>3.3184</v>
      </c>
      <c r="AF40">
        <v>-371.2595</v>
      </c>
      <c r="AG40">
        <v>-1.3855999999999999</v>
      </c>
      <c r="AI40">
        <v>-99.392899999999997</v>
      </c>
      <c r="AJ40">
        <v>-2.7585999999999999</v>
      </c>
      <c r="AK40">
        <v>24.9541</v>
      </c>
      <c r="AL40">
        <v>17.281600000000001</v>
      </c>
      <c r="AN40">
        <v>4.9538000000000002</v>
      </c>
      <c r="AO40">
        <v>-6.1214000000000004</v>
      </c>
      <c r="AP40">
        <v>-36.161200000000001</v>
      </c>
      <c r="AQ40">
        <v>10.168699999999999</v>
      </c>
      <c r="AT40">
        <v>11.8384</v>
      </c>
      <c r="AU40">
        <v>24.8401</v>
      </c>
      <c r="AV40">
        <v>9.4154</v>
      </c>
      <c r="AW40">
        <v>-0.73750000000000004</v>
      </c>
      <c r="AZ40">
        <v>20.651</v>
      </c>
      <c r="BB40">
        <v>0.88800000000000001</v>
      </c>
      <c r="BC40">
        <v>11.0565</v>
      </c>
      <c r="BD40">
        <v>-1.0862000000000001</v>
      </c>
      <c r="BE40">
        <v>9.3781999999999996</v>
      </c>
      <c r="BF40">
        <v>6.8394000000000004</v>
      </c>
      <c r="BG40">
        <v>14.335000000000001</v>
      </c>
      <c r="BH40">
        <v>23.940200000000001</v>
      </c>
      <c r="BI40">
        <v>13.78</v>
      </c>
      <c r="BJ40">
        <v>-7.4569999999999999</v>
      </c>
      <c r="BL40">
        <v>12.164400000000001</v>
      </c>
      <c r="BM40">
        <v>-10.279</v>
      </c>
      <c r="BN40">
        <v>0.93140000000000001</v>
      </c>
      <c r="BO40">
        <v>24.793900000000001</v>
      </c>
      <c r="BP40">
        <v>19.737200000000001</v>
      </c>
      <c r="BQ40">
        <v>-39.959099999999999</v>
      </c>
      <c r="BR40">
        <v>19.9634</v>
      </c>
      <c r="BS40">
        <v>-50.240600000000001</v>
      </c>
      <c r="BV40">
        <v>21.138000000000002</v>
      </c>
      <c r="BW40">
        <v>1.8010000000000002</v>
      </c>
      <c r="BX40">
        <v>9.6542999999999992</v>
      </c>
      <c r="BY40">
        <v>15.7751</v>
      </c>
      <c r="BZ40">
        <v>10.7227</v>
      </c>
      <c r="CA40">
        <v>-17.8627</v>
      </c>
      <c r="CC40">
        <v>21.858599999999999</v>
      </c>
      <c r="CG40">
        <v>-17.158799999999999</v>
      </c>
      <c r="CH40">
        <v>25.190300000000001</v>
      </c>
      <c r="CI40">
        <v>5.8334999999999999</v>
      </c>
      <c r="CJ40">
        <v>-75.352400000000003</v>
      </c>
      <c r="CK40">
        <v>25.759900000000002</v>
      </c>
      <c r="CL40">
        <v>-3.9007000000000001</v>
      </c>
      <c r="CM40">
        <v>13.8096</v>
      </c>
      <c r="CN40">
        <v>-3.1606000000000001</v>
      </c>
      <c r="CO40">
        <v>-0.3382</v>
      </c>
      <c r="CP40">
        <v>0.70120000000000005</v>
      </c>
      <c r="CQ40">
        <v>4.0228000000000002</v>
      </c>
      <c r="CR40">
        <v>9.9149999999999991</v>
      </c>
      <c r="CT40">
        <v>14.5741</v>
      </c>
      <c r="CW40">
        <v>29.207000000000001</v>
      </c>
      <c r="CX40">
        <v>19.110700000000001</v>
      </c>
      <c r="CY40">
        <v>-12.1188</v>
      </c>
      <c r="CZ40">
        <v>-4.2244999999999999</v>
      </c>
      <c r="DA40">
        <v>18.1555</v>
      </c>
      <c r="DC40">
        <v>13.9841</v>
      </c>
      <c r="DD40">
        <v>19.2164</v>
      </c>
      <c r="DE40">
        <v>-69.183400000000006</v>
      </c>
      <c r="DG40">
        <v>3.7488000000000001</v>
      </c>
      <c r="DH40">
        <v>-0.44040000000000001</v>
      </c>
      <c r="DI40">
        <v>29.520399999999999</v>
      </c>
      <c r="DJ40">
        <v>7.2592999999999996</v>
      </c>
      <c r="DK40">
        <v>10.798</v>
      </c>
      <c r="DL40">
        <v>-11.4572</v>
      </c>
      <c r="DS40">
        <v>4.9821</v>
      </c>
      <c r="DT40">
        <v>2.6766999999999999</v>
      </c>
      <c r="DU40">
        <v>-2.8308999999999997</v>
      </c>
      <c r="DW40">
        <v>4.0175000000000001</v>
      </c>
      <c r="DX40">
        <v>22.985600000000002</v>
      </c>
      <c r="DZ40">
        <v>-1.6497999999999999</v>
      </c>
      <c r="EA40">
        <v>2.7353000000000001</v>
      </c>
      <c r="EB40">
        <v>-9.7527000000000008</v>
      </c>
      <c r="EE40">
        <v>16.954499999999999</v>
      </c>
      <c r="EG40">
        <v>13.682</v>
      </c>
      <c r="EJ40">
        <v>34.372500000000002</v>
      </c>
      <c r="EK40">
        <v>34.372500000000002</v>
      </c>
      <c r="EO40">
        <v>-5.3855000000000004</v>
      </c>
      <c r="EP40">
        <v>7.0534999999999997</v>
      </c>
      <c r="EQ40">
        <v>12.7501</v>
      </c>
      <c r="ES40">
        <v>0.62680000000000002</v>
      </c>
      <c r="ET40">
        <v>-27.4376</v>
      </c>
      <c r="EU40">
        <v>3.36</v>
      </c>
      <c r="EV40">
        <v>-72.043800000000005</v>
      </c>
      <c r="EW40">
        <v>-5.8821000000000003</v>
      </c>
      <c r="EX40">
        <v>12.4283</v>
      </c>
      <c r="EY40">
        <v>-13.4964</v>
      </c>
      <c r="EZ40">
        <v>15.729800000000001</v>
      </c>
      <c r="FA40">
        <v>-14.361000000000001</v>
      </c>
      <c r="FB40">
        <v>-4.8773999999999997</v>
      </c>
      <c r="FC40">
        <v>31.415700000000001</v>
      </c>
      <c r="FD40">
        <v>0.52669999999999995</v>
      </c>
      <c r="FF40">
        <v>-8.9712999999999994</v>
      </c>
      <c r="FG40">
        <v>-14.0381</v>
      </c>
      <c r="FH40">
        <v>12.818</v>
      </c>
      <c r="FI40">
        <v>18.6221</v>
      </c>
      <c r="FJ40">
        <v>13.5863</v>
      </c>
      <c r="FK40">
        <v>-32.512799999999999</v>
      </c>
      <c r="FL40">
        <v>11.181699999999999</v>
      </c>
      <c r="FN40">
        <v>11.427</v>
      </c>
      <c r="FO40">
        <v>42.638399999999997</v>
      </c>
      <c r="FP40">
        <v>22.310099999999998</v>
      </c>
      <c r="FQ40">
        <v>-25.0871</v>
      </c>
      <c r="FS40">
        <v>1.2887</v>
      </c>
      <c r="FT40">
        <v>1.2887</v>
      </c>
      <c r="FU40">
        <v>1.0063</v>
      </c>
      <c r="FV40">
        <v>2.1920999999999999</v>
      </c>
      <c r="FW40">
        <v>5.6013000000000002</v>
      </c>
      <c r="FX40">
        <v>-0.59899999999999998</v>
      </c>
      <c r="FY40">
        <v>-0.59899999999999998</v>
      </c>
      <c r="GA40">
        <v>16.779499999999999</v>
      </c>
      <c r="GB40">
        <v>2.2936000000000001</v>
      </c>
      <c r="GC40">
        <v>18.597899999999999</v>
      </c>
      <c r="GD40">
        <v>-11.086600000000001</v>
      </c>
      <c r="GE40">
        <v>-19.204000000000001</v>
      </c>
      <c r="GF40">
        <v>-30.1646</v>
      </c>
      <c r="GG40">
        <v>9.6407000000000007</v>
      </c>
      <c r="GH40">
        <v>51.202500000000001</v>
      </c>
      <c r="GJ40">
        <v>4.9390000000000001</v>
      </c>
      <c r="GK40">
        <v>16.876300000000001</v>
      </c>
      <c r="GL40">
        <v>9.0594000000000001</v>
      </c>
      <c r="GN40">
        <v>-53.944400000000002</v>
      </c>
      <c r="GR40">
        <v>-309.94099999999997</v>
      </c>
      <c r="GS40">
        <v>13.3725</v>
      </c>
      <c r="GT40">
        <v>-65.586699999999993</v>
      </c>
      <c r="GV40">
        <v>-4.9911000000000003</v>
      </c>
      <c r="GW40">
        <v>27.151900000000001</v>
      </c>
      <c r="GX40">
        <v>28.133299999999998</v>
      </c>
      <c r="HC40">
        <v>1.0546</v>
      </c>
      <c r="HD40">
        <v>42.8902</v>
      </c>
      <c r="HF40">
        <v>17.305399999999999</v>
      </c>
      <c r="HG40">
        <v>34.885899999999999</v>
      </c>
      <c r="HH40">
        <v>1.9081000000000001</v>
      </c>
      <c r="HI40">
        <v>16.131799999999998</v>
      </c>
      <c r="HJ40">
        <v>39.342700000000001</v>
      </c>
      <c r="HK40">
        <v>34.739400000000003</v>
      </c>
      <c r="HL40">
        <v>28.7621</v>
      </c>
      <c r="HM40">
        <v>26.134</v>
      </c>
      <c r="HO40">
        <v>34.296100000000003</v>
      </c>
      <c r="HQ40">
        <v>-14.963699999999999</v>
      </c>
      <c r="HR40">
        <v>-6.0750999999999999</v>
      </c>
      <c r="HS40">
        <v>14.011200000000001</v>
      </c>
      <c r="HT40">
        <v>12.952500000000001</v>
      </c>
      <c r="HU40">
        <v>6.6113</v>
      </c>
      <c r="HW40">
        <v>16.5459</v>
      </c>
      <c r="HY40">
        <v>7.4080000000000004</v>
      </c>
      <c r="HZ40">
        <v>15.395099999999999</v>
      </c>
      <c r="IA40">
        <v>-3.1657000000000002</v>
      </c>
      <c r="IB40">
        <v>20.102499999999999</v>
      </c>
      <c r="IC40">
        <v>14.351699999999999</v>
      </c>
      <c r="ID40">
        <v>-18.978400000000001</v>
      </c>
      <c r="IE40">
        <v>4.2393999999999998</v>
      </c>
      <c r="IF40">
        <v>21.155200000000001</v>
      </c>
      <c r="IG40">
        <v>13.5204</v>
      </c>
      <c r="IH40">
        <v>-5.6090999999999998</v>
      </c>
      <c r="II40">
        <v>-7.4817999999999998</v>
      </c>
      <c r="IJ40">
        <v>8.8488000000000007</v>
      </c>
      <c r="IK40">
        <v>66.559600000000003</v>
      </c>
      <c r="IN40">
        <v>-7.5519999999999996</v>
      </c>
      <c r="IO40">
        <v>5.9326999999999996</v>
      </c>
      <c r="IP40">
        <v>-26.5947</v>
      </c>
      <c r="IQ40">
        <v>-0.54649999999999999</v>
      </c>
      <c r="IS40">
        <v>13.609299999999999</v>
      </c>
      <c r="IT40">
        <v>-1.909</v>
      </c>
      <c r="IU40">
        <v>11.173299999999999</v>
      </c>
      <c r="IV40">
        <v>-21.733599999999999</v>
      </c>
      <c r="IW40">
        <v>3.431</v>
      </c>
      <c r="IX40">
        <v>18.4087</v>
      </c>
      <c r="IY40">
        <v>13.5785</v>
      </c>
      <c r="IZ40">
        <v>-2355.1592999999998</v>
      </c>
      <c r="JB40">
        <v>18.420300000000001</v>
      </c>
      <c r="JD40">
        <v>5.6337999999999999</v>
      </c>
      <c r="JE40">
        <v>5.6349</v>
      </c>
      <c r="JF40">
        <v>5.6349</v>
      </c>
      <c r="JH40">
        <v>35.956899999999997</v>
      </c>
      <c r="JI40">
        <v>42.948700000000002</v>
      </c>
      <c r="JJ40">
        <v>30.580200000000001</v>
      </c>
      <c r="JK40">
        <v>-7.899</v>
      </c>
      <c r="JN40">
        <v>13.6813</v>
      </c>
      <c r="JO40">
        <v>21.654299999999999</v>
      </c>
      <c r="JP40">
        <v>8.2812000000000001</v>
      </c>
      <c r="JQ40">
        <v>-1.355</v>
      </c>
      <c r="JR40">
        <v>2.6964000000000001</v>
      </c>
      <c r="JT40">
        <v>4.1370000000000005</v>
      </c>
      <c r="JV40">
        <v>7.6734999999999998</v>
      </c>
      <c r="JX40">
        <v>3.1333000000000002</v>
      </c>
      <c r="KC40">
        <v>26.892800000000001</v>
      </c>
      <c r="KD40">
        <v>2.0284</v>
      </c>
      <c r="KE40">
        <v>6.9147999999999996</v>
      </c>
      <c r="KF40">
        <v>3.9241999999999999</v>
      </c>
      <c r="KG40">
        <v>15.844099999999999</v>
      </c>
      <c r="KI40">
        <v>-10.260199999999999</v>
      </c>
      <c r="KJ40">
        <v>-50.633299999999998</v>
      </c>
      <c r="KK40">
        <v>20.174099999999999</v>
      </c>
      <c r="KL40">
        <v>0.92969999999999997</v>
      </c>
      <c r="KM40">
        <v>5.9382999999999999</v>
      </c>
      <c r="KN40">
        <v>7.0792000000000002</v>
      </c>
      <c r="KO40">
        <v>16.1739</v>
      </c>
      <c r="KP40">
        <v>6.9714</v>
      </c>
      <c r="KQ40">
        <v>3.7324000000000002</v>
      </c>
      <c r="KR40">
        <v>25.5655</v>
      </c>
      <c r="KT40">
        <v>-32.6693</v>
      </c>
      <c r="KU40">
        <v>13.536099999999999</v>
      </c>
      <c r="KV40">
        <v>1.8376999999999999</v>
      </c>
      <c r="KZ40">
        <v>15.100199999999999</v>
      </c>
      <c r="LA40">
        <v>-14.628</v>
      </c>
      <c r="LE40">
        <v>-94.357900000000001</v>
      </c>
      <c r="LF40">
        <v>-8.2472999999999992</v>
      </c>
      <c r="LG40">
        <v>5.6787999999999998</v>
      </c>
      <c r="LH40">
        <v>3.0646</v>
      </c>
      <c r="LJ40">
        <v>16.732700000000001</v>
      </c>
      <c r="LL40">
        <v>-2.9619</v>
      </c>
      <c r="LM40">
        <v>21.657699999999998</v>
      </c>
      <c r="LO40">
        <v>7.1165000000000003</v>
      </c>
      <c r="LQ40">
        <v>0.96050000000000002</v>
      </c>
      <c r="LR40">
        <v>-0.31879999999999997</v>
      </c>
      <c r="LS40">
        <v>4.5453000000000001</v>
      </c>
      <c r="LT40">
        <v>34.780200000000001</v>
      </c>
      <c r="LU40">
        <v>22.7913</v>
      </c>
      <c r="LW40">
        <v>20.119399999999999</v>
      </c>
      <c r="LX40">
        <v>2.4474999999999998</v>
      </c>
      <c r="LY40">
        <v>21.951799999999999</v>
      </c>
      <c r="LZ40">
        <v>-11.759600000000001</v>
      </c>
      <c r="MA40">
        <v>4.8417000000000003</v>
      </c>
      <c r="MB40">
        <v>25.353400000000001</v>
      </c>
      <c r="MD40">
        <v>1.0434000000000001</v>
      </c>
      <c r="MF40">
        <v>6.4972000000000003</v>
      </c>
      <c r="MG40">
        <v>9.7508999999999997</v>
      </c>
      <c r="MI40">
        <v>8.5866000000000007</v>
      </c>
      <c r="MK40">
        <v>-3.3515000000000001</v>
      </c>
      <c r="ML40">
        <v>-0.70509999999999995</v>
      </c>
      <c r="MM40">
        <v>17.046500000000002</v>
      </c>
      <c r="MN40">
        <v>3.7942999999999998</v>
      </c>
      <c r="MP40">
        <v>19.123000000000001</v>
      </c>
      <c r="MQ40">
        <v>4.2096999999999998</v>
      </c>
      <c r="MS40">
        <v>14.770300000000001</v>
      </c>
      <c r="MU40">
        <v>8.7156000000000002</v>
      </c>
      <c r="MV40">
        <v>-1.9129</v>
      </c>
      <c r="MY40">
        <v>-40.622500000000002</v>
      </c>
      <c r="MZ40">
        <v>-1331.3433</v>
      </c>
      <c r="NA40">
        <v>2.5964999999999998</v>
      </c>
      <c r="NB40">
        <v>-0.17810000000000001</v>
      </c>
      <c r="NC40">
        <v>6.7233999999999998</v>
      </c>
      <c r="ND40">
        <v>5.3642000000000003</v>
      </c>
      <c r="NE40">
        <v>21.4346</v>
      </c>
      <c r="NF40">
        <v>-24.381</v>
      </c>
      <c r="NG40">
        <v>-42.1188</v>
      </c>
      <c r="NH40">
        <v>20.306100000000001</v>
      </c>
      <c r="NI40">
        <v>21.7974</v>
      </c>
      <c r="NJ40">
        <v>-223.39269999999999</v>
      </c>
    </row>
    <row r="41" spans="1:374" x14ac:dyDescent="0.25">
      <c r="A41" s="2"/>
      <c r="C41">
        <v>21.2136</v>
      </c>
      <c r="E41">
        <v>13.9503</v>
      </c>
      <c r="F41">
        <v>4.8261000000000003</v>
      </c>
      <c r="G41">
        <v>3.6795</v>
      </c>
      <c r="H41">
        <v>37.694699999999997</v>
      </c>
      <c r="I41">
        <v>2.3986000000000001</v>
      </c>
      <c r="J41">
        <v>-0.54779999999999995</v>
      </c>
      <c r="K41">
        <v>-20.355399999999999</v>
      </c>
      <c r="M41">
        <v>29.3018</v>
      </c>
      <c r="O41">
        <v>4.3480999999999996</v>
      </c>
      <c r="P41">
        <v>-2.1219000000000001</v>
      </c>
      <c r="Q41">
        <v>2.2137000000000002</v>
      </c>
      <c r="R41">
        <v>-35.283799999999999</v>
      </c>
      <c r="S41">
        <v>23.113</v>
      </c>
      <c r="T41">
        <v>35.394100000000002</v>
      </c>
      <c r="V41">
        <v>12.1023</v>
      </c>
      <c r="W41">
        <v>18.548300000000001</v>
      </c>
      <c r="X41">
        <v>-11.4917</v>
      </c>
      <c r="Z41">
        <v>5.7428999999999997</v>
      </c>
      <c r="AC41">
        <v>-8.6666000000000007</v>
      </c>
      <c r="AD41">
        <v>7.6134000000000004</v>
      </c>
      <c r="AE41">
        <v>6.1778000000000004</v>
      </c>
      <c r="AF41">
        <v>-259.10289999999998</v>
      </c>
      <c r="AG41">
        <v>-9.4304000000000006</v>
      </c>
      <c r="AI41">
        <v>-86.738600000000005</v>
      </c>
      <c r="AJ41">
        <v>-11.0785</v>
      </c>
      <c r="AK41">
        <v>24.256900000000002</v>
      </c>
      <c r="AL41">
        <v>17.974399999999999</v>
      </c>
      <c r="AN41">
        <v>-66.865399999999994</v>
      </c>
      <c r="AO41">
        <v>-3.2957999999999998</v>
      </c>
      <c r="AP41">
        <v>-49.933700000000002</v>
      </c>
      <c r="AQ41">
        <v>8.3295999999999992</v>
      </c>
      <c r="AT41">
        <v>10.297700000000001</v>
      </c>
      <c r="AU41">
        <v>21.040500000000002</v>
      </c>
      <c r="AV41">
        <v>16.060199999999998</v>
      </c>
      <c r="AW41">
        <v>8.2415000000000003</v>
      </c>
      <c r="AZ41">
        <v>16.599799999999998</v>
      </c>
      <c r="BB41">
        <v>-11.3317</v>
      </c>
      <c r="BC41">
        <v>-2.294</v>
      </c>
      <c r="BD41">
        <v>2.42</v>
      </c>
      <c r="BE41">
        <v>5.7446999999999999</v>
      </c>
      <c r="BF41">
        <v>11.7895</v>
      </c>
      <c r="BG41">
        <v>16.303000000000001</v>
      </c>
      <c r="BH41">
        <v>10.082699999999999</v>
      </c>
      <c r="BI41">
        <v>10.619</v>
      </c>
      <c r="BJ41">
        <v>-32.540599999999998</v>
      </c>
      <c r="BL41">
        <v>12.3132</v>
      </c>
      <c r="BM41">
        <v>-5.1637000000000004</v>
      </c>
      <c r="BN41">
        <v>-1.2343</v>
      </c>
      <c r="BO41">
        <v>30.132200000000001</v>
      </c>
      <c r="BP41">
        <v>23.227399999999999</v>
      </c>
      <c r="BQ41">
        <v>-45.603499999999997</v>
      </c>
      <c r="BR41">
        <v>20.0122</v>
      </c>
      <c r="BS41">
        <v>-74.891000000000005</v>
      </c>
      <c r="BV41">
        <v>20.6404</v>
      </c>
      <c r="BW41">
        <v>1.9156</v>
      </c>
      <c r="BX41">
        <v>9.9139999999999997</v>
      </c>
      <c r="BY41">
        <v>16.4773</v>
      </c>
      <c r="BZ41">
        <v>8.9961000000000002</v>
      </c>
      <c r="CA41">
        <v>-5.3021000000000003</v>
      </c>
      <c r="CC41">
        <v>19.9846</v>
      </c>
      <c r="CG41">
        <v>-39.180799999999998</v>
      </c>
      <c r="CH41">
        <v>27.8323</v>
      </c>
      <c r="CI41">
        <v>1.9830000000000001</v>
      </c>
      <c r="CJ41">
        <v>-69.814499999999995</v>
      </c>
      <c r="CK41">
        <v>25.5581</v>
      </c>
      <c r="CL41">
        <v>1.6806999999999999</v>
      </c>
      <c r="CM41">
        <v>2.5004999999999997</v>
      </c>
      <c r="CN41">
        <v>-4.5336999999999996</v>
      </c>
      <c r="CO41">
        <v>-3.9252000000000002</v>
      </c>
      <c r="CP41">
        <v>1.35</v>
      </c>
      <c r="CQ41">
        <v>10.318899999999999</v>
      </c>
      <c r="CR41">
        <v>5.6898</v>
      </c>
      <c r="CT41">
        <v>12.1921</v>
      </c>
      <c r="CW41">
        <v>28.478999999999999</v>
      </c>
      <c r="CX41">
        <v>18.678599999999999</v>
      </c>
      <c r="CY41">
        <v>-9.0558999999999994</v>
      </c>
      <c r="CZ41">
        <v>4.7771999999999997</v>
      </c>
      <c r="DA41">
        <v>15.1732</v>
      </c>
      <c r="DC41">
        <v>14.717499999999999</v>
      </c>
      <c r="DD41">
        <v>19.416399999999999</v>
      </c>
      <c r="DE41">
        <v>-33.094999999999999</v>
      </c>
      <c r="DG41">
        <v>4.0345000000000004</v>
      </c>
      <c r="DH41">
        <v>0.4451</v>
      </c>
      <c r="DI41">
        <v>28.214700000000001</v>
      </c>
      <c r="DJ41">
        <v>-26.301400000000001</v>
      </c>
      <c r="DK41">
        <v>2.3395999999999999</v>
      </c>
      <c r="DL41">
        <v>-16.997599999999998</v>
      </c>
      <c r="DS41">
        <v>21.574200000000001</v>
      </c>
      <c r="DT41">
        <v>2.4851999999999999</v>
      </c>
      <c r="DU41">
        <v>-19.526299999999999</v>
      </c>
      <c r="DW41">
        <v>-0.52580000000000005</v>
      </c>
      <c r="DX41">
        <v>25.841699999999999</v>
      </c>
      <c r="DZ41">
        <v>-1.2139</v>
      </c>
      <c r="EA41">
        <v>0.62290000000000001</v>
      </c>
      <c r="EB41">
        <v>-17.850999999999999</v>
      </c>
      <c r="EE41">
        <v>18.791699999999999</v>
      </c>
      <c r="EG41">
        <v>11.957100000000001</v>
      </c>
      <c r="EJ41">
        <v>33.5246</v>
      </c>
      <c r="EK41">
        <v>33.5246</v>
      </c>
      <c r="EO41">
        <v>-4.8491999999999997</v>
      </c>
      <c r="EP41">
        <v>-0.65590000000000004</v>
      </c>
      <c r="EQ41">
        <v>12.0665</v>
      </c>
      <c r="ES41">
        <v>1.3107</v>
      </c>
      <c r="ET41">
        <v>-40.132800000000003</v>
      </c>
      <c r="EU41">
        <v>2.4379</v>
      </c>
      <c r="EV41">
        <v>-41.466500000000003</v>
      </c>
      <c r="EW41">
        <v>-7.4226999999999999</v>
      </c>
      <c r="EX41">
        <v>10.779500000000001</v>
      </c>
      <c r="EY41">
        <v>-7.8437000000000001</v>
      </c>
      <c r="EZ41">
        <v>42.475200000000001</v>
      </c>
      <c r="FA41">
        <v>-4.0750999999999999</v>
      </c>
      <c r="FB41">
        <v>-7.8068999999999997</v>
      </c>
      <c r="FC41">
        <v>28.6968</v>
      </c>
      <c r="FD41">
        <v>2.6757</v>
      </c>
      <c r="FF41">
        <v>-2.5790999999999999</v>
      </c>
      <c r="FG41">
        <v>-5.6506999999999996</v>
      </c>
      <c r="FH41">
        <v>12.035600000000001</v>
      </c>
      <c r="FI41">
        <v>12.9397</v>
      </c>
      <c r="FJ41">
        <v>11.529400000000001</v>
      </c>
      <c r="FK41">
        <v>-10.0007</v>
      </c>
      <c r="FL41">
        <v>10.5183</v>
      </c>
      <c r="FN41">
        <v>12.206899999999999</v>
      </c>
      <c r="FO41">
        <v>43.256399999999999</v>
      </c>
      <c r="FP41">
        <v>23.941299999999998</v>
      </c>
      <c r="FQ41">
        <v>-22.410799999999998</v>
      </c>
      <c r="FS41">
        <v>1.0373000000000001</v>
      </c>
      <c r="FT41">
        <v>1.0373000000000001</v>
      </c>
      <c r="FU41">
        <v>15.8969</v>
      </c>
      <c r="FV41">
        <v>3.2717999999999998</v>
      </c>
      <c r="FW41">
        <v>4.8495999999999997</v>
      </c>
      <c r="FX41">
        <v>2.0112000000000001</v>
      </c>
      <c r="FY41">
        <v>2.0112000000000001</v>
      </c>
      <c r="GA41">
        <v>5.8574000000000002</v>
      </c>
      <c r="GB41">
        <v>5.1044999999999998</v>
      </c>
      <c r="GC41">
        <v>23.3292</v>
      </c>
      <c r="GD41">
        <v>2.7355999999999998</v>
      </c>
      <c r="GE41">
        <v>-29.572900000000001</v>
      </c>
      <c r="GF41">
        <v>-32.972000000000001</v>
      </c>
      <c r="GG41">
        <v>10.3552</v>
      </c>
      <c r="GH41">
        <v>55.3827</v>
      </c>
      <c r="GJ41">
        <v>5.9554999999999998</v>
      </c>
      <c r="GK41">
        <v>10.562200000000001</v>
      </c>
      <c r="GL41">
        <v>7.5372000000000003</v>
      </c>
      <c r="GN41">
        <v>-38.924199999999999</v>
      </c>
      <c r="GR41">
        <v>-643.92110000000002</v>
      </c>
      <c r="GS41">
        <v>17.450199999999999</v>
      </c>
      <c r="GT41">
        <v>-111.4259</v>
      </c>
      <c r="GV41">
        <v>5.1893000000000002</v>
      </c>
      <c r="GW41">
        <v>16.834900000000001</v>
      </c>
      <c r="GX41">
        <v>26.930199999999999</v>
      </c>
      <c r="HC41">
        <v>-9.2174999999999994</v>
      </c>
      <c r="HD41">
        <v>-3.4298999999999999</v>
      </c>
      <c r="HF41">
        <v>16.271799999999999</v>
      </c>
      <c r="HG41">
        <v>33.418799999999997</v>
      </c>
      <c r="HH41">
        <v>-12.341100000000001</v>
      </c>
      <c r="HI41">
        <v>17.5486</v>
      </c>
      <c r="HJ41">
        <v>41.535800000000002</v>
      </c>
      <c r="HK41">
        <v>35.079500000000003</v>
      </c>
      <c r="HL41">
        <v>13.3248</v>
      </c>
      <c r="HM41">
        <v>-33.582000000000001</v>
      </c>
      <c r="HO41">
        <v>-29.523299999999999</v>
      </c>
      <c r="HQ41">
        <v>-34.822299999999998</v>
      </c>
      <c r="HR41">
        <v>1.0846</v>
      </c>
      <c r="HS41">
        <v>13.373900000000001</v>
      </c>
      <c r="HT41">
        <v>13.558299999999999</v>
      </c>
      <c r="HW41">
        <v>13.8973</v>
      </c>
      <c r="HY41">
        <v>2.2212000000000001</v>
      </c>
      <c r="HZ41">
        <v>5.9081000000000001</v>
      </c>
      <c r="IA41">
        <v>9.3762000000000008</v>
      </c>
      <c r="IB41">
        <v>16.7544</v>
      </c>
      <c r="IC41">
        <v>13.498799999999999</v>
      </c>
      <c r="ID41">
        <v>-24.535299999999999</v>
      </c>
      <c r="IE41">
        <v>-0.12239999999999999</v>
      </c>
      <c r="IF41">
        <v>17.369800000000001</v>
      </c>
      <c r="IG41">
        <v>12.912800000000001</v>
      </c>
      <c r="IH41">
        <v>-8.4566999999999997</v>
      </c>
      <c r="II41">
        <v>-6.5686</v>
      </c>
      <c r="IJ41">
        <v>10.7052</v>
      </c>
      <c r="IK41">
        <v>-90.976100000000002</v>
      </c>
      <c r="IN41">
        <v>-21.302</v>
      </c>
      <c r="IO41">
        <v>5.5132000000000003</v>
      </c>
      <c r="IP41">
        <v>-23.3064</v>
      </c>
      <c r="IQ41">
        <v>-2.8890000000000002</v>
      </c>
      <c r="IS41">
        <v>12.7227</v>
      </c>
      <c r="IT41">
        <v>0.1847</v>
      </c>
      <c r="IU41">
        <v>15.562100000000001</v>
      </c>
      <c r="IV41">
        <v>-6.4238</v>
      </c>
      <c r="IW41">
        <v>2.4988000000000001</v>
      </c>
      <c r="IX41">
        <v>10.129899999999999</v>
      </c>
      <c r="IY41">
        <v>14.3133</v>
      </c>
      <c r="IZ41">
        <v>-1309.4141999999999</v>
      </c>
      <c r="JB41">
        <v>13.6107</v>
      </c>
      <c r="JD41">
        <v>14.7027</v>
      </c>
      <c r="JE41">
        <v>7.3068</v>
      </c>
      <c r="JF41">
        <v>7.3068</v>
      </c>
      <c r="JH41">
        <v>36.344999999999999</v>
      </c>
      <c r="JI41">
        <v>41.237099999999998</v>
      </c>
      <c r="JJ41">
        <v>28.817299999999999</v>
      </c>
      <c r="JK41">
        <v>-10.335599999999999</v>
      </c>
      <c r="JN41">
        <v>13.9389</v>
      </c>
      <c r="JO41">
        <v>15.0589</v>
      </c>
      <c r="JP41">
        <v>5.8917999999999999</v>
      </c>
      <c r="JQ41">
        <v>3.3963000000000001</v>
      </c>
      <c r="JR41">
        <v>4.0155000000000003</v>
      </c>
      <c r="JT41">
        <v>-0.52849999999999997</v>
      </c>
      <c r="JV41">
        <v>12.5716</v>
      </c>
      <c r="JX41">
        <v>-1.4285999999999999</v>
      </c>
      <c r="KC41">
        <v>20.595199999999998</v>
      </c>
      <c r="KD41">
        <v>1.5070999999999999</v>
      </c>
      <c r="KE41">
        <v>10.580500000000001</v>
      </c>
      <c r="KF41">
        <v>4.1832000000000003</v>
      </c>
      <c r="KG41">
        <v>21.094200000000001</v>
      </c>
      <c r="KI41">
        <v>-29.2804</v>
      </c>
      <c r="KJ41">
        <v>-45.825699999999998</v>
      </c>
      <c r="KK41">
        <v>19.595099999999999</v>
      </c>
      <c r="KL41">
        <v>-4.3586999999999998</v>
      </c>
      <c r="KM41">
        <v>1.9022000000000001</v>
      </c>
      <c r="KO41">
        <v>2.4636</v>
      </c>
      <c r="KP41">
        <v>15.2806</v>
      </c>
      <c r="KQ41">
        <v>6.1452</v>
      </c>
      <c r="KR41">
        <v>16.756799999999998</v>
      </c>
      <c r="KT41">
        <v>-51.678199999999997</v>
      </c>
      <c r="KU41">
        <v>-15.906000000000001</v>
      </c>
      <c r="KV41">
        <v>3.5219</v>
      </c>
      <c r="KZ41">
        <v>17.554300000000001</v>
      </c>
      <c r="LA41">
        <v>13.4587</v>
      </c>
      <c r="LE41">
        <v>-22.46</v>
      </c>
      <c r="LF41">
        <v>9.3245000000000005</v>
      </c>
      <c r="LG41">
        <v>3.9274</v>
      </c>
      <c r="LH41">
        <v>35.130499999999998</v>
      </c>
      <c r="LJ41">
        <v>31.910499999999999</v>
      </c>
      <c r="LL41">
        <v>-3.0287999999999999</v>
      </c>
      <c r="LM41">
        <v>20.966799999999999</v>
      </c>
      <c r="LO41">
        <v>-25.1326</v>
      </c>
      <c r="LQ41">
        <v>0.68610000000000004</v>
      </c>
      <c r="LR41">
        <v>-8.8674999999999997</v>
      </c>
      <c r="LS41">
        <v>2.7484000000000002</v>
      </c>
      <c r="LT41">
        <v>49.828600000000002</v>
      </c>
      <c r="LU41">
        <v>20.262499999999999</v>
      </c>
      <c r="LW41">
        <v>19.469200000000001</v>
      </c>
      <c r="LX41">
        <v>2.722</v>
      </c>
      <c r="LY41">
        <v>10.680099999999999</v>
      </c>
      <c r="LZ41">
        <v>2.5505</v>
      </c>
      <c r="MA41">
        <v>3.0617000000000001</v>
      </c>
      <c r="MB41">
        <v>31.2271</v>
      </c>
      <c r="MD41">
        <v>-7.9923999999999999</v>
      </c>
      <c r="MF41">
        <v>6.2949999999999999</v>
      </c>
      <c r="MG41">
        <v>8.4521999999999995</v>
      </c>
      <c r="MI41">
        <v>7.2445000000000004</v>
      </c>
      <c r="MK41">
        <v>2.8456000000000001</v>
      </c>
      <c r="ML41">
        <v>-11.5868</v>
      </c>
      <c r="MM41">
        <v>15.8599</v>
      </c>
      <c r="MN41">
        <v>3.8448000000000002</v>
      </c>
      <c r="MP41">
        <v>18.509499999999999</v>
      </c>
      <c r="MQ41">
        <v>1.9649000000000001</v>
      </c>
      <c r="MS41">
        <v>17.524999999999999</v>
      </c>
      <c r="MU41">
        <v>6.5955000000000004</v>
      </c>
      <c r="MV41">
        <v>-5.8163</v>
      </c>
      <c r="MY41">
        <v>-22.1204</v>
      </c>
      <c r="MZ41">
        <v>-1756.6685</v>
      </c>
      <c r="NA41">
        <v>0.82189999999999996</v>
      </c>
      <c r="NC41">
        <v>3.8494000000000002</v>
      </c>
      <c r="ND41">
        <v>7.3353000000000002</v>
      </c>
      <c r="NE41">
        <v>22.3125</v>
      </c>
      <c r="NF41">
        <v>-20.195900000000002</v>
      </c>
      <c r="NG41">
        <v>-23.186</v>
      </c>
      <c r="NH41">
        <v>20.858499999999999</v>
      </c>
      <c r="NI41">
        <v>20.113900000000001</v>
      </c>
      <c r="NJ41">
        <v>-208.5532</v>
      </c>
    </row>
    <row r="42" spans="1:374" x14ac:dyDescent="0.25">
      <c r="A42" s="2"/>
      <c r="C42">
        <v>27.398700000000002</v>
      </c>
      <c r="E42">
        <v>2.5299</v>
      </c>
      <c r="F42">
        <v>7.4222000000000001</v>
      </c>
      <c r="G42">
        <v>2.3877000000000002</v>
      </c>
      <c r="H42">
        <v>36.732500000000002</v>
      </c>
      <c r="I42">
        <v>0.14130000000000001</v>
      </c>
      <c r="J42">
        <v>5.0616000000000003</v>
      </c>
      <c r="K42">
        <v>-26.867799999999999</v>
      </c>
      <c r="M42">
        <v>28.399799999999999</v>
      </c>
      <c r="O42">
        <v>6.8478000000000003</v>
      </c>
      <c r="P42">
        <v>-18.197500000000002</v>
      </c>
      <c r="Q42">
        <v>5.7009999999999996</v>
      </c>
      <c r="R42">
        <v>-49.478700000000003</v>
      </c>
      <c r="S42">
        <v>22.186199999999999</v>
      </c>
      <c r="T42">
        <v>35.671399999999998</v>
      </c>
      <c r="V42">
        <v>12.395899999999999</v>
      </c>
      <c r="W42">
        <v>22.110499999999998</v>
      </c>
      <c r="X42">
        <v>-29.023099999999999</v>
      </c>
      <c r="Z42">
        <v>3.6153</v>
      </c>
      <c r="AC42">
        <v>-14.6485</v>
      </c>
      <c r="AD42">
        <v>-20.556999999999999</v>
      </c>
      <c r="AE42">
        <v>3.6324999999999998</v>
      </c>
      <c r="AF42">
        <v>5.3601999999999999</v>
      </c>
      <c r="AG42">
        <v>-8.1079000000000008</v>
      </c>
      <c r="AI42">
        <v>-78.666200000000003</v>
      </c>
      <c r="AJ42">
        <v>-9.0014000000000003</v>
      </c>
      <c r="AK42">
        <v>25.518799999999999</v>
      </c>
      <c r="AL42">
        <v>22.93</v>
      </c>
      <c r="AN42">
        <v>-12.571</v>
      </c>
      <c r="AO42">
        <v>2.2641999999999998</v>
      </c>
      <c r="AP42">
        <v>-65.345200000000006</v>
      </c>
      <c r="AQ42">
        <v>2.8795000000000002</v>
      </c>
      <c r="AT42">
        <v>4.1055000000000001</v>
      </c>
      <c r="AU42">
        <v>46.2102</v>
      </c>
      <c r="AV42">
        <v>18.4712</v>
      </c>
      <c r="AW42">
        <v>7.1096000000000004</v>
      </c>
      <c r="AZ42">
        <v>15.348800000000001</v>
      </c>
      <c r="BB42">
        <v>-9.0731000000000002</v>
      </c>
      <c r="BC42">
        <v>14.282299999999999</v>
      </c>
      <c r="BD42">
        <v>5.4691000000000001</v>
      </c>
      <c r="BE42">
        <v>2.3374000000000001</v>
      </c>
      <c r="BF42">
        <v>10.8954</v>
      </c>
      <c r="BG42">
        <v>12.957699999999999</v>
      </c>
      <c r="BH42">
        <v>7.1982999999999997</v>
      </c>
      <c r="BI42">
        <v>7.5073999999999996</v>
      </c>
      <c r="BJ42">
        <v>-19.178000000000001</v>
      </c>
      <c r="BL42">
        <v>11.0595</v>
      </c>
      <c r="BM42">
        <v>4.5015000000000001</v>
      </c>
      <c r="BN42">
        <v>-26.660900000000002</v>
      </c>
      <c r="BO42">
        <v>29.3842</v>
      </c>
      <c r="BP42">
        <v>21.616700000000002</v>
      </c>
      <c r="BQ42">
        <v>-79.1233</v>
      </c>
      <c r="BR42">
        <v>20.468299999999999</v>
      </c>
      <c r="BS42">
        <v>1.0069999999999999</v>
      </c>
      <c r="BV42">
        <v>19.7471</v>
      </c>
      <c r="BW42">
        <v>1.5883</v>
      </c>
      <c r="BX42">
        <v>9.7761999999999993</v>
      </c>
      <c r="BY42">
        <v>14.194599999999999</v>
      </c>
      <c r="BZ42">
        <v>5.2194000000000003</v>
      </c>
      <c r="CA42">
        <v>-0.87160000000000004</v>
      </c>
      <c r="CC42">
        <v>24.421399999999998</v>
      </c>
      <c r="CG42">
        <v>-53.651000000000003</v>
      </c>
      <c r="CH42">
        <v>43.542099999999998</v>
      </c>
      <c r="CI42">
        <v>4.5357000000000003</v>
      </c>
      <c r="CJ42">
        <v>-18.933700000000002</v>
      </c>
      <c r="CK42">
        <v>22.4876</v>
      </c>
      <c r="CL42">
        <v>4.8309999999999995</v>
      </c>
      <c r="CM42">
        <v>20.804400000000001</v>
      </c>
      <c r="CN42">
        <v>-15.5733</v>
      </c>
      <c r="CO42">
        <v>-22.106000000000002</v>
      </c>
      <c r="CP42">
        <v>-22.4801</v>
      </c>
      <c r="CQ42">
        <v>6.9634999999999998</v>
      </c>
      <c r="CR42">
        <v>-0.31680000000000003</v>
      </c>
      <c r="CT42">
        <v>14.315</v>
      </c>
      <c r="CW42">
        <v>32.610199999999999</v>
      </c>
      <c r="CX42">
        <v>18.526699999999998</v>
      </c>
      <c r="CY42">
        <v>-6.7934999999999999</v>
      </c>
      <c r="CZ42">
        <v>1.972</v>
      </c>
      <c r="DA42">
        <v>9.3842999999999996</v>
      </c>
      <c r="DC42">
        <v>11.180899999999999</v>
      </c>
      <c r="DD42">
        <v>20.460699999999999</v>
      </c>
      <c r="DE42">
        <v>-14.8642</v>
      </c>
      <c r="DG42">
        <v>0.69199999999999995</v>
      </c>
      <c r="DH42">
        <v>-9.8545999999999996</v>
      </c>
      <c r="DI42">
        <v>25.616299999999999</v>
      </c>
      <c r="DJ42">
        <v>2.6318999999999999</v>
      </c>
      <c r="DK42">
        <v>-0.8256</v>
      </c>
      <c r="DL42">
        <v>-14.3788</v>
      </c>
      <c r="DS42">
        <v>20.139199999999999</v>
      </c>
      <c r="DT42">
        <v>2.9535999999999998</v>
      </c>
      <c r="DU42">
        <v>-3.8115999999999999</v>
      </c>
      <c r="DW42">
        <v>0.7954</v>
      </c>
      <c r="DX42">
        <v>25.799499999999998</v>
      </c>
      <c r="DZ42">
        <v>3.1147</v>
      </c>
      <c r="EA42">
        <v>-3.7702</v>
      </c>
      <c r="EB42">
        <v>-27.444900000000001</v>
      </c>
      <c r="EE42">
        <v>19.321100000000001</v>
      </c>
      <c r="EG42">
        <v>13.059900000000001</v>
      </c>
      <c r="EJ42">
        <v>34.359000000000002</v>
      </c>
      <c r="EK42">
        <v>34.359000000000002</v>
      </c>
      <c r="EO42">
        <v>1.7898000000000001</v>
      </c>
      <c r="EP42">
        <v>0.80859999999999999</v>
      </c>
      <c r="EQ42">
        <v>6.0507999999999997</v>
      </c>
      <c r="ES42">
        <v>-0.72629999999999995</v>
      </c>
      <c r="ET42">
        <v>-32.636400000000002</v>
      </c>
      <c r="EU42">
        <v>-0.84840000000000004</v>
      </c>
      <c r="EV42">
        <v>-45.010399999999997</v>
      </c>
      <c r="EW42">
        <v>-11.368499999999999</v>
      </c>
      <c r="EX42">
        <v>10.628399999999999</v>
      </c>
      <c r="EY42">
        <v>2.7077999999999998</v>
      </c>
      <c r="EZ42">
        <v>49.320300000000003</v>
      </c>
      <c r="FA42">
        <v>3.3317999999999999</v>
      </c>
      <c r="FB42">
        <v>-16.6312</v>
      </c>
      <c r="FC42">
        <v>32.139099999999999</v>
      </c>
      <c r="FD42">
        <v>2.7400000000000001E-2</v>
      </c>
      <c r="FF42">
        <v>-1.1914</v>
      </c>
      <c r="FG42">
        <v>1.3553999999999999</v>
      </c>
      <c r="FH42">
        <v>11.167999999999999</v>
      </c>
      <c r="FI42">
        <v>11.706</v>
      </c>
      <c r="FJ42">
        <v>-40.744900000000001</v>
      </c>
      <c r="FK42">
        <v>51.047800000000002</v>
      </c>
      <c r="FL42">
        <v>13.525600000000001</v>
      </c>
      <c r="FN42">
        <v>10.964499999999999</v>
      </c>
      <c r="FO42">
        <v>41.456699999999998</v>
      </c>
      <c r="FP42">
        <v>23.087900000000001</v>
      </c>
      <c r="FQ42">
        <v>-24.3536</v>
      </c>
      <c r="FS42">
        <v>0.4879</v>
      </c>
      <c r="FT42">
        <v>0.4879</v>
      </c>
      <c r="FU42">
        <v>1.3465</v>
      </c>
      <c r="FV42">
        <v>2.1255999999999999</v>
      </c>
      <c r="FW42">
        <v>3.1042000000000001</v>
      </c>
      <c r="FX42">
        <v>0.59470000000000001</v>
      </c>
      <c r="FY42">
        <v>0.59470000000000001</v>
      </c>
      <c r="GA42">
        <v>7.0743999999999998</v>
      </c>
      <c r="GB42">
        <v>1.7715999999999998</v>
      </c>
      <c r="GC42">
        <v>26.571999999999999</v>
      </c>
      <c r="GD42">
        <v>-8.9489999999999998</v>
      </c>
      <c r="GE42">
        <v>-27.677800000000001</v>
      </c>
      <c r="GF42">
        <v>-9.6674000000000007</v>
      </c>
      <c r="GG42">
        <v>8.6457999999999995</v>
      </c>
      <c r="GH42">
        <v>57.083100000000002</v>
      </c>
      <c r="GJ42">
        <v>-3.8037999999999998</v>
      </c>
      <c r="GK42">
        <v>8.5789000000000009</v>
      </c>
      <c r="GL42">
        <v>11.660299999999999</v>
      </c>
      <c r="GN42">
        <v>-40.604900000000001</v>
      </c>
      <c r="GR42">
        <v>4.1349999999999998</v>
      </c>
      <c r="GS42">
        <v>14.603899999999999</v>
      </c>
      <c r="GV42">
        <v>2.3391000000000002</v>
      </c>
      <c r="GW42">
        <v>45.088299999999997</v>
      </c>
      <c r="GX42">
        <v>25.373100000000001</v>
      </c>
      <c r="HC42">
        <v>-1.0569999999999999</v>
      </c>
      <c r="HD42">
        <v>2.5514999999999999</v>
      </c>
      <c r="HF42">
        <v>15.3613</v>
      </c>
      <c r="HG42">
        <v>32.736899999999999</v>
      </c>
      <c r="HH42">
        <v>9.6720000000000006</v>
      </c>
      <c r="HI42">
        <v>16.262</v>
      </c>
      <c r="HJ42">
        <v>29.416399999999999</v>
      </c>
      <c r="HK42">
        <v>30.792200000000001</v>
      </c>
      <c r="HL42">
        <v>29.052099999999999</v>
      </c>
      <c r="HM42">
        <v>-30.902899999999999</v>
      </c>
      <c r="HO42">
        <v>15.599399999999999</v>
      </c>
      <c r="HQ42">
        <v>-69.399900000000002</v>
      </c>
      <c r="HR42">
        <v>-4.9157000000000002</v>
      </c>
      <c r="HS42">
        <v>15.597200000000001</v>
      </c>
      <c r="HT42">
        <v>10.931100000000001</v>
      </c>
      <c r="HW42">
        <v>15.4986</v>
      </c>
      <c r="HY42">
        <v>2.3820000000000001</v>
      </c>
      <c r="HZ42">
        <v>6.7747999999999999</v>
      </c>
      <c r="IA42">
        <v>-2.7168000000000001</v>
      </c>
      <c r="IB42">
        <v>18.444099999999999</v>
      </c>
      <c r="IC42">
        <v>13.4983</v>
      </c>
      <c r="ID42">
        <v>-54.470500000000001</v>
      </c>
      <c r="IE42">
        <v>-19.025400000000001</v>
      </c>
      <c r="IF42">
        <v>21.956399999999999</v>
      </c>
      <c r="IG42">
        <v>11.045</v>
      </c>
      <c r="IH42">
        <v>-4.8654999999999999</v>
      </c>
      <c r="II42">
        <v>1.6334</v>
      </c>
      <c r="IJ42">
        <v>9.4518000000000004</v>
      </c>
      <c r="IK42">
        <v>-66.073700000000002</v>
      </c>
      <c r="IN42">
        <v>-17.937000000000001</v>
      </c>
      <c r="IO42">
        <v>7.6990999999999996</v>
      </c>
      <c r="IP42">
        <v>-114.7724</v>
      </c>
      <c r="IQ42">
        <v>7.1616</v>
      </c>
      <c r="IS42">
        <v>12.8363</v>
      </c>
      <c r="IT42">
        <v>-2.1612999999999998</v>
      </c>
      <c r="IU42">
        <v>14.876899999999999</v>
      </c>
      <c r="IV42">
        <v>0.67310000000000003</v>
      </c>
      <c r="IW42">
        <v>2.0629</v>
      </c>
      <c r="IX42">
        <v>3.1311</v>
      </c>
      <c r="IY42">
        <v>14.137499999999999</v>
      </c>
      <c r="IZ42">
        <v>-5609.9489000000003</v>
      </c>
      <c r="JB42">
        <v>17.292899999999999</v>
      </c>
      <c r="JD42">
        <v>13.9078</v>
      </c>
      <c r="JE42">
        <v>5.8319999999999999</v>
      </c>
      <c r="JF42">
        <v>5.8319999999999999</v>
      </c>
      <c r="JH42">
        <v>39.914499999999997</v>
      </c>
      <c r="JI42">
        <v>41.904800000000002</v>
      </c>
      <c r="JJ42">
        <v>26.0715</v>
      </c>
      <c r="JK42">
        <v>-13.7409</v>
      </c>
      <c r="JN42">
        <v>7.0807000000000002</v>
      </c>
      <c r="JO42">
        <v>19.025700000000001</v>
      </c>
      <c r="JP42">
        <v>5.6383000000000001</v>
      </c>
      <c r="JQ42">
        <v>12.4183</v>
      </c>
      <c r="JR42">
        <v>3.2726999999999999</v>
      </c>
      <c r="JT42">
        <v>5.1494</v>
      </c>
      <c r="JV42">
        <v>12.9596</v>
      </c>
      <c r="JX42">
        <v>-41.8337</v>
      </c>
      <c r="KC42">
        <v>25.171900000000001</v>
      </c>
      <c r="KD42">
        <v>1.8622999999999998</v>
      </c>
      <c r="KE42">
        <v>7.4793000000000003</v>
      </c>
      <c r="KF42">
        <v>3.7688999999999999</v>
      </c>
      <c r="KG42">
        <v>19.956</v>
      </c>
      <c r="KI42">
        <v>-6.5054999999999996</v>
      </c>
      <c r="KJ42">
        <v>-82.943600000000004</v>
      </c>
      <c r="KK42">
        <v>21.232199999999999</v>
      </c>
      <c r="KL42">
        <v>-29.7882</v>
      </c>
      <c r="KM42">
        <v>8.1829000000000001</v>
      </c>
      <c r="KO42">
        <v>16.713000000000001</v>
      </c>
      <c r="KP42">
        <v>-0.5514</v>
      </c>
      <c r="KQ42">
        <v>4.3673000000000002</v>
      </c>
      <c r="KR42">
        <v>-11.2315</v>
      </c>
      <c r="KT42">
        <v>-46.756999999999998</v>
      </c>
      <c r="KU42">
        <v>11.072900000000001</v>
      </c>
      <c r="KV42">
        <v>-2.3466</v>
      </c>
      <c r="KZ42">
        <v>17.9939</v>
      </c>
      <c r="LA42">
        <v>-9.4227000000000007</v>
      </c>
      <c r="LE42">
        <v>-125.6546</v>
      </c>
      <c r="LF42">
        <v>2.5922000000000001</v>
      </c>
      <c r="LG42">
        <v>3.3393000000000002</v>
      </c>
      <c r="LH42">
        <v>33.071199999999997</v>
      </c>
      <c r="LJ42">
        <v>26.508800000000001</v>
      </c>
      <c r="LL42">
        <v>-8.3195999999999994</v>
      </c>
      <c r="LM42">
        <v>19.441400000000002</v>
      </c>
      <c r="LO42">
        <v>-5.4131999999999998</v>
      </c>
      <c r="LQ42">
        <v>1.0620000000000001</v>
      </c>
      <c r="LR42">
        <v>-5.2268999999999997</v>
      </c>
      <c r="LS42">
        <v>1.9786000000000001</v>
      </c>
      <c r="LT42">
        <v>64.995199999999997</v>
      </c>
      <c r="LU42">
        <v>16.136199999999999</v>
      </c>
      <c r="LW42">
        <v>16.027699999999999</v>
      </c>
      <c r="LX42">
        <v>0.60550000000000004</v>
      </c>
      <c r="LY42">
        <v>6.5669000000000004</v>
      </c>
      <c r="LZ42">
        <v>10.9574</v>
      </c>
      <c r="MA42">
        <v>1.9359</v>
      </c>
      <c r="MB42">
        <v>30.629899999999999</v>
      </c>
      <c r="MD42">
        <v>-10.975899999999999</v>
      </c>
      <c r="MF42">
        <v>6.7178000000000004</v>
      </c>
      <c r="MG42">
        <v>11.577199999999999</v>
      </c>
      <c r="MI42">
        <v>6.1096000000000004</v>
      </c>
      <c r="MK42">
        <v>4.0644999999999998</v>
      </c>
      <c r="ML42">
        <v>-10.2103</v>
      </c>
      <c r="MM42">
        <v>16.076599999999999</v>
      </c>
      <c r="MN42">
        <v>1.4018999999999999</v>
      </c>
      <c r="MP42">
        <v>16.8123</v>
      </c>
      <c r="MQ42">
        <v>-2.081</v>
      </c>
      <c r="MS42">
        <v>14.194800000000001</v>
      </c>
      <c r="MU42">
        <v>4.7393999999999998</v>
      </c>
      <c r="MV42">
        <v>-4.7518000000000002</v>
      </c>
      <c r="MY42">
        <v>-31.110299999999999</v>
      </c>
      <c r="MZ42">
        <v>-6012.4930000000004</v>
      </c>
      <c r="NA42">
        <v>1.4717</v>
      </c>
      <c r="NC42">
        <v>7.6856</v>
      </c>
      <c r="ND42">
        <v>2.2241</v>
      </c>
      <c r="NE42">
        <v>21.261900000000001</v>
      </c>
      <c r="NF42">
        <v>-20.0078</v>
      </c>
      <c r="NG42">
        <v>-36.823999999999998</v>
      </c>
      <c r="NH42">
        <v>21.0747</v>
      </c>
      <c r="NI42">
        <v>22.294699999999999</v>
      </c>
      <c r="NJ42">
        <v>-273.09519999999998</v>
      </c>
    </row>
    <row r="43" spans="1:374" x14ac:dyDescent="0.25">
      <c r="A43" s="2"/>
      <c r="C43">
        <v>17.594799999999999</v>
      </c>
      <c r="E43">
        <v>10.399800000000001</v>
      </c>
      <c r="F43">
        <v>12.414999999999999</v>
      </c>
      <c r="G43">
        <v>-0.74670000000000003</v>
      </c>
      <c r="H43">
        <v>36.100299999999997</v>
      </c>
      <c r="I43">
        <v>-9.5029000000000003</v>
      </c>
      <c r="J43">
        <v>2.5004999999999997</v>
      </c>
      <c r="K43">
        <v>-32.889099999999999</v>
      </c>
      <c r="M43">
        <v>27.524000000000001</v>
      </c>
      <c r="O43">
        <v>3.2427000000000001</v>
      </c>
      <c r="P43">
        <v>-0.1196</v>
      </c>
      <c r="Q43">
        <v>1.3734</v>
      </c>
      <c r="R43">
        <v>-42.565199999999997</v>
      </c>
      <c r="S43">
        <v>21.472100000000001</v>
      </c>
      <c r="T43">
        <v>35.934899999999999</v>
      </c>
      <c r="V43">
        <v>11.5473</v>
      </c>
      <c r="W43">
        <v>21.465499999999999</v>
      </c>
      <c r="X43">
        <v>-32.476500000000001</v>
      </c>
      <c r="Z43">
        <v>-1.0388999999999999</v>
      </c>
      <c r="AC43">
        <v>-6.2352999999999996</v>
      </c>
      <c r="AD43">
        <v>3.2913999999999999</v>
      </c>
      <c r="AE43">
        <v>4.8978999999999999</v>
      </c>
      <c r="AF43">
        <v>235.298</v>
      </c>
      <c r="AG43">
        <v>0.70440000000000003</v>
      </c>
      <c r="AI43">
        <v>-111.1688</v>
      </c>
      <c r="AJ43">
        <v>2.5703</v>
      </c>
      <c r="AK43">
        <v>25.258900000000001</v>
      </c>
      <c r="AL43">
        <v>19.6051</v>
      </c>
      <c r="AN43">
        <v>5.3731</v>
      </c>
      <c r="AO43">
        <v>0.68459999999999999</v>
      </c>
      <c r="AP43">
        <v>-37.885300000000001</v>
      </c>
      <c r="AQ43">
        <v>7.4103000000000003</v>
      </c>
      <c r="AT43">
        <v>11.187900000000001</v>
      </c>
      <c r="AU43">
        <v>-27.574300000000001</v>
      </c>
      <c r="AV43">
        <v>25.0458</v>
      </c>
      <c r="AW43">
        <v>4.6383999999999999</v>
      </c>
      <c r="AZ43">
        <v>14.3637</v>
      </c>
      <c r="BB43">
        <v>1.0727</v>
      </c>
      <c r="BC43">
        <v>18.667100000000001</v>
      </c>
      <c r="BD43">
        <v>4.2633000000000001</v>
      </c>
      <c r="BE43">
        <v>1.6588000000000001</v>
      </c>
      <c r="BF43">
        <v>12.461399999999999</v>
      </c>
      <c r="BG43">
        <v>21.207699999999999</v>
      </c>
      <c r="BH43">
        <v>5.4242999999999997</v>
      </c>
      <c r="BI43">
        <v>7.5263999999999998</v>
      </c>
      <c r="BJ43">
        <v>-23.313400000000001</v>
      </c>
      <c r="BL43">
        <v>14.7837</v>
      </c>
      <c r="BM43">
        <v>1.167</v>
      </c>
      <c r="BN43">
        <v>-17.914899999999999</v>
      </c>
      <c r="BO43">
        <v>29.9406</v>
      </c>
      <c r="BP43">
        <v>27.704699999999999</v>
      </c>
      <c r="BQ43">
        <v>-94.266000000000005</v>
      </c>
      <c r="BR43">
        <v>20.413699999999999</v>
      </c>
      <c r="BV43">
        <v>17.9922</v>
      </c>
      <c r="BW43">
        <v>1.3511</v>
      </c>
      <c r="BX43">
        <v>15.9526</v>
      </c>
      <c r="BY43">
        <v>18.87</v>
      </c>
      <c r="BZ43">
        <v>2.5796999999999999</v>
      </c>
      <c r="CA43">
        <v>-5.6832000000000003</v>
      </c>
      <c r="CC43">
        <v>26.9923</v>
      </c>
      <c r="CG43">
        <v>-104.52330000000001</v>
      </c>
      <c r="CH43">
        <v>35.1599</v>
      </c>
      <c r="CI43">
        <v>5.8041999999999998</v>
      </c>
      <c r="CJ43">
        <v>-52.040199999999999</v>
      </c>
      <c r="CK43">
        <v>11.203900000000001</v>
      </c>
      <c r="CL43">
        <v>3.0821999999999998</v>
      </c>
      <c r="CM43">
        <v>-17.556799999999999</v>
      </c>
      <c r="CN43">
        <v>2.0577999999999999</v>
      </c>
      <c r="CO43">
        <v>-22.8323</v>
      </c>
      <c r="CP43">
        <v>1.601</v>
      </c>
      <c r="CQ43">
        <v>0.39829999999999999</v>
      </c>
      <c r="CR43">
        <v>-3.5384000000000002</v>
      </c>
      <c r="CT43">
        <v>13.915800000000001</v>
      </c>
      <c r="CW43">
        <v>25.824100000000001</v>
      </c>
      <c r="CX43">
        <v>20.611000000000001</v>
      </c>
      <c r="CY43">
        <v>-3.1284000000000001</v>
      </c>
      <c r="CZ43">
        <v>5.4703999999999997</v>
      </c>
      <c r="DA43">
        <v>4.9447999999999999</v>
      </c>
      <c r="DC43">
        <v>10.8993</v>
      </c>
      <c r="DD43">
        <v>1.9941</v>
      </c>
      <c r="DE43">
        <v>9.4581999999999997</v>
      </c>
      <c r="DG43">
        <v>-0.27960000000000002</v>
      </c>
      <c r="DH43">
        <v>0.40489999999999998</v>
      </c>
      <c r="DI43">
        <v>33.434100000000001</v>
      </c>
      <c r="DJ43">
        <v>36.368200000000002</v>
      </c>
      <c r="DK43">
        <v>5.3293999999999997</v>
      </c>
      <c r="DL43">
        <v>-30.198499999999999</v>
      </c>
      <c r="DS43">
        <v>15.5107</v>
      </c>
      <c r="DT43">
        <v>3.5912999999999999</v>
      </c>
      <c r="DU43">
        <v>7.7539999999999996</v>
      </c>
      <c r="DW43">
        <v>7.7656000000000001</v>
      </c>
      <c r="DX43">
        <v>24.121400000000001</v>
      </c>
      <c r="DZ43">
        <v>5.2187999999999999</v>
      </c>
      <c r="EA43">
        <v>2.0743</v>
      </c>
      <c r="EB43">
        <v>-14.631499999999999</v>
      </c>
      <c r="EE43">
        <v>16.826499999999999</v>
      </c>
      <c r="EG43">
        <v>11.311299999999999</v>
      </c>
      <c r="EJ43">
        <v>35.237900000000003</v>
      </c>
      <c r="EK43">
        <v>35.237900000000003</v>
      </c>
      <c r="EO43">
        <v>11.643000000000001</v>
      </c>
      <c r="EP43">
        <v>-8.9599999999999999E-2</v>
      </c>
      <c r="EQ43">
        <v>6.8518999999999997</v>
      </c>
      <c r="ES43">
        <v>5.1400000000000001E-2</v>
      </c>
      <c r="ET43">
        <v>-19.983599999999999</v>
      </c>
      <c r="EU43">
        <v>-4.5999999999999999E-2</v>
      </c>
      <c r="EV43">
        <v>-35.523299999999999</v>
      </c>
      <c r="EW43">
        <v>-10.726800000000001</v>
      </c>
      <c r="EX43">
        <v>6.7447999999999997</v>
      </c>
      <c r="EY43">
        <v>9.5329999999999995</v>
      </c>
      <c r="EZ43">
        <v>50.0383</v>
      </c>
      <c r="FA43">
        <v>1.2221</v>
      </c>
      <c r="FB43">
        <v>-49.344200000000001</v>
      </c>
      <c r="FC43">
        <v>32.079599999999999</v>
      </c>
      <c r="FD43">
        <v>3.1410999999999998</v>
      </c>
      <c r="FF43">
        <v>-13.6031</v>
      </c>
      <c r="FG43">
        <v>-4.9093999999999998</v>
      </c>
      <c r="FH43">
        <v>14.9884</v>
      </c>
      <c r="FI43">
        <v>9.6762999999999995</v>
      </c>
      <c r="FJ43">
        <v>-30.744399999999999</v>
      </c>
      <c r="FK43">
        <v>34.301400000000001</v>
      </c>
      <c r="FL43">
        <v>15.4255</v>
      </c>
      <c r="FN43">
        <v>10.6417</v>
      </c>
      <c r="FO43">
        <v>43.9679</v>
      </c>
      <c r="FP43">
        <v>20.5656</v>
      </c>
      <c r="FQ43">
        <v>-23.767299999999999</v>
      </c>
      <c r="FS43">
        <v>0.82730000000000004</v>
      </c>
      <c r="FT43">
        <v>0.82730000000000004</v>
      </c>
      <c r="FU43">
        <v>-7.9816000000000003</v>
      </c>
      <c r="FV43">
        <v>1.7706</v>
      </c>
      <c r="FW43">
        <v>2.9130000000000003</v>
      </c>
      <c r="FX43">
        <v>1.7114</v>
      </c>
      <c r="FY43">
        <v>1.7114</v>
      </c>
      <c r="GA43">
        <v>-11.190099999999999</v>
      </c>
      <c r="GB43">
        <v>-5.2664999999999997</v>
      </c>
      <c r="GC43">
        <v>28.586099999999998</v>
      </c>
      <c r="GD43">
        <v>-14.781499999999999</v>
      </c>
      <c r="GE43">
        <v>-29.2104</v>
      </c>
      <c r="GF43">
        <v>-27.085999999999999</v>
      </c>
      <c r="GG43">
        <v>5.5846999999999998</v>
      </c>
      <c r="GH43">
        <v>54.972200000000001</v>
      </c>
      <c r="GJ43">
        <v>-5.2957999999999998</v>
      </c>
      <c r="GK43">
        <v>6.0487000000000002</v>
      </c>
      <c r="GL43">
        <v>15.2126</v>
      </c>
      <c r="GN43">
        <v>-12.524800000000001</v>
      </c>
      <c r="GR43">
        <v>6.4130000000000003</v>
      </c>
      <c r="GS43">
        <v>8.5610999999999997</v>
      </c>
      <c r="GV43">
        <v>9.5960000000000001</v>
      </c>
      <c r="GW43">
        <v>48.219200000000001</v>
      </c>
      <c r="GX43">
        <v>23.907499999999999</v>
      </c>
      <c r="HC43">
        <v>16.601600000000001</v>
      </c>
      <c r="HD43">
        <v>-6.8288000000000002</v>
      </c>
      <c r="HF43">
        <v>11.6081</v>
      </c>
      <c r="HG43">
        <v>31.950900000000001</v>
      </c>
      <c r="HH43">
        <v>13.758599999999999</v>
      </c>
      <c r="HI43">
        <v>11.6409</v>
      </c>
      <c r="HJ43">
        <v>34.604999999999997</v>
      </c>
      <c r="HK43">
        <v>38.005600000000001</v>
      </c>
      <c r="HL43">
        <v>20.139399999999998</v>
      </c>
      <c r="HM43">
        <v>-61.553600000000003</v>
      </c>
      <c r="HO43">
        <v>15.8186</v>
      </c>
      <c r="HQ43">
        <v>-197.04920000000001</v>
      </c>
      <c r="HR43">
        <v>-1.3669</v>
      </c>
      <c r="HS43">
        <v>16.402899999999999</v>
      </c>
      <c r="HT43">
        <v>15.261200000000001</v>
      </c>
      <c r="HW43">
        <v>16.364699999999999</v>
      </c>
      <c r="HY43">
        <v>4.8773</v>
      </c>
      <c r="HZ43">
        <v>20.5717</v>
      </c>
      <c r="IA43">
        <v>11.1427</v>
      </c>
      <c r="IB43">
        <v>9.3365000000000009</v>
      </c>
      <c r="IC43">
        <v>10.089700000000001</v>
      </c>
      <c r="ID43">
        <v>-71.574399999999997</v>
      </c>
      <c r="IE43">
        <v>7.1262999999999996</v>
      </c>
      <c r="IF43">
        <v>27.542200000000001</v>
      </c>
      <c r="IG43">
        <v>13.103</v>
      </c>
      <c r="IH43">
        <v>3.6974</v>
      </c>
      <c r="II43">
        <v>5.6680999999999999</v>
      </c>
      <c r="IJ43">
        <v>8.7368000000000006</v>
      </c>
      <c r="IK43">
        <v>-75.725899999999996</v>
      </c>
      <c r="IN43">
        <v>-29.371200000000002</v>
      </c>
      <c r="IO43">
        <v>5.0136000000000003</v>
      </c>
      <c r="IQ43">
        <v>-1.4910999999999999</v>
      </c>
      <c r="IS43">
        <v>10.419</v>
      </c>
      <c r="IT43">
        <v>-7.1135000000000002</v>
      </c>
      <c r="IU43">
        <v>11.3725</v>
      </c>
      <c r="IV43">
        <v>5.4885000000000002</v>
      </c>
      <c r="IW43">
        <v>1.4682999999999999</v>
      </c>
      <c r="IX43">
        <v>3.617</v>
      </c>
      <c r="IY43">
        <v>17.001000000000001</v>
      </c>
      <c r="IZ43">
        <v>-7773.6112999999996</v>
      </c>
      <c r="JB43">
        <v>14.6927</v>
      </c>
      <c r="JD43">
        <v>13.7195</v>
      </c>
      <c r="JE43">
        <v>16.526699999999998</v>
      </c>
      <c r="JF43">
        <v>16.526699999999998</v>
      </c>
      <c r="JH43">
        <v>40.468699999999998</v>
      </c>
      <c r="JI43">
        <v>42.014400000000002</v>
      </c>
      <c r="JJ43">
        <v>29.183299999999999</v>
      </c>
      <c r="JK43">
        <v>-8.7296999999999993</v>
      </c>
      <c r="JN43">
        <v>-12.0227</v>
      </c>
      <c r="JO43">
        <v>20.982600000000001</v>
      </c>
      <c r="JP43">
        <v>7.4581</v>
      </c>
      <c r="JQ43">
        <v>24.836200000000002</v>
      </c>
      <c r="JR43">
        <v>3.0893999999999999</v>
      </c>
      <c r="JT43">
        <v>2.5266999999999999</v>
      </c>
      <c r="JV43">
        <v>12.9382</v>
      </c>
      <c r="JX43">
        <v>0.56479999999999997</v>
      </c>
      <c r="KC43">
        <v>22.959</v>
      </c>
      <c r="KD43">
        <v>2.4637000000000002</v>
      </c>
      <c r="KE43">
        <v>12.565</v>
      </c>
      <c r="KF43">
        <v>3.9854000000000003</v>
      </c>
      <c r="KG43">
        <v>19.475999999999999</v>
      </c>
      <c r="KI43">
        <v>-12.613199999999999</v>
      </c>
      <c r="KJ43">
        <v>-25.914300000000001</v>
      </c>
      <c r="KK43">
        <v>22.9329</v>
      </c>
      <c r="KL43">
        <v>-1.5085999999999999</v>
      </c>
      <c r="KM43">
        <v>7.0522</v>
      </c>
      <c r="KO43">
        <v>18.873799999999999</v>
      </c>
      <c r="KP43">
        <v>-0.1211</v>
      </c>
      <c r="KQ43">
        <v>10.422000000000001</v>
      </c>
      <c r="KR43">
        <v>39.037300000000002</v>
      </c>
      <c r="KT43">
        <v>-90.886200000000002</v>
      </c>
      <c r="KU43">
        <v>20.206600000000002</v>
      </c>
      <c r="KV43">
        <v>4.0103999999999997</v>
      </c>
      <c r="KZ43">
        <v>15.9391</v>
      </c>
      <c r="LA43">
        <v>23.538799999999998</v>
      </c>
      <c r="LE43">
        <v>-264.57330000000002</v>
      </c>
      <c r="LF43">
        <v>5.476</v>
      </c>
      <c r="LG43">
        <v>5.5039999999999996</v>
      </c>
      <c r="LH43">
        <v>32.9803</v>
      </c>
      <c r="LJ43">
        <v>27.708100000000002</v>
      </c>
      <c r="LL43">
        <v>-7.7301000000000002</v>
      </c>
      <c r="LM43">
        <v>21.9451</v>
      </c>
      <c r="LO43">
        <v>14.479200000000001</v>
      </c>
      <c r="LQ43">
        <v>1.9039000000000001</v>
      </c>
      <c r="LR43">
        <v>-12.6531</v>
      </c>
      <c r="LS43">
        <v>5.8297999999999996</v>
      </c>
      <c r="LT43">
        <v>40.007599999999996</v>
      </c>
      <c r="LU43">
        <v>15.223599999999999</v>
      </c>
      <c r="LW43">
        <v>17.936399999999999</v>
      </c>
      <c r="LX43">
        <v>3.3986999999999998</v>
      </c>
      <c r="LY43">
        <v>13.918900000000001</v>
      </c>
      <c r="LZ43">
        <v>-0.69930000000000003</v>
      </c>
      <c r="MA43">
        <v>9.2902000000000005</v>
      </c>
      <c r="MB43">
        <v>30.382000000000001</v>
      </c>
      <c r="MD43">
        <v>-14.37</v>
      </c>
      <c r="MF43">
        <v>5.9108000000000001</v>
      </c>
      <c r="MG43">
        <v>13.8277</v>
      </c>
      <c r="MI43">
        <v>4.5532000000000004</v>
      </c>
      <c r="MK43">
        <v>5.6372</v>
      </c>
      <c r="ML43">
        <v>-2.2189999999999999</v>
      </c>
      <c r="MM43">
        <v>15.9137</v>
      </c>
      <c r="MN43">
        <v>-5.1477000000000004</v>
      </c>
      <c r="MP43">
        <v>16.057200000000002</v>
      </c>
      <c r="MQ43">
        <v>2.1696</v>
      </c>
      <c r="MS43">
        <v>13.830299999999999</v>
      </c>
      <c r="MU43">
        <v>5.5190000000000001</v>
      </c>
      <c r="MV43">
        <v>4.3738999999999999</v>
      </c>
      <c r="MY43">
        <v>-36.629300000000001</v>
      </c>
      <c r="MZ43">
        <v>-3946.2963</v>
      </c>
      <c r="NA43">
        <v>2.0727000000000002</v>
      </c>
      <c r="NC43">
        <v>5.9272999999999998</v>
      </c>
      <c r="ND43">
        <v>2.0278999999999998</v>
      </c>
      <c r="NE43">
        <v>19.5075</v>
      </c>
      <c r="NF43">
        <v>-26.7773</v>
      </c>
      <c r="NG43">
        <v>-22.261500000000002</v>
      </c>
      <c r="NH43">
        <v>21.789100000000001</v>
      </c>
      <c r="NI43">
        <v>26.479600000000001</v>
      </c>
      <c r="NJ43">
        <v>-251.9693</v>
      </c>
    </row>
    <row r="44" spans="1:374" x14ac:dyDescent="0.25">
      <c r="A44" s="2"/>
      <c r="C44">
        <v>17.8887</v>
      </c>
      <c r="E44">
        <v>-5.7877999999999998</v>
      </c>
      <c r="F44">
        <v>11.491099999999999</v>
      </c>
      <c r="G44">
        <v>0.78810000000000002</v>
      </c>
      <c r="H44">
        <v>34.081099999999999</v>
      </c>
      <c r="I44">
        <v>-12.2399</v>
      </c>
      <c r="J44">
        <v>2.5125000000000002</v>
      </c>
      <c r="K44">
        <v>-64.501999999999995</v>
      </c>
      <c r="M44">
        <v>30.913599999999999</v>
      </c>
      <c r="O44">
        <v>5.7000999999999999</v>
      </c>
      <c r="P44">
        <v>4.8895</v>
      </c>
      <c r="Q44">
        <v>-38.5383</v>
      </c>
      <c r="R44">
        <v>-32.427300000000002</v>
      </c>
      <c r="S44">
        <v>24.667899999999999</v>
      </c>
      <c r="T44">
        <v>35.138300000000001</v>
      </c>
      <c r="V44">
        <v>5.6596000000000002</v>
      </c>
      <c r="W44">
        <v>25.6129</v>
      </c>
      <c r="X44">
        <v>-36.907400000000003</v>
      </c>
      <c r="Z44">
        <v>-2.3689999999999998</v>
      </c>
      <c r="AC44">
        <v>-15.075100000000001</v>
      </c>
      <c r="AD44">
        <v>3.4215999999999998</v>
      </c>
      <c r="AE44">
        <v>5.28E-2</v>
      </c>
      <c r="AF44">
        <v>-466.78919999999999</v>
      </c>
      <c r="AG44">
        <v>1.1859999999999999</v>
      </c>
      <c r="AI44">
        <v>-87.602400000000003</v>
      </c>
      <c r="AJ44">
        <v>9.5337999999999994</v>
      </c>
      <c r="AK44">
        <v>18.916699999999999</v>
      </c>
      <c r="AL44">
        <v>17.165099999999999</v>
      </c>
      <c r="AN44">
        <v>0.46039999999999998</v>
      </c>
      <c r="AO44">
        <v>9.8759999999999994</v>
      </c>
      <c r="AP44">
        <v>-59.793700000000001</v>
      </c>
      <c r="AQ44">
        <v>7.5202999999999998</v>
      </c>
      <c r="AT44">
        <v>13.4437</v>
      </c>
      <c r="AU44">
        <v>34.839300000000001</v>
      </c>
      <c r="AV44">
        <v>18.1099</v>
      </c>
      <c r="AW44">
        <v>3.5867</v>
      </c>
      <c r="AZ44">
        <v>2.3010999999999999</v>
      </c>
      <c r="BB44">
        <v>-13.8063</v>
      </c>
      <c r="BC44">
        <v>17.568100000000001</v>
      </c>
      <c r="BD44">
        <v>13.612400000000001</v>
      </c>
      <c r="BE44">
        <v>-3.8329</v>
      </c>
      <c r="BF44">
        <v>10.905100000000001</v>
      </c>
      <c r="BG44">
        <v>23.561900000000001</v>
      </c>
      <c r="BH44">
        <v>19.941099999999999</v>
      </c>
      <c r="BI44">
        <v>5.0205000000000002</v>
      </c>
      <c r="BJ44">
        <v>-22.384799999999998</v>
      </c>
      <c r="BL44">
        <v>11.4062</v>
      </c>
      <c r="BM44">
        <v>6.0221999999999998</v>
      </c>
      <c r="BN44">
        <v>-15.6374</v>
      </c>
      <c r="BO44">
        <v>30.145700000000001</v>
      </c>
      <c r="BP44">
        <v>24.6953</v>
      </c>
      <c r="BQ44">
        <v>-104.7458</v>
      </c>
      <c r="BR44">
        <v>19.862400000000001</v>
      </c>
      <c r="BV44">
        <v>15.7912</v>
      </c>
      <c r="BW44">
        <v>0.29780000000000001</v>
      </c>
      <c r="BX44">
        <v>2.0137999999999998</v>
      </c>
      <c r="BY44">
        <v>18.588100000000001</v>
      </c>
      <c r="BZ44">
        <v>3.3571</v>
      </c>
      <c r="CA44">
        <v>-28.990200000000002</v>
      </c>
      <c r="CC44">
        <v>19.934699999999999</v>
      </c>
      <c r="CG44">
        <v>-74.198700000000002</v>
      </c>
      <c r="CH44">
        <v>30.6492</v>
      </c>
      <c r="CI44">
        <v>5.8730000000000002</v>
      </c>
      <c r="CJ44">
        <v>-12.107699999999999</v>
      </c>
      <c r="CK44">
        <v>24.819299999999998</v>
      </c>
      <c r="CL44">
        <v>5.8788</v>
      </c>
      <c r="CM44">
        <v>-11.3492</v>
      </c>
      <c r="CN44">
        <v>-2.0710999999999999</v>
      </c>
      <c r="CO44">
        <v>-22.811399999999999</v>
      </c>
      <c r="CP44">
        <v>-2.8673999999999999</v>
      </c>
      <c r="CQ44">
        <v>7.9717000000000002</v>
      </c>
      <c r="CR44">
        <v>1.6720000000000002</v>
      </c>
      <c r="CT44">
        <v>13.032</v>
      </c>
      <c r="CW44">
        <v>19.8002</v>
      </c>
      <c r="CX44">
        <v>19.514199999999999</v>
      </c>
      <c r="CY44">
        <v>-7.8718000000000004</v>
      </c>
      <c r="CZ44">
        <v>5.7297000000000002</v>
      </c>
      <c r="DA44">
        <v>21.026599999999998</v>
      </c>
      <c r="DC44">
        <v>10.9979</v>
      </c>
      <c r="DD44">
        <v>17.680299999999999</v>
      </c>
      <c r="DE44">
        <v>-4.5907999999999998</v>
      </c>
      <c r="DG44">
        <v>-24.2591</v>
      </c>
      <c r="DH44">
        <v>-6.2698999999999998</v>
      </c>
      <c r="DI44">
        <v>31.367100000000001</v>
      </c>
      <c r="DJ44">
        <v>17.436</v>
      </c>
      <c r="DK44">
        <v>6.5808999999999997</v>
      </c>
      <c r="DL44">
        <v>-32.667699999999996</v>
      </c>
      <c r="DS44">
        <v>17.7257</v>
      </c>
      <c r="DT44">
        <v>4.7600999999999996</v>
      </c>
      <c r="DU44">
        <v>-4.4668000000000001</v>
      </c>
      <c r="DW44">
        <v>4.9870999999999999</v>
      </c>
      <c r="DX44">
        <v>19.616099999999999</v>
      </c>
      <c r="DZ44">
        <v>12.5702</v>
      </c>
      <c r="EA44">
        <v>-15.4217</v>
      </c>
      <c r="EB44">
        <v>-22.770199999999999</v>
      </c>
      <c r="EE44">
        <v>18.583400000000001</v>
      </c>
      <c r="EG44">
        <v>23.041399999999999</v>
      </c>
      <c r="EJ44">
        <v>29.3552</v>
      </c>
      <c r="EK44">
        <v>29.3552</v>
      </c>
      <c r="EO44">
        <v>-8.2217000000000002</v>
      </c>
      <c r="EP44">
        <v>-4.8291000000000004</v>
      </c>
      <c r="EQ44">
        <v>8.5059000000000005</v>
      </c>
      <c r="ES44">
        <v>-1.1907000000000001</v>
      </c>
      <c r="ET44">
        <v>-42.703299999999999</v>
      </c>
      <c r="EU44">
        <v>-16.148</v>
      </c>
      <c r="EV44">
        <v>-126.5639</v>
      </c>
      <c r="EW44">
        <v>-3.4813999999999998</v>
      </c>
      <c r="EX44">
        <v>-0.36809999999999998</v>
      </c>
      <c r="EY44">
        <v>26.577500000000001</v>
      </c>
      <c r="EZ44">
        <v>48.790300000000002</v>
      </c>
      <c r="FA44">
        <v>5.3521999999999998</v>
      </c>
      <c r="FB44">
        <v>-55.429900000000004</v>
      </c>
      <c r="FC44">
        <v>28.013200000000001</v>
      </c>
      <c r="FD44">
        <v>0.83489999999999998</v>
      </c>
      <c r="FF44">
        <v>-10.5289</v>
      </c>
      <c r="FG44">
        <v>5.5944000000000003</v>
      </c>
      <c r="FH44">
        <v>13.994400000000001</v>
      </c>
      <c r="FI44">
        <v>8.2661999999999995</v>
      </c>
      <c r="FJ44">
        <v>3.6055999999999999</v>
      </c>
      <c r="FK44">
        <v>-30.742599999999999</v>
      </c>
      <c r="FL44">
        <v>18.968299999999999</v>
      </c>
      <c r="FN44">
        <v>10.245200000000001</v>
      </c>
      <c r="FO44">
        <v>42.994500000000002</v>
      </c>
      <c r="FP44">
        <v>21.1312</v>
      </c>
      <c r="FQ44">
        <v>-12.0823</v>
      </c>
      <c r="FS44">
        <v>0.99060000000000004</v>
      </c>
      <c r="FT44">
        <v>0.99060000000000004</v>
      </c>
      <c r="FU44">
        <v>0.98750000000000004</v>
      </c>
      <c r="FV44">
        <v>1.3982999999999999</v>
      </c>
      <c r="FW44">
        <v>3.2765</v>
      </c>
      <c r="FX44">
        <v>1.9685000000000001</v>
      </c>
      <c r="FY44">
        <v>1.9685000000000001</v>
      </c>
      <c r="GA44">
        <v>-6.0408999999999997</v>
      </c>
      <c r="GB44">
        <v>-13.4137</v>
      </c>
      <c r="GC44">
        <v>28.906300000000002</v>
      </c>
      <c r="GD44">
        <v>-32.856499999999997</v>
      </c>
      <c r="GE44">
        <v>-17.798200000000001</v>
      </c>
      <c r="GF44">
        <v>-48.918700000000001</v>
      </c>
      <c r="GG44">
        <v>9.1039999999999992</v>
      </c>
      <c r="GH44">
        <v>57.107100000000003</v>
      </c>
      <c r="GJ44">
        <v>20.766100000000002</v>
      </c>
      <c r="GK44">
        <v>8.7423000000000002</v>
      </c>
      <c r="GL44">
        <v>8.9654000000000007</v>
      </c>
      <c r="GN44">
        <v>-3.7564000000000002</v>
      </c>
      <c r="GR44">
        <v>13.5428</v>
      </c>
      <c r="GS44">
        <v>14.82</v>
      </c>
      <c r="GV44">
        <v>14.5375</v>
      </c>
      <c r="GW44">
        <v>48.419200000000004</v>
      </c>
      <c r="GX44">
        <v>23.942699999999999</v>
      </c>
      <c r="HC44">
        <v>1.8665</v>
      </c>
      <c r="HD44">
        <v>25.754799999999999</v>
      </c>
      <c r="HF44">
        <v>16.552</v>
      </c>
      <c r="HG44">
        <v>34.006799999999998</v>
      </c>
      <c r="HH44">
        <v>10.5449</v>
      </c>
      <c r="HI44">
        <v>4.8583999999999996</v>
      </c>
      <c r="HJ44">
        <v>43.899099999999997</v>
      </c>
      <c r="HK44">
        <v>31.052700000000002</v>
      </c>
      <c r="HL44">
        <v>-11.861499999999999</v>
      </c>
      <c r="HM44">
        <v>-263.96210000000002</v>
      </c>
      <c r="HO44">
        <v>15.6409</v>
      </c>
      <c r="HQ44">
        <v>-280.9101</v>
      </c>
      <c r="HR44">
        <v>-6.8155000000000001</v>
      </c>
      <c r="HS44">
        <v>17.553699999999999</v>
      </c>
      <c r="HT44">
        <v>8.0073000000000008</v>
      </c>
      <c r="HW44">
        <v>16.363800000000001</v>
      </c>
      <c r="HY44">
        <v>4.1242000000000001</v>
      </c>
      <c r="HZ44">
        <v>6.9020999999999999</v>
      </c>
      <c r="IA44">
        <v>-12.6373</v>
      </c>
      <c r="IB44">
        <v>11.4498</v>
      </c>
      <c r="IC44">
        <v>5.5777000000000001</v>
      </c>
      <c r="ID44">
        <v>-79.5749</v>
      </c>
      <c r="IE44">
        <v>10.041499999999999</v>
      </c>
      <c r="IF44">
        <v>28.5885</v>
      </c>
      <c r="IG44">
        <v>13.662100000000001</v>
      </c>
      <c r="IH44">
        <v>2.6551</v>
      </c>
      <c r="II44">
        <v>4.4753999999999996</v>
      </c>
      <c r="IJ44">
        <v>9.5200999999999993</v>
      </c>
      <c r="IK44">
        <v>-17.183700000000002</v>
      </c>
      <c r="IN44">
        <v>-14.585100000000001</v>
      </c>
      <c r="IO44">
        <v>10.2614</v>
      </c>
      <c r="IQ44">
        <v>10.4285</v>
      </c>
      <c r="IS44">
        <v>10.9171</v>
      </c>
      <c r="IT44">
        <v>-3.8613</v>
      </c>
      <c r="IU44">
        <v>14.678100000000001</v>
      </c>
      <c r="IV44">
        <v>16.3384</v>
      </c>
      <c r="IW44">
        <v>1.9213</v>
      </c>
      <c r="IX44">
        <v>11.005599999999999</v>
      </c>
      <c r="IY44">
        <v>17.811</v>
      </c>
      <c r="IZ44">
        <v>-4547.3324000000002</v>
      </c>
      <c r="JB44">
        <v>13.787800000000001</v>
      </c>
      <c r="JD44">
        <v>17.058900000000001</v>
      </c>
      <c r="JE44">
        <v>9.3376000000000001</v>
      </c>
      <c r="JF44">
        <v>9.3376000000000001</v>
      </c>
      <c r="JH44">
        <v>34.021000000000001</v>
      </c>
      <c r="JI44">
        <v>32.379199999999997</v>
      </c>
      <c r="JJ44">
        <v>28.505400000000002</v>
      </c>
      <c r="JK44">
        <v>-6.3441999999999998</v>
      </c>
      <c r="JN44">
        <v>-7.4513999999999996</v>
      </c>
      <c r="JO44">
        <v>17.517800000000001</v>
      </c>
      <c r="JP44">
        <v>7.7803000000000004</v>
      </c>
      <c r="JQ44">
        <v>27.472300000000001</v>
      </c>
      <c r="JR44">
        <v>3.2639</v>
      </c>
      <c r="JT44">
        <v>-4.7167000000000003</v>
      </c>
      <c r="JV44">
        <v>12.5251</v>
      </c>
      <c r="JX44">
        <v>-3.5369999999999999</v>
      </c>
      <c r="KC44">
        <v>20.512899999999998</v>
      </c>
      <c r="KD44">
        <v>2.0238999999999998</v>
      </c>
      <c r="KE44">
        <v>11.4857</v>
      </c>
      <c r="KF44">
        <v>4.0446</v>
      </c>
      <c r="KG44">
        <v>21.452400000000001</v>
      </c>
      <c r="KI44">
        <v>13.3765</v>
      </c>
      <c r="KJ44">
        <v>-63.686900000000001</v>
      </c>
      <c r="KK44">
        <v>26.0914</v>
      </c>
      <c r="KL44">
        <v>5.9658999999999995</v>
      </c>
      <c r="KM44">
        <v>8.0503999999999998</v>
      </c>
      <c r="KO44">
        <v>16.974299999999999</v>
      </c>
      <c r="KP44">
        <v>31.241499999999998</v>
      </c>
      <c r="KQ44">
        <v>9.3756000000000004</v>
      </c>
      <c r="KR44">
        <v>30.511800000000001</v>
      </c>
      <c r="KT44">
        <v>-101.2685</v>
      </c>
      <c r="KU44">
        <v>10.3421</v>
      </c>
      <c r="KV44">
        <v>3.3239999999999998</v>
      </c>
      <c r="LA44">
        <v>-4.6886999999999999</v>
      </c>
      <c r="LE44">
        <v>-59.638300000000001</v>
      </c>
      <c r="LF44">
        <v>1.6830000000000001</v>
      </c>
      <c r="LG44">
        <v>-0.36680000000000001</v>
      </c>
      <c r="LH44">
        <v>31.381</v>
      </c>
      <c r="LJ44">
        <v>19.114799999999999</v>
      </c>
      <c r="LL44">
        <v>1.1437999999999999</v>
      </c>
      <c r="LM44">
        <v>23.041899999999998</v>
      </c>
      <c r="LO44">
        <v>22.306899999999999</v>
      </c>
      <c r="LQ44">
        <v>1.1879</v>
      </c>
      <c r="LR44">
        <v>-6.9905999999999997</v>
      </c>
      <c r="LS44">
        <v>4.7080000000000002</v>
      </c>
      <c r="LT44">
        <v>61.624000000000002</v>
      </c>
      <c r="LU44">
        <v>20.215399999999999</v>
      </c>
      <c r="LW44">
        <v>17.816500000000001</v>
      </c>
      <c r="LX44">
        <v>-7.52</v>
      </c>
      <c r="LY44">
        <v>22.4313</v>
      </c>
      <c r="LZ44">
        <v>-5.7176999999999998</v>
      </c>
      <c r="MA44">
        <v>15.966900000000001</v>
      </c>
      <c r="MB44">
        <v>33.367400000000004</v>
      </c>
      <c r="MD44">
        <v>4.4710999999999999</v>
      </c>
      <c r="MF44">
        <v>7.6115000000000004</v>
      </c>
      <c r="MG44">
        <v>18.7041</v>
      </c>
      <c r="MI44">
        <v>4.7221000000000002</v>
      </c>
      <c r="MK44">
        <v>6.7419000000000002</v>
      </c>
      <c r="ML44">
        <v>6.8009000000000004</v>
      </c>
      <c r="MM44">
        <v>18.532299999999999</v>
      </c>
      <c r="MP44">
        <v>22.283799999999999</v>
      </c>
      <c r="MQ44">
        <v>-0.44600000000000001</v>
      </c>
      <c r="MS44">
        <v>4.2145999999999999</v>
      </c>
      <c r="MU44">
        <v>6.9794</v>
      </c>
      <c r="MV44">
        <v>3.1082999999999998</v>
      </c>
      <c r="MY44">
        <v>-25.653700000000001</v>
      </c>
      <c r="MZ44">
        <v>-10461.364100000001</v>
      </c>
      <c r="NA44">
        <v>2.2659000000000002</v>
      </c>
      <c r="NC44">
        <v>3.7881999999999998</v>
      </c>
      <c r="ND44">
        <v>-6.0151000000000003</v>
      </c>
      <c r="NE44">
        <v>25.113</v>
      </c>
      <c r="NF44">
        <v>-108.51900000000001</v>
      </c>
      <c r="NG44">
        <v>-7.5187999999999997</v>
      </c>
      <c r="NH44">
        <v>18.981200000000001</v>
      </c>
      <c r="NI44">
        <v>26.7684</v>
      </c>
      <c r="NJ44">
        <v>-259.56400000000002</v>
      </c>
    </row>
    <row r="45" spans="1:374" x14ac:dyDescent="0.25">
      <c r="A45" s="2"/>
      <c r="C45">
        <v>18.380400000000002</v>
      </c>
      <c r="E45">
        <v>6.6753</v>
      </c>
      <c r="F45">
        <v>8.6843000000000004</v>
      </c>
      <c r="G45">
        <v>4.0442</v>
      </c>
      <c r="H45">
        <v>34.755899999999997</v>
      </c>
      <c r="I45">
        <v>-8.7101000000000006</v>
      </c>
      <c r="J45">
        <v>3.1431</v>
      </c>
      <c r="K45">
        <v>-83.025800000000004</v>
      </c>
      <c r="M45">
        <v>34.3887</v>
      </c>
      <c r="O45">
        <v>4.1226000000000003</v>
      </c>
      <c r="P45">
        <v>5.8795999999999999</v>
      </c>
      <c r="Q45">
        <v>-7.7352999999999996</v>
      </c>
      <c r="R45">
        <v>-50.623699999999999</v>
      </c>
      <c r="S45">
        <v>29.2608</v>
      </c>
      <c r="T45">
        <v>33.366700000000002</v>
      </c>
      <c r="V45">
        <v>3.9722</v>
      </c>
      <c r="W45">
        <v>27.4375</v>
      </c>
      <c r="X45">
        <v>-3.8559999999999999</v>
      </c>
      <c r="Z45">
        <v>-3.024</v>
      </c>
      <c r="AC45">
        <v>2.0876000000000001</v>
      </c>
      <c r="AD45">
        <v>6.7708000000000004</v>
      </c>
      <c r="AE45">
        <v>6.5547000000000004</v>
      </c>
      <c r="AG45">
        <v>4.3860999999999999</v>
      </c>
      <c r="AI45">
        <v>-51.281100000000002</v>
      </c>
      <c r="AJ45">
        <v>3.6141999999999999</v>
      </c>
      <c r="AK45">
        <v>18.978999999999999</v>
      </c>
      <c r="AL45">
        <v>15.669599999999999</v>
      </c>
      <c r="AN45">
        <v>-24.794599999999999</v>
      </c>
      <c r="AO45">
        <v>18.1159</v>
      </c>
      <c r="AP45">
        <v>-28.601400000000002</v>
      </c>
      <c r="AQ45">
        <v>6.0917000000000003</v>
      </c>
      <c r="AT45">
        <v>12.805300000000001</v>
      </c>
      <c r="AU45">
        <v>25.491599999999998</v>
      </c>
      <c r="AV45">
        <v>15.824300000000001</v>
      </c>
      <c r="AW45">
        <v>1.8717000000000001</v>
      </c>
      <c r="AZ45">
        <v>20.5731</v>
      </c>
      <c r="BB45">
        <v>-4.3521000000000001</v>
      </c>
      <c r="BC45">
        <v>12.42</v>
      </c>
      <c r="BD45">
        <v>11.167</v>
      </c>
      <c r="BE45">
        <v>-5.6700999999999997</v>
      </c>
      <c r="BF45">
        <v>9.1328999999999994</v>
      </c>
      <c r="BG45">
        <v>23.234300000000001</v>
      </c>
      <c r="BH45">
        <v>12.3705</v>
      </c>
      <c r="BI45">
        <v>5.6741000000000001</v>
      </c>
      <c r="BJ45">
        <v>-76.711500000000001</v>
      </c>
      <c r="BL45">
        <v>11.3429</v>
      </c>
      <c r="BM45">
        <v>4.8768000000000002</v>
      </c>
      <c r="BN45">
        <v>-4.9850000000000003</v>
      </c>
      <c r="BO45">
        <v>30.391500000000001</v>
      </c>
      <c r="BP45">
        <v>20.802900000000001</v>
      </c>
      <c r="BR45">
        <v>20.033300000000001</v>
      </c>
      <c r="BV45">
        <v>12.3751</v>
      </c>
      <c r="BW45">
        <v>1.1649</v>
      </c>
      <c r="BX45">
        <v>-1.1315</v>
      </c>
      <c r="BY45">
        <v>16.6249</v>
      </c>
      <c r="BZ45">
        <v>4.1226000000000003</v>
      </c>
      <c r="CA45">
        <v>-54.511899999999997</v>
      </c>
      <c r="CC45">
        <v>14.029400000000001</v>
      </c>
      <c r="CG45">
        <v>-86.600700000000003</v>
      </c>
      <c r="CH45">
        <v>36.410899999999998</v>
      </c>
      <c r="CI45">
        <v>5.8774999999999995</v>
      </c>
      <c r="CK45">
        <v>17.063500000000001</v>
      </c>
      <c r="CL45">
        <v>4.5753000000000004</v>
      </c>
      <c r="CM45">
        <v>-1.6423000000000001</v>
      </c>
      <c r="CN45">
        <v>9.1524000000000001</v>
      </c>
      <c r="CO45">
        <v>-16.977699999999999</v>
      </c>
      <c r="CP45">
        <v>-5.1717000000000004</v>
      </c>
      <c r="CQ45">
        <v>7.4916</v>
      </c>
      <c r="CR45">
        <v>2.5483000000000002</v>
      </c>
      <c r="CT45">
        <v>11.541700000000001</v>
      </c>
      <c r="CW45">
        <v>19.749400000000001</v>
      </c>
      <c r="CX45">
        <v>16.581199999999999</v>
      </c>
      <c r="CY45">
        <v>-12.2301</v>
      </c>
      <c r="CZ45">
        <v>7.8385999999999996</v>
      </c>
      <c r="DA45">
        <v>19.929099999999998</v>
      </c>
      <c r="DC45">
        <v>13.503399999999999</v>
      </c>
      <c r="DD45">
        <v>15.8469</v>
      </c>
      <c r="DE45">
        <v>3.7941000000000003</v>
      </c>
      <c r="DG45">
        <v>-2.9977</v>
      </c>
      <c r="DH45">
        <v>-18.050799999999999</v>
      </c>
      <c r="DI45">
        <v>27.514700000000001</v>
      </c>
      <c r="DJ45">
        <v>5.8725000000000005</v>
      </c>
      <c r="DK45">
        <v>15.1768</v>
      </c>
      <c r="DL45">
        <v>-55.802100000000003</v>
      </c>
      <c r="DS45">
        <v>20.204499999999999</v>
      </c>
      <c r="DT45">
        <v>7.2466999999999997</v>
      </c>
      <c r="DU45">
        <v>3.1044</v>
      </c>
      <c r="DW45">
        <v>2.0606</v>
      </c>
      <c r="DX45">
        <v>15.6296</v>
      </c>
      <c r="DZ45">
        <v>12.092700000000001</v>
      </c>
      <c r="EA45">
        <v>-29.2149</v>
      </c>
      <c r="EB45">
        <v>-28.348199999999999</v>
      </c>
      <c r="EE45">
        <v>17.6035</v>
      </c>
      <c r="EG45">
        <v>25.2514</v>
      </c>
      <c r="EJ45">
        <v>26.3203</v>
      </c>
      <c r="EK45">
        <v>26.3203</v>
      </c>
      <c r="EO45">
        <v>-2.5907</v>
      </c>
      <c r="EP45">
        <v>-12.2362</v>
      </c>
      <c r="EQ45">
        <v>8.3621999999999996</v>
      </c>
      <c r="ES45">
        <v>0.24590000000000001</v>
      </c>
      <c r="ET45">
        <v>-64.043099999999995</v>
      </c>
      <c r="EU45">
        <v>-2.2143999999999999</v>
      </c>
      <c r="EV45">
        <v>-88.429500000000004</v>
      </c>
      <c r="EW45">
        <v>2.1879</v>
      </c>
      <c r="EX45">
        <v>1.6876</v>
      </c>
      <c r="EY45">
        <v>16.852799999999998</v>
      </c>
      <c r="EZ45">
        <v>38.793799999999997</v>
      </c>
      <c r="FA45">
        <v>7.6668000000000003</v>
      </c>
      <c r="FB45">
        <v>6.6146000000000003</v>
      </c>
      <c r="FC45">
        <v>29.581299999999999</v>
      </c>
      <c r="FD45">
        <v>3.0055999999999998</v>
      </c>
      <c r="FF45">
        <v>-10.311400000000001</v>
      </c>
      <c r="FG45">
        <v>10.544</v>
      </c>
      <c r="FH45">
        <v>11.7928</v>
      </c>
      <c r="FI45">
        <v>21.4496</v>
      </c>
      <c r="FJ45">
        <v>2.6974</v>
      </c>
      <c r="FK45">
        <v>-11.3649</v>
      </c>
      <c r="FL45">
        <v>17.8096</v>
      </c>
      <c r="FN45">
        <v>7.8743999999999996</v>
      </c>
      <c r="FO45">
        <v>42.5961</v>
      </c>
      <c r="FP45">
        <v>23.130500000000001</v>
      </c>
      <c r="FQ45">
        <v>-14.7278</v>
      </c>
      <c r="FS45">
        <v>0.7087</v>
      </c>
      <c r="FT45">
        <v>0.7087</v>
      </c>
      <c r="FU45">
        <v>12.882300000000001</v>
      </c>
      <c r="FV45">
        <v>1.4651000000000001</v>
      </c>
      <c r="FW45">
        <v>0.4219</v>
      </c>
      <c r="FX45">
        <v>2.9702999999999999</v>
      </c>
      <c r="FY45">
        <v>2.9702999999999999</v>
      </c>
      <c r="GA45">
        <v>-10.709300000000001</v>
      </c>
      <c r="GB45">
        <v>-17.6645</v>
      </c>
      <c r="GC45">
        <v>20.4665</v>
      </c>
      <c r="GD45">
        <v>-8.4288000000000007</v>
      </c>
      <c r="GE45">
        <v>-31.198399999999999</v>
      </c>
      <c r="GF45">
        <v>-39.828499999999998</v>
      </c>
      <c r="GG45">
        <v>9.4571000000000005</v>
      </c>
      <c r="GH45">
        <v>56.1248</v>
      </c>
      <c r="GJ45">
        <v>30.5825</v>
      </c>
      <c r="GK45">
        <v>16.697400000000002</v>
      </c>
      <c r="GL45">
        <v>8.0931999999999995</v>
      </c>
      <c r="GN45">
        <v>-9.9786000000000001</v>
      </c>
      <c r="GR45">
        <v>5.4988000000000001</v>
      </c>
      <c r="GS45">
        <v>17.521899999999999</v>
      </c>
      <c r="GV45">
        <v>11.338100000000001</v>
      </c>
      <c r="GW45">
        <v>43.054400000000001</v>
      </c>
      <c r="GX45">
        <v>30.491099999999999</v>
      </c>
      <c r="HC45">
        <v>6.7972999999999999</v>
      </c>
      <c r="HD45">
        <v>26.7318</v>
      </c>
      <c r="HF45">
        <v>22.521599999999999</v>
      </c>
      <c r="HG45">
        <v>33.347000000000001</v>
      </c>
      <c r="HH45">
        <v>9.76</v>
      </c>
      <c r="HI45">
        <v>10.1045</v>
      </c>
      <c r="HJ45">
        <v>38.023699999999998</v>
      </c>
      <c r="HK45">
        <v>24.398599999999998</v>
      </c>
      <c r="HL45">
        <v>1.5954999999999999</v>
      </c>
      <c r="HM45">
        <v>-143.6677</v>
      </c>
      <c r="HO45">
        <v>1.0387</v>
      </c>
      <c r="HQ45">
        <v>-138.0505</v>
      </c>
      <c r="HS45">
        <v>16.830100000000002</v>
      </c>
      <c r="HT45">
        <v>12.121700000000001</v>
      </c>
      <c r="HW45">
        <v>15.054399999999999</v>
      </c>
      <c r="HY45">
        <v>1.6072</v>
      </c>
      <c r="HZ45">
        <v>-48.312800000000003</v>
      </c>
      <c r="IA45">
        <v>1.0427999999999999</v>
      </c>
      <c r="IB45">
        <v>11.208</v>
      </c>
      <c r="IC45">
        <v>0.83299999999999996</v>
      </c>
      <c r="IE45">
        <v>8.9944000000000006</v>
      </c>
      <c r="IF45">
        <v>27.579000000000001</v>
      </c>
      <c r="IG45">
        <v>14.6927</v>
      </c>
      <c r="IH45">
        <v>4.0742000000000003</v>
      </c>
      <c r="II45">
        <v>5.4024000000000001</v>
      </c>
      <c r="IJ45">
        <v>6.1685999999999996</v>
      </c>
      <c r="IN45">
        <v>-20.9542</v>
      </c>
      <c r="IO45">
        <v>7.0143000000000004</v>
      </c>
      <c r="IQ45">
        <v>6.8097000000000003</v>
      </c>
      <c r="IS45">
        <v>11.873200000000001</v>
      </c>
      <c r="IT45">
        <v>-0.8488</v>
      </c>
      <c r="IU45">
        <v>15.526199999999999</v>
      </c>
      <c r="IV45">
        <v>18.1616</v>
      </c>
      <c r="IW45">
        <v>1.8677999999999999</v>
      </c>
      <c r="IX45">
        <v>22.132200000000001</v>
      </c>
      <c r="IY45">
        <v>18.005800000000001</v>
      </c>
      <c r="IZ45">
        <v>-13727.2428</v>
      </c>
      <c r="JB45">
        <v>14.216900000000001</v>
      </c>
      <c r="JD45">
        <v>15.601900000000001</v>
      </c>
      <c r="JE45">
        <v>5.1180000000000003</v>
      </c>
      <c r="JF45">
        <v>5.1180000000000003</v>
      </c>
      <c r="JH45">
        <v>37.198700000000002</v>
      </c>
      <c r="JI45">
        <v>46.389800000000001</v>
      </c>
      <c r="JJ45">
        <v>27.143599999999999</v>
      </c>
      <c r="JK45">
        <v>3.1575000000000002</v>
      </c>
      <c r="JN45">
        <v>-4.3667999999999996</v>
      </c>
      <c r="JO45">
        <v>18.042100000000001</v>
      </c>
      <c r="JP45">
        <v>7.7805</v>
      </c>
      <c r="JQ45">
        <v>30.338899999999999</v>
      </c>
      <c r="JR45">
        <v>3.3275000000000001</v>
      </c>
      <c r="JT45">
        <v>-2.3521000000000001</v>
      </c>
      <c r="JV45">
        <v>15.7461</v>
      </c>
      <c r="JX45">
        <v>3.6013000000000002</v>
      </c>
      <c r="KC45">
        <v>25.463699999999999</v>
      </c>
      <c r="KD45">
        <v>2.1728000000000001</v>
      </c>
      <c r="KE45">
        <v>9.0710999999999995</v>
      </c>
      <c r="KF45">
        <v>4.6745999999999999</v>
      </c>
      <c r="KG45">
        <v>20.1463</v>
      </c>
      <c r="KI45">
        <v>12.9268</v>
      </c>
      <c r="KJ45">
        <v>-49.360700000000001</v>
      </c>
      <c r="KK45">
        <v>30.857199999999999</v>
      </c>
      <c r="KL45">
        <v>9.6810000000000009</v>
      </c>
      <c r="KM45">
        <v>7.6322000000000001</v>
      </c>
      <c r="KO45">
        <v>25.122699999999998</v>
      </c>
      <c r="KP45">
        <v>8.9213000000000005</v>
      </c>
      <c r="KQ45">
        <v>8.5886999999999993</v>
      </c>
      <c r="KR45">
        <v>20.660900000000002</v>
      </c>
      <c r="KT45">
        <v>-140.6412</v>
      </c>
      <c r="KU45">
        <v>6.9473000000000003</v>
      </c>
      <c r="KV45">
        <v>3.5369999999999999</v>
      </c>
      <c r="LA45">
        <v>-3.2837999999999998</v>
      </c>
      <c r="LE45">
        <v>-84.933499999999995</v>
      </c>
      <c r="LF45">
        <v>29.636399999999998</v>
      </c>
      <c r="LG45">
        <v>-1.5266999999999999</v>
      </c>
      <c r="LH45">
        <v>30.609000000000002</v>
      </c>
      <c r="LJ45">
        <v>16.322900000000001</v>
      </c>
      <c r="LL45">
        <v>14.8299</v>
      </c>
      <c r="LM45">
        <v>23.535299999999999</v>
      </c>
      <c r="LO45">
        <v>-13.2775</v>
      </c>
      <c r="LQ45">
        <v>1.0894999999999999</v>
      </c>
      <c r="LR45">
        <v>4.4676</v>
      </c>
      <c r="LS45">
        <v>6.7313999999999998</v>
      </c>
      <c r="LT45">
        <v>51.150399999999998</v>
      </c>
      <c r="LU45">
        <v>18.389399999999998</v>
      </c>
      <c r="LW45">
        <v>20.096599999999999</v>
      </c>
      <c r="LX45">
        <v>-9.7821999999999996</v>
      </c>
      <c r="LY45">
        <v>17.127600000000001</v>
      </c>
      <c r="LZ45">
        <v>-1.27</v>
      </c>
      <c r="MA45">
        <v>15.571</v>
      </c>
      <c r="MB45">
        <v>37.319899999999997</v>
      </c>
      <c r="MD45">
        <v>5.9908999999999999</v>
      </c>
      <c r="MF45">
        <v>7.9291999999999998</v>
      </c>
      <c r="MG45">
        <v>19.230499999999999</v>
      </c>
      <c r="MI45">
        <v>10.040900000000001</v>
      </c>
      <c r="MK45">
        <v>9.4830000000000005</v>
      </c>
      <c r="ML45">
        <v>-14.802</v>
      </c>
      <c r="MM45">
        <v>18.090199999999999</v>
      </c>
      <c r="MP45">
        <v>20.616099999999999</v>
      </c>
      <c r="MQ45">
        <v>0.42320000000000002</v>
      </c>
      <c r="MS45">
        <v>12.3497</v>
      </c>
      <c r="MU45">
        <v>6.3906000000000001</v>
      </c>
      <c r="MV45">
        <v>5.4691999999999998</v>
      </c>
      <c r="MY45">
        <v>-5.1790000000000003</v>
      </c>
      <c r="MZ45">
        <v>-85783.329899999997</v>
      </c>
      <c r="NA45">
        <v>2.14</v>
      </c>
      <c r="NC45">
        <v>3.9797000000000002</v>
      </c>
      <c r="ND45">
        <v>3.0505</v>
      </c>
      <c r="NE45">
        <v>29.6294</v>
      </c>
      <c r="NF45">
        <v>-45.3673</v>
      </c>
      <c r="NG45">
        <v>-2.4085000000000001</v>
      </c>
      <c r="NH45">
        <v>17.961600000000001</v>
      </c>
      <c r="NI45">
        <v>27.0871</v>
      </c>
      <c r="NJ45">
        <v>-279.55130000000003</v>
      </c>
    </row>
    <row r="46" spans="1:374" x14ac:dyDescent="0.25">
      <c r="A46" s="2"/>
      <c r="E46">
        <v>0.15190000000000001</v>
      </c>
      <c r="F46">
        <v>9.6683000000000003</v>
      </c>
      <c r="G46">
        <v>-0.87</v>
      </c>
      <c r="H46">
        <v>34.587699999999998</v>
      </c>
      <c r="I46">
        <v>-3.5752999999999999</v>
      </c>
      <c r="K46">
        <v>-101.9404</v>
      </c>
      <c r="M46">
        <v>30.714099999999998</v>
      </c>
      <c r="O46">
        <v>3.7355</v>
      </c>
      <c r="P46">
        <v>10.6242</v>
      </c>
      <c r="Q46">
        <v>2.8592</v>
      </c>
      <c r="R46">
        <v>-59.787700000000001</v>
      </c>
      <c r="S46">
        <v>27.671900000000001</v>
      </c>
      <c r="T46">
        <v>31.820499999999999</v>
      </c>
      <c r="V46">
        <v>3.2477999999999998</v>
      </c>
      <c r="W46">
        <v>25.520700000000001</v>
      </c>
      <c r="X46">
        <v>-26.2407</v>
      </c>
      <c r="Z46">
        <v>-5.7271000000000001</v>
      </c>
      <c r="AC46">
        <v>6.6295999999999999</v>
      </c>
      <c r="AD46">
        <v>25.068000000000001</v>
      </c>
      <c r="AE46">
        <v>6.5651000000000002</v>
      </c>
      <c r="AG46">
        <v>5.0990000000000002</v>
      </c>
      <c r="AI46">
        <v>-40.751100000000001</v>
      </c>
      <c r="AJ46">
        <v>7.7998000000000003</v>
      </c>
      <c r="AK46">
        <v>20.737200000000001</v>
      </c>
      <c r="AL46">
        <v>22.043700000000001</v>
      </c>
      <c r="AN46">
        <v>-35.258200000000002</v>
      </c>
      <c r="AO46">
        <v>8.5179000000000009</v>
      </c>
      <c r="AP46">
        <v>-26.370699999999999</v>
      </c>
      <c r="AQ46">
        <v>2.3369</v>
      </c>
      <c r="AT46">
        <v>13.8048</v>
      </c>
      <c r="AU46">
        <v>26.180800000000001</v>
      </c>
      <c r="AV46">
        <v>10.4969</v>
      </c>
      <c r="AW46">
        <v>-1.4049</v>
      </c>
      <c r="AZ46">
        <v>18.846399999999999</v>
      </c>
      <c r="BB46">
        <v>-0.65580000000000005</v>
      </c>
      <c r="BC46">
        <v>7.6864999999999997</v>
      </c>
      <c r="BD46">
        <v>9.2814999999999994</v>
      </c>
      <c r="BE46">
        <v>-8.0314999999999994</v>
      </c>
      <c r="BF46">
        <v>11.6471</v>
      </c>
      <c r="BG46">
        <v>20.144200000000001</v>
      </c>
      <c r="BH46">
        <v>6.8253000000000004</v>
      </c>
      <c r="BI46">
        <v>6.0381999999999998</v>
      </c>
      <c r="BJ46">
        <v>-37.887300000000003</v>
      </c>
      <c r="BL46">
        <v>10.2927</v>
      </c>
      <c r="BM46">
        <v>3.69</v>
      </c>
      <c r="BN46">
        <v>-17.1904</v>
      </c>
      <c r="BO46">
        <v>27.686800000000002</v>
      </c>
      <c r="BP46">
        <v>10.350899999999999</v>
      </c>
      <c r="BR46">
        <v>19.781400000000001</v>
      </c>
      <c r="BV46">
        <v>6.2541000000000002</v>
      </c>
      <c r="BW46">
        <v>1.3853</v>
      </c>
      <c r="BX46">
        <v>12.1953</v>
      </c>
      <c r="BY46">
        <v>14.327500000000001</v>
      </c>
      <c r="BZ46">
        <v>0.88370000000000004</v>
      </c>
      <c r="CA46">
        <v>-4.7012</v>
      </c>
      <c r="CC46">
        <v>17.1783</v>
      </c>
      <c r="CG46">
        <v>-13.6751</v>
      </c>
      <c r="CH46">
        <v>32.850900000000003</v>
      </c>
      <c r="CI46">
        <v>5.3966000000000003</v>
      </c>
      <c r="CK46">
        <v>17.976600000000001</v>
      </c>
      <c r="CL46">
        <v>3.6987999999999999</v>
      </c>
      <c r="CN46">
        <v>11.395</v>
      </c>
      <c r="CO46">
        <v>-13.853899999999999</v>
      </c>
      <c r="CP46">
        <v>-9.2060999999999993</v>
      </c>
      <c r="CQ46">
        <v>8.7277000000000005</v>
      </c>
      <c r="CR46">
        <v>7.8921999999999999</v>
      </c>
      <c r="CT46">
        <v>8.8518000000000008</v>
      </c>
      <c r="CW46">
        <v>23.6007</v>
      </c>
      <c r="CX46">
        <v>15.713799999999999</v>
      </c>
      <c r="CZ46">
        <v>4.5160999999999998</v>
      </c>
      <c r="DA46">
        <v>17.275500000000001</v>
      </c>
      <c r="DC46">
        <v>4.9501999999999997</v>
      </c>
      <c r="DD46">
        <v>14.0061</v>
      </c>
      <c r="DE46">
        <v>2.4996999999999998</v>
      </c>
      <c r="DG46">
        <v>9.3399999999999997E-2</v>
      </c>
      <c r="DH46">
        <v>-14.1379</v>
      </c>
      <c r="DI46">
        <v>24.250599999999999</v>
      </c>
      <c r="DJ46">
        <v>17.305599999999998</v>
      </c>
      <c r="DK46">
        <v>14.8132</v>
      </c>
      <c r="DL46">
        <v>-37.433100000000003</v>
      </c>
      <c r="DS46">
        <v>26.941400000000002</v>
      </c>
      <c r="DW46">
        <v>-1.2511999999999999</v>
      </c>
      <c r="DX46">
        <v>13.646800000000001</v>
      </c>
      <c r="DZ46">
        <v>10.733000000000001</v>
      </c>
      <c r="EA46">
        <v>-46.035400000000003</v>
      </c>
      <c r="EB46">
        <v>-27.609400000000001</v>
      </c>
      <c r="EE46">
        <v>17.7514</v>
      </c>
      <c r="EG46">
        <v>21.9893</v>
      </c>
      <c r="EJ46">
        <v>24.415199999999999</v>
      </c>
      <c r="EK46">
        <v>24.415199999999999</v>
      </c>
      <c r="EO46">
        <v>-5.2443999999999997</v>
      </c>
      <c r="EP46">
        <v>-9.5557999999999996</v>
      </c>
      <c r="EQ46">
        <v>5.5319000000000003</v>
      </c>
      <c r="ES46">
        <v>-5.6189999999999998</v>
      </c>
      <c r="ET46">
        <v>-28.6999</v>
      </c>
      <c r="EU46">
        <v>-0.89270000000000005</v>
      </c>
      <c r="EV46">
        <v>-104.7246</v>
      </c>
      <c r="EW46">
        <v>2.6696</v>
      </c>
      <c r="EX46">
        <v>2.8593999999999999</v>
      </c>
      <c r="EY46">
        <v>25.425699999999999</v>
      </c>
      <c r="EZ46">
        <v>35.557600000000001</v>
      </c>
      <c r="FA46">
        <v>5.2877000000000001</v>
      </c>
      <c r="FB46">
        <v>4.5472000000000001</v>
      </c>
      <c r="FC46">
        <v>30.601900000000001</v>
      </c>
      <c r="FD46">
        <v>1.3206</v>
      </c>
      <c r="FF46">
        <v>-6.8137999999999996</v>
      </c>
      <c r="FG46">
        <v>2.0331000000000001</v>
      </c>
      <c r="FH46">
        <v>10.2834</v>
      </c>
      <c r="FI46">
        <v>21.416699999999999</v>
      </c>
      <c r="FJ46">
        <v>-56.0839</v>
      </c>
      <c r="FK46">
        <v>49.585599999999999</v>
      </c>
      <c r="FL46">
        <v>17.545200000000001</v>
      </c>
      <c r="FN46">
        <v>-9.8646999999999991</v>
      </c>
      <c r="FO46">
        <v>43.548999999999999</v>
      </c>
      <c r="FP46">
        <v>21.300999999999998</v>
      </c>
      <c r="FQ46">
        <v>-14.250299999999999</v>
      </c>
      <c r="FS46">
        <v>0.17369999999999999</v>
      </c>
      <c r="FT46">
        <v>0.17369999999999999</v>
      </c>
      <c r="FU46">
        <v>8.1354000000000006</v>
      </c>
      <c r="FV46">
        <v>1.6615</v>
      </c>
      <c r="FW46">
        <v>0.61750000000000005</v>
      </c>
      <c r="FX46">
        <v>1.8047</v>
      </c>
      <c r="FY46">
        <v>1.8047</v>
      </c>
      <c r="GA46">
        <v>-16.378900000000002</v>
      </c>
      <c r="GB46">
        <v>1.2001999999999999</v>
      </c>
      <c r="GC46">
        <v>11.101599999999999</v>
      </c>
      <c r="GD46">
        <v>-14.7441</v>
      </c>
      <c r="GE46">
        <v>-33.261699999999998</v>
      </c>
      <c r="GF46">
        <v>-90.568899999999999</v>
      </c>
      <c r="GG46">
        <v>7.6375999999999999</v>
      </c>
      <c r="GH46">
        <v>54.678600000000003</v>
      </c>
      <c r="GK46">
        <v>16.8672</v>
      </c>
      <c r="GL46">
        <v>12.946199999999999</v>
      </c>
      <c r="GN46">
        <v>-13.123699999999999</v>
      </c>
      <c r="GR46">
        <v>6.6337999999999999</v>
      </c>
      <c r="GS46">
        <v>17.834800000000001</v>
      </c>
      <c r="GV46">
        <v>7.9755000000000003</v>
      </c>
      <c r="GW46">
        <v>42.554400000000001</v>
      </c>
      <c r="GX46">
        <v>33.7729</v>
      </c>
      <c r="HC46">
        <v>3.5577000000000001</v>
      </c>
      <c r="HD46">
        <v>24.788699999999999</v>
      </c>
      <c r="HF46">
        <v>12.286799999999999</v>
      </c>
      <c r="HG46">
        <v>30.981000000000002</v>
      </c>
      <c r="HH46">
        <v>-0.72650000000000003</v>
      </c>
      <c r="HI46">
        <v>7.327</v>
      </c>
      <c r="HJ46">
        <v>33.717199999999998</v>
      </c>
      <c r="HK46">
        <v>20.861000000000001</v>
      </c>
      <c r="HL46">
        <v>17.328800000000001</v>
      </c>
      <c r="HM46">
        <v>-40.337000000000003</v>
      </c>
      <c r="HO46">
        <v>-34.186900000000001</v>
      </c>
      <c r="HQ46">
        <v>-22.4739</v>
      </c>
      <c r="HS46">
        <v>14.9214</v>
      </c>
      <c r="HT46">
        <v>13.114000000000001</v>
      </c>
      <c r="HW46">
        <v>14.1523</v>
      </c>
      <c r="HY46">
        <v>-4.1227</v>
      </c>
      <c r="HZ46">
        <v>-24.456199999999999</v>
      </c>
      <c r="IA46">
        <v>-5.0541999999999998</v>
      </c>
      <c r="IB46">
        <v>14.434100000000001</v>
      </c>
      <c r="IC46">
        <v>5.0602999999999998</v>
      </c>
      <c r="IE46">
        <v>8.5127000000000006</v>
      </c>
      <c r="IF46">
        <v>29.990099999999998</v>
      </c>
      <c r="IG46">
        <v>11.940300000000001</v>
      </c>
      <c r="IH46">
        <v>5.8701999999999996</v>
      </c>
      <c r="II46">
        <v>6.9791999999999996</v>
      </c>
      <c r="IJ46">
        <v>2.6513</v>
      </c>
      <c r="IO46">
        <v>-21.363199999999999</v>
      </c>
      <c r="IS46">
        <v>12.3268</v>
      </c>
      <c r="IT46">
        <v>-8.3233999999999995</v>
      </c>
      <c r="IU46">
        <v>12.600999999999999</v>
      </c>
      <c r="IV46">
        <v>21.921800000000001</v>
      </c>
      <c r="IW46">
        <v>1.8715999999999999</v>
      </c>
      <c r="IX46">
        <v>17.1358</v>
      </c>
      <c r="IY46">
        <v>20.046800000000001</v>
      </c>
      <c r="JB46">
        <v>12.635400000000001</v>
      </c>
      <c r="JD46">
        <v>14.890599999999999</v>
      </c>
      <c r="JE46">
        <v>9.0448000000000004</v>
      </c>
      <c r="JF46">
        <v>9.0448000000000004</v>
      </c>
      <c r="JH46">
        <v>39.357999999999997</v>
      </c>
      <c r="JI46">
        <v>47.429000000000002</v>
      </c>
      <c r="JJ46">
        <v>26.741900000000001</v>
      </c>
      <c r="JK46">
        <v>-8.0702999999999996</v>
      </c>
      <c r="JN46">
        <v>-12.962999999999999</v>
      </c>
      <c r="JO46">
        <v>18.956</v>
      </c>
      <c r="JP46">
        <v>6.7332000000000001</v>
      </c>
      <c r="JQ46">
        <v>26.6495</v>
      </c>
      <c r="JR46">
        <v>3.1303999999999998</v>
      </c>
      <c r="JT46">
        <v>-13.048500000000001</v>
      </c>
      <c r="JV46">
        <v>15.828900000000001</v>
      </c>
      <c r="JX46">
        <v>5.3726000000000003</v>
      </c>
      <c r="KC46">
        <v>25.472000000000001</v>
      </c>
      <c r="KD46">
        <v>1.9037999999999999</v>
      </c>
      <c r="KE46">
        <v>1.6181999999999999</v>
      </c>
      <c r="KF46">
        <v>4.4768999999999997</v>
      </c>
      <c r="KG46">
        <v>20.386600000000001</v>
      </c>
      <c r="KI46">
        <v>11.6549</v>
      </c>
      <c r="KJ46">
        <v>-44.985599999999998</v>
      </c>
      <c r="KK46">
        <v>29.9452</v>
      </c>
      <c r="KL46">
        <v>1.6316000000000002</v>
      </c>
      <c r="KM46">
        <v>9.8070000000000004</v>
      </c>
      <c r="KO46">
        <v>26.088999999999999</v>
      </c>
      <c r="KP46">
        <v>1.534</v>
      </c>
      <c r="KQ46">
        <v>6.2074999999999996</v>
      </c>
      <c r="KR46">
        <v>4.5015999999999998</v>
      </c>
      <c r="KT46">
        <v>-140.80770000000001</v>
      </c>
      <c r="KV46">
        <v>0.89</v>
      </c>
      <c r="LA46">
        <v>-1.5518999999999998</v>
      </c>
      <c r="LE46">
        <v>-106.6679</v>
      </c>
      <c r="LF46">
        <v>23.607700000000001</v>
      </c>
      <c r="LG46">
        <v>-2.9923000000000002</v>
      </c>
      <c r="LH46">
        <v>29.921900000000001</v>
      </c>
      <c r="LJ46">
        <v>15.6487</v>
      </c>
      <c r="LL46">
        <v>12.7544</v>
      </c>
      <c r="LM46">
        <v>22.5443</v>
      </c>
      <c r="LO46">
        <v>-15.813599999999999</v>
      </c>
      <c r="LQ46">
        <v>1.1131</v>
      </c>
      <c r="LR46">
        <v>-7.7663000000000002</v>
      </c>
      <c r="LS46">
        <v>2.5427999999999997</v>
      </c>
      <c r="LT46">
        <v>35.919499999999999</v>
      </c>
      <c r="LU46">
        <v>16.144400000000001</v>
      </c>
      <c r="LW46">
        <v>16.175999999999998</v>
      </c>
      <c r="LX46">
        <v>-17.296399999999998</v>
      </c>
      <c r="LY46">
        <v>19.546099999999999</v>
      </c>
      <c r="LZ46">
        <v>2.8416999999999999</v>
      </c>
      <c r="MA46">
        <v>13.996700000000001</v>
      </c>
      <c r="MB46">
        <v>31.4956</v>
      </c>
      <c r="MD46">
        <v>4.7005999999999997</v>
      </c>
      <c r="MF46">
        <v>7.3398000000000003</v>
      </c>
      <c r="MG46">
        <v>18.0792</v>
      </c>
      <c r="MI46">
        <v>6.9888000000000003</v>
      </c>
      <c r="MK46">
        <v>6.7218</v>
      </c>
      <c r="ML46">
        <v>-2.5253000000000001</v>
      </c>
      <c r="MM46">
        <v>18.509399999999999</v>
      </c>
      <c r="MP46">
        <v>14.931100000000001</v>
      </c>
      <c r="MQ46">
        <v>1.1335</v>
      </c>
      <c r="MS46">
        <v>20.744399999999999</v>
      </c>
      <c r="MU46">
        <v>5.0046999999999997</v>
      </c>
      <c r="MY46">
        <v>-10.7578</v>
      </c>
      <c r="MZ46">
        <v>-10076.000099999999</v>
      </c>
      <c r="NA46">
        <v>1.8328</v>
      </c>
      <c r="NC46">
        <v>6.5296000000000003</v>
      </c>
      <c r="ND46">
        <v>2.5994000000000002</v>
      </c>
      <c r="NE46">
        <v>30.4222</v>
      </c>
      <c r="NF46">
        <v>-35.359699999999997</v>
      </c>
      <c r="NG46">
        <v>-3.3807999999999998</v>
      </c>
      <c r="NH46">
        <v>17.439900000000002</v>
      </c>
      <c r="NI46">
        <v>26.6614</v>
      </c>
      <c r="NJ46">
        <v>-379.3528</v>
      </c>
    </row>
    <row r="47" spans="1:374" x14ac:dyDescent="0.25">
      <c r="H47">
        <v>38.570599999999999</v>
      </c>
      <c r="AZ47">
        <v>15.8917</v>
      </c>
      <c r="BF47">
        <v>12.600199999999999</v>
      </c>
      <c r="BH47">
        <v>-0.60360000000000003</v>
      </c>
      <c r="BI47">
        <v>7.1794000000000002</v>
      </c>
      <c r="BW47">
        <v>2.3288000000000002</v>
      </c>
      <c r="CH47">
        <v>26.4664</v>
      </c>
      <c r="DI47">
        <v>21.509799999999998</v>
      </c>
      <c r="EJ47">
        <v>23.836300000000001</v>
      </c>
      <c r="EK47">
        <v>23.836300000000001</v>
      </c>
      <c r="EU47">
        <v>-3.5011999999999999</v>
      </c>
      <c r="HJ47">
        <v>13.9292</v>
      </c>
      <c r="IB47">
        <v>15.185499999999999</v>
      </c>
      <c r="JB47">
        <v>10.3421</v>
      </c>
      <c r="KO47">
        <v>23.915900000000001</v>
      </c>
      <c r="LY47">
        <v>17.376100000000001</v>
      </c>
      <c r="MB47">
        <v>26.477899999999998</v>
      </c>
      <c r="MF47">
        <v>5.9024999999999999</v>
      </c>
      <c r="MS47">
        <v>13.2707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workbookViewId="0">
      <selection activeCell="D9" sqref="D9"/>
    </sheetView>
  </sheetViews>
  <sheetFormatPr defaultRowHeight="15" x14ac:dyDescent="0.25"/>
  <cols>
    <col min="1" max="1" width="14.28515625" bestFit="1" customWidth="1"/>
  </cols>
  <sheetData>
    <row r="1" spans="1:105" x14ac:dyDescent="0.25">
      <c r="A1" t="s">
        <v>118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5" spans="1:105" x14ac:dyDescent="0.25">
      <c r="A5" s="2">
        <v>41820</v>
      </c>
      <c r="B5">
        <v>18.140999999999998</v>
      </c>
      <c r="C5">
        <v>2.7263000000000002</v>
      </c>
      <c r="D5">
        <v>11.9962</v>
      </c>
      <c r="E5">
        <v>22.686199999999999</v>
      </c>
      <c r="F5">
        <v>13.324</v>
      </c>
      <c r="G5">
        <v>12.33</v>
      </c>
      <c r="H5">
        <v>-7.7600000000000002E-2</v>
      </c>
      <c r="I5">
        <v>42.7027</v>
      </c>
      <c r="J5">
        <v>5.7203999999999997</v>
      </c>
      <c r="K5">
        <v>22.5383</v>
      </c>
      <c r="L5">
        <v>11.066800000000001</v>
      </c>
      <c r="M5">
        <v>22.3598</v>
      </c>
      <c r="N5">
        <v>28.378299999999999</v>
      </c>
      <c r="O5">
        <v>18.849599999999999</v>
      </c>
      <c r="P5">
        <v>30.1022</v>
      </c>
      <c r="Q5">
        <v>14.7965</v>
      </c>
      <c r="R5">
        <v>19.3843</v>
      </c>
      <c r="S5">
        <v>28.922000000000001</v>
      </c>
      <c r="T5">
        <v>17.941600000000001</v>
      </c>
      <c r="U5">
        <v>34.517899999999997</v>
      </c>
      <c r="V5">
        <v>22.3964</v>
      </c>
      <c r="W5">
        <v>28.6358</v>
      </c>
      <c r="X5">
        <v>23.601400000000002</v>
      </c>
      <c r="Y5">
        <v>29.829899999999999</v>
      </c>
      <c r="Z5">
        <v>22.5383</v>
      </c>
      <c r="AA5">
        <v>9.6411999999999995</v>
      </c>
      <c r="AB5">
        <v>7.8334000000000001</v>
      </c>
      <c r="AC5">
        <v>14.207599999999999</v>
      </c>
      <c r="AD5">
        <v>28.123000000000001</v>
      </c>
      <c r="AE5">
        <v>12.541700000000001</v>
      </c>
      <c r="AF5">
        <v>20.605599999999999</v>
      </c>
      <c r="AG5">
        <v>7.3776999999999999</v>
      </c>
      <c r="AH5">
        <v>36.7181</v>
      </c>
      <c r="AI5">
        <v>27.468499999999999</v>
      </c>
      <c r="AJ5">
        <v>7.8323999999999998</v>
      </c>
      <c r="AK5">
        <v>39.751600000000003</v>
      </c>
      <c r="AL5">
        <v>22.303599999999999</v>
      </c>
      <c r="AM5">
        <v>23.560400000000001</v>
      </c>
      <c r="AN5">
        <v>-12.766</v>
      </c>
      <c r="AO5">
        <v>10.385999999999999</v>
      </c>
      <c r="AP5">
        <v>29.7498</v>
      </c>
      <c r="AQ5">
        <v>24.173300000000001</v>
      </c>
      <c r="AR5">
        <v>17.560700000000001</v>
      </c>
      <c r="AS5">
        <v>3.0712000000000002</v>
      </c>
      <c r="AT5">
        <v>10.5039</v>
      </c>
      <c r="AU5">
        <v>33.409300000000002</v>
      </c>
      <c r="AV5">
        <v>25.942</v>
      </c>
      <c r="AW5">
        <v>31.9588</v>
      </c>
      <c r="AX5">
        <v>29.819299999999998</v>
      </c>
      <c r="AY5">
        <v>17.262699999999999</v>
      </c>
      <c r="AZ5">
        <v>12.5213</v>
      </c>
      <c r="BA5">
        <v>8.6456</v>
      </c>
      <c r="BB5">
        <v>40.5244</v>
      </c>
      <c r="BC5">
        <v>22.4984</v>
      </c>
      <c r="BD5">
        <v>39.751600000000003</v>
      </c>
      <c r="BE5">
        <v>2.5085999999999999</v>
      </c>
      <c r="BF5">
        <v>31.745100000000001</v>
      </c>
      <c r="BG5">
        <v>3.8468999999999998</v>
      </c>
      <c r="BH5">
        <v>8.9075000000000006</v>
      </c>
      <c r="BI5">
        <v>21.703499999999998</v>
      </c>
      <c r="BJ5">
        <v>30.959800000000001</v>
      </c>
      <c r="BK5">
        <v>6.9146000000000001</v>
      </c>
      <c r="BL5">
        <v>24.501200000000001</v>
      </c>
      <c r="BM5">
        <v>67.525499999999994</v>
      </c>
      <c r="BN5">
        <v>47.766300000000001</v>
      </c>
      <c r="BO5">
        <v>43.750300000000003</v>
      </c>
      <c r="BP5">
        <v>46.9709</v>
      </c>
      <c r="BQ5">
        <v>21.73</v>
      </c>
      <c r="BR5">
        <v>31.404699999999998</v>
      </c>
      <c r="BS5">
        <v>-130.6413</v>
      </c>
      <c r="BT5">
        <v>27.831700000000001</v>
      </c>
      <c r="BU5">
        <v>40.116999999999997</v>
      </c>
      <c r="BV5">
        <v>18.8474</v>
      </c>
      <c r="BW5">
        <v>30.4878</v>
      </c>
      <c r="BX5">
        <v>9.07</v>
      </c>
      <c r="BY5">
        <v>14.299899999999999</v>
      </c>
      <c r="BZ5">
        <v>18.5016</v>
      </c>
      <c r="CA5">
        <v>0.37090000000000001</v>
      </c>
      <c r="CB5">
        <v>18.559100000000001</v>
      </c>
      <c r="CC5" t="s">
        <v>126</v>
      </c>
      <c r="CD5">
        <v>7.1957000000000004</v>
      </c>
      <c r="CE5">
        <v>33.707000000000001</v>
      </c>
      <c r="CF5">
        <v>18.4116</v>
      </c>
      <c r="CG5">
        <v>19.913799999999998</v>
      </c>
      <c r="CH5">
        <v>-10.2241</v>
      </c>
      <c r="CI5">
        <v>52.377800000000001</v>
      </c>
      <c r="CJ5">
        <v>18.2165</v>
      </c>
      <c r="CK5">
        <v>-3.7372999999999998</v>
      </c>
      <c r="CL5" t="s">
        <v>126</v>
      </c>
      <c r="CM5">
        <v>20.263999999999999</v>
      </c>
      <c r="CN5">
        <v>22.628499999999999</v>
      </c>
      <c r="CO5">
        <v>9.4899999999999998E-2</v>
      </c>
      <c r="CP5">
        <v>27.4863</v>
      </c>
      <c r="CQ5">
        <v>21.069800000000001</v>
      </c>
      <c r="CR5">
        <v>29.6874</v>
      </c>
      <c r="CS5">
        <v>12.306100000000001</v>
      </c>
      <c r="CT5">
        <v>37.555100000000003</v>
      </c>
      <c r="CU5">
        <v>10.0931</v>
      </c>
      <c r="CV5">
        <v>19.913799999999998</v>
      </c>
      <c r="CW5">
        <v>17.094000000000001</v>
      </c>
      <c r="CX5">
        <v>25.498999999999999</v>
      </c>
      <c r="CY5">
        <v>10.737299999999999</v>
      </c>
      <c r="CZ5">
        <v>14.5474</v>
      </c>
      <c r="DA5">
        <v>6.9629000000000003</v>
      </c>
    </row>
    <row r="6" spans="1:105" x14ac:dyDescent="0.25">
      <c r="A6" s="2">
        <v>41729</v>
      </c>
      <c r="B6">
        <v>17.622800000000002</v>
      </c>
      <c r="C6">
        <v>3.5018000000000002</v>
      </c>
      <c r="D6">
        <v>10.241899999999999</v>
      </c>
      <c r="E6">
        <v>23.275300000000001</v>
      </c>
      <c r="F6">
        <v>6.6512000000000002</v>
      </c>
      <c r="G6">
        <v>12.417199999999999</v>
      </c>
      <c r="H6">
        <v>0.73960000000000004</v>
      </c>
      <c r="I6">
        <v>36.974400000000003</v>
      </c>
      <c r="J6">
        <v>4.9950000000000001</v>
      </c>
      <c r="K6">
        <v>26.6876</v>
      </c>
      <c r="L6">
        <v>11.035399999999999</v>
      </c>
      <c r="M6">
        <v>22.243400000000001</v>
      </c>
      <c r="N6">
        <v>20.738</v>
      </c>
      <c r="O6">
        <v>0.68589999999999995</v>
      </c>
      <c r="P6">
        <v>28.2653</v>
      </c>
      <c r="Q6">
        <v>13.725099999999999</v>
      </c>
      <c r="R6">
        <v>18.991299999999999</v>
      </c>
      <c r="S6">
        <v>27.918800000000001</v>
      </c>
      <c r="T6">
        <v>18.186</v>
      </c>
      <c r="U6">
        <v>26.722200000000001</v>
      </c>
      <c r="V6">
        <v>21.886900000000001</v>
      </c>
      <c r="W6">
        <v>26.3935</v>
      </c>
      <c r="X6">
        <v>26.647500000000001</v>
      </c>
      <c r="Y6">
        <v>23.1311</v>
      </c>
      <c r="Z6">
        <v>26.6876</v>
      </c>
      <c r="AA6">
        <v>11.315099999999999</v>
      </c>
      <c r="AB6">
        <v>9.6686999999999994</v>
      </c>
      <c r="AC6">
        <v>22.963899999999999</v>
      </c>
      <c r="AD6">
        <v>20.6387</v>
      </c>
      <c r="AE6">
        <v>13.0945</v>
      </c>
      <c r="AF6">
        <v>20.965699999999998</v>
      </c>
      <c r="AG6">
        <v>12.662100000000001</v>
      </c>
      <c r="AH6">
        <v>30.170300000000001</v>
      </c>
      <c r="AI6">
        <v>29.779199999999999</v>
      </c>
      <c r="AJ6">
        <v>7.1223999999999998</v>
      </c>
      <c r="AK6">
        <v>30.758299999999998</v>
      </c>
      <c r="AL6">
        <v>22.5837</v>
      </c>
      <c r="AM6">
        <v>31.404900000000001</v>
      </c>
      <c r="AN6">
        <v>22.8245</v>
      </c>
      <c r="AO6">
        <v>9.1806000000000001</v>
      </c>
      <c r="AP6">
        <v>29.279699999999998</v>
      </c>
      <c r="AQ6">
        <v>24.896100000000001</v>
      </c>
      <c r="AR6">
        <v>15.6206</v>
      </c>
      <c r="AS6">
        <v>2.8573</v>
      </c>
      <c r="AT6">
        <v>10.1173</v>
      </c>
      <c r="AU6">
        <v>29.7151</v>
      </c>
      <c r="AV6">
        <v>26.390899999999998</v>
      </c>
      <c r="AW6">
        <v>38.433799999999998</v>
      </c>
      <c r="AX6">
        <v>29.1905</v>
      </c>
      <c r="AY6">
        <v>16.447099999999999</v>
      </c>
      <c r="AZ6">
        <v>11.3186</v>
      </c>
      <c r="BA6">
        <v>-0.24979999999999999</v>
      </c>
      <c r="BB6">
        <v>20.9133</v>
      </c>
      <c r="BC6">
        <v>22.682400000000001</v>
      </c>
      <c r="BD6">
        <v>30.758299999999998</v>
      </c>
      <c r="BE6">
        <v>2.3763999999999998</v>
      </c>
      <c r="BF6">
        <v>27.473199999999999</v>
      </c>
      <c r="BG6">
        <v>2.9943</v>
      </c>
      <c r="BH6">
        <v>9.0640000000000001</v>
      </c>
      <c r="BI6">
        <v>21.774799999999999</v>
      </c>
      <c r="BJ6">
        <v>34.163699999999999</v>
      </c>
      <c r="BK6">
        <v>6.4714999999999998</v>
      </c>
      <c r="BL6">
        <v>21.961099999999998</v>
      </c>
      <c r="BM6">
        <v>60.865699999999997</v>
      </c>
      <c r="BN6">
        <v>42.965600000000002</v>
      </c>
      <c r="BO6">
        <v>40.831899999999997</v>
      </c>
      <c r="BP6">
        <v>46.178800000000003</v>
      </c>
      <c r="BQ6">
        <v>19.428699999999999</v>
      </c>
      <c r="BR6">
        <v>27.766300000000001</v>
      </c>
      <c r="BS6">
        <v>-182.6814</v>
      </c>
      <c r="BT6">
        <v>31.7334</v>
      </c>
      <c r="BU6">
        <v>35.727699999999999</v>
      </c>
      <c r="BV6">
        <v>18.630600000000001</v>
      </c>
      <c r="BW6">
        <v>31.254899999999999</v>
      </c>
      <c r="BX6">
        <v>7.7133000000000003</v>
      </c>
      <c r="BY6">
        <v>14.6463</v>
      </c>
      <c r="BZ6">
        <v>16.627099999999999</v>
      </c>
      <c r="CA6">
        <v>2.8081</v>
      </c>
      <c r="CB6">
        <v>18.8308</v>
      </c>
      <c r="CD6">
        <v>6.9535999999999998</v>
      </c>
      <c r="CE6">
        <v>30.675000000000001</v>
      </c>
      <c r="CF6">
        <v>20.724399999999999</v>
      </c>
      <c r="CG6">
        <v>15.3314</v>
      </c>
      <c r="CH6">
        <v>62.562800000000003</v>
      </c>
      <c r="CI6">
        <v>53.914299999999997</v>
      </c>
      <c r="CJ6">
        <v>16.616299999999999</v>
      </c>
      <c r="CK6">
        <v>-7.0853000000000002</v>
      </c>
      <c r="CM6">
        <v>18.458100000000002</v>
      </c>
      <c r="CN6">
        <v>23.614599999999999</v>
      </c>
      <c r="CO6">
        <v>0.65720000000000001</v>
      </c>
      <c r="CP6">
        <v>24.797499999999999</v>
      </c>
      <c r="CQ6">
        <v>21.158999999999999</v>
      </c>
      <c r="CR6">
        <v>24.995100000000001</v>
      </c>
      <c r="CS6">
        <v>13.931000000000001</v>
      </c>
      <c r="CT6">
        <v>36.334800000000001</v>
      </c>
      <c r="CU6">
        <v>11.593299999999999</v>
      </c>
      <c r="CV6">
        <v>15.3314</v>
      </c>
      <c r="CW6">
        <v>18.238199999999999</v>
      </c>
      <c r="CX6">
        <v>28.120999999999999</v>
      </c>
      <c r="CY6">
        <v>13.571899999999999</v>
      </c>
      <c r="CZ6">
        <v>12.8306</v>
      </c>
      <c r="DA6">
        <v>9.5745000000000005</v>
      </c>
    </row>
    <row r="7" spans="1:105" x14ac:dyDescent="0.25">
      <c r="A7" s="2">
        <v>41639</v>
      </c>
      <c r="B7">
        <v>11.3489</v>
      </c>
      <c r="C7">
        <v>13.8726</v>
      </c>
      <c r="D7">
        <v>12.0784</v>
      </c>
      <c r="E7">
        <v>23.790700000000001</v>
      </c>
      <c r="F7">
        <v>10.393599999999999</v>
      </c>
      <c r="G7">
        <v>15.2082</v>
      </c>
      <c r="H7">
        <v>1.9931999999999999</v>
      </c>
      <c r="I7">
        <v>31.244399999999999</v>
      </c>
      <c r="J7">
        <v>4.9196999999999997</v>
      </c>
      <c r="K7">
        <v>26.6861</v>
      </c>
      <c r="L7">
        <v>11.452500000000001</v>
      </c>
      <c r="M7">
        <v>15.5984</v>
      </c>
      <c r="N7">
        <v>26.492699999999999</v>
      </c>
      <c r="O7">
        <v>8.5685000000000002</v>
      </c>
      <c r="P7">
        <v>34.181199999999997</v>
      </c>
      <c r="Q7">
        <v>14.5885</v>
      </c>
      <c r="R7">
        <v>19.012699999999999</v>
      </c>
      <c r="S7">
        <v>12.1799</v>
      </c>
      <c r="T7">
        <v>20.6007</v>
      </c>
      <c r="U7">
        <v>32.498199999999997</v>
      </c>
      <c r="V7">
        <v>19.049600000000002</v>
      </c>
      <c r="W7">
        <v>26.850200000000001</v>
      </c>
      <c r="X7">
        <v>26.550799999999999</v>
      </c>
      <c r="Y7">
        <v>22.688199999999998</v>
      </c>
      <c r="Z7">
        <v>26.6861</v>
      </c>
      <c r="AA7">
        <v>12.0342</v>
      </c>
      <c r="AB7">
        <v>7.6840999999999999</v>
      </c>
      <c r="AC7">
        <v>17.929500000000001</v>
      </c>
      <c r="AD7">
        <v>22.7027</v>
      </c>
      <c r="AE7">
        <v>13.038500000000001</v>
      </c>
      <c r="AF7">
        <v>22.134599999999999</v>
      </c>
      <c r="AG7">
        <v>7.8737000000000004</v>
      </c>
      <c r="AH7">
        <v>23.687899999999999</v>
      </c>
      <c r="AI7">
        <v>30.320900000000002</v>
      </c>
      <c r="AJ7">
        <v>8.8134999999999994</v>
      </c>
      <c r="AK7">
        <v>33.897199999999998</v>
      </c>
      <c r="AL7">
        <v>20.496300000000002</v>
      </c>
      <c r="AM7">
        <v>26.659199999999998</v>
      </c>
      <c r="AN7">
        <v>19.6051</v>
      </c>
      <c r="AO7">
        <v>10.4155</v>
      </c>
      <c r="AP7">
        <v>17.148</v>
      </c>
      <c r="AQ7">
        <v>24.241199999999999</v>
      </c>
      <c r="AR7">
        <v>15.5108</v>
      </c>
      <c r="AS7">
        <v>2.7522000000000002</v>
      </c>
      <c r="AT7">
        <v>10.4876</v>
      </c>
      <c r="AU7">
        <v>34.742600000000003</v>
      </c>
      <c r="AV7">
        <v>25.254000000000001</v>
      </c>
      <c r="AW7">
        <v>18.7088</v>
      </c>
      <c r="AX7">
        <v>25.7849</v>
      </c>
      <c r="AY7">
        <v>15.0685</v>
      </c>
      <c r="AZ7">
        <v>16.454000000000001</v>
      </c>
      <c r="BA7">
        <v>12.040699999999999</v>
      </c>
      <c r="BB7">
        <v>18.554600000000001</v>
      </c>
      <c r="BC7">
        <v>10.530100000000001</v>
      </c>
      <c r="BD7">
        <v>33.897199999999998</v>
      </c>
      <c r="BE7">
        <v>2.7846000000000002</v>
      </c>
      <c r="BF7">
        <v>30.028199999999998</v>
      </c>
      <c r="BG7">
        <v>3.2147000000000001</v>
      </c>
      <c r="BH7">
        <v>8.2210999999999999</v>
      </c>
      <c r="BI7">
        <v>20.405100000000001</v>
      </c>
      <c r="BJ7">
        <v>13.3818</v>
      </c>
      <c r="BK7">
        <v>7.3972999999999995</v>
      </c>
      <c r="BL7">
        <v>23.5154</v>
      </c>
      <c r="BM7">
        <v>38.3688</v>
      </c>
      <c r="BN7">
        <v>43.829799999999999</v>
      </c>
      <c r="BO7">
        <v>31.522400000000001</v>
      </c>
      <c r="BP7">
        <v>45.193100000000001</v>
      </c>
      <c r="BQ7">
        <v>17.723800000000001</v>
      </c>
      <c r="BR7">
        <v>24.915500000000002</v>
      </c>
      <c r="BS7">
        <v>-78.073899999999995</v>
      </c>
      <c r="BT7">
        <v>28.589300000000001</v>
      </c>
      <c r="BU7">
        <v>39.387300000000003</v>
      </c>
      <c r="BV7">
        <v>-4.5929000000000002</v>
      </c>
      <c r="BW7">
        <v>22.546099999999999</v>
      </c>
      <c r="BX7">
        <v>7.3936000000000002</v>
      </c>
      <c r="BY7">
        <v>12.681100000000001</v>
      </c>
      <c r="BZ7">
        <v>19.188099999999999</v>
      </c>
      <c r="CA7">
        <v>5.7568000000000001</v>
      </c>
      <c r="CB7">
        <v>23.753699999999998</v>
      </c>
      <c r="CD7">
        <v>6.0156000000000001</v>
      </c>
      <c r="CE7">
        <v>34.548999999999999</v>
      </c>
      <c r="CF7">
        <v>32.948900000000002</v>
      </c>
      <c r="CG7">
        <v>7.1219999999999999</v>
      </c>
      <c r="CH7">
        <v>-5.8823999999999996</v>
      </c>
      <c r="CI7">
        <v>55.3172</v>
      </c>
      <c r="CJ7">
        <v>15.775600000000001</v>
      </c>
      <c r="CK7">
        <v>-2.1703999999999999</v>
      </c>
      <c r="CM7">
        <v>14.686999999999999</v>
      </c>
      <c r="CN7">
        <v>16.3432</v>
      </c>
      <c r="CO7">
        <v>22.6812</v>
      </c>
      <c r="CP7">
        <v>24.5337</v>
      </c>
      <c r="CQ7">
        <v>13.6319</v>
      </c>
      <c r="CR7">
        <v>28.768699999999999</v>
      </c>
      <c r="CS7">
        <v>15.1089</v>
      </c>
      <c r="CT7">
        <v>37.206200000000003</v>
      </c>
      <c r="CU7">
        <v>15.5801</v>
      </c>
      <c r="CV7">
        <v>7.1219999999999999</v>
      </c>
      <c r="CW7">
        <v>15.509</v>
      </c>
      <c r="CX7">
        <v>29.366599999999998</v>
      </c>
      <c r="CY7">
        <v>14.0807</v>
      </c>
      <c r="CZ7">
        <v>11.5846</v>
      </c>
      <c r="DA7">
        <v>20.046099999999999</v>
      </c>
    </row>
    <row r="8" spans="1:105" x14ac:dyDescent="0.25">
      <c r="A8" s="2">
        <v>41547</v>
      </c>
      <c r="B8">
        <v>21.9754</v>
      </c>
      <c r="C8">
        <v>8.0935000000000006</v>
      </c>
      <c r="D8">
        <v>15.403700000000001</v>
      </c>
      <c r="E8">
        <v>25.327400000000001</v>
      </c>
      <c r="F8">
        <v>8.4158000000000008</v>
      </c>
      <c r="G8">
        <v>11.034599999999999</v>
      </c>
      <c r="H8">
        <v>-0.14630000000000001</v>
      </c>
      <c r="I8">
        <v>33.784500000000001</v>
      </c>
      <c r="J8">
        <v>5.3171999999999997</v>
      </c>
      <c r="K8">
        <v>23.264900000000001</v>
      </c>
      <c r="L8">
        <v>10.3872</v>
      </c>
      <c r="M8">
        <v>22.275500000000001</v>
      </c>
      <c r="N8">
        <v>26.908000000000001</v>
      </c>
      <c r="O8">
        <v>9.0115999999999996</v>
      </c>
      <c r="P8">
        <v>32.501300000000001</v>
      </c>
      <c r="Q8">
        <v>13.376899999999999</v>
      </c>
      <c r="R8">
        <v>18.968399999999999</v>
      </c>
      <c r="S8">
        <v>36.2027</v>
      </c>
      <c r="T8">
        <v>22.560700000000001</v>
      </c>
      <c r="U8">
        <v>46.120800000000003</v>
      </c>
      <c r="V8">
        <v>11.782500000000001</v>
      </c>
      <c r="W8">
        <v>31.664999999999999</v>
      </c>
      <c r="X8">
        <v>25.1449</v>
      </c>
      <c r="Y8">
        <v>26.017299999999999</v>
      </c>
      <c r="Z8">
        <v>23.264900000000001</v>
      </c>
      <c r="AA8">
        <v>14.248200000000001</v>
      </c>
      <c r="AB8">
        <v>7.0019</v>
      </c>
      <c r="AC8">
        <v>16.784099999999999</v>
      </c>
      <c r="AD8">
        <v>23.576799999999999</v>
      </c>
      <c r="AE8">
        <v>13.7575</v>
      </c>
      <c r="AF8">
        <v>21.210899999999999</v>
      </c>
      <c r="AG8">
        <v>9.8719000000000001</v>
      </c>
      <c r="AH8">
        <v>35.5518</v>
      </c>
      <c r="AI8">
        <v>26.7667</v>
      </c>
      <c r="AJ8">
        <v>12.2659</v>
      </c>
      <c r="AK8">
        <v>36.290900000000001</v>
      </c>
      <c r="AL8">
        <v>21.546700000000001</v>
      </c>
      <c r="AM8">
        <v>22.7712</v>
      </c>
      <c r="AN8">
        <v>23.0352</v>
      </c>
      <c r="AO8">
        <v>10.1393</v>
      </c>
      <c r="AP8">
        <v>28.718800000000002</v>
      </c>
      <c r="AQ8">
        <v>22.586500000000001</v>
      </c>
      <c r="AR8">
        <v>15.5457</v>
      </c>
      <c r="AS8">
        <v>2.6701999999999999</v>
      </c>
      <c r="AT8">
        <v>8.1999999999999993</v>
      </c>
      <c r="AU8">
        <v>39.663499999999999</v>
      </c>
      <c r="AV8">
        <v>25</v>
      </c>
      <c r="AW8">
        <v>10.1302</v>
      </c>
      <c r="AX8">
        <v>28.7773</v>
      </c>
      <c r="AY8">
        <v>10.6137</v>
      </c>
      <c r="AZ8">
        <v>13.077400000000001</v>
      </c>
      <c r="BA8">
        <v>17.026700000000002</v>
      </c>
      <c r="BB8">
        <v>27.209700000000002</v>
      </c>
      <c r="BC8">
        <v>23.252400000000002</v>
      </c>
      <c r="BD8">
        <v>36.290900000000001</v>
      </c>
      <c r="BE8">
        <v>3.3239999999999998</v>
      </c>
      <c r="BF8">
        <v>30.312200000000001</v>
      </c>
      <c r="BG8">
        <v>3.3782999999999999</v>
      </c>
      <c r="BH8">
        <v>9.5312000000000001</v>
      </c>
      <c r="BI8">
        <v>19.3096</v>
      </c>
      <c r="BJ8">
        <v>32.803699999999999</v>
      </c>
      <c r="BK8">
        <v>6.8318000000000003</v>
      </c>
      <c r="BL8">
        <v>23.3139</v>
      </c>
      <c r="BM8">
        <v>41.247900000000001</v>
      </c>
      <c r="BN8">
        <v>36.507899999999999</v>
      </c>
      <c r="BO8">
        <v>33.467799999999997</v>
      </c>
      <c r="BP8">
        <v>45.883000000000003</v>
      </c>
      <c r="BQ8">
        <v>19.242100000000001</v>
      </c>
      <c r="BR8">
        <v>25.647600000000001</v>
      </c>
      <c r="BS8">
        <v>-60.471400000000003</v>
      </c>
      <c r="BT8">
        <v>29.4724</v>
      </c>
      <c r="BU8">
        <v>40.720700000000001</v>
      </c>
      <c r="BV8">
        <v>22.990300000000001</v>
      </c>
      <c r="BW8">
        <v>24.5062</v>
      </c>
      <c r="BX8">
        <v>7.7531999999999996</v>
      </c>
      <c r="BY8">
        <v>11.2599</v>
      </c>
      <c r="BZ8">
        <v>-55.736499999999999</v>
      </c>
      <c r="CA8">
        <v>5.9983000000000004</v>
      </c>
      <c r="CB8">
        <v>15.149699999999999</v>
      </c>
      <c r="CD8">
        <v>6.4516</v>
      </c>
      <c r="CE8">
        <v>27.342099999999999</v>
      </c>
      <c r="CF8">
        <v>19.799700000000001</v>
      </c>
      <c r="CG8">
        <v>22.342300000000002</v>
      </c>
      <c r="CH8">
        <v>-12.3794</v>
      </c>
      <c r="CI8">
        <v>54.192500000000003</v>
      </c>
      <c r="CJ8">
        <v>17.382899999999999</v>
      </c>
      <c r="CK8">
        <v>-7.0834000000000001</v>
      </c>
      <c r="CM8">
        <v>15.3132</v>
      </c>
      <c r="CN8">
        <v>16.934899999999999</v>
      </c>
      <c r="CO8">
        <v>23.932200000000002</v>
      </c>
      <c r="CP8">
        <v>29.591899999999999</v>
      </c>
      <c r="CQ8">
        <v>7.2809999999999997</v>
      </c>
      <c r="CR8">
        <v>37.5379</v>
      </c>
      <c r="CS8">
        <v>19.226600000000001</v>
      </c>
      <c r="CT8">
        <v>38.666499999999999</v>
      </c>
      <c r="CU8">
        <v>10.8399</v>
      </c>
      <c r="CV8">
        <v>22.342300000000002</v>
      </c>
      <c r="CW8">
        <v>18.170200000000001</v>
      </c>
      <c r="CX8">
        <v>25.132899999999999</v>
      </c>
      <c r="CY8">
        <v>12.0588</v>
      </c>
      <c r="CZ8">
        <v>11.939500000000001</v>
      </c>
      <c r="DA8">
        <v>12.258100000000001</v>
      </c>
    </row>
    <row r="9" spans="1:105" x14ac:dyDescent="0.25">
      <c r="A9" s="2">
        <v>41453</v>
      </c>
      <c r="B9">
        <v>24.842400000000001</v>
      </c>
      <c r="C9">
        <v>12.3812</v>
      </c>
      <c r="D9">
        <v>10.5526</v>
      </c>
      <c r="E9">
        <v>25.358699999999999</v>
      </c>
      <c r="F9">
        <v>13.599600000000001</v>
      </c>
      <c r="G9">
        <v>0.72330000000000005</v>
      </c>
      <c r="H9">
        <v>0.50309999999999999</v>
      </c>
      <c r="I9">
        <v>37.204599999999999</v>
      </c>
      <c r="J9">
        <v>5.5492999999999997</v>
      </c>
      <c r="K9">
        <v>27.344799999999999</v>
      </c>
      <c r="L9">
        <v>11.967499999999999</v>
      </c>
      <c r="M9">
        <v>22.662500000000001</v>
      </c>
      <c r="N9">
        <v>21.2239</v>
      </c>
      <c r="O9">
        <v>15.657</v>
      </c>
      <c r="P9">
        <v>34.1843</v>
      </c>
      <c r="Q9">
        <v>10.799200000000001</v>
      </c>
      <c r="R9">
        <v>19.748100000000001</v>
      </c>
      <c r="S9">
        <v>34.909799999999997</v>
      </c>
      <c r="T9">
        <v>20.529299999999999</v>
      </c>
      <c r="U9">
        <v>33.021000000000001</v>
      </c>
      <c r="V9">
        <v>17.338100000000001</v>
      </c>
      <c r="W9">
        <v>28.106000000000002</v>
      </c>
      <c r="X9">
        <v>25.787199999999999</v>
      </c>
      <c r="Y9">
        <v>29.734200000000001</v>
      </c>
      <c r="Z9">
        <v>27.344799999999999</v>
      </c>
      <c r="AA9">
        <v>12.3391</v>
      </c>
      <c r="AB9">
        <v>5.1646000000000001</v>
      </c>
      <c r="AC9">
        <v>12.1593</v>
      </c>
      <c r="AD9">
        <v>24.389199999999999</v>
      </c>
      <c r="AE9">
        <v>13.109500000000001</v>
      </c>
      <c r="AF9">
        <v>21.926500000000001</v>
      </c>
      <c r="AG9">
        <v>11.089499999999999</v>
      </c>
      <c r="AH9">
        <v>33.1267</v>
      </c>
      <c r="AI9">
        <v>26.048200000000001</v>
      </c>
      <c r="AJ9">
        <v>14.8834</v>
      </c>
      <c r="AK9">
        <v>37.423299999999998</v>
      </c>
      <c r="AL9">
        <v>21.138000000000002</v>
      </c>
      <c r="AM9">
        <v>26.0593</v>
      </c>
      <c r="AN9">
        <v>21.739100000000001</v>
      </c>
      <c r="AO9">
        <v>9.8709000000000007</v>
      </c>
      <c r="AP9">
        <v>32.488700000000001</v>
      </c>
      <c r="AQ9">
        <v>20.568200000000001</v>
      </c>
      <c r="AR9">
        <v>17.532499999999999</v>
      </c>
      <c r="AS9">
        <v>2.9365999999999999</v>
      </c>
      <c r="AT9">
        <v>10.729100000000001</v>
      </c>
      <c r="AU9">
        <v>34.5473</v>
      </c>
      <c r="AV9">
        <v>23.795200000000001</v>
      </c>
      <c r="AW9">
        <v>40.952399999999997</v>
      </c>
      <c r="AX9">
        <v>26.646000000000001</v>
      </c>
      <c r="AY9">
        <v>12.658200000000001</v>
      </c>
      <c r="AZ9">
        <v>13.8035</v>
      </c>
      <c r="BA9">
        <v>7.8245000000000005</v>
      </c>
      <c r="BB9">
        <v>35.253300000000003</v>
      </c>
      <c r="BC9">
        <v>23.525300000000001</v>
      </c>
      <c r="BD9">
        <v>37.423299999999998</v>
      </c>
      <c r="BE9">
        <v>3.1214</v>
      </c>
      <c r="BF9">
        <v>29.379899999999999</v>
      </c>
      <c r="BG9">
        <v>3.8068</v>
      </c>
      <c r="BH9">
        <v>9.5513999999999992</v>
      </c>
      <c r="BI9">
        <v>21.964700000000001</v>
      </c>
      <c r="BJ9">
        <v>38.114199999999997</v>
      </c>
      <c r="BK9">
        <v>7.3612000000000002</v>
      </c>
      <c r="BL9">
        <v>22.788</v>
      </c>
      <c r="BM9">
        <v>41.694000000000003</v>
      </c>
      <c r="BN9">
        <v>30.9983</v>
      </c>
      <c r="BO9">
        <v>37.066000000000003</v>
      </c>
      <c r="BP9">
        <v>44.943100000000001</v>
      </c>
      <c r="BQ9">
        <v>17.8795</v>
      </c>
      <c r="BR9">
        <v>28.438300000000002</v>
      </c>
      <c r="BS9">
        <v>-18.321200000000001</v>
      </c>
      <c r="BT9">
        <v>30.903400000000001</v>
      </c>
      <c r="BU9">
        <v>41.608199999999997</v>
      </c>
      <c r="BV9">
        <v>21.668399999999998</v>
      </c>
      <c r="BW9">
        <v>26.862100000000002</v>
      </c>
      <c r="BX9">
        <v>8.5503999999999998</v>
      </c>
      <c r="BY9">
        <v>13.5739</v>
      </c>
      <c r="BZ9">
        <v>16.441700000000001</v>
      </c>
      <c r="CA9">
        <v>3.5318000000000001</v>
      </c>
      <c r="CB9">
        <v>13.107100000000001</v>
      </c>
      <c r="CD9">
        <v>7.4558999999999997</v>
      </c>
      <c r="CE9">
        <v>33.3202</v>
      </c>
      <c r="CF9">
        <v>29.643799999999999</v>
      </c>
      <c r="CG9">
        <v>20.964700000000001</v>
      </c>
      <c r="CH9">
        <v>-9.4636999999999993</v>
      </c>
      <c r="CI9">
        <v>53.881599999999999</v>
      </c>
      <c r="CJ9">
        <v>17.274999999999999</v>
      </c>
      <c r="CK9">
        <v>-2.9106000000000001</v>
      </c>
      <c r="CM9">
        <v>13.450799999999999</v>
      </c>
      <c r="CN9">
        <v>19.992699999999999</v>
      </c>
      <c r="CO9">
        <v>8.1079000000000008</v>
      </c>
      <c r="CP9">
        <v>28.479199999999999</v>
      </c>
      <c r="CQ9">
        <v>6.4279999999999999</v>
      </c>
      <c r="CR9">
        <v>38.406799999999997</v>
      </c>
      <c r="CS9">
        <v>18.135899999999999</v>
      </c>
      <c r="CT9">
        <v>37.621299999999998</v>
      </c>
      <c r="CU9">
        <v>10.8523</v>
      </c>
      <c r="CV9">
        <v>20.964700000000001</v>
      </c>
      <c r="CW9">
        <v>17.165800000000001</v>
      </c>
      <c r="CX9">
        <v>26.5913</v>
      </c>
      <c r="CY9">
        <v>6.391</v>
      </c>
      <c r="CZ9">
        <v>14.5562</v>
      </c>
      <c r="DA9">
        <v>10.3902</v>
      </c>
    </row>
    <row r="10" spans="1:105" x14ac:dyDescent="0.25">
      <c r="A10" s="2">
        <v>41361</v>
      </c>
      <c r="B10">
        <v>25.505400000000002</v>
      </c>
      <c r="C10">
        <v>15.688599999999999</v>
      </c>
      <c r="D10">
        <v>9.7896000000000001</v>
      </c>
      <c r="E10">
        <v>25.612300000000001</v>
      </c>
      <c r="F10">
        <v>6.2553999999999998</v>
      </c>
      <c r="G10">
        <v>13.379099999999999</v>
      </c>
      <c r="H10">
        <v>1.1263000000000001</v>
      </c>
      <c r="I10">
        <v>34.511000000000003</v>
      </c>
      <c r="J10">
        <v>5.6342999999999996</v>
      </c>
      <c r="K10">
        <v>26.436299999999999</v>
      </c>
      <c r="L10">
        <v>11.6328</v>
      </c>
      <c r="M10">
        <v>24.353300000000001</v>
      </c>
      <c r="N10">
        <v>20.023800000000001</v>
      </c>
      <c r="O10">
        <v>-11.866</v>
      </c>
      <c r="P10">
        <v>30.523700000000002</v>
      </c>
      <c r="Q10">
        <v>8.6705000000000005</v>
      </c>
      <c r="R10">
        <v>18.107600000000001</v>
      </c>
      <c r="S10">
        <v>37.770099999999999</v>
      </c>
      <c r="T10">
        <v>19.344899999999999</v>
      </c>
      <c r="U10">
        <v>23.796900000000001</v>
      </c>
      <c r="V10">
        <v>-13.641299999999999</v>
      </c>
      <c r="W10">
        <v>26.404199999999999</v>
      </c>
      <c r="X10">
        <v>27.493300000000001</v>
      </c>
      <c r="Y10">
        <v>13.6915</v>
      </c>
      <c r="Z10">
        <v>26.436299999999999</v>
      </c>
      <c r="AA10">
        <v>11.0786</v>
      </c>
      <c r="AB10">
        <v>5.3411999999999997</v>
      </c>
      <c r="AC10">
        <v>22.915099999999999</v>
      </c>
      <c r="AD10">
        <v>15.024900000000001</v>
      </c>
      <c r="AE10">
        <v>13.216100000000001</v>
      </c>
      <c r="AF10">
        <v>20.302299999999999</v>
      </c>
      <c r="AG10">
        <v>11.014699999999999</v>
      </c>
      <c r="AH10">
        <v>34.025500000000001</v>
      </c>
      <c r="AI10">
        <v>28.800799999999999</v>
      </c>
      <c r="AJ10">
        <v>14.2707</v>
      </c>
      <c r="AK10">
        <v>35.986199999999997</v>
      </c>
      <c r="AL10">
        <v>21.112500000000001</v>
      </c>
      <c r="AM10">
        <v>27.741800000000001</v>
      </c>
      <c r="AN10">
        <v>20.996400000000001</v>
      </c>
      <c r="AO10">
        <v>8.4651999999999994</v>
      </c>
      <c r="AP10">
        <v>20</v>
      </c>
      <c r="AQ10">
        <v>24.201000000000001</v>
      </c>
      <c r="AR10">
        <v>16.385200000000001</v>
      </c>
      <c r="AS10">
        <v>2.9980000000000002</v>
      </c>
      <c r="AT10">
        <v>10.172700000000001</v>
      </c>
      <c r="AU10">
        <v>34.810699999999997</v>
      </c>
      <c r="AV10">
        <v>24.375900000000001</v>
      </c>
      <c r="AW10">
        <v>44.335299999999997</v>
      </c>
      <c r="AX10">
        <v>28.7181</v>
      </c>
      <c r="AY10">
        <v>-3.4464999999999999</v>
      </c>
      <c r="AZ10">
        <v>12.369199999999999</v>
      </c>
      <c r="BA10">
        <v>-10.4338</v>
      </c>
      <c r="BB10">
        <v>31.667300000000001</v>
      </c>
      <c r="BC10">
        <v>23.023900000000001</v>
      </c>
      <c r="BD10">
        <v>35.986199999999997</v>
      </c>
      <c r="BE10">
        <v>2.8216999999999999</v>
      </c>
      <c r="BF10">
        <v>27.017499999999998</v>
      </c>
      <c r="BG10">
        <v>3.2402000000000002</v>
      </c>
      <c r="BH10">
        <v>9.1115999999999993</v>
      </c>
      <c r="BI10">
        <v>22.677499999999998</v>
      </c>
      <c r="BJ10">
        <v>38.406100000000002</v>
      </c>
      <c r="BK10">
        <v>6.6984000000000004</v>
      </c>
      <c r="BL10">
        <v>18.315999999999999</v>
      </c>
      <c r="BM10">
        <v>40.497900000000001</v>
      </c>
      <c r="BN10">
        <v>25.582999999999998</v>
      </c>
      <c r="BO10">
        <v>38.441400000000002</v>
      </c>
      <c r="BP10">
        <v>43.964199999999998</v>
      </c>
      <c r="BQ10">
        <v>18.131699999999999</v>
      </c>
      <c r="BR10">
        <v>22.160499999999999</v>
      </c>
      <c r="BS10">
        <v>-133.47460000000001</v>
      </c>
      <c r="BT10">
        <v>29.0303</v>
      </c>
      <c r="BU10">
        <v>36.186599999999999</v>
      </c>
      <c r="BV10">
        <v>20.1753</v>
      </c>
      <c r="BW10">
        <v>30.649899999999999</v>
      </c>
      <c r="BX10">
        <v>7.1928999999999998</v>
      </c>
      <c r="BY10">
        <v>14.927099999999999</v>
      </c>
      <c r="BZ10">
        <v>15.301299999999999</v>
      </c>
      <c r="CA10">
        <v>4.9030000000000005</v>
      </c>
      <c r="CB10">
        <v>16.8764</v>
      </c>
      <c r="CD10">
        <v>7.5321999999999996</v>
      </c>
      <c r="CE10">
        <v>27.665500000000002</v>
      </c>
      <c r="CF10">
        <v>17.7959</v>
      </c>
      <c r="CG10">
        <v>19.138100000000001</v>
      </c>
      <c r="CH10">
        <v>61.310400000000001</v>
      </c>
      <c r="CI10">
        <v>54.845799999999997</v>
      </c>
      <c r="CJ10">
        <v>15.841200000000001</v>
      </c>
      <c r="CK10">
        <v>-0.99399999999999999</v>
      </c>
      <c r="CM10">
        <v>14.309799999999999</v>
      </c>
      <c r="CN10">
        <v>21.109200000000001</v>
      </c>
      <c r="CO10">
        <v>6.6121999999999996</v>
      </c>
      <c r="CP10">
        <v>27.516300000000001</v>
      </c>
      <c r="CQ10">
        <v>-1.1068</v>
      </c>
      <c r="CR10">
        <v>37.035699999999999</v>
      </c>
      <c r="CS10">
        <v>13.1075</v>
      </c>
      <c r="CT10">
        <v>36.552599999999998</v>
      </c>
      <c r="CU10">
        <v>11.609</v>
      </c>
      <c r="CV10">
        <v>19.138100000000001</v>
      </c>
      <c r="CW10">
        <v>18.128699999999998</v>
      </c>
      <c r="CX10">
        <v>18.929300000000001</v>
      </c>
      <c r="CY10">
        <v>11.907999999999999</v>
      </c>
      <c r="CZ10">
        <v>19.768699999999999</v>
      </c>
      <c r="DA10">
        <v>8.4125999999999994</v>
      </c>
    </row>
    <row r="11" spans="1:105" x14ac:dyDescent="0.25">
      <c r="A11" s="2">
        <v>41274</v>
      </c>
      <c r="B11">
        <v>19.419599999999999</v>
      </c>
      <c r="C11">
        <v>19.811499999999999</v>
      </c>
      <c r="D11">
        <v>9.6997999999999998</v>
      </c>
      <c r="E11">
        <v>23.886199999999999</v>
      </c>
      <c r="F11">
        <v>9.7013999999999996</v>
      </c>
      <c r="G11">
        <v>19.590900000000001</v>
      </c>
      <c r="H11">
        <v>1.9043000000000001</v>
      </c>
      <c r="I11">
        <v>33.655900000000003</v>
      </c>
      <c r="J11">
        <v>4.4970999999999997</v>
      </c>
      <c r="K11">
        <v>28.939900000000002</v>
      </c>
      <c r="L11">
        <v>10.7684</v>
      </c>
      <c r="M11">
        <v>23.160900000000002</v>
      </c>
      <c r="N11">
        <v>23.410299999999999</v>
      </c>
      <c r="O11">
        <v>9.8752999999999993</v>
      </c>
      <c r="P11">
        <v>37.151600000000002</v>
      </c>
      <c r="Q11">
        <v>16.584399999999999</v>
      </c>
      <c r="R11">
        <v>18.286100000000001</v>
      </c>
      <c r="S11">
        <v>41.085999999999999</v>
      </c>
      <c r="T11">
        <v>21.3447</v>
      </c>
      <c r="U11">
        <v>31.438099999999999</v>
      </c>
      <c r="V11">
        <v>19.189399999999999</v>
      </c>
      <c r="W11">
        <v>29.8491</v>
      </c>
      <c r="X11">
        <v>25.336099999999998</v>
      </c>
      <c r="Y11">
        <v>4.6660000000000004</v>
      </c>
      <c r="Z11">
        <v>28.939900000000002</v>
      </c>
      <c r="AA11">
        <v>12.5</v>
      </c>
      <c r="AB11">
        <v>3.1076999999999999</v>
      </c>
      <c r="AC11">
        <v>18.152699999999999</v>
      </c>
      <c r="AD11">
        <v>19.486000000000001</v>
      </c>
      <c r="AE11">
        <v>15.158099999999999</v>
      </c>
      <c r="AF11">
        <v>20.294899999999998</v>
      </c>
      <c r="AG11">
        <v>9.7456999999999994</v>
      </c>
      <c r="AH11">
        <v>24.6098</v>
      </c>
      <c r="AI11">
        <v>31.571000000000002</v>
      </c>
      <c r="AJ11">
        <v>13.9397</v>
      </c>
      <c r="AK11">
        <v>40.083300000000001</v>
      </c>
      <c r="AL11">
        <v>20.032699999999998</v>
      </c>
      <c r="AM11">
        <v>22.770399999999999</v>
      </c>
      <c r="AN11">
        <v>21.527799999999999</v>
      </c>
      <c r="AO11">
        <v>8.7540999999999993</v>
      </c>
      <c r="AP11">
        <v>23.447099999999999</v>
      </c>
      <c r="AQ11">
        <v>20.011299999999999</v>
      </c>
      <c r="AR11">
        <v>16.116199999999999</v>
      </c>
      <c r="AS11">
        <v>2.9672999999999998</v>
      </c>
      <c r="AT11">
        <v>13.3375</v>
      </c>
      <c r="AU11">
        <v>35.134900000000002</v>
      </c>
      <c r="AV11">
        <v>24.592600000000001</v>
      </c>
      <c r="AW11">
        <v>27.375599999999999</v>
      </c>
      <c r="AX11">
        <v>31.3765</v>
      </c>
      <c r="AY11">
        <v>2.4792999999999998</v>
      </c>
      <c r="AZ11">
        <v>17.581600000000002</v>
      </c>
      <c r="BA11">
        <v>0.15490000000000001</v>
      </c>
      <c r="BB11">
        <v>22.191500000000001</v>
      </c>
      <c r="BC11">
        <v>22.5855</v>
      </c>
      <c r="BD11">
        <v>40.083300000000001</v>
      </c>
      <c r="BE11">
        <v>2.5705999999999998</v>
      </c>
      <c r="BF11">
        <v>24.049499999999998</v>
      </c>
      <c r="BG11">
        <v>3.3140999999999998</v>
      </c>
      <c r="BH11">
        <v>8.3363999999999994</v>
      </c>
      <c r="BI11">
        <v>21.673500000000001</v>
      </c>
      <c r="BJ11">
        <v>27.741399999999999</v>
      </c>
      <c r="BK11">
        <v>7.5293999999999999</v>
      </c>
      <c r="BL11">
        <v>25.0655</v>
      </c>
      <c r="BM11">
        <v>42.768999999999998</v>
      </c>
      <c r="BN11">
        <v>32.9968</v>
      </c>
      <c r="BO11">
        <v>36.077100000000002</v>
      </c>
      <c r="BP11">
        <v>43.468800000000002</v>
      </c>
      <c r="BQ11">
        <v>18.184699999999999</v>
      </c>
      <c r="BR11">
        <v>24.151800000000001</v>
      </c>
      <c r="BS11">
        <v>-23.1968</v>
      </c>
      <c r="BT11">
        <v>24.671399999999998</v>
      </c>
      <c r="BU11">
        <v>37.923499999999997</v>
      </c>
      <c r="BV11">
        <v>19.647100000000002</v>
      </c>
      <c r="BW11">
        <v>34.695900000000002</v>
      </c>
      <c r="BX11">
        <v>8.2246000000000006</v>
      </c>
      <c r="BY11">
        <v>13.6556</v>
      </c>
      <c r="BZ11">
        <v>16.596499999999999</v>
      </c>
      <c r="CA11">
        <v>4.7756999999999996</v>
      </c>
      <c r="CB11">
        <v>18.481300000000001</v>
      </c>
      <c r="CD11">
        <v>6.0944000000000003</v>
      </c>
      <c r="CE11">
        <v>23.705300000000001</v>
      </c>
      <c r="CF11">
        <v>5.8102999999999998</v>
      </c>
      <c r="CG11">
        <v>-136.36359999999999</v>
      </c>
      <c r="CH11">
        <v>9.5023</v>
      </c>
      <c r="CI11">
        <v>57.104100000000003</v>
      </c>
      <c r="CJ11">
        <v>14.980700000000001</v>
      </c>
      <c r="CK11">
        <v>-29.668099999999999</v>
      </c>
      <c r="CM11">
        <v>10.5991</v>
      </c>
      <c r="CN11">
        <v>13.624600000000001</v>
      </c>
      <c r="CO11">
        <v>16.5566</v>
      </c>
      <c r="CP11">
        <v>23.878599999999999</v>
      </c>
      <c r="CQ11">
        <v>-8.5604999999999993</v>
      </c>
      <c r="CR11">
        <v>44.955500000000001</v>
      </c>
      <c r="CS11">
        <v>15.184200000000001</v>
      </c>
      <c r="CT11">
        <v>40.505699999999997</v>
      </c>
      <c r="CU11">
        <v>16.1858</v>
      </c>
      <c r="CV11">
        <v>-136.36359999999999</v>
      </c>
      <c r="CW11">
        <v>16.074300000000001</v>
      </c>
      <c r="CX11">
        <v>21.795300000000001</v>
      </c>
      <c r="CY11">
        <v>11.526899999999999</v>
      </c>
      <c r="CZ11">
        <v>19.600000000000001</v>
      </c>
      <c r="DA11">
        <v>19.651599999999998</v>
      </c>
    </row>
    <row r="12" spans="1:105" x14ac:dyDescent="0.25">
      <c r="A12" s="2">
        <v>41180</v>
      </c>
      <c r="B12">
        <v>26.546199999999999</v>
      </c>
      <c r="C12">
        <v>14.7218</v>
      </c>
      <c r="D12">
        <v>10.221</v>
      </c>
      <c r="E12">
        <v>23.8399</v>
      </c>
      <c r="F12">
        <v>7.2988</v>
      </c>
      <c r="G12">
        <v>-7.7491000000000003</v>
      </c>
      <c r="H12">
        <v>-0.20280000000000001</v>
      </c>
      <c r="I12">
        <v>48.5214</v>
      </c>
      <c r="J12">
        <v>6.5011000000000001</v>
      </c>
      <c r="K12">
        <v>23.538399999999999</v>
      </c>
      <c r="L12">
        <v>11.2234</v>
      </c>
      <c r="M12">
        <v>22.819099999999999</v>
      </c>
      <c r="N12">
        <v>28.5428</v>
      </c>
      <c r="O12">
        <v>12.6442</v>
      </c>
      <c r="P12">
        <v>36.218299999999999</v>
      </c>
      <c r="Q12">
        <v>20.946300000000001</v>
      </c>
      <c r="R12">
        <v>18.7867</v>
      </c>
      <c r="S12">
        <v>40.718899999999998</v>
      </c>
      <c r="T12">
        <v>21.893799999999999</v>
      </c>
      <c r="U12">
        <v>44.282200000000003</v>
      </c>
      <c r="V12">
        <v>23.811199999999999</v>
      </c>
      <c r="W12">
        <v>30.845700000000001</v>
      </c>
      <c r="X12">
        <v>23.212900000000001</v>
      </c>
      <c r="Y12">
        <v>24.7788</v>
      </c>
      <c r="Z12">
        <v>23.538399999999999</v>
      </c>
      <c r="AA12">
        <v>14.6716</v>
      </c>
      <c r="AB12">
        <v>2.0775999999999999</v>
      </c>
      <c r="AC12">
        <v>16.667300000000001</v>
      </c>
      <c r="AD12">
        <v>23.805399999999999</v>
      </c>
      <c r="AE12">
        <v>16.720300000000002</v>
      </c>
      <c r="AF12">
        <v>19.149999999999999</v>
      </c>
      <c r="AG12">
        <v>26.682600000000001</v>
      </c>
      <c r="AH12">
        <v>32.947400000000002</v>
      </c>
      <c r="AI12">
        <v>30.428699999999999</v>
      </c>
      <c r="AJ12">
        <v>6.2774000000000001</v>
      </c>
      <c r="AK12">
        <v>40.706299999999999</v>
      </c>
      <c r="AL12">
        <v>20.668900000000001</v>
      </c>
      <c r="AM12">
        <v>25.885200000000001</v>
      </c>
      <c r="AN12">
        <v>26.537199999999999</v>
      </c>
      <c r="AO12">
        <v>8.8451000000000004</v>
      </c>
      <c r="AP12">
        <v>30.962299999999999</v>
      </c>
      <c r="AQ12">
        <v>19.0291</v>
      </c>
      <c r="AR12">
        <v>14.401299999999999</v>
      </c>
      <c r="AS12">
        <v>2.6945000000000001</v>
      </c>
      <c r="AT12">
        <v>8.6066000000000003</v>
      </c>
      <c r="AU12">
        <v>47.315899999999999</v>
      </c>
      <c r="AV12">
        <v>25.0382</v>
      </c>
      <c r="AW12">
        <v>26.991700000000002</v>
      </c>
      <c r="AX12">
        <v>35.787999999999997</v>
      </c>
      <c r="AY12">
        <v>-30.315899999999999</v>
      </c>
      <c r="AZ12">
        <v>13.3855</v>
      </c>
      <c r="BA12">
        <v>18.939599999999999</v>
      </c>
      <c r="BB12">
        <v>35.341500000000003</v>
      </c>
      <c r="BC12">
        <v>21.832999999999998</v>
      </c>
      <c r="BD12">
        <v>40.706299999999999</v>
      </c>
      <c r="BE12">
        <v>1.3814</v>
      </c>
      <c r="BF12">
        <v>31.222100000000001</v>
      </c>
      <c r="BG12">
        <v>3.0667</v>
      </c>
      <c r="BH12">
        <v>9.4733000000000001</v>
      </c>
      <c r="BI12">
        <v>20.871200000000002</v>
      </c>
      <c r="BJ12">
        <v>43.368400000000001</v>
      </c>
      <c r="BK12">
        <v>6.7062999999999997</v>
      </c>
      <c r="BL12">
        <v>23.938600000000001</v>
      </c>
      <c r="BM12">
        <v>43.0197</v>
      </c>
      <c r="BN12">
        <v>29.873200000000001</v>
      </c>
      <c r="BO12">
        <v>31.4193</v>
      </c>
      <c r="BP12">
        <v>46.273000000000003</v>
      </c>
      <c r="BQ12">
        <v>17.212900000000001</v>
      </c>
      <c r="BR12">
        <v>25.959499999999998</v>
      </c>
      <c r="BS12">
        <v>-0.31869999999999998</v>
      </c>
      <c r="BT12">
        <v>30.977</v>
      </c>
      <c r="BU12">
        <v>40.3934</v>
      </c>
      <c r="BV12">
        <v>22.6553</v>
      </c>
      <c r="BW12">
        <v>25.354099999999999</v>
      </c>
      <c r="BX12">
        <v>7.8051000000000004</v>
      </c>
      <c r="BY12">
        <v>11.3024</v>
      </c>
      <c r="BZ12">
        <v>15.445</v>
      </c>
      <c r="CA12">
        <v>-5.6215999999999999</v>
      </c>
      <c r="CB12">
        <v>17.480899999999998</v>
      </c>
      <c r="CD12">
        <v>6.0335999999999999</v>
      </c>
      <c r="CE12">
        <v>27.225000000000001</v>
      </c>
      <c r="CF12">
        <v>16.543600000000001</v>
      </c>
      <c r="CG12">
        <v>6.4935</v>
      </c>
      <c r="CH12">
        <v>-12.9893</v>
      </c>
      <c r="CI12">
        <v>54.954900000000002</v>
      </c>
      <c r="CJ12">
        <v>16.441400000000002</v>
      </c>
      <c r="CK12">
        <v>-216.46969999999999</v>
      </c>
      <c r="CM12">
        <v>2.9569999999999999</v>
      </c>
      <c r="CN12">
        <v>15.182399999999999</v>
      </c>
      <c r="CO12">
        <v>23.4557</v>
      </c>
      <c r="CP12">
        <v>26.718900000000001</v>
      </c>
      <c r="CQ12">
        <v>-7.5903999999999998</v>
      </c>
      <c r="CR12">
        <v>52.744</v>
      </c>
      <c r="CS12">
        <v>19.0167</v>
      </c>
      <c r="CT12">
        <v>38.923400000000001</v>
      </c>
      <c r="CU12">
        <v>10.706200000000001</v>
      </c>
      <c r="CV12">
        <v>6.4935</v>
      </c>
      <c r="CW12">
        <v>22.6387</v>
      </c>
      <c r="CX12">
        <v>10.3734</v>
      </c>
      <c r="CY12">
        <v>8.7789000000000001</v>
      </c>
      <c r="CZ12">
        <v>20.209600000000002</v>
      </c>
      <c r="DA12">
        <v>12.848800000000001</v>
      </c>
    </row>
    <row r="13" spans="1:105" x14ac:dyDescent="0.25">
      <c r="A13" s="2">
        <v>41089</v>
      </c>
      <c r="B13">
        <v>22.484400000000001</v>
      </c>
      <c r="C13">
        <v>15.1015</v>
      </c>
      <c r="D13">
        <v>11.305300000000001</v>
      </c>
      <c r="E13">
        <v>25.104399999999998</v>
      </c>
      <c r="F13">
        <v>13.146800000000001</v>
      </c>
      <c r="G13">
        <v>13.1126</v>
      </c>
      <c r="H13">
        <v>0.8337</v>
      </c>
      <c r="I13">
        <v>30.4693</v>
      </c>
      <c r="J13">
        <v>6.2561999999999998</v>
      </c>
      <c r="K13">
        <v>20.595300000000002</v>
      </c>
      <c r="L13">
        <v>14.2781</v>
      </c>
      <c r="M13">
        <v>20.958100000000002</v>
      </c>
      <c r="N13">
        <v>28.383099999999999</v>
      </c>
      <c r="O13">
        <v>9.9154</v>
      </c>
      <c r="P13">
        <v>33.1584</v>
      </c>
      <c r="Q13">
        <v>13.3704</v>
      </c>
      <c r="R13">
        <v>18.491199999999999</v>
      </c>
      <c r="S13">
        <v>39.308300000000003</v>
      </c>
      <c r="T13">
        <v>19.5946</v>
      </c>
      <c r="U13">
        <v>34.546999999999997</v>
      </c>
      <c r="V13">
        <v>15.316800000000001</v>
      </c>
      <c r="W13">
        <v>31.1938</v>
      </c>
      <c r="X13">
        <v>20.226299999999998</v>
      </c>
      <c r="Y13">
        <v>17.931000000000001</v>
      </c>
      <c r="Z13">
        <v>20.595300000000002</v>
      </c>
      <c r="AA13">
        <v>16.996200000000002</v>
      </c>
      <c r="AB13">
        <v>1.7827</v>
      </c>
      <c r="AC13">
        <v>13.9617</v>
      </c>
      <c r="AD13">
        <v>28.407</v>
      </c>
      <c r="AE13">
        <v>23.583200000000001</v>
      </c>
      <c r="AF13">
        <v>22.328299999999999</v>
      </c>
      <c r="AG13">
        <v>25.755099999999999</v>
      </c>
      <c r="AH13">
        <v>35.4925</v>
      </c>
      <c r="AI13">
        <v>33.043999999999997</v>
      </c>
      <c r="AJ13">
        <v>16.3355</v>
      </c>
      <c r="AK13">
        <v>43.339300000000001</v>
      </c>
      <c r="AL13">
        <v>18.4236</v>
      </c>
      <c r="AM13">
        <v>35.665199999999999</v>
      </c>
      <c r="AN13">
        <v>24.587499999999999</v>
      </c>
      <c r="AO13">
        <v>9.8649000000000004</v>
      </c>
      <c r="AP13">
        <v>29.253499999999999</v>
      </c>
      <c r="AQ13">
        <v>21.075800000000001</v>
      </c>
      <c r="AR13">
        <v>19.5321</v>
      </c>
      <c r="AS13">
        <v>2.9455999999999998</v>
      </c>
      <c r="AT13">
        <v>12.2622</v>
      </c>
      <c r="AU13">
        <v>28.7379</v>
      </c>
      <c r="AV13">
        <v>24.4131</v>
      </c>
      <c r="AW13">
        <v>21.116299999999999</v>
      </c>
      <c r="AX13">
        <v>34.284300000000002</v>
      </c>
      <c r="AY13">
        <v>13.7431</v>
      </c>
      <c r="AZ13">
        <v>14.0816</v>
      </c>
      <c r="BA13">
        <v>14.8504</v>
      </c>
      <c r="BB13">
        <v>32.291899999999998</v>
      </c>
      <c r="BC13">
        <v>21.351099999999999</v>
      </c>
      <c r="BD13">
        <v>43.339300000000001</v>
      </c>
      <c r="BE13">
        <v>2.7223999999999999</v>
      </c>
      <c r="BF13">
        <v>27.861799999999999</v>
      </c>
      <c r="BG13">
        <v>1.8157000000000001</v>
      </c>
      <c r="BH13">
        <v>8.7978000000000005</v>
      </c>
      <c r="BI13">
        <v>21.894300000000001</v>
      </c>
      <c r="BJ13">
        <v>42.444299999999998</v>
      </c>
      <c r="BK13">
        <v>7.0273000000000003</v>
      </c>
      <c r="BL13">
        <v>23.6431</v>
      </c>
      <c r="BM13">
        <v>44.033700000000003</v>
      </c>
      <c r="BN13">
        <v>-62.753399999999999</v>
      </c>
      <c r="BO13">
        <v>38.630800000000001</v>
      </c>
      <c r="BP13">
        <v>45.897300000000001</v>
      </c>
      <c r="BQ13">
        <v>15.159700000000001</v>
      </c>
      <c r="BR13">
        <v>28.646899999999999</v>
      </c>
      <c r="BS13">
        <v>-2.5747</v>
      </c>
      <c r="BT13">
        <v>31.107299999999999</v>
      </c>
      <c r="BU13">
        <v>41.162199999999999</v>
      </c>
      <c r="BV13">
        <v>21.4621</v>
      </c>
      <c r="BW13">
        <v>29.874600000000001</v>
      </c>
      <c r="BX13">
        <v>8.7536000000000005</v>
      </c>
      <c r="BY13">
        <v>12.7784</v>
      </c>
      <c r="BZ13">
        <v>14.880700000000001</v>
      </c>
      <c r="CA13">
        <v>4.1768000000000001</v>
      </c>
      <c r="CB13">
        <v>14.988</v>
      </c>
      <c r="CD13">
        <v>6.8940000000000001</v>
      </c>
      <c r="CE13">
        <v>28.239799999999999</v>
      </c>
      <c r="CF13">
        <v>19.034700000000001</v>
      </c>
      <c r="CG13">
        <v>1.4815</v>
      </c>
      <c r="CH13">
        <v>-8.2891999999999992</v>
      </c>
      <c r="CI13">
        <v>54.930300000000003</v>
      </c>
      <c r="CJ13">
        <v>15.5871</v>
      </c>
      <c r="CK13">
        <v>-398.36040000000003</v>
      </c>
      <c r="CM13">
        <v>14.359</v>
      </c>
      <c r="CN13">
        <v>14.9251</v>
      </c>
      <c r="CO13">
        <v>11.343</v>
      </c>
      <c r="CP13">
        <v>27.215599999999998</v>
      </c>
      <c r="CQ13">
        <v>-8.6555999999999997</v>
      </c>
      <c r="CR13">
        <v>51.590299999999999</v>
      </c>
      <c r="CS13">
        <v>14.7685</v>
      </c>
      <c r="CT13">
        <v>37.082599999999999</v>
      </c>
      <c r="CU13">
        <v>10.8178</v>
      </c>
      <c r="CV13">
        <v>1.4815</v>
      </c>
      <c r="CW13">
        <v>14.2743</v>
      </c>
      <c r="CX13">
        <v>3.5051999999999999</v>
      </c>
      <c r="CY13">
        <v>5.5517000000000003</v>
      </c>
      <c r="CZ13">
        <v>18.9741</v>
      </c>
      <c r="DA13">
        <v>13.36</v>
      </c>
    </row>
    <row r="14" spans="1:105" x14ac:dyDescent="0.25">
      <c r="A14" s="2">
        <v>40998</v>
      </c>
      <c r="B14">
        <v>19.587499999999999</v>
      </c>
      <c r="C14">
        <v>14.337400000000001</v>
      </c>
      <c r="D14">
        <v>10.926500000000001</v>
      </c>
      <c r="E14">
        <v>25.270099999999999</v>
      </c>
      <c r="F14">
        <v>6.3105000000000002</v>
      </c>
      <c r="G14">
        <v>15.9808</v>
      </c>
      <c r="H14">
        <v>1.4561999999999999</v>
      </c>
      <c r="I14">
        <v>28.618099999999998</v>
      </c>
      <c r="J14">
        <v>6.6433</v>
      </c>
      <c r="K14">
        <v>27.415900000000001</v>
      </c>
      <c r="L14">
        <v>12.588900000000001</v>
      </c>
      <c r="M14">
        <v>23.904</v>
      </c>
      <c r="N14">
        <v>29.5212</v>
      </c>
      <c r="O14">
        <v>7.7118000000000002</v>
      </c>
      <c r="P14">
        <v>35.356299999999997</v>
      </c>
      <c r="Q14">
        <v>7.8741000000000003</v>
      </c>
      <c r="R14">
        <v>18.575900000000001</v>
      </c>
      <c r="S14">
        <v>41.994399999999999</v>
      </c>
      <c r="T14">
        <v>20.453199999999999</v>
      </c>
      <c r="U14">
        <v>23.285799999999998</v>
      </c>
      <c r="V14">
        <v>18.188199999999998</v>
      </c>
      <c r="W14">
        <v>30.822500000000002</v>
      </c>
      <c r="X14">
        <v>22.4071</v>
      </c>
      <c r="Y14">
        <v>12.7203</v>
      </c>
      <c r="Z14">
        <v>27.415900000000001</v>
      </c>
      <c r="AA14">
        <v>17.8583</v>
      </c>
      <c r="AB14">
        <v>1.8168</v>
      </c>
      <c r="AC14">
        <v>23.113099999999999</v>
      </c>
      <c r="AD14">
        <v>16.229500000000002</v>
      </c>
      <c r="AE14">
        <v>27.2135</v>
      </c>
      <c r="AF14">
        <v>22.729199999999999</v>
      </c>
      <c r="AG14">
        <v>27.1371</v>
      </c>
      <c r="AH14">
        <v>36.487200000000001</v>
      </c>
      <c r="AI14">
        <v>39.258899999999997</v>
      </c>
      <c r="AJ14">
        <v>15.9701</v>
      </c>
      <c r="AK14">
        <v>41.290300000000002</v>
      </c>
      <c r="AL14">
        <v>20.241900000000001</v>
      </c>
      <c r="AM14">
        <v>33.821199999999997</v>
      </c>
      <c r="AN14">
        <v>23.743500000000001</v>
      </c>
      <c r="AO14">
        <v>9.7988</v>
      </c>
      <c r="AP14">
        <v>33.275100000000002</v>
      </c>
      <c r="AQ14">
        <v>19.802</v>
      </c>
      <c r="AR14">
        <v>18.563700000000001</v>
      </c>
      <c r="AS14">
        <v>2.7907000000000002</v>
      </c>
      <c r="AT14">
        <v>11.1495</v>
      </c>
      <c r="AU14">
        <v>9.5780999999999992</v>
      </c>
      <c r="AV14">
        <v>25.150600000000001</v>
      </c>
      <c r="AW14">
        <v>43.771299999999997</v>
      </c>
      <c r="AX14">
        <v>30.446100000000001</v>
      </c>
      <c r="AY14">
        <v>16.096</v>
      </c>
      <c r="AZ14">
        <v>14.1279</v>
      </c>
      <c r="BA14">
        <v>5.9625000000000004</v>
      </c>
      <c r="BB14">
        <v>37.874899999999997</v>
      </c>
      <c r="BC14">
        <v>19.874700000000001</v>
      </c>
      <c r="BD14">
        <v>41.290300000000002</v>
      </c>
      <c r="BE14">
        <v>2.3877999999999999</v>
      </c>
      <c r="BF14">
        <v>27.979600000000001</v>
      </c>
      <c r="BG14">
        <v>4.6725000000000003</v>
      </c>
      <c r="BH14">
        <v>8.8757999999999999</v>
      </c>
      <c r="BI14">
        <v>22.225999999999999</v>
      </c>
      <c r="BJ14">
        <v>39.9407</v>
      </c>
      <c r="BK14">
        <v>6.3502999999999998</v>
      </c>
      <c r="BL14">
        <v>21.7867</v>
      </c>
      <c r="BM14">
        <v>35.058199999999999</v>
      </c>
      <c r="BN14">
        <v>36.011299999999999</v>
      </c>
      <c r="BO14">
        <v>35.590499999999999</v>
      </c>
      <c r="BP14">
        <v>44.799100000000003</v>
      </c>
      <c r="BQ14">
        <v>20.930399999999999</v>
      </c>
      <c r="BR14">
        <v>27.7791</v>
      </c>
      <c r="BS14">
        <v>20.889299999999999</v>
      </c>
      <c r="BT14">
        <v>31.540199999999999</v>
      </c>
      <c r="BU14">
        <v>35.521299999999997</v>
      </c>
      <c r="BV14">
        <v>18.722200000000001</v>
      </c>
      <c r="BW14">
        <v>30.629200000000001</v>
      </c>
      <c r="BX14">
        <v>6.8574000000000002</v>
      </c>
      <c r="BY14">
        <v>14.422000000000001</v>
      </c>
      <c r="BZ14">
        <v>13.4673</v>
      </c>
      <c r="CA14">
        <v>5.42</v>
      </c>
      <c r="CB14">
        <v>11.421799999999999</v>
      </c>
      <c r="CD14">
        <v>7.1161000000000003</v>
      </c>
      <c r="CE14">
        <v>29.145199999999999</v>
      </c>
      <c r="CF14">
        <v>16.640499999999999</v>
      </c>
      <c r="CG14">
        <v>-91.428600000000003</v>
      </c>
      <c r="CH14">
        <v>57.6843</v>
      </c>
      <c r="CI14">
        <v>55.216000000000001</v>
      </c>
      <c r="CJ14">
        <v>16.183</v>
      </c>
      <c r="CK14">
        <v>-294.23869999999999</v>
      </c>
      <c r="CM14">
        <v>14.259600000000001</v>
      </c>
      <c r="CN14">
        <v>16.902200000000001</v>
      </c>
      <c r="CO14">
        <v>3.0951</v>
      </c>
      <c r="CP14">
        <v>24.758600000000001</v>
      </c>
      <c r="CQ14">
        <v>-10.154299999999999</v>
      </c>
      <c r="CR14">
        <v>49.052500000000002</v>
      </c>
      <c r="CS14">
        <v>15.9575</v>
      </c>
      <c r="CT14">
        <v>40.104100000000003</v>
      </c>
      <c r="CU14">
        <v>10.907399999999999</v>
      </c>
      <c r="CV14">
        <v>-91.428600000000003</v>
      </c>
      <c r="CW14">
        <v>15.294</v>
      </c>
      <c r="CX14">
        <v>15.914899999999999</v>
      </c>
      <c r="CY14">
        <v>13.0044</v>
      </c>
      <c r="CZ14">
        <v>19.483599999999999</v>
      </c>
      <c r="DA14">
        <v>13.6982</v>
      </c>
    </row>
    <row r="15" spans="1:105" x14ac:dyDescent="0.25">
      <c r="A15" s="2">
        <v>40907</v>
      </c>
      <c r="B15">
        <v>19.363900000000001</v>
      </c>
      <c r="C15">
        <v>19.5428</v>
      </c>
      <c r="D15">
        <v>8.5029000000000003</v>
      </c>
      <c r="E15">
        <v>25.846599999999999</v>
      </c>
      <c r="F15">
        <v>8.9954000000000001</v>
      </c>
      <c r="G15">
        <v>16.576799999999999</v>
      </c>
      <c r="H15">
        <v>1.4916</v>
      </c>
      <c r="I15">
        <v>33.121099999999998</v>
      </c>
      <c r="J15">
        <v>6.6952999999999996</v>
      </c>
      <c r="K15">
        <v>31.836500000000001</v>
      </c>
      <c r="L15">
        <v>14.449299999999999</v>
      </c>
      <c r="M15">
        <v>23.744299999999999</v>
      </c>
      <c r="N15">
        <v>33.1173</v>
      </c>
      <c r="O15">
        <v>2.7366999999999999</v>
      </c>
      <c r="P15">
        <v>36.6175</v>
      </c>
      <c r="Q15">
        <v>12.8323</v>
      </c>
      <c r="R15">
        <v>18.5215</v>
      </c>
      <c r="S15">
        <v>39.034700000000001</v>
      </c>
      <c r="T15">
        <v>19.9268</v>
      </c>
      <c r="U15">
        <v>30.660699999999999</v>
      </c>
      <c r="V15">
        <v>10.916499999999999</v>
      </c>
      <c r="W15">
        <v>30.948899999999998</v>
      </c>
      <c r="X15">
        <v>24.5061</v>
      </c>
      <c r="Y15">
        <v>10.672499999999999</v>
      </c>
      <c r="Z15">
        <v>31.836500000000001</v>
      </c>
      <c r="AA15">
        <v>8.1203000000000003</v>
      </c>
      <c r="AB15">
        <v>-0.2225</v>
      </c>
      <c r="AC15">
        <v>18.753599999999999</v>
      </c>
      <c r="AD15">
        <v>21.996400000000001</v>
      </c>
      <c r="AE15">
        <v>19.029699999999998</v>
      </c>
      <c r="AF15">
        <v>19.491800000000001</v>
      </c>
      <c r="AG15">
        <v>27.6477</v>
      </c>
      <c r="AH15">
        <v>29.247399999999999</v>
      </c>
      <c r="AI15">
        <v>37.424700000000001</v>
      </c>
      <c r="AJ15">
        <v>15.4963</v>
      </c>
      <c r="AK15">
        <v>38.155500000000004</v>
      </c>
      <c r="AL15">
        <v>18.537400000000002</v>
      </c>
      <c r="AM15">
        <v>24.819800000000001</v>
      </c>
      <c r="AN15">
        <v>23.445799999999998</v>
      </c>
      <c r="AO15">
        <v>9.6212999999999997</v>
      </c>
      <c r="AP15">
        <v>25.3367</v>
      </c>
      <c r="AQ15">
        <v>20.449000000000002</v>
      </c>
      <c r="AR15">
        <v>16.2669</v>
      </c>
      <c r="AS15">
        <v>2.8040000000000003</v>
      </c>
      <c r="AT15">
        <v>13.251099999999999</v>
      </c>
      <c r="AU15">
        <v>-36.9191</v>
      </c>
      <c r="AV15">
        <v>25.864699999999999</v>
      </c>
      <c r="AW15">
        <v>1.7768000000000002</v>
      </c>
      <c r="AX15">
        <v>34.966500000000003</v>
      </c>
      <c r="AY15">
        <v>8.1771999999999991</v>
      </c>
      <c r="AZ15">
        <v>20.157499999999999</v>
      </c>
      <c r="BA15">
        <v>11.642900000000001</v>
      </c>
      <c r="BB15">
        <v>31.523599999999998</v>
      </c>
      <c r="BC15">
        <v>22.373000000000001</v>
      </c>
      <c r="BD15">
        <v>38.155500000000004</v>
      </c>
      <c r="BE15">
        <v>2.931</v>
      </c>
      <c r="BF15">
        <v>25.708500000000001</v>
      </c>
      <c r="BG15">
        <v>4.7638999999999996</v>
      </c>
      <c r="BH15">
        <v>10.324400000000001</v>
      </c>
      <c r="BI15">
        <v>20.943999999999999</v>
      </c>
      <c r="BJ15">
        <v>24.351600000000001</v>
      </c>
      <c r="BK15">
        <v>6.9813000000000001</v>
      </c>
      <c r="BL15">
        <v>24.203299999999999</v>
      </c>
      <c r="BM15">
        <v>39.423999999999999</v>
      </c>
      <c r="BN15">
        <v>48.4527</v>
      </c>
      <c r="BO15">
        <v>28.588699999999999</v>
      </c>
      <c r="BP15">
        <v>45.210999999999999</v>
      </c>
      <c r="BQ15">
        <v>17.397500000000001</v>
      </c>
      <c r="BR15">
        <v>25.221399999999999</v>
      </c>
      <c r="BS15">
        <v>39.745399999999997</v>
      </c>
      <c r="BT15">
        <v>28.2956</v>
      </c>
      <c r="BU15">
        <v>36.944699999999997</v>
      </c>
      <c r="BV15">
        <v>13.126200000000001</v>
      </c>
      <c r="BW15">
        <v>33.133899999999997</v>
      </c>
      <c r="BX15">
        <v>6.6882999999999999</v>
      </c>
      <c r="BY15">
        <v>12.9719</v>
      </c>
      <c r="BZ15">
        <v>16.182099999999998</v>
      </c>
      <c r="CA15">
        <v>7.3548999999999998</v>
      </c>
      <c r="CB15">
        <v>17.492699999999999</v>
      </c>
      <c r="CD15">
        <v>5.6131000000000002</v>
      </c>
      <c r="CE15">
        <v>26.829899999999999</v>
      </c>
      <c r="CF15">
        <v>10.089399999999999</v>
      </c>
      <c r="CG15">
        <v>31.038</v>
      </c>
      <c r="CH15">
        <v>19.519500000000001</v>
      </c>
      <c r="CI15">
        <v>53.9893</v>
      </c>
      <c r="CJ15">
        <v>14.871700000000001</v>
      </c>
      <c r="CK15">
        <v>-205.52889999999999</v>
      </c>
      <c r="CM15">
        <v>5.6237000000000004</v>
      </c>
      <c r="CN15">
        <v>12.5916</v>
      </c>
      <c r="CO15">
        <v>23.098700000000001</v>
      </c>
      <c r="CP15">
        <v>19.71</v>
      </c>
      <c r="CQ15">
        <v>-3.9234</v>
      </c>
      <c r="CR15">
        <v>51.346200000000003</v>
      </c>
      <c r="CS15">
        <v>17.469200000000001</v>
      </c>
      <c r="CT15">
        <v>39.493699999999997</v>
      </c>
      <c r="CU15">
        <v>15.5222</v>
      </c>
      <c r="CV15">
        <v>31.038</v>
      </c>
      <c r="CW15">
        <v>16.278600000000001</v>
      </c>
      <c r="CX15">
        <v>26.359200000000001</v>
      </c>
      <c r="CY15">
        <v>9.9968000000000004</v>
      </c>
      <c r="CZ15">
        <v>18.927</v>
      </c>
      <c r="DA15">
        <v>21.927900000000001</v>
      </c>
    </row>
    <row r="16" spans="1:105" x14ac:dyDescent="0.25">
      <c r="A16" s="2">
        <v>40816</v>
      </c>
      <c r="B16">
        <v>27.1037</v>
      </c>
      <c r="C16">
        <v>14.3452</v>
      </c>
      <c r="D16">
        <v>12.785399999999999</v>
      </c>
      <c r="E16">
        <v>24.841999999999999</v>
      </c>
      <c r="F16">
        <v>6.9678000000000004</v>
      </c>
      <c r="G16">
        <v>17.343900000000001</v>
      </c>
      <c r="H16">
        <v>0.72640000000000005</v>
      </c>
      <c r="I16">
        <v>32.442999999999998</v>
      </c>
      <c r="J16">
        <v>6.8262999999999998</v>
      </c>
      <c r="K16">
        <v>33.134900000000002</v>
      </c>
      <c r="L16">
        <v>13.1012</v>
      </c>
      <c r="M16">
        <v>21.428599999999999</v>
      </c>
      <c r="N16">
        <v>33.619100000000003</v>
      </c>
      <c r="O16">
        <v>15.329700000000001</v>
      </c>
      <c r="P16">
        <v>38.276299999999999</v>
      </c>
      <c r="Q16">
        <v>18.485600000000002</v>
      </c>
      <c r="R16">
        <v>18.3017</v>
      </c>
      <c r="S16">
        <v>40.156999999999996</v>
      </c>
      <c r="T16">
        <v>22.281400000000001</v>
      </c>
      <c r="U16">
        <v>42.4268</v>
      </c>
      <c r="V16">
        <v>15.6111</v>
      </c>
      <c r="W16">
        <v>31.572199999999999</v>
      </c>
      <c r="X16">
        <v>23.179600000000001</v>
      </c>
      <c r="Y16">
        <v>23.485299999999999</v>
      </c>
      <c r="Z16">
        <v>33.134900000000002</v>
      </c>
      <c r="AA16">
        <v>9.6140000000000008</v>
      </c>
      <c r="AB16">
        <v>8.0943000000000005</v>
      </c>
      <c r="AC16">
        <v>16.8704</v>
      </c>
      <c r="AD16">
        <v>22.089300000000001</v>
      </c>
      <c r="AE16">
        <v>8.3956</v>
      </c>
      <c r="AF16">
        <v>18.971</v>
      </c>
      <c r="AG16">
        <v>21.3626</v>
      </c>
      <c r="AH16">
        <v>13.311400000000001</v>
      </c>
      <c r="AI16">
        <v>30.81</v>
      </c>
      <c r="AJ16">
        <v>16.4419</v>
      </c>
      <c r="AK16">
        <v>39.629600000000003</v>
      </c>
      <c r="AL16">
        <v>19.399000000000001</v>
      </c>
      <c r="AM16">
        <v>31.9268</v>
      </c>
      <c r="AN16">
        <v>25.521699999999999</v>
      </c>
      <c r="AO16">
        <v>9.1071000000000009</v>
      </c>
      <c r="AP16">
        <v>32.6999</v>
      </c>
      <c r="AQ16">
        <v>18.473700000000001</v>
      </c>
      <c r="AR16">
        <v>15.0497</v>
      </c>
      <c r="AS16">
        <v>2.5106000000000002</v>
      </c>
      <c r="AT16">
        <v>10.5016</v>
      </c>
      <c r="AU16">
        <v>-56.846499999999999</v>
      </c>
      <c r="AV16">
        <v>26.229500000000002</v>
      </c>
      <c r="AW16">
        <v>21.485399999999998</v>
      </c>
      <c r="AX16">
        <v>39.316800000000001</v>
      </c>
      <c r="AY16">
        <v>16.544499999999999</v>
      </c>
      <c r="AZ16">
        <v>15.2341</v>
      </c>
      <c r="BA16">
        <v>20.4909</v>
      </c>
      <c r="BB16">
        <v>34.496499999999997</v>
      </c>
      <c r="BC16">
        <v>21.0608</v>
      </c>
      <c r="BD16">
        <v>39.629600000000003</v>
      </c>
      <c r="BE16">
        <v>3.0672000000000001</v>
      </c>
      <c r="BF16">
        <v>22.921299999999999</v>
      </c>
      <c r="BG16">
        <v>5.2294999999999998</v>
      </c>
      <c r="BH16">
        <v>10.1943</v>
      </c>
      <c r="BI16">
        <v>20.1511</v>
      </c>
      <c r="BJ16">
        <v>45.391300000000001</v>
      </c>
      <c r="BK16">
        <v>6.7842000000000002</v>
      </c>
      <c r="BL16">
        <v>22.8598</v>
      </c>
      <c r="BM16">
        <v>47.3063</v>
      </c>
      <c r="BN16">
        <v>43.3962</v>
      </c>
      <c r="BO16">
        <v>30.835899999999999</v>
      </c>
      <c r="BP16">
        <v>47.758899999999997</v>
      </c>
      <c r="BQ16">
        <v>15.7056</v>
      </c>
      <c r="BR16">
        <v>27.825500000000002</v>
      </c>
      <c r="BS16">
        <v>32.722499999999997</v>
      </c>
      <c r="BT16">
        <v>32.855899999999998</v>
      </c>
      <c r="BU16">
        <v>39.930399999999999</v>
      </c>
      <c r="BV16">
        <v>18.192299999999999</v>
      </c>
      <c r="BW16">
        <v>30.070399999999999</v>
      </c>
      <c r="BX16">
        <v>-5.0103999999999997</v>
      </c>
      <c r="BY16">
        <v>10.9453</v>
      </c>
      <c r="BZ16">
        <v>14.786099999999999</v>
      </c>
      <c r="CA16">
        <v>8.1660000000000004</v>
      </c>
      <c r="CB16">
        <v>16.9542</v>
      </c>
      <c r="CD16">
        <v>4.9836999999999998</v>
      </c>
      <c r="CE16">
        <v>27.888400000000001</v>
      </c>
      <c r="CG16">
        <v>20.555599999999998</v>
      </c>
      <c r="CH16">
        <v>-14.608700000000001</v>
      </c>
      <c r="CI16">
        <v>51.306800000000003</v>
      </c>
      <c r="CJ16">
        <v>15.699</v>
      </c>
      <c r="CK16">
        <v>-111.8111</v>
      </c>
      <c r="CM16">
        <v>0.75190000000000001</v>
      </c>
      <c r="CN16">
        <v>14.9901</v>
      </c>
      <c r="CO16">
        <v>19.890799999999999</v>
      </c>
      <c r="CP16">
        <v>24.1936</v>
      </c>
      <c r="CQ16">
        <v>-2.3832</v>
      </c>
      <c r="CR16">
        <v>53.319299999999998</v>
      </c>
      <c r="CS16">
        <v>17.017499999999998</v>
      </c>
      <c r="CT16">
        <v>38.638599999999997</v>
      </c>
      <c r="CU16">
        <v>10.328200000000001</v>
      </c>
      <c r="CV16">
        <v>20.555599999999998</v>
      </c>
      <c r="CW16">
        <v>16.258299999999998</v>
      </c>
      <c r="CX16">
        <v>27.2682</v>
      </c>
      <c r="CY16">
        <v>12.767099999999999</v>
      </c>
      <c r="CZ16">
        <v>19.976800000000001</v>
      </c>
      <c r="DA16">
        <v>18.515899999999998</v>
      </c>
    </row>
    <row r="17" spans="1:105" x14ac:dyDescent="0.25">
      <c r="A17" s="2">
        <v>40724</v>
      </c>
      <c r="B17">
        <v>28.399799999999999</v>
      </c>
      <c r="C17">
        <v>15.551500000000001</v>
      </c>
      <c r="D17">
        <v>13.013400000000001</v>
      </c>
      <c r="E17">
        <v>24.8386</v>
      </c>
      <c r="F17">
        <v>12.242699999999999</v>
      </c>
      <c r="G17">
        <v>19.992999999999999</v>
      </c>
      <c r="H17">
        <v>2.0276000000000001</v>
      </c>
      <c r="I17">
        <v>26.399699999999999</v>
      </c>
      <c r="J17">
        <v>6.6513</v>
      </c>
      <c r="K17">
        <v>31.460899999999999</v>
      </c>
      <c r="L17">
        <v>15.0754</v>
      </c>
      <c r="M17">
        <v>19.866</v>
      </c>
      <c r="N17">
        <v>30.194900000000001</v>
      </c>
      <c r="O17">
        <v>13.7966</v>
      </c>
      <c r="P17">
        <v>41.463299999999997</v>
      </c>
      <c r="Q17">
        <v>17.120200000000001</v>
      </c>
      <c r="R17">
        <v>18.175999999999998</v>
      </c>
      <c r="S17">
        <v>40.049300000000002</v>
      </c>
      <c r="T17">
        <v>18.1006</v>
      </c>
      <c r="U17">
        <v>29.446200000000001</v>
      </c>
      <c r="V17">
        <v>22.963999999999999</v>
      </c>
      <c r="W17">
        <v>30.360199999999999</v>
      </c>
      <c r="X17">
        <v>26.438600000000001</v>
      </c>
      <c r="Y17">
        <v>26.171199999999999</v>
      </c>
      <c r="Z17">
        <v>31.460899999999999</v>
      </c>
      <c r="AA17">
        <v>7.1577000000000002</v>
      </c>
      <c r="AB17">
        <v>11.7836</v>
      </c>
      <c r="AC17">
        <v>13.0868</v>
      </c>
      <c r="AD17">
        <v>19.521000000000001</v>
      </c>
      <c r="AE17">
        <v>6.7855999999999996</v>
      </c>
      <c r="AF17">
        <v>18.958200000000001</v>
      </c>
      <c r="AG17">
        <v>27.053599999999999</v>
      </c>
      <c r="AH17">
        <v>33.6449</v>
      </c>
      <c r="AI17">
        <v>32.826999999999998</v>
      </c>
      <c r="AJ17">
        <v>17.389700000000001</v>
      </c>
      <c r="AK17">
        <v>41.7057</v>
      </c>
      <c r="AL17">
        <v>18.418299999999999</v>
      </c>
      <c r="AM17">
        <v>38.553800000000003</v>
      </c>
      <c r="AN17">
        <v>24.046399999999998</v>
      </c>
      <c r="AO17">
        <v>8.6448999999999998</v>
      </c>
      <c r="AP17">
        <v>27.75</v>
      </c>
      <c r="AQ17">
        <v>15.58</v>
      </c>
      <c r="AR17">
        <v>18.636399999999998</v>
      </c>
      <c r="AS17">
        <v>2.7042000000000002</v>
      </c>
      <c r="AT17">
        <v>12.8285</v>
      </c>
      <c r="AU17">
        <v>-55.949399999999997</v>
      </c>
      <c r="AV17">
        <v>25.559100000000001</v>
      </c>
      <c r="AW17">
        <v>40.750399999999999</v>
      </c>
      <c r="AX17">
        <v>43.441400000000002</v>
      </c>
      <c r="AY17">
        <v>24.650200000000002</v>
      </c>
      <c r="AZ17">
        <v>16.059899999999999</v>
      </c>
      <c r="BA17">
        <v>15.729900000000001</v>
      </c>
      <c r="BB17">
        <v>26.956700000000001</v>
      </c>
      <c r="BC17">
        <v>20.596800000000002</v>
      </c>
      <c r="BD17">
        <v>41.7057</v>
      </c>
      <c r="BE17">
        <v>2.7275999999999998</v>
      </c>
      <c r="BF17">
        <v>26.0489</v>
      </c>
      <c r="BG17">
        <v>5.0987999999999998</v>
      </c>
      <c r="BH17">
        <v>9.6293000000000006</v>
      </c>
      <c r="BI17">
        <v>21.359000000000002</v>
      </c>
      <c r="BJ17">
        <v>49.5261</v>
      </c>
      <c r="BK17">
        <v>7.0972</v>
      </c>
      <c r="BL17">
        <v>23.568100000000001</v>
      </c>
      <c r="BM17">
        <v>47.571300000000001</v>
      </c>
      <c r="BN17">
        <v>45.474899999999998</v>
      </c>
      <c r="BO17">
        <v>37.291400000000003</v>
      </c>
      <c r="BP17">
        <v>50.936999999999998</v>
      </c>
      <c r="BQ17">
        <v>15.9068</v>
      </c>
      <c r="BR17">
        <v>28.666799999999999</v>
      </c>
      <c r="BS17">
        <v>-144.97829999999999</v>
      </c>
      <c r="BT17">
        <v>36.791200000000003</v>
      </c>
      <c r="BU17">
        <v>40.792000000000002</v>
      </c>
      <c r="BV17">
        <v>17.1785</v>
      </c>
      <c r="BW17">
        <v>30.720400000000001</v>
      </c>
      <c r="BX17">
        <v>7.8062000000000005</v>
      </c>
      <c r="BY17">
        <v>11.6884</v>
      </c>
      <c r="BZ17">
        <v>13.716699999999999</v>
      </c>
      <c r="CA17">
        <v>4.7793000000000001</v>
      </c>
      <c r="CB17">
        <v>18.2698</v>
      </c>
      <c r="CD17">
        <v>5.8598999999999997</v>
      </c>
      <c r="CE17">
        <v>30.594000000000001</v>
      </c>
      <c r="CG17">
        <v>17.472100000000001</v>
      </c>
      <c r="CH17">
        <v>-10.122199999999999</v>
      </c>
      <c r="CI17">
        <v>49.908200000000001</v>
      </c>
      <c r="CJ17">
        <v>15.0318</v>
      </c>
      <c r="CK17">
        <v>-100.9764</v>
      </c>
      <c r="CM17">
        <v>10.282999999999999</v>
      </c>
      <c r="CN17">
        <v>16.635300000000001</v>
      </c>
      <c r="CO17">
        <v>9.4061000000000003</v>
      </c>
      <c r="CP17">
        <v>23.2379</v>
      </c>
      <c r="CQ17">
        <v>11.0799</v>
      </c>
      <c r="CR17">
        <v>54.419899999999998</v>
      </c>
      <c r="CS17">
        <v>17.963000000000001</v>
      </c>
      <c r="CT17">
        <v>37.8324</v>
      </c>
      <c r="CU17">
        <v>9.952</v>
      </c>
      <c r="CV17">
        <v>17.472100000000001</v>
      </c>
      <c r="CW17">
        <v>14.7735</v>
      </c>
      <c r="CX17">
        <v>27.564900000000002</v>
      </c>
      <c r="CY17">
        <v>12.083399999999999</v>
      </c>
      <c r="CZ17">
        <v>20.340800000000002</v>
      </c>
      <c r="DA17">
        <v>18.009</v>
      </c>
    </row>
    <row r="18" spans="1:105" x14ac:dyDescent="0.25">
      <c r="A18" s="2">
        <v>40633</v>
      </c>
      <c r="B18">
        <v>27.0273</v>
      </c>
      <c r="C18">
        <v>16.495999999999999</v>
      </c>
      <c r="D18">
        <v>13.0915</v>
      </c>
      <c r="E18">
        <v>25.723800000000001</v>
      </c>
      <c r="F18">
        <v>3.4384999999999999</v>
      </c>
      <c r="G18">
        <v>30.4998</v>
      </c>
      <c r="H18">
        <v>3.2667000000000002</v>
      </c>
      <c r="I18">
        <v>24.218399999999999</v>
      </c>
      <c r="J18">
        <v>6.6250999999999998</v>
      </c>
      <c r="K18">
        <v>31.918900000000001</v>
      </c>
      <c r="L18">
        <v>15.197699999999999</v>
      </c>
      <c r="M18">
        <v>20.375499999999999</v>
      </c>
      <c r="N18">
        <v>32.365499999999997</v>
      </c>
      <c r="O18">
        <v>9.4655000000000005</v>
      </c>
      <c r="P18">
        <v>35.532899999999998</v>
      </c>
      <c r="Q18">
        <v>16.097300000000001</v>
      </c>
      <c r="R18">
        <v>19.352</v>
      </c>
      <c r="S18">
        <v>39.487900000000003</v>
      </c>
      <c r="T18">
        <v>18.7988</v>
      </c>
      <c r="U18">
        <v>19.035599999999999</v>
      </c>
      <c r="V18">
        <v>24.5608</v>
      </c>
      <c r="W18">
        <v>29.979199999999999</v>
      </c>
      <c r="X18">
        <v>26.362500000000001</v>
      </c>
      <c r="Y18">
        <v>26.768899999999999</v>
      </c>
      <c r="Z18">
        <v>31.918900000000001</v>
      </c>
      <c r="AA18">
        <v>7.016</v>
      </c>
      <c r="AB18">
        <v>14.597099999999999</v>
      </c>
      <c r="AC18">
        <v>23.358799999999999</v>
      </c>
      <c r="AD18">
        <v>14.72</v>
      </c>
      <c r="AE18">
        <v>6.7531999999999996</v>
      </c>
      <c r="AF18">
        <v>19.6417</v>
      </c>
      <c r="AG18">
        <v>27.045500000000001</v>
      </c>
      <c r="AH18">
        <v>34.889400000000002</v>
      </c>
      <c r="AI18">
        <v>31.921199999999999</v>
      </c>
      <c r="AJ18">
        <v>14.8779</v>
      </c>
      <c r="AK18">
        <v>53.3123</v>
      </c>
      <c r="AL18">
        <v>20.498200000000001</v>
      </c>
      <c r="AM18">
        <v>37.380899999999997</v>
      </c>
      <c r="AN18">
        <v>24.642900000000001</v>
      </c>
      <c r="AO18">
        <v>8.5973000000000006</v>
      </c>
      <c r="AP18">
        <v>29.406700000000001</v>
      </c>
      <c r="AQ18">
        <v>22.261500000000002</v>
      </c>
      <c r="AR18">
        <v>18.278199999999998</v>
      </c>
      <c r="AS18">
        <v>2.6959999999999997</v>
      </c>
      <c r="AT18">
        <v>9.8657000000000004</v>
      </c>
      <c r="AU18">
        <v>-36.523699999999998</v>
      </c>
      <c r="AV18">
        <v>25.117699999999999</v>
      </c>
      <c r="AW18">
        <v>46.514800000000001</v>
      </c>
      <c r="AX18">
        <v>45.813200000000002</v>
      </c>
      <c r="AY18">
        <v>23.654800000000002</v>
      </c>
      <c r="AZ18">
        <v>13.6945</v>
      </c>
      <c r="BA18">
        <v>4.8304999999999998</v>
      </c>
      <c r="BB18">
        <v>25.590800000000002</v>
      </c>
      <c r="BC18">
        <v>19.057500000000001</v>
      </c>
      <c r="BD18">
        <v>53.3123</v>
      </c>
      <c r="BE18">
        <v>2.5167999999999999</v>
      </c>
      <c r="BF18">
        <v>23.262899999999998</v>
      </c>
      <c r="BG18">
        <v>4.9790000000000001</v>
      </c>
      <c r="BH18">
        <v>10.0784</v>
      </c>
      <c r="BI18">
        <v>21.390799999999999</v>
      </c>
      <c r="BJ18">
        <v>49.130800000000001</v>
      </c>
      <c r="BK18">
        <v>6.3817000000000004</v>
      </c>
      <c r="BL18">
        <v>21.087800000000001</v>
      </c>
      <c r="BM18">
        <v>46.828899999999997</v>
      </c>
      <c r="BN18">
        <v>53.078000000000003</v>
      </c>
      <c r="BO18">
        <v>33.9895</v>
      </c>
      <c r="BP18">
        <v>50.690800000000003</v>
      </c>
      <c r="BQ18">
        <v>14.2469</v>
      </c>
      <c r="BR18">
        <v>24.817699999999999</v>
      </c>
      <c r="BS18">
        <v>-217.0712</v>
      </c>
      <c r="BT18">
        <v>37.745800000000003</v>
      </c>
      <c r="BU18">
        <v>34.972299999999997</v>
      </c>
      <c r="BV18">
        <v>23.248200000000001</v>
      </c>
      <c r="BW18">
        <v>36.950899999999997</v>
      </c>
      <c r="BX18">
        <v>6.8754</v>
      </c>
      <c r="BY18">
        <v>13.6997</v>
      </c>
      <c r="BZ18">
        <v>13.501099999999999</v>
      </c>
      <c r="CA18">
        <v>5.6428000000000003</v>
      </c>
      <c r="CB18">
        <v>14.2857</v>
      </c>
      <c r="CD18">
        <v>6.0467000000000004</v>
      </c>
      <c r="CE18">
        <v>30.826599999999999</v>
      </c>
      <c r="CG18">
        <v>47.173699999999997</v>
      </c>
      <c r="CH18">
        <v>57.413400000000003</v>
      </c>
      <c r="CI18">
        <v>50.247799999999998</v>
      </c>
      <c r="CJ18">
        <v>14.2064</v>
      </c>
      <c r="CK18">
        <v>-96.565399999999997</v>
      </c>
      <c r="CM18">
        <v>11.8644</v>
      </c>
      <c r="CN18">
        <v>18.4682</v>
      </c>
      <c r="CO18">
        <v>3.8616999999999999</v>
      </c>
      <c r="CP18">
        <v>22.680700000000002</v>
      </c>
      <c r="CQ18">
        <v>7.9309000000000003</v>
      </c>
      <c r="CR18">
        <v>49.035299999999999</v>
      </c>
      <c r="CS18">
        <v>16.262799999999999</v>
      </c>
      <c r="CT18">
        <v>38.130000000000003</v>
      </c>
      <c r="CU18">
        <v>10.459899999999999</v>
      </c>
      <c r="CV18">
        <v>47.173699999999997</v>
      </c>
      <c r="CW18">
        <v>12.8391</v>
      </c>
      <c r="CX18">
        <v>26.9892</v>
      </c>
      <c r="CY18">
        <v>14.905799999999999</v>
      </c>
      <c r="CZ18">
        <v>19.172699999999999</v>
      </c>
      <c r="DA18">
        <v>16.476900000000001</v>
      </c>
    </row>
    <row r="19" spans="1:105" x14ac:dyDescent="0.25">
      <c r="A19" s="2">
        <v>40543</v>
      </c>
      <c r="B19">
        <v>24.798500000000001</v>
      </c>
      <c r="C19">
        <v>16.8979</v>
      </c>
      <c r="D19">
        <v>9.2426999999999992</v>
      </c>
      <c r="E19">
        <v>23.867000000000001</v>
      </c>
      <c r="F19">
        <v>7.6213999999999995</v>
      </c>
      <c r="G19">
        <v>15.698399999999999</v>
      </c>
      <c r="H19">
        <v>3.6608000000000001</v>
      </c>
      <c r="I19">
        <v>28.869399999999999</v>
      </c>
      <c r="J19">
        <v>7.0555000000000003</v>
      </c>
      <c r="K19">
        <v>32.606400000000001</v>
      </c>
      <c r="L19">
        <v>15.638999999999999</v>
      </c>
      <c r="M19">
        <v>16.1814</v>
      </c>
      <c r="N19">
        <v>37.941899999999997</v>
      </c>
      <c r="O19">
        <v>12.8855</v>
      </c>
      <c r="P19">
        <v>34.751600000000003</v>
      </c>
      <c r="Q19">
        <v>20.282399999999999</v>
      </c>
      <c r="R19">
        <v>18.6648</v>
      </c>
      <c r="S19">
        <v>38.211799999999997</v>
      </c>
      <c r="T19">
        <v>22.1815</v>
      </c>
      <c r="U19">
        <v>25.838200000000001</v>
      </c>
      <c r="V19">
        <v>26.279599999999999</v>
      </c>
      <c r="W19">
        <v>29.6935</v>
      </c>
      <c r="X19">
        <v>25.412400000000002</v>
      </c>
      <c r="Y19">
        <v>34.893599999999999</v>
      </c>
      <c r="Z19">
        <v>32.606400000000001</v>
      </c>
      <c r="AA19">
        <v>9.6969999999999992</v>
      </c>
      <c r="AB19">
        <v>14.2286</v>
      </c>
      <c r="AC19">
        <v>18.925899999999999</v>
      </c>
      <c r="AD19">
        <v>22.041899999999998</v>
      </c>
      <c r="AE19">
        <v>7.8338000000000001</v>
      </c>
      <c r="AF19">
        <v>15.779</v>
      </c>
      <c r="AG19">
        <v>29.418299999999999</v>
      </c>
      <c r="AH19">
        <v>27.805299999999999</v>
      </c>
      <c r="AI19">
        <v>29.2697</v>
      </c>
      <c r="AJ19">
        <v>13.568300000000001</v>
      </c>
      <c r="AK19">
        <v>38.817700000000002</v>
      </c>
      <c r="AL19">
        <v>18.337700000000002</v>
      </c>
      <c r="AM19">
        <v>35.085000000000001</v>
      </c>
      <c r="AN19">
        <v>25.818200000000001</v>
      </c>
      <c r="AO19">
        <v>7.6024000000000003</v>
      </c>
      <c r="AP19">
        <v>26.507100000000001</v>
      </c>
      <c r="AQ19">
        <v>18.615500000000001</v>
      </c>
      <c r="AR19">
        <v>16.039899999999999</v>
      </c>
      <c r="AS19">
        <v>2.8551000000000002</v>
      </c>
      <c r="AT19">
        <v>11.178900000000001</v>
      </c>
      <c r="AU19">
        <v>-9.5582999999999991</v>
      </c>
      <c r="AV19">
        <v>26.424099999999999</v>
      </c>
      <c r="AW19">
        <v>-27.820599999999999</v>
      </c>
      <c r="AX19">
        <v>47.3947</v>
      </c>
      <c r="AY19">
        <v>25.0931</v>
      </c>
      <c r="AZ19">
        <v>18.4055</v>
      </c>
      <c r="BA19">
        <v>15.311299999999999</v>
      </c>
      <c r="BB19">
        <v>21.828900000000001</v>
      </c>
      <c r="BC19">
        <v>20.658300000000001</v>
      </c>
      <c r="BD19">
        <v>38.817700000000002</v>
      </c>
      <c r="BE19">
        <v>4.8700999999999999</v>
      </c>
      <c r="BF19">
        <v>27.168199999999999</v>
      </c>
      <c r="BG19">
        <v>4.9397000000000002</v>
      </c>
      <c r="BH19">
        <v>9.3905999999999992</v>
      </c>
      <c r="BI19">
        <v>20.0853</v>
      </c>
      <c r="BJ19">
        <v>32.6038</v>
      </c>
      <c r="BK19">
        <v>7.0171999999999999</v>
      </c>
      <c r="BL19">
        <v>24.7681</v>
      </c>
      <c r="BM19">
        <v>41.496299999999998</v>
      </c>
      <c r="BN19">
        <v>59.781100000000002</v>
      </c>
      <c r="BO19">
        <v>34.593899999999998</v>
      </c>
      <c r="BP19">
        <v>52.410800000000002</v>
      </c>
      <c r="BQ19">
        <v>10.0878</v>
      </c>
      <c r="BR19">
        <v>25.041</v>
      </c>
      <c r="BS19">
        <v>-254.3099</v>
      </c>
      <c r="BT19">
        <v>35.607999999999997</v>
      </c>
      <c r="BU19">
        <v>37.436500000000002</v>
      </c>
      <c r="BV19">
        <v>22.385300000000001</v>
      </c>
      <c r="BW19">
        <v>37.246099999999998</v>
      </c>
      <c r="BX19">
        <v>3.3498000000000001</v>
      </c>
      <c r="BY19">
        <v>12.2719</v>
      </c>
      <c r="BZ19">
        <v>17.008900000000001</v>
      </c>
      <c r="CA19">
        <v>6.6812000000000005</v>
      </c>
      <c r="CB19">
        <v>14.2768</v>
      </c>
      <c r="CD19">
        <v>4.9126000000000003</v>
      </c>
      <c r="CE19">
        <v>32.354399999999998</v>
      </c>
      <c r="CG19">
        <v>-14.514099999999999</v>
      </c>
      <c r="CH19">
        <v>12.6424</v>
      </c>
      <c r="CI19">
        <v>50.855600000000003</v>
      </c>
      <c r="CJ19">
        <v>12.526299999999999</v>
      </c>
      <c r="CK19">
        <v>-142.32759999999999</v>
      </c>
      <c r="CM19">
        <v>9.9815000000000005</v>
      </c>
      <c r="CN19">
        <v>4.0547000000000004</v>
      </c>
      <c r="CO19">
        <v>20.173200000000001</v>
      </c>
      <c r="CP19">
        <v>9.7256999999999998</v>
      </c>
      <c r="CQ19">
        <v>17.317900000000002</v>
      </c>
      <c r="CR19">
        <v>52.013500000000001</v>
      </c>
      <c r="CS19">
        <v>14.4255</v>
      </c>
      <c r="CT19">
        <v>38.786900000000003</v>
      </c>
      <c r="CU19">
        <v>14.9945</v>
      </c>
      <c r="CV19">
        <v>-14.514099999999999</v>
      </c>
      <c r="CW19">
        <v>11.5512</v>
      </c>
      <c r="CX19">
        <v>26.8979</v>
      </c>
      <c r="CY19">
        <v>17.1371</v>
      </c>
      <c r="CZ19">
        <v>17.9223</v>
      </c>
      <c r="DA19">
        <v>21.397200000000002</v>
      </c>
    </row>
    <row r="20" spans="1:105" x14ac:dyDescent="0.25">
      <c r="A20" s="2">
        <v>40451</v>
      </c>
      <c r="B20">
        <v>28.607500000000002</v>
      </c>
      <c r="C20">
        <v>12.1729</v>
      </c>
      <c r="D20">
        <v>12.7287</v>
      </c>
      <c r="E20">
        <v>26.457899999999999</v>
      </c>
      <c r="F20">
        <v>5.7178000000000004</v>
      </c>
      <c r="G20">
        <v>14.1738</v>
      </c>
      <c r="H20">
        <v>3.5449999999999999</v>
      </c>
      <c r="I20">
        <v>30.171199999999999</v>
      </c>
      <c r="J20">
        <v>6.8723000000000001</v>
      </c>
      <c r="K20">
        <v>35.331800000000001</v>
      </c>
      <c r="L20">
        <v>13.567</v>
      </c>
      <c r="M20">
        <v>21.869800000000001</v>
      </c>
      <c r="N20">
        <v>37.2545</v>
      </c>
      <c r="O20">
        <v>13.7806</v>
      </c>
      <c r="P20">
        <v>40.921199999999999</v>
      </c>
      <c r="Q20">
        <v>12.297800000000001</v>
      </c>
      <c r="R20">
        <v>18.7605</v>
      </c>
      <c r="S20">
        <v>39.506799999999998</v>
      </c>
      <c r="T20">
        <v>23.652799999999999</v>
      </c>
      <c r="U20">
        <v>33.617800000000003</v>
      </c>
      <c r="V20">
        <v>24.160499999999999</v>
      </c>
      <c r="W20">
        <v>30.008199999999999</v>
      </c>
      <c r="X20">
        <v>23.286000000000001</v>
      </c>
      <c r="Y20">
        <v>32.807499999999997</v>
      </c>
      <c r="Z20">
        <v>35.331800000000001</v>
      </c>
      <c r="AA20">
        <v>8.8063000000000002</v>
      </c>
      <c r="AB20">
        <v>13.164999999999999</v>
      </c>
      <c r="AC20">
        <v>18.0273</v>
      </c>
      <c r="AD20">
        <v>24.067799999999998</v>
      </c>
      <c r="AE20">
        <v>8.7134</v>
      </c>
      <c r="AF20">
        <v>15.748900000000001</v>
      </c>
      <c r="AG20">
        <v>28.4681</v>
      </c>
      <c r="AH20">
        <v>38.757899999999999</v>
      </c>
      <c r="AI20">
        <v>26.7758</v>
      </c>
      <c r="AJ20">
        <v>14.516500000000001</v>
      </c>
      <c r="AK20">
        <v>33.693300000000001</v>
      </c>
      <c r="AL20">
        <v>20.707699999999999</v>
      </c>
      <c r="AM20">
        <v>34.530500000000004</v>
      </c>
      <c r="AN20">
        <v>25.349699999999999</v>
      </c>
      <c r="AO20">
        <v>6.7767999999999997</v>
      </c>
      <c r="AP20">
        <v>29.021000000000001</v>
      </c>
      <c r="AQ20">
        <v>13.116899999999999</v>
      </c>
      <c r="AR20">
        <v>14.406599999999999</v>
      </c>
      <c r="AS20">
        <v>2.7288000000000001</v>
      </c>
      <c r="AT20">
        <v>13.346299999999999</v>
      </c>
      <c r="AU20">
        <v>-30.2834</v>
      </c>
      <c r="AV20">
        <v>22.3368</v>
      </c>
      <c r="AW20">
        <v>7.3826000000000001</v>
      </c>
      <c r="AX20">
        <v>45.157600000000002</v>
      </c>
      <c r="AY20">
        <v>24.213799999999999</v>
      </c>
      <c r="AZ20">
        <v>13.908099999999999</v>
      </c>
      <c r="BA20">
        <v>28.020600000000002</v>
      </c>
      <c r="BB20">
        <v>34.139400000000002</v>
      </c>
      <c r="BC20">
        <v>20.314599999999999</v>
      </c>
      <c r="BD20">
        <v>33.693300000000001</v>
      </c>
      <c r="BE20">
        <v>5.0572999999999997</v>
      </c>
      <c r="BF20">
        <v>25.135100000000001</v>
      </c>
      <c r="BG20">
        <v>4.6925999999999997</v>
      </c>
      <c r="BH20">
        <v>9.5721000000000007</v>
      </c>
      <c r="BI20">
        <v>18.632300000000001</v>
      </c>
      <c r="BJ20">
        <v>47.804000000000002</v>
      </c>
      <c r="BK20">
        <v>7.2546999999999997</v>
      </c>
      <c r="BL20">
        <v>24.4878</v>
      </c>
      <c r="BM20">
        <v>50.528700000000001</v>
      </c>
      <c r="BN20">
        <v>46.252699999999997</v>
      </c>
      <c r="BO20">
        <v>29.1357</v>
      </c>
      <c r="BP20">
        <v>52.645699999999998</v>
      </c>
      <c r="BQ20">
        <v>13.0281</v>
      </c>
      <c r="BR20">
        <v>28.1952</v>
      </c>
      <c r="BS20">
        <v>-838.78129999999999</v>
      </c>
      <c r="BT20">
        <v>37.1096</v>
      </c>
      <c r="BU20">
        <v>39.824199999999998</v>
      </c>
      <c r="BV20">
        <v>29.442299999999999</v>
      </c>
      <c r="BW20">
        <v>32.452599999999997</v>
      </c>
      <c r="BX20">
        <v>6.3065999999999995</v>
      </c>
      <c r="BY20">
        <v>10.4854</v>
      </c>
      <c r="BZ20">
        <v>14.069800000000001</v>
      </c>
      <c r="CA20">
        <v>7.8685999999999998</v>
      </c>
      <c r="CB20">
        <v>14.729699999999999</v>
      </c>
      <c r="CD20">
        <v>4.8114999999999997</v>
      </c>
      <c r="CE20">
        <v>35.9313</v>
      </c>
      <c r="CG20">
        <v>12.9825</v>
      </c>
      <c r="CH20">
        <v>-19.5489</v>
      </c>
      <c r="CI20">
        <v>49.438099999999999</v>
      </c>
      <c r="CJ20">
        <v>13.958399999999999</v>
      </c>
      <c r="CK20">
        <v>-121.1037</v>
      </c>
      <c r="CM20">
        <v>9.8330000000000002</v>
      </c>
      <c r="CN20">
        <v>11.1706</v>
      </c>
      <c r="CO20">
        <v>19.564699999999998</v>
      </c>
      <c r="CP20">
        <v>19.938600000000001</v>
      </c>
      <c r="CQ20">
        <v>17.368600000000001</v>
      </c>
      <c r="CR20">
        <v>52.368899999999996</v>
      </c>
      <c r="CS20">
        <v>17.3993</v>
      </c>
      <c r="CT20">
        <v>39.574199999999998</v>
      </c>
      <c r="CU20">
        <v>9.8765999999999998</v>
      </c>
      <c r="CV20">
        <v>12.9825</v>
      </c>
      <c r="CW20">
        <v>15.3649</v>
      </c>
      <c r="CX20">
        <v>34.994999999999997</v>
      </c>
      <c r="CY20">
        <v>17.010400000000001</v>
      </c>
      <c r="CZ20">
        <v>19.881599999999999</v>
      </c>
      <c r="DA20">
        <v>17.253599999999999</v>
      </c>
    </row>
    <row r="21" spans="1:105" x14ac:dyDescent="0.25">
      <c r="A21" s="2">
        <v>40359</v>
      </c>
      <c r="B21">
        <v>24.928000000000001</v>
      </c>
      <c r="C21">
        <v>11.579000000000001</v>
      </c>
      <c r="D21">
        <v>13.882300000000001</v>
      </c>
      <c r="E21">
        <v>26.916599999999999</v>
      </c>
      <c r="F21">
        <v>11.603</v>
      </c>
      <c r="G21">
        <v>16.592099999999999</v>
      </c>
      <c r="H21">
        <v>4.1120999999999999</v>
      </c>
      <c r="I21">
        <v>25.688600000000001</v>
      </c>
      <c r="J21">
        <v>6.3756000000000004</v>
      </c>
      <c r="K21">
        <v>34.957500000000003</v>
      </c>
      <c r="L21">
        <v>14.3422</v>
      </c>
      <c r="M21">
        <v>21.456299999999999</v>
      </c>
      <c r="N21">
        <v>36.981000000000002</v>
      </c>
      <c r="O21">
        <v>18.518699999999999</v>
      </c>
      <c r="P21">
        <v>43.939500000000002</v>
      </c>
      <c r="Q21">
        <v>-21.598300000000002</v>
      </c>
      <c r="R21">
        <v>18.632200000000001</v>
      </c>
      <c r="S21">
        <v>38.3566</v>
      </c>
      <c r="T21">
        <v>21.790600000000001</v>
      </c>
      <c r="U21">
        <v>22.563199999999998</v>
      </c>
      <c r="V21">
        <v>22.371400000000001</v>
      </c>
      <c r="W21">
        <v>26.089300000000001</v>
      </c>
      <c r="X21">
        <v>23.169499999999999</v>
      </c>
      <c r="Y21">
        <v>31.6648</v>
      </c>
      <c r="Z21">
        <v>34.957500000000003</v>
      </c>
      <c r="AA21">
        <v>12.300599999999999</v>
      </c>
      <c r="AB21">
        <v>12.563000000000001</v>
      </c>
      <c r="AC21">
        <v>13.523300000000001</v>
      </c>
      <c r="AD21">
        <v>27.724</v>
      </c>
      <c r="AE21">
        <v>14.6837</v>
      </c>
      <c r="AF21">
        <v>13.585900000000001</v>
      </c>
      <c r="AG21">
        <v>30.496500000000001</v>
      </c>
      <c r="AH21">
        <v>39.879100000000001</v>
      </c>
      <c r="AI21">
        <v>26.9682</v>
      </c>
      <c r="AJ21">
        <v>16.8782</v>
      </c>
      <c r="AK21">
        <v>38.629300000000001</v>
      </c>
      <c r="AL21">
        <v>20.592300000000002</v>
      </c>
      <c r="AM21">
        <v>28.7516</v>
      </c>
      <c r="AN21">
        <v>24.545500000000001</v>
      </c>
      <c r="AO21">
        <v>6.0144000000000002</v>
      </c>
      <c r="AP21">
        <v>27.757400000000001</v>
      </c>
      <c r="AQ21">
        <v>14.346299999999999</v>
      </c>
      <c r="AR21">
        <v>17.270900000000001</v>
      </c>
      <c r="AS21">
        <v>2.8517999999999999</v>
      </c>
      <c r="AT21">
        <v>10.7654</v>
      </c>
      <c r="AU21">
        <v>-20.471800000000002</v>
      </c>
      <c r="AV21">
        <v>23.445799999999998</v>
      </c>
      <c r="AW21">
        <v>31.023800000000001</v>
      </c>
      <c r="AX21">
        <v>43.915799999999997</v>
      </c>
      <c r="AY21">
        <v>7.2544000000000004</v>
      </c>
      <c r="AZ21">
        <v>13.895199999999999</v>
      </c>
      <c r="BA21">
        <v>23.225300000000001</v>
      </c>
      <c r="BB21">
        <v>19.675599999999999</v>
      </c>
      <c r="BC21">
        <v>18.936800000000002</v>
      </c>
      <c r="BD21">
        <v>38.629300000000001</v>
      </c>
      <c r="BE21">
        <v>5.3639000000000001</v>
      </c>
      <c r="BF21">
        <v>24.0533</v>
      </c>
      <c r="BG21">
        <v>4.6975999999999996</v>
      </c>
      <c r="BH21">
        <v>9.1310000000000002</v>
      </c>
      <c r="BI21">
        <v>19.9602</v>
      </c>
      <c r="BJ21">
        <v>52.290500000000002</v>
      </c>
      <c r="BK21">
        <v>7.4622000000000002</v>
      </c>
      <c r="BL21">
        <v>24.559699999999999</v>
      </c>
      <c r="BM21">
        <v>51.505499999999998</v>
      </c>
      <c r="BN21">
        <v>50.694400000000002</v>
      </c>
      <c r="BO21">
        <v>16.510999999999999</v>
      </c>
      <c r="BP21">
        <v>53.071199999999997</v>
      </c>
      <c r="BQ21">
        <v>12.959300000000001</v>
      </c>
      <c r="BR21">
        <v>29.990600000000001</v>
      </c>
      <c r="BS21">
        <v>-536.25009999999997</v>
      </c>
      <c r="BT21">
        <v>34.867199999999997</v>
      </c>
      <c r="BU21">
        <v>38.741999999999997</v>
      </c>
      <c r="BV21">
        <v>29.097100000000001</v>
      </c>
      <c r="BW21">
        <v>33.074100000000001</v>
      </c>
      <c r="BX21">
        <v>8.1559000000000008</v>
      </c>
      <c r="BY21">
        <v>11.119199999999999</v>
      </c>
      <c r="BZ21">
        <v>12.5459</v>
      </c>
      <c r="CA21">
        <v>4.8452999999999999</v>
      </c>
      <c r="CB21">
        <v>13.538</v>
      </c>
      <c r="CD21">
        <v>5.3426</v>
      </c>
      <c r="CE21">
        <v>34.976599999999998</v>
      </c>
      <c r="CG21">
        <v>11.1934</v>
      </c>
      <c r="CH21">
        <v>-11.918100000000001</v>
      </c>
      <c r="CI21">
        <v>46.9955</v>
      </c>
      <c r="CJ21">
        <v>13.116</v>
      </c>
      <c r="CK21">
        <v>-110.4101</v>
      </c>
      <c r="CM21">
        <v>9.4642999999999997</v>
      </c>
      <c r="CN21">
        <v>11.981400000000001</v>
      </c>
      <c r="CO21">
        <v>6.8174999999999999</v>
      </c>
      <c r="CP21">
        <v>17.953800000000001</v>
      </c>
      <c r="CQ21">
        <v>23.601400000000002</v>
      </c>
      <c r="CR21">
        <v>50.762</v>
      </c>
      <c r="CS21">
        <v>15.103</v>
      </c>
      <c r="CT21">
        <v>38.013399999999997</v>
      </c>
      <c r="CU21">
        <v>9.2750000000000004</v>
      </c>
      <c r="CV21">
        <v>11.1934</v>
      </c>
      <c r="CW21">
        <v>8.8163</v>
      </c>
      <c r="CX21">
        <v>30.430700000000002</v>
      </c>
      <c r="CY21">
        <v>15.3939</v>
      </c>
      <c r="CZ21">
        <v>15.082100000000001</v>
      </c>
      <c r="DA21">
        <v>16.1022</v>
      </c>
    </row>
    <row r="22" spans="1:105" x14ac:dyDescent="0.25">
      <c r="A22" s="2">
        <v>40268</v>
      </c>
      <c r="B22">
        <v>-9.4838000000000005</v>
      </c>
      <c r="C22">
        <v>12.05</v>
      </c>
      <c r="D22">
        <v>10.6556</v>
      </c>
      <c r="E22">
        <v>25.995799999999999</v>
      </c>
      <c r="F22">
        <v>2.3163</v>
      </c>
      <c r="G22">
        <v>14.9467</v>
      </c>
      <c r="H22">
        <v>5.5251999999999999</v>
      </c>
      <c r="I22">
        <v>25.9998</v>
      </c>
      <c r="J22">
        <v>6.5557999999999996</v>
      </c>
      <c r="K22">
        <v>34.677399999999999</v>
      </c>
      <c r="L22">
        <v>14.466900000000001</v>
      </c>
      <c r="M22">
        <v>22.617699999999999</v>
      </c>
      <c r="N22">
        <v>33.478999999999999</v>
      </c>
      <c r="O22">
        <v>16.950900000000001</v>
      </c>
      <c r="P22">
        <v>36.9724</v>
      </c>
      <c r="Q22">
        <v>14.7126</v>
      </c>
      <c r="R22">
        <v>19.069800000000001</v>
      </c>
      <c r="S22">
        <v>39.834600000000002</v>
      </c>
      <c r="T22">
        <v>21.872800000000002</v>
      </c>
      <c r="U22">
        <v>15.0428</v>
      </c>
      <c r="V22">
        <v>19.895299999999999</v>
      </c>
      <c r="W22">
        <v>24.194900000000001</v>
      </c>
      <c r="X22">
        <v>27.517499999999998</v>
      </c>
      <c r="Y22">
        <v>29.641200000000001</v>
      </c>
      <c r="Z22">
        <v>34.677399999999999</v>
      </c>
      <c r="AA22">
        <v>16.6982</v>
      </c>
      <c r="AB22">
        <v>14.8786</v>
      </c>
      <c r="AC22">
        <v>24.869</v>
      </c>
      <c r="AD22">
        <v>19.3353</v>
      </c>
      <c r="AE22">
        <v>18.497900000000001</v>
      </c>
      <c r="AF22">
        <v>19.2971</v>
      </c>
      <c r="AG22">
        <v>24.101400000000002</v>
      </c>
      <c r="AH22">
        <v>41.230499999999999</v>
      </c>
      <c r="AI22">
        <v>29.476299999999998</v>
      </c>
      <c r="AJ22">
        <v>10.703799999999999</v>
      </c>
      <c r="AK22">
        <v>32.451099999999997</v>
      </c>
      <c r="AL22">
        <v>21.816299999999998</v>
      </c>
      <c r="AM22">
        <v>19.084099999999999</v>
      </c>
      <c r="AN22">
        <v>20.9709</v>
      </c>
      <c r="AO22">
        <v>4.2900999999999998</v>
      </c>
      <c r="AP22">
        <v>30.028099999999998</v>
      </c>
      <c r="AQ22">
        <v>12.6357</v>
      </c>
      <c r="AR22">
        <v>17.0471</v>
      </c>
      <c r="AS22">
        <v>2.7614999999999998</v>
      </c>
      <c r="AT22">
        <v>14.644</v>
      </c>
      <c r="AU22">
        <v>-27.891300000000001</v>
      </c>
      <c r="AV22">
        <v>25.631799999999998</v>
      </c>
      <c r="AW22">
        <v>39.067300000000003</v>
      </c>
      <c r="AX22">
        <v>39.9801</v>
      </c>
      <c r="AY22">
        <v>16.8064</v>
      </c>
      <c r="AZ22">
        <v>11.720599999999999</v>
      </c>
      <c r="BA22">
        <v>15.6249</v>
      </c>
      <c r="BB22">
        <v>34.154499999999999</v>
      </c>
      <c r="BC22">
        <v>17.539899999999999</v>
      </c>
      <c r="BD22">
        <v>32.451099999999997</v>
      </c>
      <c r="BE22">
        <v>4.9478999999999997</v>
      </c>
      <c r="BF22">
        <v>19.167300000000001</v>
      </c>
      <c r="BG22">
        <v>4.0823</v>
      </c>
      <c r="BH22">
        <v>8.3706999999999994</v>
      </c>
      <c r="BI22">
        <v>19.579699999999999</v>
      </c>
      <c r="BJ22">
        <v>52.347200000000001</v>
      </c>
      <c r="BK22">
        <v>5.8944000000000001</v>
      </c>
      <c r="BL22">
        <v>23.6111</v>
      </c>
      <c r="BM22">
        <v>55.667400000000001</v>
      </c>
      <c r="BN22">
        <v>46.956499999999998</v>
      </c>
      <c r="BO22">
        <v>32.644500000000001</v>
      </c>
      <c r="BP22">
        <v>49.442999999999998</v>
      </c>
      <c r="BQ22">
        <v>11.4122</v>
      </c>
      <c r="BR22">
        <v>21.328399999999998</v>
      </c>
      <c r="BS22">
        <v>-714.61950000000002</v>
      </c>
      <c r="BT22">
        <v>32.035600000000002</v>
      </c>
      <c r="BU22">
        <v>34.987900000000003</v>
      </c>
      <c r="BV22">
        <v>27.878399999999999</v>
      </c>
      <c r="BW22">
        <v>29.1401</v>
      </c>
      <c r="BX22">
        <v>6.8441000000000001</v>
      </c>
      <c r="BY22">
        <v>12.106</v>
      </c>
      <c r="BZ22">
        <v>13.405900000000001</v>
      </c>
      <c r="CA22">
        <v>5.9808000000000003</v>
      </c>
      <c r="CB22">
        <v>16.133199999999999</v>
      </c>
      <c r="CD22">
        <v>5.6616</v>
      </c>
      <c r="CE22">
        <v>29.507999999999999</v>
      </c>
      <c r="CG22">
        <v>9.6076999999999995</v>
      </c>
      <c r="CH22">
        <v>55.258200000000002</v>
      </c>
      <c r="CI22">
        <v>47.275300000000001</v>
      </c>
      <c r="CJ22">
        <v>13.1591</v>
      </c>
      <c r="CK22">
        <v>-124.9183</v>
      </c>
      <c r="CM22">
        <v>6.7918000000000003</v>
      </c>
      <c r="CN22">
        <v>12.466100000000001</v>
      </c>
      <c r="CO22">
        <v>5.1390000000000002</v>
      </c>
      <c r="CP22">
        <v>18.852499999999999</v>
      </c>
      <c r="CQ22">
        <v>21.162700000000001</v>
      </c>
      <c r="CR22">
        <v>41.023800000000001</v>
      </c>
      <c r="CS22">
        <v>15.416700000000001</v>
      </c>
      <c r="CT22">
        <v>38.534300000000002</v>
      </c>
      <c r="CU22">
        <v>7.5853999999999999</v>
      </c>
      <c r="CV22">
        <v>9.6076999999999995</v>
      </c>
      <c r="CW22">
        <v>14.194599999999999</v>
      </c>
      <c r="CX22">
        <v>28.8965</v>
      </c>
      <c r="CY22">
        <v>14.755100000000001</v>
      </c>
      <c r="CZ22">
        <v>13.9541</v>
      </c>
      <c r="DA22">
        <v>12.5702</v>
      </c>
    </row>
    <row r="23" spans="1:105" x14ac:dyDescent="0.25">
      <c r="A23" s="2">
        <v>40178</v>
      </c>
      <c r="B23">
        <v>23.046600000000002</v>
      </c>
      <c r="C23">
        <v>9.1897000000000002</v>
      </c>
      <c r="D23">
        <v>10.9842</v>
      </c>
      <c r="E23">
        <v>26.126000000000001</v>
      </c>
      <c r="F23">
        <v>6.7077</v>
      </c>
      <c r="G23">
        <v>11.9793</v>
      </c>
      <c r="H23">
        <v>5.0004999999999997</v>
      </c>
      <c r="I23">
        <v>20.474699999999999</v>
      </c>
      <c r="J23">
        <v>7.1082000000000001</v>
      </c>
      <c r="K23">
        <v>36.723199999999999</v>
      </c>
      <c r="M23">
        <v>24.146699999999999</v>
      </c>
      <c r="N23">
        <v>35.481099999999998</v>
      </c>
      <c r="O23">
        <v>14.1785</v>
      </c>
      <c r="P23">
        <v>35.668500000000002</v>
      </c>
      <c r="Q23">
        <v>13.6675</v>
      </c>
      <c r="R23">
        <v>18.4894</v>
      </c>
      <c r="S23">
        <v>39.470500000000001</v>
      </c>
      <c r="T23">
        <v>22.249400000000001</v>
      </c>
      <c r="U23">
        <v>21.755700000000001</v>
      </c>
      <c r="V23">
        <v>14.226000000000001</v>
      </c>
      <c r="W23">
        <v>22.8672</v>
      </c>
      <c r="X23">
        <v>26.110199999999999</v>
      </c>
      <c r="Y23">
        <v>29.118099999999998</v>
      </c>
      <c r="Z23">
        <v>36.723199999999999</v>
      </c>
      <c r="AA23">
        <v>18.060300000000002</v>
      </c>
      <c r="AB23">
        <v>11.8187</v>
      </c>
      <c r="AC23">
        <v>20.5596</v>
      </c>
      <c r="AD23">
        <v>27.564799999999998</v>
      </c>
      <c r="AE23">
        <v>19.094799999999999</v>
      </c>
      <c r="AF23">
        <v>20.938199999999998</v>
      </c>
      <c r="AG23">
        <v>20.5931</v>
      </c>
      <c r="AH23">
        <v>29.482800000000001</v>
      </c>
      <c r="AI23">
        <v>30.1282</v>
      </c>
      <c r="AJ23">
        <v>12.299899999999999</v>
      </c>
      <c r="AK23">
        <v>30.290500000000002</v>
      </c>
      <c r="AL23">
        <v>21.027999999999999</v>
      </c>
      <c r="AM23">
        <v>10.694800000000001</v>
      </c>
      <c r="AN23">
        <v>17.1053</v>
      </c>
      <c r="AO23">
        <v>4.1957000000000004</v>
      </c>
      <c r="AP23">
        <v>21.488399999999999</v>
      </c>
      <c r="AQ23">
        <v>5.6239999999999997</v>
      </c>
      <c r="AR23">
        <v>14.4123</v>
      </c>
      <c r="AS23">
        <v>2.5076999999999998</v>
      </c>
      <c r="AT23">
        <v>10.618500000000001</v>
      </c>
      <c r="AU23">
        <v>-40.710700000000003</v>
      </c>
      <c r="AV23">
        <v>25.699300000000001</v>
      </c>
      <c r="AW23">
        <v>-27.745699999999999</v>
      </c>
      <c r="AX23">
        <v>32.705100000000002</v>
      </c>
      <c r="AY23">
        <v>6.2925000000000004</v>
      </c>
      <c r="AZ23">
        <v>16.520900000000001</v>
      </c>
      <c r="BA23">
        <v>20.193200000000001</v>
      </c>
      <c r="BB23">
        <v>37.147300000000001</v>
      </c>
      <c r="BC23">
        <v>19.977699999999999</v>
      </c>
      <c r="BD23">
        <v>30.290500000000002</v>
      </c>
      <c r="BE23">
        <v>5.6288999999999998</v>
      </c>
      <c r="BF23">
        <v>26.647100000000002</v>
      </c>
      <c r="BG23">
        <v>4.9238</v>
      </c>
      <c r="BH23">
        <v>8.8501999999999992</v>
      </c>
      <c r="BI23">
        <v>17.3658</v>
      </c>
      <c r="BJ23">
        <v>38.762799999999999</v>
      </c>
      <c r="BK23">
        <v>7.7064000000000004</v>
      </c>
      <c r="BL23">
        <v>24.105499999999999</v>
      </c>
      <c r="BM23">
        <v>52.423200000000001</v>
      </c>
      <c r="BO23">
        <v>27.387499999999999</v>
      </c>
      <c r="BP23">
        <v>45.0929</v>
      </c>
      <c r="BQ23">
        <v>8.3142999999999994</v>
      </c>
      <c r="BR23">
        <v>29.504899999999999</v>
      </c>
      <c r="BS23">
        <v>-432.93990000000002</v>
      </c>
      <c r="BT23">
        <v>24.729399999999998</v>
      </c>
      <c r="BU23">
        <v>33.131700000000002</v>
      </c>
      <c r="BW23">
        <v>32.921300000000002</v>
      </c>
      <c r="BX23">
        <v>6.3609</v>
      </c>
      <c r="BY23">
        <v>11.674900000000001</v>
      </c>
      <c r="BZ23">
        <v>12.9504</v>
      </c>
      <c r="CA23">
        <v>6.5865</v>
      </c>
      <c r="CB23">
        <v>17.894100000000002</v>
      </c>
      <c r="CD23">
        <v>3.8745000000000003</v>
      </c>
      <c r="CE23">
        <v>26.6084</v>
      </c>
      <c r="CH23">
        <v>16.6069</v>
      </c>
      <c r="CI23">
        <v>47.985799999999998</v>
      </c>
      <c r="CJ23">
        <v>10.6852</v>
      </c>
      <c r="CK23">
        <v>-123.3522</v>
      </c>
      <c r="CM23">
        <v>-1.3825000000000001</v>
      </c>
      <c r="CN23">
        <v>5.5134999999999996</v>
      </c>
      <c r="CO23">
        <v>21.349299999999999</v>
      </c>
      <c r="CP23">
        <v>12.374499999999999</v>
      </c>
      <c r="CQ23">
        <v>11.5517</v>
      </c>
      <c r="CR23">
        <v>36.653799999999997</v>
      </c>
      <c r="CS23">
        <v>12.886900000000001</v>
      </c>
      <c r="CT23">
        <v>15.9011</v>
      </c>
      <c r="CU23">
        <v>14.012600000000001</v>
      </c>
      <c r="CW23">
        <v>8.0838000000000001</v>
      </c>
      <c r="CX23">
        <v>30.310300000000002</v>
      </c>
      <c r="CY23">
        <v>12.7807</v>
      </c>
      <c r="CZ23">
        <v>14.5946</v>
      </c>
      <c r="DA23">
        <v>17.255099999999999</v>
      </c>
    </row>
    <row r="24" spans="1:105" x14ac:dyDescent="0.25">
      <c r="A24" s="2">
        <v>40086</v>
      </c>
      <c r="B24">
        <v>20.055599999999998</v>
      </c>
      <c r="C24">
        <v>6.8673000000000002</v>
      </c>
      <c r="D24">
        <v>14.2492</v>
      </c>
      <c r="E24">
        <v>26.703600000000002</v>
      </c>
      <c r="F24">
        <v>4.7873999999999999</v>
      </c>
      <c r="G24">
        <v>6.7306999999999997</v>
      </c>
      <c r="H24">
        <v>4.6063000000000001</v>
      </c>
      <c r="I24">
        <v>27.172899999999998</v>
      </c>
      <c r="J24">
        <v>7.9190000000000005</v>
      </c>
      <c r="K24">
        <v>37.174799999999998</v>
      </c>
      <c r="M24">
        <v>23.545100000000001</v>
      </c>
      <c r="N24">
        <v>28.139299999999999</v>
      </c>
      <c r="O24">
        <v>4.3807999999999998</v>
      </c>
      <c r="P24">
        <v>45.063600000000001</v>
      </c>
      <c r="Q24">
        <v>11.940200000000001</v>
      </c>
      <c r="R24">
        <v>18.955400000000001</v>
      </c>
      <c r="S24">
        <v>39.721400000000003</v>
      </c>
      <c r="T24">
        <v>7.5655000000000001</v>
      </c>
      <c r="U24">
        <v>27.4758</v>
      </c>
      <c r="V24">
        <v>18.5015</v>
      </c>
      <c r="W24">
        <v>22.923000000000002</v>
      </c>
      <c r="X24">
        <v>24.573799999999999</v>
      </c>
      <c r="Y24">
        <v>26.493099999999998</v>
      </c>
      <c r="Z24">
        <v>37.174799999999998</v>
      </c>
      <c r="AA24">
        <v>14.4475</v>
      </c>
      <c r="AB24">
        <v>12.0009</v>
      </c>
      <c r="AC24">
        <v>19.8034</v>
      </c>
      <c r="AD24">
        <v>30.320900000000002</v>
      </c>
      <c r="AE24">
        <v>12.429600000000001</v>
      </c>
      <c r="AF24">
        <v>20.020399999999999</v>
      </c>
      <c r="AG24">
        <v>20.288599999999999</v>
      </c>
      <c r="AH24">
        <v>42.103900000000003</v>
      </c>
      <c r="AI24">
        <v>30.179400000000001</v>
      </c>
      <c r="AJ24">
        <v>6.3085000000000004</v>
      </c>
      <c r="AK24">
        <v>26.4038</v>
      </c>
      <c r="AL24">
        <v>20.0397</v>
      </c>
      <c r="AM24">
        <v>4.3625999999999996</v>
      </c>
      <c r="AN24">
        <v>1.1681999999999999</v>
      </c>
      <c r="AO24">
        <v>0.87990000000000002</v>
      </c>
      <c r="AP24">
        <v>31.194299999999998</v>
      </c>
      <c r="AQ24">
        <v>10.2835</v>
      </c>
      <c r="AR24">
        <v>12.5343</v>
      </c>
      <c r="AS24">
        <v>2.4741</v>
      </c>
      <c r="AT24">
        <v>13.739699999999999</v>
      </c>
      <c r="AU24">
        <v>-1.0991</v>
      </c>
      <c r="AV24">
        <v>22.2882</v>
      </c>
      <c r="AW24">
        <v>1.2802</v>
      </c>
      <c r="AX24">
        <v>23.2011</v>
      </c>
      <c r="AY24">
        <v>11.3301</v>
      </c>
      <c r="AZ24">
        <v>12.4331</v>
      </c>
      <c r="BA24">
        <v>26.157499999999999</v>
      </c>
      <c r="BB24">
        <v>33.963700000000003</v>
      </c>
      <c r="BC24">
        <v>17.271000000000001</v>
      </c>
      <c r="BD24">
        <v>26.4038</v>
      </c>
      <c r="BE24">
        <v>4.9511000000000003</v>
      </c>
      <c r="BF24">
        <v>23.6358</v>
      </c>
      <c r="BG24">
        <v>6.3852000000000002</v>
      </c>
      <c r="BH24">
        <v>9.2782999999999998</v>
      </c>
      <c r="BI24">
        <v>14.8996</v>
      </c>
      <c r="BJ24">
        <v>52.197899999999997</v>
      </c>
      <c r="BK24">
        <v>6.8628999999999998</v>
      </c>
      <c r="BL24">
        <v>23.286300000000001</v>
      </c>
      <c r="BM24">
        <v>49.6509</v>
      </c>
      <c r="BO24">
        <v>34.015700000000002</v>
      </c>
      <c r="BP24">
        <v>42.159399999999998</v>
      </c>
      <c r="BQ24">
        <v>10.734500000000001</v>
      </c>
      <c r="BR24">
        <v>30.174199999999999</v>
      </c>
      <c r="BS24">
        <v>-593.95360000000005</v>
      </c>
      <c r="BT24">
        <v>22.458400000000001</v>
      </c>
      <c r="BU24">
        <v>38.879199999999997</v>
      </c>
      <c r="BW24">
        <v>22.193300000000001</v>
      </c>
      <c r="BX24">
        <v>-20.477499999999999</v>
      </c>
      <c r="BY24">
        <v>9.9061000000000003</v>
      </c>
      <c r="BZ24">
        <v>8.2322000000000006</v>
      </c>
      <c r="CA24">
        <v>7.1641000000000004</v>
      </c>
      <c r="CB24">
        <v>17.435500000000001</v>
      </c>
      <c r="CD24">
        <v>3.7599</v>
      </c>
      <c r="CE24">
        <v>19.7836</v>
      </c>
      <c r="CH24">
        <v>-21.097000000000001</v>
      </c>
      <c r="CI24">
        <v>45.1736</v>
      </c>
      <c r="CJ24">
        <v>11.8575</v>
      </c>
      <c r="CN24">
        <v>11.491199999999999</v>
      </c>
      <c r="CO24">
        <v>18.776599999999998</v>
      </c>
      <c r="CP24">
        <v>10.7257</v>
      </c>
      <c r="CQ24">
        <v>-3.7633999999999999</v>
      </c>
      <c r="CR24">
        <v>40.7791</v>
      </c>
      <c r="CS24">
        <v>13.888299999999999</v>
      </c>
      <c r="CT24">
        <v>32.826700000000002</v>
      </c>
      <c r="CU24">
        <v>8.6170000000000009</v>
      </c>
      <c r="CW24">
        <v>14.4742</v>
      </c>
      <c r="CX24">
        <v>25.6587</v>
      </c>
      <c r="CY24">
        <v>12.678100000000001</v>
      </c>
      <c r="CZ24">
        <v>16.017399999999999</v>
      </c>
      <c r="DA24">
        <v>13.9886</v>
      </c>
    </row>
    <row r="25" spans="1:105" x14ac:dyDescent="0.25">
      <c r="A25" s="2">
        <v>39994</v>
      </c>
      <c r="B25">
        <v>5.3368000000000002</v>
      </c>
      <c r="C25">
        <v>8.9488000000000003</v>
      </c>
      <c r="D25">
        <v>14.794</v>
      </c>
      <c r="E25">
        <v>27.497</v>
      </c>
      <c r="F25">
        <v>9.3284000000000002</v>
      </c>
      <c r="G25">
        <v>9.0490999999999993</v>
      </c>
      <c r="H25">
        <v>3.4186000000000001</v>
      </c>
      <c r="I25">
        <v>22.708600000000001</v>
      </c>
      <c r="J25">
        <v>7.7820999999999998</v>
      </c>
      <c r="K25">
        <v>34.882599999999996</v>
      </c>
      <c r="M25">
        <v>17.809000000000001</v>
      </c>
      <c r="N25">
        <v>0.98450000000000004</v>
      </c>
      <c r="O25">
        <v>7.0669000000000004</v>
      </c>
      <c r="P25">
        <v>34.690399999999997</v>
      </c>
      <c r="Q25">
        <v>-14.179500000000001</v>
      </c>
      <c r="R25">
        <v>19.530200000000001</v>
      </c>
      <c r="S25">
        <v>37.300400000000003</v>
      </c>
      <c r="T25">
        <v>19.793099999999999</v>
      </c>
      <c r="U25">
        <v>18.116199999999999</v>
      </c>
      <c r="V25">
        <v>22.334399999999999</v>
      </c>
      <c r="W25">
        <v>19.784400000000002</v>
      </c>
      <c r="X25">
        <v>26.5855</v>
      </c>
      <c r="Y25">
        <v>13.960100000000001</v>
      </c>
      <c r="Z25">
        <v>34.882599999999996</v>
      </c>
      <c r="AA25">
        <v>10.840199999999999</v>
      </c>
      <c r="AB25">
        <v>11.660299999999999</v>
      </c>
      <c r="AC25">
        <v>15.8749</v>
      </c>
      <c r="AD25">
        <v>29.763999999999999</v>
      </c>
      <c r="AE25">
        <v>3.1023999999999998</v>
      </c>
      <c r="AF25">
        <v>19.247299999999999</v>
      </c>
      <c r="AG25">
        <v>24.028700000000001</v>
      </c>
      <c r="AH25">
        <v>39.240499999999997</v>
      </c>
      <c r="AI25">
        <v>27.039200000000001</v>
      </c>
      <c r="AJ25">
        <v>0.65080000000000005</v>
      </c>
      <c r="AK25">
        <v>57.456600000000002</v>
      </c>
      <c r="AL25">
        <v>19.3443</v>
      </c>
      <c r="AM25">
        <v>-12.4216</v>
      </c>
      <c r="AN25">
        <v>6.6116000000000001</v>
      </c>
      <c r="AO25">
        <v>2.2103999999999999</v>
      </c>
      <c r="AP25">
        <v>31.7713</v>
      </c>
      <c r="AQ25">
        <v>11.448</v>
      </c>
      <c r="AR25">
        <v>13.4534</v>
      </c>
      <c r="AS25">
        <v>2.6722999999999999</v>
      </c>
      <c r="AT25">
        <v>10.049200000000001</v>
      </c>
      <c r="AU25">
        <v>-18.0669</v>
      </c>
      <c r="AV25">
        <v>22.846399999999999</v>
      </c>
      <c r="AW25">
        <v>21.001899999999999</v>
      </c>
      <c r="AX25">
        <v>23.9802</v>
      </c>
      <c r="AY25">
        <v>-6.8078000000000003</v>
      </c>
      <c r="AZ25">
        <v>11.594899999999999</v>
      </c>
      <c r="BA25">
        <v>14.8931</v>
      </c>
      <c r="BB25">
        <v>25.496200000000002</v>
      </c>
      <c r="BC25">
        <v>16.383099999999999</v>
      </c>
      <c r="BD25">
        <v>57.456600000000002</v>
      </c>
      <c r="BE25">
        <v>5.7529000000000003</v>
      </c>
      <c r="BF25">
        <v>17.763000000000002</v>
      </c>
      <c r="BG25">
        <v>6.9168000000000003</v>
      </c>
      <c r="BH25">
        <v>9.7086000000000006</v>
      </c>
      <c r="BI25">
        <v>15.6149</v>
      </c>
      <c r="BJ25">
        <v>50.855400000000003</v>
      </c>
      <c r="BK25">
        <v>7.5879000000000003</v>
      </c>
      <c r="BL25">
        <v>23.4</v>
      </c>
      <c r="BM25">
        <v>46.204599999999999</v>
      </c>
      <c r="BO25">
        <v>34.285699999999999</v>
      </c>
      <c r="BP25">
        <v>38.005800000000001</v>
      </c>
      <c r="BQ25">
        <v>9.9841999999999995</v>
      </c>
      <c r="BR25">
        <v>30.901900000000001</v>
      </c>
      <c r="BS25">
        <v>-824.41780000000006</v>
      </c>
      <c r="BT25">
        <v>16.045999999999999</v>
      </c>
      <c r="BU25">
        <v>37.9572</v>
      </c>
      <c r="BW25">
        <v>32.473700000000001</v>
      </c>
      <c r="BX25">
        <v>3.9032</v>
      </c>
      <c r="BY25">
        <v>9.6877999999999993</v>
      </c>
      <c r="BZ25">
        <v>8.4862000000000002</v>
      </c>
      <c r="CA25">
        <v>3.7330999999999999</v>
      </c>
      <c r="CB25">
        <v>10.6145</v>
      </c>
      <c r="CD25">
        <v>4.2012999999999998</v>
      </c>
      <c r="CE25">
        <v>15.245799999999999</v>
      </c>
      <c r="CH25">
        <v>-25.820599999999999</v>
      </c>
      <c r="CI25">
        <v>42.797199999999997</v>
      </c>
      <c r="CJ25">
        <v>11.960800000000001</v>
      </c>
      <c r="CN25">
        <v>11.955299999999999</v>
      </c>
      <c r="CO25">
        <v>3.6198000000000001</v>
      </c>
      <c r="CP25">
        <v>6.3022</v>
      </c>
      <c r="CQ25">
        <v>-22.2423</v>
      </c>
      <c r="CR25">
        <v>38.526899999999998</v>
      </c>
      <c r="CS25">
        <v>13.7898</v>
      </c>
      <c r="CT25">
        <v>34.061900000000001</v>
      </c>
      <c r="CU25">
        <v>7.2946999999999997</v>
      </c>
      <c r="CW25">
        <v>3.4941</v>
      </c>
      <c r="CX25">
        <v>9.3682999999999996</v>
      </c>
      <c r="CY25">
        <v>8.4510000000000005</v>
      </c>
      <c r="CZ25">
        <v>8.2100000000000009</v>
      </c>
      <c r="DA25">
        <v>10.1128</v>
      </c>
    </row>
    <row r="26" spans="1:105" x14ac:dyDescent="0.25">
      <c r="A26" s="2">
        <v>39903</v>
      </c>
      <c r="B26">
        <v>-1.7659</v>
      </c>
      <c r="C26">
        <v>6.6761999999999997</v>
      </c>
      <c r="D26">
        <v>13.0861</v>
      </c>
      <c r="E26">
        <v>26.778300000000002</v>
      </c>
      <c r="F26">
        <v>0.18229999999999999</v>
      </c>
      <c r="G26">
        <v>19.776199999999999</v>
      </c>
      <c r="H26">
        <v>4.9908000000000001</v>
      </c>
      <c r="I26">
        <v>19.1554</v>
      </c>
      <c r="J26">
        <v>8.1379000000000001</v>
      </c>
      <c r="K26">
        <v>33.929499999999997</v>
      </c>
      <c r="M26">
        <v>19.688800000000001</v>
      </c>
      <c r="N26">
        <v>10.090999999999999</v>
      </c>
      <c r="O26">
        <v>1.1202000000000001</v>
      </c>
      <c r="P26">
        <v>30.742799999999999</v>
      </c>
      <c r="Q26">
        <v>-34.771799999999999</v>
      </c>
      <c r="R26">
        <v>18.519500000000001</v>
      </c>
      <c r="S26">
        <v>38.192999999999998</v>
      </c>
      <c r="T26">
        <v>19.623000000000001</v>
      </c>
      <c r="U26">
        <v>9.2720000000000002</v>
      </c>
      <c r="V26">
        <v>20.8184</v>
      </c>
      <c r="W26">
        <v>15.0977</v>
      </c>
      <c r="X26">
        <v>26.676600000000001</v>
      </c>
      <c r="Y26">
        <v>0.47939999999999999</v>
      </c>
      <c r="Z26">
        <v>33.929499999999997</v>
      </c>
      <c r="AA26">
        <v>3.8317000000000001</v>
      </c>
      <c r="AB26">
        <v>12.9206</v>
      </c>
      <c r="AC26">
        <v>26.812200000000001</v>
      </c>
      <c r="AD26">
        <v>13.2721</v>
      </c>
      <c r="AE26">
        <v>-11.023300000000001</v>
      </c>
      <c r="AF26">
        <v>21.9373</v>
      </c>
      <c r="AG26">
        <v>22.897600000000001</v>
      </c>
      <c r="AH26">
        <v>39.933500000000002</v>
      </c>
      <c r="AI26">
        <v>25.572400000000002</v>
      </c>
      <c r="AJ26">
        <v>-4.5560999999999998</v>
      </c>
      <c r="AK26">
        <v>30.429400000000001</v>
      </c>
      <c r="AL26">
        <v>20.884399999999999</v>
      </c>
      <c r="AM26">
        <v>-23.345700000000001</v>
      </c>
      <c r="AN26">
        <v>-3.3845999999999998</v>
      </c>
      <c r="AO26">
        <v>2.2113999999999998</v>
      </c>
      <c r="AP26">
        <v>31.130299999999998</v>
      </c>
      <c r="AQ26">
        <v>3.669</v>
      </c>
      <c r="AR26">
        <v>8.6512999999999991</v>
      </c>
      <c r="AS26">
        <v>2.2713000000000001</v>
      </c>
      <c r="AT26">
        <v>11.8637</v>
      </c>
      <c r="AU26">
        <v>-22.8565</v>
      </c>
      <c r="AV26">
        <v>23.946400000000001</v>
      </c>
      <c r="AW26">
        <v>18.246700000000001</v>
      </c>
      <c r="AX26">
        <v>19.547799999999999</v>
      </c>
      <c r="AY26">
        <v>-28.751100000000001</v>
      </c>
      <c r="AZ26">
        <v>8.3987999999999996</v>
      </c>
      <c r="BA26">
        <v>14.620900000000001</v>
      </c>
      <c r="BB26">
        <v>26.8474</v>
      </c>
      <c r="BC26">
        <v>15.7982</v>
      </c>
      <c r="BD26">
        <v>30.429400000000001</v>
      </c>
      <c r="BE26">
        <v>3.7521</v>
      </c>
      <c r="BF26">
        <v>15.2151</v>
      </c>
      <c r="BG26">
        <v>6.5556999999999999</v>
      </c>
      <c r="BH26">
        <v>10.022500000000001</v>
      </c>
      <c r="BI26">
        <v>14.7271</v>
      </c>
      <c r="BJ26">
        <v>47.876100000000001</v>
      </c>
      <c r="BK26">
        <v>6.0986000000000002</v>
      </c>
      <c r="BL26">
        <v>21.9941</v>
      </c>
      <c r="BM26">
        <v>52.815199999999997</v>
      </c>
      <c r="BO26">
        <v>20.389299999999999</v>
      </c>
      <c r="BP26">
        <v>36.3887</v>
      </c>
      <c r="BQ26">
        <v>10.6257</v>
      </c>
      <c r="BR26">
        <v>26.934999999999999</v>
      </c>
      <c r="BS26">
        <v>-675.14490000000001</v>
      </c>
      <c r="BT26">
        <v>12.197800000000001</v>
      </c>
      <c r="BU26">
        <v>35.148699999999998</v>
      </c>
      <c r="BW26">
        <v>30.0611</v>
      </c>
      <c r="BX26">
        <v>3.2866</v>
      </c>
      <c r="BY26">
        <v>8.9182000000000006</v>
      </c>
      <c r="BZ26">
        <v>1.7528999999999999</v>
      </c>
      <c r="CA26">
        <v>4.931</v>
      </c>
      <c r="CB26">
        <v>-13.079000000000001</v>
      </c>
      <c r="CD26">
        <v>3.7496999999999998</v>
      </c>
      <c r="CE26">
        <v>19.811699999999998</v>
      </c>
      <c r="CH26">
        <v>53.987299999999998</v>
      </c>
      <c r="CI26">
        <v>47.320700000000002</v>
      </c>
      <c r="CJ26">
        <v>9.7388999999999992</v>
      </c>
      <c r="CN26">
        <v>11.7103</v>
      </c>
      <c r="CO26">
        <v>-7.0271999999999997</v>
      </c>
      <c r="CP26">
        <v>6.9953000000000003</v>
      </c>
      <c r="CQ26">
        <v>-71.399799999999999</v>
      </c>
      <c r="CR26">
        <v>24.485399999999998</v>
      </c>
      <c r="CS26">
        <v>18.7898</v>
      </c>
      <c r="CT26">
        <v>35.484299999999998</v>
      </c>
      <c r="CU26">
        <v>8.1258999999999997</v>
      </c>
      <c r="CW26">
        <v>10.2401</v>
      </c>
      <c r="CX26">
        <v>-25.070900000000002</v>
      </c>
      <c r="CY26">
        <v>3.8540000000000001</v>
      </c>
      <c r="CZ26">
        <v>13.9381</v>
      </c>
      <c r="DA26">
        <v>1.3555999999999999</v>
      </c>
    </row>
    <row r="27" spans="1:105" x14ac:dyDescent="0.25">
      <c r="A27" s="2">
        <v>39813</v>
      </c>
      <c r="B27">
        <v>-19.684699999999999</v>
      </c>
      <c r="C27">
        <v>16.5611</v>
      </c>
      <c r="D27">
        <v>9.8025000000000002</v>
      </c>
      <c r="E27">
        <v>24.0702</v>
      </c>
      <c r="F27">
        <v>5.0500999999999996</v>
      </c>
      <c r="G27">
        <v>17.544</v>
      </c>
      <c r="H27">
        <v>4.0572999999999997</v>
      </c>
      <c r="I27">
        <v>21.347799999999999</v>
      </c>
      <c r="J27">
        <v>7.2827000000000002</v>
      </c>
      <c r="K27">
        <v>34.191200000000002</v>
      </c>
      <c r="M27">
        <v>19.507100000000001</v>
      </c>
      <c r="N27">
        <v>21.760300000000001</v>
      </c>
      <c r="O27">
        <v>-12.072699999999999</v>
      </c>
      <c r="P27">
        <v>34.642400000000002</v>
      </c>
      <c r="Q27">
        <v>-36.389200000000002</v>
      </c>
      <c r="R27">
        <v>18.9452</v>
      </c>
      <c r="S27">
        <v>23.902699999999999</v>
      </c>
      <c r="T27">
        <v>20.922799999999999</v>
      </c>
      <c r="U27">
        <v>12.0266</v>
      </c>
      <c r="V27">
        <v>22.4176</v>
      </c>
      <c r="W27">
        <v>16.428799999999999</v>
      </c>
      <c r="X27">
        <v>26.980899999999998</v>
      </c>
      <c r="Y27">
        <v>12.2441</v>
      </c>
      <c r="Z27">
        <v>34.191200000000002</v>
      </c>
      <c r="AA27">
        <v>0.87770000000000004</v>
      </c>
      <c r="AB27">
        <v>9.2543000000000006</v>
      </c>
      <c r="AC27">
        <v>20.092600000000001</v>
      </c>
      <c r="AD27">
        <v>22.553699999999999</v>
      </c>
      <c r="AE27">
        <v>-3.3039999999999998</v>
      </c>
      <c r="AF27">
        <v>14.0862</v>
      </c>
      <c r="AG27">
        <v>26.439299999999999</v>
      </c>
      <c r="AH27">
        <v>30.311900000000001</v>
      </c>
      <c r="AI27">
        <v>26.102699999999999</v>
      </c>
      <c r="AJ27">
        <v>-27.317299999999999</v>
      </c>
      <c r="AK27">
        <v>36.283200000000001</v>
      </c>
      <c r="AL27">
        <v>20.426300000000001</v>
      </c>
      <c r="AM27">
        <v>-127.495</v>
      </c>
      <c r="AN27">
        <v>8.1522000000000006</v>
      </c>
      <c r="AO27">
        <v>5.1634000000000002</v>
      </c>
      <c r="AP27">
        <v>17.391300000000001</v>
      </c>
      <c r="AQ27">
        <v>0.17780000000000001</v>
      </c>
      <c r="AR27">
        <v>10.8957</v>
      </c>
      <c r="AS27">
        <v>2.363</v>
      </c>
      <c r="AT27">
        <v>8.9543999999999997</v>
      </c>
      <c r="AU27">
        <v>-58.366300000000003</v>
      </c>
      <c r="AV27">
        <v>24.084800000000001</v>
      </c>
      <c r="AW27">
        <v>-7.0774999999999997</v>
      </c>
      <c r="AX27">
        <v>27.418099999999999</v>
      </c>
      <c r="AY27">
        <v>-14.706200000000001</v>
      </c>
      <c r="AZ27">
        <v>12.025399999999999</v>
      </c>
      <c r="BA27">
        <v>17.222999999999999</v>
      </c>
      <c r="BB27">
        <v>-17.242999999999999</v>
      </c>
      <c r="BC27">
        <v>21.7821</v>
      </c>
      <c r="BD27">
        <v>36.283200000000001</v>
      </c>
      <c r="BE27">
        <v>2.9432999999999998</v>
      </c>
      <c r="BF27">
        <v>11.194900000000001</v>
      </c>
      <c r="BG27">
        <v>6.1479999999999997</v>
      </c>
      <c r="BH27">
        <v>9.1178000000000008</v>
      </c>
      <c r="BI27">
        <v>16.023599999999998</v>
      </c>
      <c r="BK27">
        <v>8.0731999999999999</v>
      </c>
      <c r="BL27">
        <v>22.115400000000001</v>
      </c>
      <c r="BM27">
        <v>49.792999999999999</v>
      </c>
      <c r="BO27">
        <v>29.4224</v>
      </c>
      <c r="BP27">
        <v>43.735900000000001</v>
      </c>
      <c r="BQ27">
        <v>9.2926000000000002</v>
      </c>
      <c r="BR27">
        <v>-15.4175</v>
      </c>
      <c r="BS27">
        <v>-427.36279999999999</v>
      </c>
      <c r="BT27">
        <v>4.1108000000000002</v>
      </c>
      <c r="BU27">
        <v>37.345500000000001</v>
      </c>
      <c r="BW27">
        <v>29.598700000000001</v>
      </c>
      <c r="BX27">
        <v>3.4091</v>
      </c>
      <c r="BY27">
        <v>9.0798000000000005</v>
      </c>
      <c r="BZ27">
        <v>4.5006000000000004</v>
      </c>
      <c r="CA27">
        <v>6.7195999999999998</v>
      </c>
      <c r="CB27">
        <v>-447.358</v>
      </c>
      <c r="CD27">
        <v>2.7164999999999999</v>
      </c>
      <c r="CE27">
        <v>26.087599999999998</v>
      </c>
      <c r="CH27">
        <v>14.3596</v>
      </c>
      <c r="CI27">
        <v>47.685099999999998</v>
      </c>
      <c r="CJ27">
        <v>7.2313000000000001</v>
      </c>
      <c r="CN27">
        <v>12.670299999999999</v>
      </c>
      <c r="CO27">
        <v>11.9781</v>
      </c>
      <c r="CP27">
        <v>-5.5872999999999999</v>
      </c>
      <c r="CQ27">
        <v>-47.9315</v>
      </c>
      <c r="CR27">
        <v>33.778500000000001</v>
      </c>
      <c r="CS27">
        <v>4.2495000000000003</v>
      </c>
      <c r="CU27">
        <v>11.914899999999999</v>
      </c>
      <c r="CW27">
        <v>-96.887299999999996</v>
      </c>
      <c r="CX27">
        <v>-66.484800000000007</v>
      </c>
      <c r="CY27">
        <v>-12.203900000000001</v>
      </c>
      <c r="CZ27">
        <v>14.8621</v>
      </c>
      <c r="DA27">
        <v>15.458600000000001</v>
      </c>
    </row>
    <row r="28" spans="1:105" x14ac:dyDescent="0.25">
      <c r="A28" s="2">
        <v>39721</v>
      </c>
      <c r="B28">
        <v>18.672000000000001</v>
      </c>
      <c r="C28">
        <v>3.9281999999999999</v>
      </c>
      <c r="D28">
        <v>11.027799999999999</v>
      </c>
      <c r="E28">
        <v>25.916499999999999</v>
      </c>
      <c r="F28">
        <v>3.5531000000000001</v>
      </c>
      <c r="G28">
        <v>14.2278</v>
      </c>
      <c r="H28">
        <v>3.6116000000000001</v>
      </c>
      <c r="I28">
        <v>26.946400000000001</v>
      </c>
      <c r="J28">
        <v>6.4154</v>
      </c>
      <c r="K28">
        <v>32.630000000000003</v>
      </c>
      <c r="M28">
        <v>24.053799999999999</v>
      </c>
      <c r="N28">
        <v>30.654800000000002</v>
      </c>
      <c r="O28">
        <v>3.1949000000000001</v>
      </c>
      <c r="P28">
        <v>35.714700000000001</v>
      </c>
      <c r="Q28">
        <v>6.3272000000000004</v>
      </c>
      <c r="R28">
        <v>19.412800000000001</v>
      </c>
      <c r="S28">
        <v>35.732599999999998</v>
      </c>
      <c r="T28">
        <v>24.686599999999999</v>
      </c>
      <c r="U28">
        <v>22.777799999999999</v>
      </c>
      <c r="V28">
        <v>17.433800000000002</v>
      </c>
      <c r="W28">
        <v>18.0366</v>
      </c>
      <c r="X28">
        <v>26.232500000000002</v>
      </c>
      <c r="Y28">
        <v>22.025400000000001</v>
      </c>
      <c r="Z28">
        <v>32.630000000000003</v>
      </c>
      <c r="AA28">
        <v>11.0953</v>
      </c>
      <c r="AB28">
        <v>10.0997</v>
      </c>
      <c r="AC28">
        <v>19.165700000000001</v>
      </c>
      <c r="AD28">
        <v>24.6294</v>
      </c>
      <c r="AE28">
        <v>3.4289000000000001</v>
      </c>
      <c r="AF28">
        <v>12.1327</v>
      </c>
      <c r="AG28">
        <v>33.0625</v>
      </c>
      <c r="AH28">
        <v>40.490299999999998</v>
      </c>
      <c r="AI28">
        <v>27.309000000000001</v>
      </c>
      <c r="AJ28">
        <v>22.994599999999998</v>
      </c>
      <c r="AK28">
        <v>36.567999999999998</v>
      </c>
      <c r="AL28">
        <v>19.940999999999999</v>
      </c>
      <c r="AM28">
        <v>6.5609999999999999</v>
      </c>
      <c r="AN28">
        <v>10.0671</v>
      </c>
      <c r="AO28">
        <v>10.155099999999999</v>
      </c>
      <c r="AP28">
        <v>29.654499999999999</v>
      </c>
      <c r="AQ28">
        <v>10.308400000000001</v>
      </c>
      <c r="AR28">
        <v>13.2102</v>
      </c>
      <c r="AS28">
        <v>2.5739999999999998</v>
      </c>
      <c r="AT28">
        <v>13.4084</v>
      </c>
      <c r="AU28">
        <v>-27.293199999999999</v>
      </c>
      <c r="AV28">
        <v>22.479399999999998</v>
      </c>
      <c r="AW28">
        <v>-18.706</v>
      </c>
      <c r="AX28">
        <v>30.808</v>
      </c>
      <c r="AY28">
        <v>13.942600000000001</v>
      </c>
      <c r="AZ28">
        <v>7.6498999999999997</v>
      </c>
      <c r="BA28">
        <v>23.950199999999999</v>
      </c>
      <c r="BB28">
        <v>26.934899999999999</v>
      </c>
      <c r="BC28">
        <v>16.027100000000001</v>
      </c>
      <c r="BD28">
        <v>36.567999999999998</v>
      </c>
      <c r="BE28">
        <v>1.8441000000000001</v>
      </c>
      <c r="BF28">
        <v>20.217099999999999</v>
      </c>
      <c r="BG28">
        <v>6.0673000000000004</v>
      </c>
      <c r="BH28">
        <v>8.6519999999999992</v>
      </c>
      <c r="BI28">
        <v>18.2166</v>
      </c>
      <c r="BK28">
        <v>7.0194000000000001</v>
      </c>
      <c r="BL28">
        <v>20.9056</v>
      </c>
      <c r="BM28">
        <v>50.597999999999999</v>
      </c>
      <c r="BO28">
        <v>41.5396</v>
      </c>
      <c r="BP28">
        <v>48.626199999999997</v>
      </c>
      <c r="BQ28">
        <v>9.6952999999999996</v>
      </c>
      <c r="BR28">
        <v>28.700399999999998</v>
      </c>
      <c r="BS28">
        <v>-410.4622</v>
      </c>
      <c r="BT28">
        <v>24.7958</v>
      </c>
      <c r="BU28">
        <v>40.426600000000001</v>
      </c>
      <c r="BW28">
        <v>40.042000000000002</v>
      </c>
      <c r="BX28">
        <v>6.8512000000000004</v>
      </c>
      <c r="BY28">
        <v>6.0632999999999999</v>
      </c>
      <c r="BZ28">
        <v>3.0571999999999999</v>
      </c>
      <c r="CA28">
        <v>5.6065000000000005</v>
      </c>
      <c r="CB28">
        <v>14.2951</v>
      </c>
      <c r="CD28">
        <v>1.2605</v>
      </c>
      <c r="CE28">
        <v>25.7759</v>
      </c>
      <c r="CH28">
        <v>-15.7942</v>
      </c>
      <c r="CI28">
        <v>45.277900000000002</v>
      </c>
      <c r="CJ28">
        <v>8.3211999999999993</v>
      </c>
      <c r="CN28">
        <v>9.6088000000000005</v>
      </c>
      <c r="CO28">
        <v>16.202400000000001</v>
      </c>
      <c r="CP28">
        <v>-14.0626</v>
      </c>
      <c r="CQ28">
        <v>-21.601099999999999</v>
      </c>
      <c r="CR28">
        <v>40.071300000000001</v>
      </c>
      <c r="CS28">
        <v>33.849299999999999</v>
      </c>
      <c r="CU28">
        <v>6.2207999999999997</v>
      </c>
      <c r="CW28">
        <v>12.6914</v>
      </c>
      <c r="CX28">
        <v>-30.4557</v>
      </c>
      <c r="CY28">
        <v>7.1962999999999999</v>
      </c>
      <c r="CZ28">
        <v>15.562200000000001</v>
      </c>
      <c r="DA28">
        <v>11.957800000000001</v>
      </c>
    </row>
    <row r="29" spans="1:105" x14ac:dyDescent="0.25">
      <c r="A29" s="2">
        <v>39629</v>
      </c>
      <c r="B29">
        <v>19.5624</v>
      </c>
      <c r="C29">
        <v>5.5903999999999998</v>
      </c>
      <c r="D29">
        <v>14.8093</v>
      </c>
      <c r="E29">
        <v>25.699300000000001</v>
      </c>
      <c r="F29">
        <v>7.9211999999999998</v>
      </c>
      <c r="G29">
        <v>21.293700000000001</v>
      </c>
      <c r="H29">
        <v>5.3408999999999995</v>
      </c>
      <c r="I29">
        <v>4.5080999999999998</v>
      </c>
      <c r="J29">
        <v>6.2241</v>
      </c>
      <c r="K29">
        <v>29.731999999999999</v>
      </c>
      <c r="M29">
        <v>24.401800000000001</v>
      </c>
      <c r="N29">
        <v>24.825800000000001</v>
      </c>
      <c r="O29">
        <v>12.138299999999999</v>
      </c>
      <c r="P29">
        <v>39.831400000000002</v>
      </c>
      <c r="Q29">
        <v>-17.407399999999999</v>
      </c>
      <c r="R29">
        <v>17.4604</v>
      </c>
      <c r="S29">
        <v>36.031700000000001</v>
      </c>
      <c r="T29">
        <v>24.749300000000002</v>
      </c>
      <c r="U29">
        <v>15.750500000000001</v>
      </c>
      <c r="V29">
        <v>19.931899999999999</v>
      </c>
      <c r="W29">
        <v>16.4194</v>
      </c>
      <c r="X29">
        <v>26.965900000000001</v>
      </c>
      <c r="Y29">
        <v>24.8583</v>
      </c>
      <c r="Z29">
        <v>29.731999999999999</v>
      </c>
      <c r="AA29">
        <v>12.0923</v>
      </c>
      <c r="AB29">
        <v>9.5075000000000003</v>
      </c>
      <c r="AC29">
        <v>14.254</v>
      </c>
      <c r="AD29">
        <v>26.161100000000001</v>
      </c>
      <c r="AE29">
        <v>8.0373000000000001</v>
      </c>
      <c r="AF29">
        <v>7.7130999999999998</v>
      </c>
      <c r="AG29">
        <v>24.870200000000001</v>
      </c>
      <c r="AH29">
        <v>38.868200000000002</v>
      </c>
      <c r="AI29">
        <v>20.301500000000001</v>
      </c>
      <c r="AJ29">
        <v>19.1768</v>
      </c>
      <c r="AK29">
        <v>23.954799999999999</v>
      </c>
      <c r="AL29">
        <v>19.534400000000002</v>
      </c>
      <c r="AM29">
        <v>18.600000000000001</v>
      </c>
      <c r="AN29">
        <v>11.1617</v>
      </c>
      <c r="AO29">
        <v>10.2201</v>
      </c>
      <c r="AP29">
        <v>29.810300000000002</v>
      </c>
      <c r="AQ29">
        <v>18.113800000000001</v>
      </c>
      <c r="AR29">
        <v>16.6632</v>
      </c>
      <c r="AS29">
        <v>2.5883000000000003</v>
      </c>
      <c r="AT29">
        <v>13.179500000000001</v>
      </c>
      <c r="AU29">
        <v>-32.346299999999999</v>
      </c>
      <c r="AV29">
        <v>23.3444</v>
      </c>
      <c r="AX29">
        <v>31.602</v>
      </c>
      <c r="AY29">
        <v>12.362</v>
      </c>
      <c r="AZ29">
        <v>10.1096</v>
      </c>
      <c r="BA29">
        <v>21.450399999999998</v>
      </c>
      <c r="BB29">
        <v>24.490600000000001</v>
      </c>
      <c r="BC29">
        <v>12.5214</v>
      </c>
      <c r="BD29">
        <v>23.954799999999999</v>
      </c>
      <c r="BE29">
        <v>1.7290999999999999</v>
      </c>
      <c r="BF29">
        <v>20.534099999999999</v>
      </c>
      <c r="BG29">
        <v>5.7260999999999997</v>
      </c>
      <c r="BH29">
        <v>7.7683</v>
      </c>
      <c r="BI29">
        <v>18.810600000000001</v>
      </c>
      <c r="BK29">
        <v>6.9470999999999998</v>
      </c>
      <c r="BL29">
        <v>17.569700000000001</v>
      </c>
      <c r="BM29">
        <v>48.224200000000003</v>
      </c>
      <c r="BO29">
        <v>44.269300000000001</v>
      </c>
      <c r="BP29">
        <v>47.139499999999998</v>
      </c>
      <c r="BQ29">
        <v>9.6380999999999997</v>
      </c>
      <c r="BR29">
        <v>27.702999999999999</v>
      </c>
      <c r="BS29">
        <v>-130.11709999999999</v>
      </c>
      <c r="BT29">
        <v>24.4603</v>
      </c>
      <c r="BU29">
        <v>41.488700000000001</v>
      </c>
      <c r="BW29">
        <v>29.833500000000001</v>
      </c>
      <c r="BX29">
        <v>9.8272999999999993</v>
      </c>
      <c r="BY29">
        <v>7.0928000000000004</v>
      </c>
      <c r="BZ29">
        <v>4.5492999999999997</v>
      </c>
      <c r="CA29">
        <v>4.8361000000000001</v>
      </c>
      <c r="CB29">
        <v>16.848500000000001</v>
      </c>
      <c r="CD29">
        <v>3.4807000000000001</v>
      </c>
      <c r="CE29">
        <v>21.9236</v>
      </c>
      <c r="CH29">
        <v>-17.566700000000001</v>
      </c>
      <c r="CI29">
        <v>41.88</v>
      </c>
      <c r="CJ29">
        <v>12.5474</v>
      </c>
      <c r="CN29">
        <v>9.5911000000000008</v>
      </c>
      <c r="CO29">
        <v>2.7515000000000001</v>
      </c>
      <c r="CP29">
        <v>-24.0441</v>
      </c>
      <c r="CQ29">
        <v>-15.8879</v>
      </c>
      <c r="CR29">
        <v>34.430100000000003</v>
      </c>
      <c r="CS29">
        <v>6.1506999999999996</v>
      </c>
      <c r="CU29">
        <v>5.6353</v>
      </c>
      <c r="CW29">
        <v>17.208100000000002</v>
      </c>
      <c r="CX29">
        <v>-11.905100000000001</v>
      </c>
      <c r="CY29">
        <v>4.4573999999999998</v>
      </c>
      <c r="CZ29">
        <v>13.3766</v>
      </c>
      <c r="DA29">
        <v>7.375</v>
      </c>
    </row>
    <row r="30" spans="1:105" x14ac:dyDescent="0.25">
      <c r="A30" s="2">
        <v>39538</v>
      </c>
      <c r="B30">
        <v>18.301400000000001</v>
      </c>
      <c r="C30">
        <v>7.5649999999999995</v>
      </c>
      <c r="D30">
        <v>11.5967</v>
      </c>
      <c r="E30">
        <v>25.728899999999999</v>
      </c>
      <c r="F30">
        <v>-0.35420000000000001</v>
      </c>
      <c r="G30">
        <v>17.760100000000001</v>
      </c>
      <c r="H30">
        <v>4.7884000000000002</v>
      </c>
      <c r="I30">
        <v>-11.4217</v>
      </c>
      <c r="J30">
        <v>6.8544999999999998</v>
      </c>
      <c r="K30">
        <v>29.400099999999998</v>
      </c>
      <c r="M30">
        <v>21.867000000000001</v>
      </c>
      <c r="N30">
        <v>24.718299999999999</v>
      </c>
      <c r="O30">
        <v>10.333600000000001</v>
      </c>
      <c r="P30">
        <v>35.890599999999999</v>
      </c>
      <c r="Q30">
        <v>17.598500000000001</v>
      </c>
      <c r="R30">
        <v>17.368099999999998</v>
      </c>
      <c r="S30">
        <v>35.674700000000001</v>
      </c>
      <c r="T30">
        <v>24.8384</v>
      </c>
      <c r="U30">
        <v>7.8786000000000005</v>
      </c>
      <c r="V30">
        <v>15.5702</v>
      </c>
      <c r="W30">
        <v>14.765499999999999</v>
      </c>
      <c r="X30">
        <v>28.5212</v>
      </c>
      <c r="Y30">
        <v>24.663799999999998</v>
      </c>
      <c r="Z30">
        <v>29.400099999999998</v>
      </c>
      <c r="AA30">
        <v>14.1165</v>
      </c>
      <c r="AB30">
        <v>9.4598999999999993</v>
      </c>
      <c r="AC30">
        <v>25.440799999999999</v>
      </c>
      <c r="AD30">
        <v>26.0215</v>
      </c>
      <c r="AE30">
        <v>12.338900000000001</v>
      </c>
      <c r="AF30">
        <v>8.8371999999999993</v>
      </c>
      <c r="AG30">
        <v>29.336099999999998</v>
      </c>
      <c r="AH30">
        <v>39.440899999999999</v>
      </c>
      <c r="AI30">
        <v>18.145399999999999</v>
      </c>
      <c r="AJ30">
        <v>20.023399999999999</v>
      </c>
      <c r="AK30">
        <v>33.250900000000001</v>
      </c>
      <c r="AL30">
        <v>20.460699999999999</v>
      </c>
      <c r="AM30">
        <v>20.7898</v>
      </c>
      <c r="AN30">
        <v>10.462300000000001</v>
      </c>
      <c r="AO30">
        <v>10.1564</v>
      </c>
      <c r="AP30">
        <v>28.334900000000001</v>
      </c>
      <c r="AQ30">
        <v>14.7514</v>
      </c>
      <c r="AR30">
        <v>14.310600000000001</v>
      </c>
      <c r="AS30">
        <v>2.8578000000000001</v>
      </c>
      <c r="AT30">
        <v>16.1694</v>
      </c>
      <c r="AU30">
        <v>-28.2195</v>
      </c>
      <c r="AV30">
        <v>23.144500000000001</v>
      </c>
      <c r="AX30">
        <v>29.613700000000001</v>
      </c>
      <c r="AY30">
        <v>20.3843</v>
      </c>
      <c r="AZ30">
        <v>7.2077</v>
      </c>
      <c r="BA30">
        <v>13.0846</v>
      </c>
      <c r="BB30">
        <v>36.459800000000001</v>
      </c>
      <c r="BC30">
        <v>14.6755</v>
      </c>
      <c r="BD30">
        <v>33.250900000000001</v>
      </c>
      <c r="BE30">
        <v>16.4206</v>
      </c>
      <c r="BF30">
        <v>18.1906</v>
      </c>
      <c r="BG30">
        <v>5.3653000000000004</v>
      </c>
      <c r="BH30">
        <v>8.0747999999999998</v>
      </c>
      <c r="BI30">
        <v>20.437999999999999</v>
      </c>
      <c r="BK30">
        <v>5.6036000000000001</v>
      </c>
      <c r="BL30">
        <v>17.611000000000001</v>
      </c>
      <c r="BM30">
        <v>53.0974</v>
      </c>
      <c r="BO30">
        <v>40.575499999999998</v>
      </c>
      <c r="BP30">
        <v>48.9786</v>
      </c>
      <c r="BQ30">
        <v>10.7699</v>
      </c>
      <c r="BR30">
        <v>20.184899999999999</v>
      </c>
      <c r="BS30">
        <v>-235.40729999999999</v>
      </c>
      <c r="BT30">
        <v>24.206900000000001</v>
      </c>
      <c r="BU30">
        <v>38.095799999999997</v>
      </c>
      <c r="BW30">
        <v>31.197199999999999</v>
      </c>
      <c r="BX30">
        <v>6.6169000000000002</v>
      </c>
      <c r="BY30">
        <v>8.1666000000000007</v>
      </c>
      <c r="BZ30">
        <v>6.0846999999999998</v>
      </c>
      <c r="CA30">
        <v>6.5914999999999999</v>
      </c>
      <c r="CB30">
        <v>15.4169</v>
      </c>
      <c r="CD30">
        <v>4.0175000000000001</v>
      </c>
      <c r="CE30">
        <v>24.5929</v>
      </c>
      <c r="CH30">
        <v>52.075499999999998</v>
      </c>
      <c r="CI30">
        <v>41.090899999999998</v>
      </c>
      <c r="CJ30">
        <v>11.475300000000001</v>
      </c>
      <c r="CN30">
        <v>9.5931999999999995</v>
      </c>
      <c r="CO30">
        <v>-3.9741999999999997</v>
      </c>
      <c r="CP30">
        <v>-32.781599999999997</v>
      </c>
      <c r="CQ30">
        <v>-21.044899999999998</v>
      </c>
      <c r="CR30">
        <v>25.655999999999999</v>
      </c>
      <c r="CS30">
        <v>1.2530999999999999</v>
      </c>
      <c r="CU30">
        <v>6.6299000000000001</v>
      </c>
      <c r="CW30">
        <v>16.4343</v>
      </c>
      <c r="CX30">
        <v>0.57789999999999997</v>
      </c>
      <c r="CY30">
        <v>11.053699999999999</v>
      </c>
      <c r="CZ30">
        <v>13.646100000000001</v>
      </c>
      <c r="DA30">
        <v>8.0340000000000007</v>
      </c>
    </row>
    <row r="31" spans="1:105" x14ac:dyDescent="0.25">
      <c r="A31" s="2">
        <v>39447</v>
      </c>
      <c r="B31">
        <v>26.031600000000001</v>
      </c>
      <c r="C31">
        <v>10.438700000000001</v>
      </c>
      <c r="D31">
        <v>10.4308</v>
      </c>
      <c r="E31">
        <v>25.047499999999999</v>
      </c>
      <c r="F31">
        <v>6.9524999999999997</v>
      </c>
      <c r="G31">
        <v>13.664099999999999</v>
      </c>
      <c r="H31">
        <v>4.7770000000000001</v>
      </c>
      <c r="I31">
        <v>-40.598999999999997</v>
      </c>
      <c r="J31">
        <v>6.8068999999999997</v>
      </c>
      <c r="K31">
        <v>29.815300000000001</v>
      </c>
      <c r="M31">
        <v>24.453299999999999</v>
      </c>
      <c r="N31">
        <v>30.6479</v>
      </c>
      <c r="O31">
        <v>8.0632999999999999</v>
      </c>
      <c r="P31">
        <v>30.503699999999998</v>
      </c>
      <c r="Q31">
        <v>21.825299999999999</v>
      </c>
      <c r="R31">
        <v>17.687799999999999</v>
      </c>
      <c r="S31">
        <v>34.470799999999997</v>
      </c>
      <c r="T31">
        <v>25.215399999999999</v>
      </c>
      <c r="U31">
        <v>13.143700000000001</v>
      </c>
      <c r="V31">
        <v>19.337499999999999</v>
      </c>
      <c r="W31">
        <v>14.9231</v>
      </c>
      <c r="X31">
        <v>27.857800000000001</v>
      </c>
      <c r="Y31">
        <v>28.009</v>
      </c>
      <c r="Z31">
        <v>29.815300000000001</v>
      </c>
      <c r="AA31">
        <v>15.063499999999999</v>
      </c>
      <c r="AB31">
        <v>4.4382999999999999</v>
      </c>
      <c r="AC31">
        <v>19.8781</v>
      </c>
      <c r="AD31">
        <v>25.743400000000001</v>
      </c>
      <c r="AE31">
        <v>13.0702</v>
      </c>
      <c r="AF31">
        <v>-0.40010000000000001</v>
      </c>
      <c r="AG31">
        <v>31.092500000000001</v>
      </c>
      <c r="AH31">
        <v>28.224299999999999</v>
      </c>
      <c r="AI31">
        <v>21.073799999999999</v>
      </c>
      <c r="AJ31">
        <v>20.714400000000001</v>
      </c>
      <c r="AL31">
        <v>18.536200000000001</v>
      </c>
      <c r="AM31">
        <v>14.7042</v>
      </c>
      <c r="AN31">
        <v>8.7065000000000001</v>
      </c>
      <c r="AO31">
        <v>9.2782999999999998</v>
      </c>
      <c r="AP31">
        <v>23.2258</v>
      </c>
      <c r="AQ31">
        <v>16.578700000000001</v>
      </c>
      <c r="AR31">
        <v>12.6538</v>
      </c>
      <c r="AS31">
        <v>2.9567999999999999</v>
      </c>
      <c r="AT31">
        <v>12.556799999999999</v>
      </c>
      <c r="AU31">
        <v>-17.8186</v>
      </c>
      <c r="AV31">
        <v>22.577200000000001</v>
      </c>
      <c r="AX31">
        <v>22.226900000000001</v>
      </c>
      <c r="AY31">
        <v>20.2103</v>
      </c>
      <c r="AZ31">
        <v>13.420400000000001</v>
      </c>
      <c r="BA31">
        <v>19.290199999999999</v>
      </c>
      <c r="BB31">
        <v>33.164299999999997</v>
      </c>
      <c r="BC31">
        <v>13.8398</v>
      </c>
      <c r="BE31">
        <v>18.279800000000002</v>
      </c>
      <c r="BF31">
        <v>23.0139</v>
      </c>
      <c r="BG31">
        <v>5.0330000000000004</v>
      </c>
      <c r="BH31">
        <v>7.4393000000000002</v>
      </c>
      <c r="BI31">
        <v>19.439399999999999</v>
      </c>
      <c r="BK31">
        <v>7.3235999999999999</v>
      </c>
      <c r="BL31">
        <v>16.470600000000001</v>
      </c>
      <c r="BM31">
        <v>46.9968</v>
      </c>
      <c r="BO31">
        <v>38.972200000000001</v>
      </c>
      <c r="BP31">
        <v>48.8889</v>
      </c>
      <c r="BQ31">
        <v>8.907</v>
      </c>
      <c r="BR31">
        <v>26.059699999999999</v>
      </c>
      <c r="BS31">
        <v>-179.38499999999999</v>
      </c>
      <c r="BT31">
        <v>23.767900000000001</v>
      </c>
      <c r="BU31">
        <v>39.535899999999998</v>
      </c>
      <c r="BW31">
        <v>31.0246</v>
      </c>
      <c r="BX31">
        <v>9.9291</v>
      </c>
      <c r="BY31">
        <v>9.0375999999999994</v>
      </c>
      <c r="BZ31">
        <v>11.183</v>
      </c>
      <c r="CA31">
        <v>9.7073</v>
      </c>
      <c r="CB31">
        <v>14.8636</v>
      </c>
      <c r="CD31">
        <v>3.0365000000000002</v>
      </c>
      <c r="CE31">
        <v>24.293299999999999</v>
      </c>
      <c r="CH31">
        <v>21.7653</v>
      </c>
      <c r="CI31">
        <v>42.677900000000001</v>
      </c>
      <c r="CJ31">
        <v>10.5388</v>
      </c>
      <c r="CN31">
        <v>5.1650999999999998</v>
      </c>
      <c r="CO31">
        <v>16.543299999999999</v>
      </c>
      <c r="CP31">
        <v>-59.945700000000002</v>
      </c>
      <c r="CQ31">
        <v>-12.052099999999999</v>
      </c>
      <c r="CR31">
        <v>30.869700000000002</v>
      </c>
      <c r="CS31">
        <v>-3.2099999999999997E-2</v>
      </c>
      <c r="CU31">
        <v>11.889699999999999</v>
      </c>
      <c r="CW31">
        <v>16.5076</v>
      </c>
      <c r="CX31">
        <v>13.9101</v>
      </c>
      <c r="CY31">
        <v>11.9552</v>
      </c>
      <c r="CZ31">
        <v>8.6942000000000004</v>
      </c>
      <c r="DA31">
        <v>12.3781</v>
      </c>
    </row>
    <row r="32" spans="1:105" x14ac:dyDescent="0.25">
      <c r="A32" s="2">
        <v>39353</v>
      </c>
      <c r="B32">
        <v>21.349599999999999</v>
      </c>
      <c r="C32">
        <v>8.4974000000000007</v>
      </c>
      <c r="D32">
        <v>12.0776</v>
      </c>
      <c r="E32">
        <v>26.217400000000001</v>
      </c>
      <c r="F32">
        <v>4.7153999999999998</v>
      </c>
      <c r="G32">
        <v>14.19</v>
      </c>
      <c r="H32">
        <v>3.7707000000000002</v>
      </c>
      <c r="I32">
        <v>-99.023099999999999</v>
      </c>
      <c r="J32">
        <v>7.0679999999999996</v>
      </c>
      <c r="K32">
        <v>29.849399999999999</v>
      </c>
      <c r="M32">
        <v>26.041399999999999</v>
      </c>
      <c r="N32">
        <v>22.517299999999999</v>
      </c>
      <c r="O32">
        <v>5.4545000000000003</v>
      </c>
      <c r="P32">
        <v>39.597999999999999</v>
      </c>
      <c r="Q32">
        <v>22.216000000000001</v>
      </c>
      <c r="R32">
        <v>18.096499999999999</v>
      </c>
      <c r="S32">
        <v>38.734999999999999</v>
      </c>
      <c r="T32">
        <v>28.713999999999999</v>
      </c>
      <c r="U32">
        <v>18.712299999999999</v>
      </c>
      <c r="V32">
        <v>16.1112</v>
      </c>
      <c r="W32">
        <v>22.642499999999998</v>
      </c>
      <c r="X32">
        <v>22.184899999999999</v>
      </c>
      <c r="Y32">
        <v>27.654900000000001</v>
      </c>
      <c r="Z32">
        <v>29.849399999999999</v>
      </c>
      <c r="AA32">
        <v>7.6444000000000001</v>
      </c>
      <c r="AB32">
        <v>6.0937999999999999</v>
      </c>
      <c r="AC32">
        <v>18.3886</v>
      </c>
      <c r="AD32">
        <v>29.39</v>
      </c>
      <c r="AE32">
        <v>12.207000000000001</v>
      </c>
      <c r="AF32">
        <v>5.8574999999999999</v>
      </c>
      <c r="AG32">
        <v>30.270900000000001</v>
      </c>
      <c r="AH32">
        <v>36.3611</v>
      </c>
      <c r="AI32">
        <v>15.364800000000001</v>
      </c>
      <c r="AJ32">
        <v>19.613700000000001</v>
      </c>
      <c r="AL32">
        <v>18.193200000000001</v>
      </c>
      <c r="AM32">
        <v>25.580500000000001</v>
      </c>
      <c r="AN32">
        <v>8.1841000000000008</v>
      </c>
      <c r="AO32">
        <v>10.657399999999999</v>
      </c>
      <c r="AP32">
        <v>25.818200000000001</v>
      </c>
      <c r="AQ32">
        <v>17.048400000000001</v>
      </c>
      <c r="AR32">
        <v>13.0807</v>
      </c>
      <c r="AS32">
        <v>2.4981</v>
      </c>
      <c r="AT32">
        <v>13.7912</v>
      </c>
      <c r="AU32">
        <v>-173.3091</v>
      </c>
      <c r="AV32">
        <v>22.157499999999999</v>
      </c>
      <c r="AX32">
        <v>20.267700000000001</v>
      </c>
      <c r="AY32">
        <v>23.832799999999999</v>
      </c>
      <c r="AZ32">
        <v>11.3193</v>
      </c>
      <c r="BA32">
        <v>23.666799999999999</v>
      </c>
      <c r="BB32">
        <v>25.142299999999999</v>
      </c>
      <c r="BC32">
        <v>14.4679</v>
      </c>
      <c r="BE32">
        <v>5.0970000000000004</v>
      </c>
      <c r="BF32">
        <v>24.922000000000001</v>
      </c>
      <c r="BG32">
        <v>4.9588000000000001</v>
      </c>
      <c r="BH32">
        <v>8.4704999999999995</v>
      </c>
      <c r="BI32">
        <v>17.643899999999999</v>
      </c>
      <c r="BK32">
        <v>6.4227999999999996</v>
      </c>
      <c r="BL32">
        <v>20.779199999999999</v>
      </c>
      <c r="BM32">
        <v>51.664900000000003</v>
      </c>
      <c r="BO32">
        <v>42.957799999999999</v>
      </c>
      <c r="BP32">
        <v>48.622300000000003</v>
      </c>
      <c r="BQ32">
        <v>5.1463000000000001</v>
      </c>
      <c r="BR32">
        <v>29.6831</v>
      </c>
      <c r="BS32">
        <v>-275.30360000000002</v>
      </c>
      <c r="BT32">
        <v>23.221499999999999</v>
      </c>
      <c r="BU32">
        <v>41.252200000000002</v>
      </c>
      <c r="BW32">
        <v>33.694699999999997</v>
      </c>
      <c r="BX32">
        <v>6.0197000000000003</v>
      </c>
      <c r="BY32">
        <v>5.3623000000000003</v>
      </c>
      <c r="BZ32">
        <v>8.5846</v>
      </c>
      <c r="CA32">
        <v>8.2871000000000006</v>
      </c>
      <c r="CB32">
        <v>10.923400000000001</v>
      </c>
      <c r="CD32">
        <v>3.3405</v>
      </c>
      <c r="CE32">
        <v>21.2134</v>
      </c>
      <c r="CH32">
        <v>-21.3933</v>
      </c>
      <c r="CI32">
        <v>42.203800000000001</v>
      </c>
      <c r="CJ32">
        <v>12.4991</v>
      </c>
      <c r="CN32">
        <v>8.0256000000000007</v>
      </c>
      <c r="CO32">
        <v>16.889600000000002</v>
      </c>
      <c r="CP32">
        <v>-43.712600000000002</v>
      </c>
      <c r="CQ32">
        <v>-8.4899000000000004</v>
      </c>
      <c r="CR32">
        <v>33.851100000000002</v>
      </c>
      <c r="CS32">
        <v>19.084</v>
      </c>
      <c r="CU32">
        <v>6.0332999999999997</v>
      </c>
      <c r="CW32">
        <v>14.815300000000001</v>
      </c>
      <c r="CX32">
        <v>10.5214</v>
      </c>
      <c r="CY32">
        <v>10.1187</v>
      </c>
      <c r="CZ32">
        <v>10.8367</v>
      </c>
      <c r="DA32">
        <v>17.1417</v>
      </c>
    </row>
    <row r="33" spans="1:105" x14ac:dyDescent="0.25">
      <c r="A33" s="2">
        <v>39262</v>
      </c>
      <c r="B33">
        <v>23.1358</v>
      </c>
      <c r="C33">
        <v>10.8932</v>
      </c>
      <c r="D33">
        <v>14.524699999999999</v>
      </c>
      <c r="E33">
        <v>25.926300000000001</v>
      </c>
      <c r="F33">
        <v>8.9903999999999993</v>
      </c>
      <c r="G33">
        <v>16.001899999999999</v>
      </c>
      <c r="H33">
        <v>4.0194000000000001</v>
      </c>
      <c r="I33">
        <v>-300.26650000000001</v>
      </c>
      <c r="J33">
        <v>6.9048999999999996</v>
      </c>
      <c r="K33">
        <v>31.1447</v>
      </c>
      <c r="M33">
        <v>25.198799999999999</v>
      </c>
      <c r="N33">
        <v>16.497699999999998</v>
      </c>
      <c r="O33">
        <v>0.68269999999999997</v>
      </c>
      <c r="P33">
        <v>43.002499999999998</v>
      </c>
      <c r="Q33">
        <v>19.755099999999999</v>
      </c>
      <c r="R33">
        <v>17.554400000000001</v>
      </c>
      <c r="S33">
        <v>34.408299999999997</v>
      </c>
      <c r="T33">
        <v>23.991099999999999</v>
      </c>
      <c r="U33">
        <v>13.368</v>
      </c>
      <c r="V33">
        <v>14.4922</v>
      </c>
      <c r="W33">
        <v>20.9772</v>
      </c>
      <c r="X33">
        <v>20.1646</v>
      </c>
      <c r="Y33">
        <v>23.627299999999998</v>
      </c>
      <c r="Z33">
        <v>31.1447</v>
      </c>
      <c r="AA33">
        <v>5.7832999999999997</v>
      </c>
      <c r="AB33">
        <v>6.5975999999999999</v>
      </c>
      <c r="AC33">
        <v>14.491400000000001</v>
      </c>
      <c r="AD33">
        <v>32.535800000000002</v>
      </c>
      <c r="AE33">
        <v>7.9081999999999999</v>
      </c>
      <c r="AF33">
        <v>3.1076999999999999</v>
      </c>
      <c r="AG33">
        <v>30.008700000000001</v>
      </c>
      <c r="AH33">
        <v>40.692100000000003</v>
      </c>
      <c r="AI33">
        <v>19.396000000000001</v>
      </c>
      <c r="AJ33">
        <v>21.772200000000002</v>
      </c>
      <c r="AL33">
        <v>17.876899999999999</v>
      </c>
      <c r="AM33">
        <v>23.746200000000002</v>
      </c>
      <c r="AN33">
        <v>-28.608899999999998</v>
      </c>
      <c r="AO33">
        <v>10.960100000000001</v>
      </c>
      <c r="AP33">
        <v>23.055299999999999</v>
      </c>
      <c r="AQ33">
        <v>20.1678</v>
      </c>
      <c r="AR33">
        <v>17.896000000000001</v>
      </c>
      <c r="AS33">
        <v>2.7343999999999999</v>
      </c>
      <c r="AT33">
        <v>13.7775</v>
      </c>
      <c r="AU33">
        <v>-137.8869</v>
      </c>
      <c r="AV33">
        <v>22.376799999999999</v>
      </c>
      <c r="AX33">
        <v>23.665700000000001</v>
      </c>
      <c r="AY33">
        <v>26.297599999999999</v>
      </c>
      <c r="AZ33">
        <v>12.504099999999999</v>
      </c>
      <c r="BA33">
        <v>22.266999999999999</v>
      </c>
      <c r="BB33">
        <v>33.137</v>
      </c>
      <c r="BC33">
        <v>12.6807</v>
      </c>
      <c r="BE33">
        <v>12.110200000000001</v>
      </c>
      <c r="BF33">
        <v>22.033899999999999</v>
      </c>
      <c r="BG33">
        <v>5.7511000000000001</v>
      </c>
      <c r="BH33">
        <v>8.0832999999999995</v>
      </c>
      <c r="BI33">
        <v>18.519200000000001</v>
      </c>
      <c r="BK33">
        <v>6.5502000000000002</v>
      </c>
      <c r="BL33">
        <v>19.382300000000001</v>
      </c>
      <c r="BM33">
        <v>51.7941</v>
      </c>
      <c r="BO33">
        <v>29.231000000000002</v>
      </c>
      <c r="BP33">
        <v>47.443600000000004</v>
      </c>
      <c r="BQ33">
        <v>7.7885</v>
      </c>
      <c r="BR33">
        <v>25.094899999999999</v>
      </c>
      <c r="BS33">
        <v>-326.51060000000001</v>
      </c>
      <c r="BT33">
        <v>23.564299999999999</v>
      </c>
      <c r="BU33">
        <v>41.525399999999998</v>
      </c>
      <c r="BW33">
        <v>33.634399999999999</v>
      </c>
      <c r="BX33">
        <v>12.1111</v>
      </c>
      <c r="BY33">
        <v>5.8159999999999998</v>
      </c>
      <c r="BZ33">
        <v>9.3552</v>
      </c>
      <c r="CA33">
        <v>6.5372000000000003</v>
      </c>
      <c r="CB33">
        <v>10.9399</v>
      </c>
      <c r="CD33">
        <v>5.2548000000000004</v>
      </c>
      <c r="CE33">
        <v>21.8581</v>
      </c>
      <c r="CH33">
        <v>-11.2524</v>
      </c>
      <c r="CI33">
        <v>39.059699999999999</v>
      </c>
      <c r="CJ33">
        <v>12.681900000000001</v>
      </c>
      <c r="CN33">
        <v>8.9228000000000005</v>
      </c>
      <c r="CO33">
        <v>3.6753</v>
      </c>
      <c r="CP33">
        <v>-54.145499999999998</v>
      </c>
      <c r="CQ33">
        <v>-15.069599999999999</v>
      </c>
      <c r="CR33">
        <v>32.139299999999999</v>
      </c>
      <c r="CS33">
        <v>34.4255</v>
      </c>
      <c r="CU33">
        <v>5.4984000000000002</v>
      </c>
      <c r="CW33">
        <v>16.533200000000001</v>
      </c>
      <c r="CX33">
        <v>1.6680999999999999</v>
      </c>
      <c r="CY33">
        <v>3.5615999999999999</v>
      </c>
      <c r="CZ33">
        <v>9.6670999999999996</v>
      </c>
      <c r="DA33">
        <v>16.369599999999998</v>
      </c>
    </row>
    <row r="34" spans="1:105" x14ac:dyDescent="0.25">
      <c r="A34" s="2">
        <v>39171</v>
      </c>
      <c r="B34">
        <v>18.102599999999999</v>
      </c>
      <c r="C34">
        <v>10.110200000000001</v>
      </c>
      <c r="D34">
        <v>13.9529</v>
      </c>
      <c r="E34">
        <v>26.339400000000001</v>
      </c>
      <c r="F34">
        <v>1.6040999999999999</v>
      </c>
      <c r="G34">
        <v>12.862</v>
      </c>
      <c r="H34">
        <v>4.8093000000000004</v>
      </c>
      <c r="I34">
        <v>-551.29020000000003</v>
      </c>
      <c r="J34">
        <v>7.1134000000000004</v>
      </c>
      <c r="K34">
        <v>28.528400000000001</v>
      </c>
      <c r="M34">
        <v>24.7913</v>
      </c>
      <c r="N34">
        <v>19.769500000000001</v>
      </c>
      <c r="O34">
        <v>0.96819999999999995</v>
      </c>
      <c r="P34">
        <v>29.833200000000001</v>
      </c>
      <c r="Q34">
        <v>16.729800000000001</v>
      </c>
      <c r="R34">
        <v>18.163699999999999</v>
      </c>
      <c r="S34">
        <v>32.109299999999998</v>
      </c>
      <c r="T34">
        <v>24.907299999999999</v>
      </c>
      <c r="U34">
        <v>-10.5296</v>
      </c>
      <c r="V34">
        <v>10.3132</v>
      </c>
      <c r="W34">
        <v>20.108899999999998</v>
      </c>
      <c r="X34">
        <v>19.494700000000002</v>
      </c>
      <c r="Y34">
        <v>21.309899999999999</v>
      </c>
      <c r="Z34">
        <v>28.528400000000001</v>
      </c>
      <c r="AA34">
        <v>8.1560000000000006</v>
      </c>
      <c r="AB34">
        <v>9.5965000000000007</v>
      </c>
      <c r="AC34">
        <v>25.5228</v>
      </c>
      <c r="AD34">
        <v>28.105599999999999</v>
      </c>
      <c r="AE34">
        <v>8.8401999999999994</v>
      </c>
      <c r="AF34">
        <v>0.94699999999999995</v>
      </c>
      <c r="AG34">
        <v>24.194800000000001</v>
      </c>
      <c r="AH34">
        <v>37.971299999999999</v>
      </c>
      <c r="AI34">
        <v>18.690899999999999</v>
      </c>
      <c r="AJ34">
        <v>19.937100000000001</v>
      </c>
      <c r="AL34">
        <v>19.035299999999999</v>
      </c>
      <c r="AM34">
        <v>25.5031</v>
      </c>
      <c r="AN34">
        <v>8.1578999999999997</v>
      </c>
      <c r="AO34">
        <v>12.3805</v>
      </c>
      <c r="AP34">
        <v>25.1707</v>
      </c>
      <c r="AQ34">
        <v>19.044499999999999</v>
      </c>
      <c r="AR34">
        <v>14.415900000000001</v>
      </c>
      <c r="AS34">
        <v>2.3193000000000001</v>
      </c>
      <c r="AT34">
        <v>-10.6911</v>
      </c>
      <c r="AU34">
        <v>-213.1302</v>
      </c>
      <c r="AV34">
        <v>22.798000000000002</v>
      </c>
      <c r="AX34">
        <v>23.011299999999999</v>
      </c>
      <c r="AY34">
        <v>24.275700000000001</v>
      </c>
      <c r="AZ34">
        <v>9.9396000000000004</v>
      </c>
      <c r="BA34">
        <v>12.231199999999999</v>
      </c>
      <c r="BB34">
        <v>28.752400000000002</v>
      </c>
      <c r="BC34">
        <v>12.079499999999999</v>
      </c>
      <c r="BE34">
        <v>18.686800000000002</v>
      </c>
      <c r="BF34">
        <v>16.225200000000001</v>
      </c>
      <c r="BG34">
        <v>5.5956000000000001</v>
      </c>
      <c r="BH34">
        <v>8.4476999999999993</v>
      </c>
      <c r="BI34">
        <v>18.7044</v>
      </c>
      <c r="BK34">
        <v>5.6269999999999998</v>
      </c>
      <c r="BL34">
        <v>18.75</v>
      </c>
      <c r="BM34">
        <v>54.465899999999998</v>
      </c>
      <c r="BO34">
        <v>34.584800000000001</v>
      </c>
      <c r="BP34">
        <v>47.172499999999999</v>
      </c>
      <c r="BQ34">
        <v>5.6707000000000001</v>
      </c>
      <c r="BR34">
        <v>19.239899999999999</v>
      </c>
      <c r="BS34">
        <v>-121.4562</v>
      </c>
      <c r="BT34">
        <v>24.155000000000001</v>
      </c>
      <c r="BU34">
        <v>32.8065</v>
      </c>
      <c r="BW34">
        <v>33.6785</v>
      </c>
      <c r="BX34">
        <v>9.7496000000000009</v>
      </c>
      <c r="BY34">
        <v>7.7317999999999998</v>
      </c>
      <c r="BZ34">
        <v>9.5190999999999999</v>
      </c>
      <c r="CA34">
        <v>7.0293999999999999</v>
      </c>
      <c r="CB34">
        <v>9.4121000000000006</v>
      </c>
      <c r="CD34">
        <v>5.0632999999999999</v>
      </c>
      <c r="CE34">
        <v>17.8947</v>
      </c>
      <c r="CH34">
        <v>51.510100000000001</v>
      </c>
      <c r="CI34">
        <v>37.738199999999999</v>
      </c>
      <c r="CJ34">
        <v>12.589499999999999</v>
      </c>
      <c r="CN34">
        <v>8.5174000000000003</v>
      </c>
      <c r="CO34">
        <v>2.1941999999999999</v>
      </c>
      <c r="CP34">
        <v>-66.186499999999995</v>
      </c>
      <c r="CQ34">
        <v>-2.3826000000000001</v>
      </c>
      <c r="CR34">
        <v>26.79</v>
      </c>
      <c r="CS34">
        <v>32.894100000000002</v>
      </c>
      <c r="CU34">
        <v>6.3897000000000004</v>
      </c>
      <c r="CW34">
        <v>16.4542</v>
      </c>
      <c r="CX34">
        <v>-1.6539000000000001</v>
      </c>
      <c r="CY34">
        <v>9.4170999999999996</v>
      </c>
      <c r="CZ34">
        <v>8.8841000000000001</v>
      </c>
      <c r="DA34">
        <v>12.7986</v>
      </c>
    </row>
    <row r="35" spans="1:105" x14ac:dyDescent="0.25">
      <c r="A35" s="2">
        <v>39080</v>
      </c>
      <c r="B35">
        <v>25.499099999999999</v>
      </c>
      <c r="C35">
        <v>18.081399999999999</v>
      </c>
      <c r="D35">
        <v>14.2354</v>
      </c>
      <c r="E35">
        <v>26.6631</v>
      </c>
      <c r="F35">
        <v>7.6592000000000002</v>
      </c>
      <c r="G35">
        <v>11.3917</v>
      </c>
      <c r="H35">
        <v>4.9172000000000002</v>
      </c>
      <c r="I35">
        <v>-21748.404299999998</v>
      </c>
      <c r="J35">
        <v>6.7195999999999998</v>
      </c>
      <c r="K35">
        <v>33.330199999999998</v>
      </c>
      <c r="M35">
        <v>25.2637</v>
      </c>
      <c r="N35">
        <v>20.115500000000001</v>
      </c>
      <c r="O35">
        <v>3.4106000000000001</v>
      </c>
      <c r="P35">
        <v>45.763300000000001</v>
      </c>
      <c r="Q35">
        <v>15.760400000000001</v>
      </c>
      <c r="R35">
        <v>17.9893</v>
      </c>
      <c r="S35">
        <v>30.061499999999999</v>
      </c>
      <c r="T35">
        <v>26.459700000000002</v>
      </c>
      <c r="U35">
        <v>4.8356000000000003</v>
      </c>
      <c r="V35">
        <v>27.427800000000001</v>
      </c>
      <c r="W35">
        <v>22.572700000000001</v>
      </c>
      <c r="X35">
        <v>21.004300000000001</v>
      </c>
      <c r="Y35">
        <v>22.119499999999999</v>
      </c>
      <c r="Z35">
        <v>33.330199999999998</v>
      </c>
      <c r="AA35">
        <v>8.5434000000000001</v>
      </c>
      <c r="AB35">
        <v>3.3757999999999999</v>
      </c>
      <c r="AC35">
        <v>19.628699999999998</v>
      </c>
      <c r="AD35">
        <v>32.540900000000001</v>
      </c>
      <c r="AE35">
        <v>5.5740999999999996</v>
      </c>
      <c r="AF35">
        <v>1.7074</v>
      </c>
      <c r="AG35">
        <v>22.533899999999999</v>
      </c>
      <c r="AH35">
        <v>24.589300000000001</v>
      </c>
      <c r="AI35">
        <v>18.601700000000001</v>
      </c>
      <c r="AJ35">
        <v>24.065100000000001</v>
      </c>
      <c r="AL35">
        <v>17.068200000000001</v>
      </c>
      <c r="AM35">
        <v>12.0688</v>
      </c>
      <c r="AN35">
        <v>2.9333</v>
      </c>
      <c r="AO35">
        <v>12.508900000000001</v>
      </c>
      <c r="AP35">
        <v>8.7561999999999998</v>
      </c>
      <c r="AQ35">
        <v>15.8774</v>
      </c>
      <c r="AR35">
        <v>14.2263</v>
      </c>
      <c r="AS35">
        <v>2.4138999999999999</v>
      </c>
      <c r="AT35">
        <v>14.1691</v>
      </c>
      <c r="AU35">
        <v>-323.66129999999998</v>
      </c>
      <c r="AV35">
        <v>22.8675</v>
      </c>
      <c r="AX35">
        <v>24.586600000000001</v>
      </c>
      <c r="AY35">
        <v>23.986999999999998</v>
      </c>
      <c r="AZ35">
        <v>15.5337</v>
      </c>
      <c r="BA35">
        <v>18.735600000000002</v>
      </c>
      <c r="BB35">
        <v>21.717500000000001</v>
      </c>
      <c r="BC35">
        <v>13.231199999999999</v>
      </c>
      <c r="BE35">
        <v>19.59</v>
      </c>
      <c r="BF35">
        <v>23.197700000000001</v>
      </c>
      <c r="BG35">
        <v>5.6411999999999995</v>
      </c>
      <c r="BH35">
        <v>8.0215999999999994</v>
      </c>
      <c r="BI35">
        <v>18.125900000000001</v>
      </c>
      <c r="BK35">
        <v>7.0871000000000004</v>
      </c>
      <c r="BL35">
        <v>17.248899999999999</v>
      </c>
      <c r="BM35">
        <v>53.9602</v>
      </c>
      <c r="BO35">
        <v>35.556100000000001</v>
      </c>
      <c r="BP35">
        <v>48.5276</v>
      </c>
      <c r="BQ35">
        <v>6.2573999999999996</v>
      </c>
      <c r="BR35">
        <v>23.5596</v>
      </c>
      <c r="BS35">
        <v>-35.9741</v>
      </c>
      <c r="BT35">
        <v>27.880700000000001</v>
      </c>
      <c r="BU35">
        <v>35.645699999999998</v>
      </c>
      <c r="BW35">
        <v>28.529</v>
      </c>
      <c r="BX35">
        <v>8.8994</v>
      </c>
      <c r="BY35">
        <v>9.3290000000000006</v>
      </c>
      <c r="BZ35">
        <v>12.776199999999999</v>
      </c>
      <c r="CA35">
        <v>9.8887999999999998</v>
      </c>
      <c r="CB35">
        <v>12.0861</v>
      </c>
      <c r="CD35">
        <v>4.5728999999999997</v>
      </c>
      <c r="CE35">
        <v>18.235099999999999</v>
      </c>
      <c r="CH35">
        <v>28.786999999999999</v>
      </c>
      <c r="CI35">
        <v>49.744199999999999</v>
      </c>
      <c r="CJ35">
        <v>11.4679</v>
      </c>
      <c r="CN35">
        <v>6.9846000000000004</v>
      </c>
      <c r="CO35">
        <v>18.430399999999999</v>
      </c>
      <c r="CP35">
        <v>-122.51990000000001</v>
      </c>
      <c r="CQ35">
        <v>7.1894999999999998</v>
      </c>
      <c r="CR35">
        <v>37.499699999999997</v>
      </c>
      <c r="CS35">
        <v>28.6936</v>
      </c>
      <c r="CU35">
        <v>11.797700000000001</v>
      </c>
      <c r="CW35">
        <v>14.5844</v>
      </c>
      <c r="CX35">
        <v>16.975200000000001</v>
      </c>
      <c r="CY35">
        <v>9.9326000000000008</v>
      </c>
      <c r="CZ35">
        <v>3.9735</v>
      </c>
      <c r="DA35">
        <v>19.516100000000002</v>
      </c>
    </row>
    <row r="36" spans="1:105" x14ac:dyDescent="0.25">
      <c r="A36" s="2">
        <v>38989</v>
      </c>
      <c r="B36">
        <v>3.2084000000000001</v>
      </c>
      <c r="C36">
        <v>12.803699999999999</v>
      </c>
      <c r="D36">
        <v>15.2493</v>
      </c>
      <c r="E36">
        <v>26.0913</v>
      </c>
      <c r="F36">
        <v>5.2042000000000002</v>
      </c>
      <c r="G36">
        <v>11.443199999999999</v>
      </c>
      <c r="H36">
        <v>1.7339</v>
      </c>
      <c r="I36">
        <v>-12571.482900000001</v>
      </c>
      <c r="J36">
        <v>6.4848999999999997</v>
      </c>
      <c r="K36">
        <v>33.0867</v>
      </c>
      <c r="M36">
        <v>25.659800000000001</v>
      </c>
      <c r="N36">
        <v>16.935600000000001</v>
      </c>
      <c r="O36">
        <v>-0.48330000000000001</v>
      </c>
      <c r="P36">
        <v>27.683</v>
      </c>
      <c r="Q36">
        <v>14.3331</v>
      </c>
      <c r="R36">
        <v>18.214600000000001</v>
      </c>
      <c r="S36">
        <v>31.489699999999999</v>
      </c>
      <c r="T36">
        <v>26.157599999999999</v>
      </c>
      <c r="U36">
        <v>10.0814</v>
      </c>
      <c r="V36">
        <v>28.527100000000001</v>
      </c>
      <c r="W36">
        <v>21.088999999999999</v>
      </c>
      <c r="X36">
        <v>19.517499999999998</v>
      </c>
      <c r="Y36">
        <v>24.727499999999999</v>
      </c>
      <c r="Z36">
        <v>33.0867</v>
      </c>
      <c r="AA36">
        <v>7.8323</v>
      </c>
      <c r="AB36">
        <v>6.2705000000000002</v>
      </c>
      <c r="AC36">
        <v>16.7882</v>
      </c>
      <c r="AD36">
        <v>29.650200000000002</v>
      </c>
      <c r="AE36">
        <v>0.28639999999999999</v>
      </c>
      <c r="AF36">
        <v>-2.0941999999999998</v>
      </c>
      <c r="AG36">
        <v>23.872800000000002</v>
      </c>
      <c r="AH36">
        <v>40.4208</v>
      </c>
      <c r="AI36">
        <v>12.569800000000001</v>
      </c>
      <c r="AJ36">
        <v>15.0175</v>
      </c>
      <c r="AL36">
        <v>15.8726</v>
      </c>
      <c r="AM36">
        <v>24.467600000000001</v>
      </c>
      <c r="AO36">
        <v>13.0642</v>
      </c>
      <c r="AP36">
        <v>13.0739</v>
      </c>
      <c r="AQ36">
        <v>-4.2309000000000001</v>
      </c>
      <c r="AR36">
        <v>15.476699999999999</v>
      </c>
      <c r="AS36">
        <v>2.5259999999999998</v>
      </c>
      <c r="AU36">
        <v>-180.85640000000001</v>
      </c>
      <c r="AV36">
        <v>21.3994</v>
      </c>
      <c r="AX36">
        <v>25.294799999999999</v>
      </c>
      <c r="AY36">
        <v>25.267900000000001</v>
      </c>
      <c r="AZ36">
        <v>13.039099999999999</v>
      </c>
      <c r="BA36">
        <v>22.1995</v>
      </c>
      <c r="BB36">
        <v>22.170100000000001</v>
      </c>
      <c r="BC36">
        <v>12.7013</v>
      </c>
      <c r="BE36">
        <v>20.664300000000001</v>
      </c>
      <c r="BF36">
        <v>24.851900000000001</v>
      </c>
      <c r="BG36">
        <v>4.7504</v>
      </c>
      <c r="BH36">
        <v>8.2211999999999996</v>
      </c>
      <c r="BI36">
        <v>16.2606</v>
      </c>
      <c r="BK36">
        <v>5.0218999999999996</v>
      </c>
      <c r="BL36">
        <v>18.759699999999999</v>
      </c>
      <c r="BM36">
        <v>55.174300000000002</v>
      </c>
      <c r="BO36">
        <v>36.679099999999998</v>
      </c>
      <c r="BP36">
        <v>50.269399999999997</v>
      </c>
      <c r="BQ36">
        <v>6.07</v>
      </c>
      <c r="BR36">
        <v>23.701499999999999</v>
      </c>
      <c r="BS36">
        <v>-113.9297</v>
      </c>
      <c r="BT36">
        <v>20.205400000000001</v>
      </c>
      <c r="BU36">
        <v>40.076099999999997</v>
      </c>
      <c r="BW36">
        <v>34.067</v>
      </c>
      <c r="BX36">
        <v>8.4720999999999993</v>
      </c>
      <c r="BY36">
        <v>5.1862000000000004</v>
      </c>
      <c r="BZ36">
        <v>8.4393999999999991</v>
      </c>
      <c r="CA36">
        <v>8.4552999999999994</v>
      </c>
      <c r="CB36">
        <v>11.632099999999999</v>
      </c>
      <c r="CD36">
        <v>4.7521000000000004</v>
      </c>
      <c r="CE36">
        <v>19.940100000000001</v>
      </c>
      <c r="CH36">
        <v>-27.572900000000001</v>
      </c>
      <c r="CI36">
        <v>49.424599999999998</v>
      </c>
      <c r="CJ36">
        <v>12.5739</v>
      </c>
      <c r="CN36">
        <v>6.6108000000000002</v>
      </c>
      <c r="CO36">
        <v>17.998799999999999</v>
      </c>
      <c r="CP36">
        <v>-92.245400000000004</v>
      </c>
      <c r="CQ36">
        <v>3.8604000000000003</v>
      </c>
      <c r="CR36">
        <v>31.851199999999999</v>
      </c>
      <c r="CS36">
        <v>28.218800000000002</v>
      </c>
      <c r="CU36">
        <v>5.8545999999999996</v>
      </c>
      <c r="CW36">
        <v>14.3896</v>
      </c>
      <c r="CX36">
        <v>17.078700000000001</v>
      </c>
      <c r="CY36">
        <v>10.952299999999999</v>
      </c>
      <c r="CZ36">
        <v>7.4272999999999998</v>
      </c>
      <c r="DA36">
        <v>16.579699999999999</v>
      </c>
    </row>
    <row r="37" spans="1:105" x14ac:dyDescent="0.25">
      <c r="A37" s="2">
        <v>38898</v>
      </c>
      <c r="B37">
        <v>25.606300000000001</v>
      </c>
      <c r="C37">
        <v>14.569100000000001</v>
      </c>
      <c r="D37">
        <v>16.568000000000001</v>
      </c>
      <c r="E37">
        <v>25.6647</v>
      </c>
      <c r="F37">
        <v>9.6415000000000006</v>
      </c>
      <c r="G37">
        <v>14.1776</v>
      </c>
      <c r="H37">
        <v>2.1972999999999998</v>
      </c>
      <c r="I37">
        <v>-10189.970499999999</v>
      </c>
      <c r="J37">
        <v>6.1092000000000004</v>
      </c>
      <c r="K37">
        <v>34.626199999999997</v>
      </c>
      <c r="M37">
        <v>24.9374</v>
      </c>
      <c r="N37">
        <v>13.3849</v>
      </c>
      <c r="O37">
        <v>6.0102000000000002</v>
      </c>
      <c r="P37">
        <v>41.383800000000001</v>
      </c>
      <c r="Q37">
        <v>13.936500000000001</v>
      </c>
      <c r="R37">
        <v>18.012</v>
      </c>
      <c r="S37">
        <v>26.7927</v>
      </c>
      <c r="T37">
        <v>23.403600000000001</v>
      </c>
      <c r="U37">
        <v>6.1879</v>
      </c>
      <c r="V37">
        <v>15.689</v>
      </c>
      <c r="W37">
        <v>22.5259</v>
      </c>
      <c r="X37">
        <v>17.1815</v>
      </c>
      <c r="Y37">
        <v>25.777699999999999</v>
      </c>
      <c r="Z37">
        <v>34.626199999999997</v>
      </c>
      <c r="AA37">
        <v>8.5675000000000008</v>
      </c>
      <c r="AB37">
        <v>6.2172000000000001</v>
      </c>
      <c r="AC37">
        <v>10.9198</v>
      </c>
      <c r="AD37">
        <v>31.118099999999998</v>
      </c>
      <c r="AE37">
        <v>2.847</v>
      </c>
      <c r="AF37">
        <v>-4.6974</v>
      </c>
      <c r="AG37">
        <v>18.2774</v>
      </c>
      <c r="AH37">
        <v>39.789099999999998</v>
      </c>
      <c r="AI37">
        <v>12.9519</v>
      </c>
      <c r="AJ37">
        <v>22.709099999999999</v>
      </c>
      <c r="AL37">
        <v>19.029900000000001</v>
      </c>
      <c r="AM37">
        <v>12.931799999999999</v>
      </c>
      <c r="AO37">
        <v>12.7111</v>
      </c>
      <c r="AP37">
        <v>13.373900000000001</v>
      </c>
      <c r="AQ37">
        <v>1.2979000000000001</v>
      </c>
      <c r="AR37">
        <v>21.0625</v>
      </c>
      <c r="AS37">
        <v>2.5949</v>
      </c>
      <c r="AU37">
        <v>-125.9165</v>
      </c>
      <c r="AV37">
        <v>21.884900000000002</v>
      </c>
      <c r="AX37">
        <v>23.978400000000001</v>
      </c>
      <c r="AY37">
        <v>26.662099999999999</v>
      </c>
      <c r="AZ37">
        <v>13.6646</v>
      </c>
      <c r="BA37">
        <v>22.767700000000001</v>
      </c>
      <c r="BB37">
        <v>15.5101</v>
      </c>
      <c r="BC37">
        <v>12.0739</v>
      </c>
      <c r="BE37">
        <v>16.847200000000001</v>
      </c>
      <c r="BF37">
        <v>23.2972</v>
      </c>
      <c r="BG37">
        <v>4.3238000000000003</v>
      </c>
      <c r="BH37">
        <v>7.8634000000000004</v>
      </c>
      <c r="BI37">
        <v>18.549700000000001</v>
      </c>
      <c r="BK37">
        <v>6.4005999999999998</v>
      </c>
      <c r="BL37">
        <v>18.917100000000001</v>
      </c>
      <c r="BM37">
        <v>53.307200000000002</v>
      </c>
      <c r="BO37">
        <v>37.017299999999999</v>
      </c>
      <c r="BP37">
        <v>51.623899999999999</v>
      </c>
      <c r="BQ37">
        <v>3.2273999999999998</v>
      </c>
      <c r="BR37">
        <v>29.321300000000001</v>
      </c>
      <c r="BS37">
        <v>-265.0172</v>
      </c>
      <c r="BT37">
        <v>23.262799999999999</v>
      </c>
      <c r="BU37">
        <v>40.566899999999997</v>
      </c>
      <c r="BW37">
        <v>36.084099999999999</v>
      </c>
      <c r="BX37">
        <v>8.2426999999999992</v>
      </c>
      <c r="BY37">
        <v>5.6028000000000002</v>
      </c>
      <c r="BZ37">
        <v>9.6201000000000008</v>
      </c>
      <c r="CA37">
        <v>6.5004999999999997</v>
      </c>
      <c r="CB37">
        <v>12.428599999999999</v>
      </c>
      <c r="CD37">
        <v>6.2976999999999999</v>
      </c>
      <c r="CE37">
        <v>19.333300000000001</v>
      </c>
      <c r="CH37">
        <v>-17.7011</v>
      </c>
      <c r="CI37">
        <v>46.084499999999998</v>
      </c>
      <c r="CJ37">
        <v>13.2334</v>
      </c>
      <c r="CN37">
        <v>9.5875000000000004</v>
      </c>
      <c r="CO37">
        <v>5.2118000000000002</v>
      </c>
      <c r="CP37">
        <v>-153.56809999999999</v>
      </c>
      <c r="CQ37">
        <v>3.6120000000000001</v>
      </c>
      <c r="CR37">
        <v>30.2592</v>
      </c>
      <c r="CS37">
        <v>26.0717</v>
      </c>
      <c r="CU37">
        <v>5.4322999999999997</v>
      </c>
      <c r="CW37">
        <v>15.1135</v>
      </c>
      <c r="CX37">
        <v>17.8733</v>
      </c>
      <c r="CY37">
        <v>9.0905000000000005</v>
      </c>
      <c r="CZ37">
        <v>5.9013</v>
      </c>
      <c r="DA37">
        <v>17.9117</v>
      </c>
    </row>
    <row r="38" spans="1:105" x14ac:dyDescent="0.25">
      <c r="A38" s="2">
        <v>38807</v>
      </c>
      <c r="B38">
        <v>30.7483</v>
      </c>
      <c r="C38">
        <v>12.8401</v>
      </c>
      <c r="D38">
        <v>15.216100000000001</v>
      </c>
      <c r="E38">
        <v>25.315100000000001</v>
      </c>
      <c r="F38">
        <v>0.374</v>
      </c>
      <c r="G38">
        <v>15.1426</v>
      </c>
      <c r="H38">
        <v>4.6512000000000002</v>
      </c>
      <c r="I38">
        <v>-3722.9167000000002</v>
      </c>
      <c r="J38">
        <v>6.1658999999999997</v>
      </c>
      <c r="K38">
        <v>33.199300000000001</v>
      </c>
      <c r="M38">
        <v>23.777699999999999</v>
      </c>
      <c r="N38">
        <v>19.216999999999999</v>
      </c>
      <c r="O38">
        <v>8.6221999999999994</v>
      </c>
      <c r="P38">
        <v>32.878700000000002</v>
      </c>
      <c r="Q38">
        <v>14.888199999999999</v>
      </c>
      <c r="R38">
        <v>18.619900000000001</v>
      </c>
      <c r="S38">
        <v>28.160900000000002</v>
      </c>
      <c r="T38">
        <v>22.073799999999999</v>
      </c>
      <c r="U38">
        <v>-0.45219999999999999</v>
      </c>
      <c r="V38">
        <v>-1.859</v>
      </c>
      <c r="W38">
        <v>23.633600000000001</v>
      </c>
      <c r="X38">
        <v>19.431899999999999</v>
      </c>
      <c r="Y38">
        <v>21.535699999999999</v>
      </c>
      <c r="Z38">
        <v>33.199300000000001</v>
      </c>
      <c r="AA38">
        <v>8.9209999999999994</v>
      </c>
      <c r="AB38">
        <v>9.5779999999999994</v>
      </c>
      <c r="AC38">
        <v>25.2776</v>
      </c>
      <c r="AD38">
        <v>31.061</v>
      </c>
      <c r="AE38">
        <v>11.052899999999999</v>
      </c>
      <c r="AF38">
        <v>-4.3225999999999996</v>
      </c>
      <c r="AG38">
        <v>23.470199999999998</v>
      </c>
      <c r="AH38">
        <v>38.358699999999999</v>
      </c>
      <c r="AI38">
        <v>12.1358</v>
      </c>
      <c r="AJ38">
        <v>13.600899999999999</v>
      </c>
      <c r="AL38">
        <v>19.854399999999998</v>
      </c>
      <c r="AM38">
        <v>16.3432</v>
      </c>
      <c r="AO38">
        <v>12.604800000000001</v>
      </c>
      <c r="AP38">
        <v>6.4278000000000004</v>
      </c>
      <c r="AQ38">
        <v>6.8918999999999997</v>
      </c>
      <c r="AR38">
        <v>9.8978000000000002</v>
      </c>
      <c r="AS38">
        <v>2.6813000000000002</v>
      </c>
      <c r="AU38">
        <v>-118.9033</v>
      </c>
      <c r="AV38">
        <v>23.054600000000001</v>
      </c>
      <c r="AX38">
        <v>19.334800000000001</v>
      </c>
      <c r="AY38">
        <v>24.891999999999999</v>
      </c>
      <c r="AZ38">
        <v>10.6557</v>
      </c>
      <c r="BA38">
        <v>5.3132000000000001</v>
      </c>
      <c r="BB38">
        <v>16.649699999999999</v>
      </c>
      <c r="BC38">
        <v>9.9600000000000009</v>
      </c>
      <c r="BE38">
        <v>18.743300000000001</v>
      </c>
      <c r="BF38">
        <v>26.335799999999999</v>
      </c>
      <c r="BG38">
        <v>4.1285999999999996</v>
      </c>
      <c r="BH38">
        <v>8.3351000000000006</v>
      </c>
      <c r="BI38">
        <v>18.073399999999999</v>
      </c>
      <c r="BK38">
        <v>5.2435</v>
      </c>
      <c r="BL38">
        <v>19.7271</v>
      </c>
      <c r="BM38">
        <v>53.6389</v>
      </c>
      <c r="BO38">
        <v>38.1755</v>
      </c>
      <c r="BP38">
        <v>52.219200000000001</v>
      </c>
      <c r="BQ38">
        <v>7.0198999999999998</v>
      </c>
      <c r="BR38">
        <v>29.085699999999999</v>
      </c>
      <c r="BS38">
        <v>-133.00839999999999</v>
      </c>
      <c r="BT38">
        <v>23.512599999999999</v>
      </c>
      <c r="BU38">
        <v>38.037100000000002</v>
      </c>
      <c r="BW38">
        <v>35.986899999999999</v>
      </c>
      <c r="BX38">
        <v>7.5045999999999999</v>
      </c>
      <c r="BY38">
        <v>7.4069000000000003</v>
      </c>
      <c r="BZ38">
        <v>9.6461000000000006</v>
      </c>
      <c r="CA38">
        <v>6.7469999999999999</v>
      </c>
      <c r="CB38">
        <v>11.1435</v>
      </c>
      <c r="CD38">
        <v>6.274</v>
      </c>
      <c r="CE38">
        <v>26.2378</v>
      </c>
      <c r="CH38">
        <v>50.743600000000001</v>
      </c>
      <c r="CI38">
        <v>45.450299999999999</v>
      </c>
      <c r="CJ38">
        <v>12.1082</v>
      </c>
      <c r="CN38">
        <v>8.4375</v>
      </c>
      <c r="CO38">
        <v>-4.0324</v>
      </c>
      <c r="CP38">
        <v>-352.24610000000001</v>
      </c>
      <c r="CQ38">
        <v>15.281599999999999</v>
      </c>
      <c r="CR38">
        <v>19.8598</v>
      </c>
      <c r="CS38">
        <v>22.130400000000002</v>
      </c>
      <c r="CU38">
        <v>6.2347000000000001</v>
      </c>
      <c r="CW38">
        <v>16.311699999999998</v>
      </c>
      <c r="CX38">
        <v>15.647600000000001</v>
      </c>
      <c r="CY38">
        <v>14.607799999999999</v>
      </c>
      <c r="CZ38">
        <v>6.4879999999999995</v>
      </c>
      <c r="DA38">
        <v>18.836300000000001</v>
      </c>
    </row>
    <row r="39" spans="1:105" x14ac:dyDescent="0.25">
      <c r="A39" s="2">
        <v>38716</v>
      </c>
      <c r="B39">
        <v>29.84</v>
      </c>
      <c r="C39">
        <v>21.915299999999998</v>
      </c>
      <c r="D39">
        <v>15.5542</v>
      </c>
      <c r="E39">
        <v>26.531199999999998</v>
      </c>
      <c r="F39">
        <v>8.2696000000000005</v>
      </c>
      <c r="G39">
        <v>11.4453</v>
      </c>
      <c r="H39">
        <v>5.5425000000000004</v>
      </c>
      <c r="I39">
        <v>-16565.517199999998</v>
      </c>
      <c r="J39">
        <v>5.8491999999999997</v>
      </c>
      <c r="K39">
        <v>32.953800000000001</v>
      </c>
      <c r="M39">
        <v>26.116499999999998</v>
      </c>
      <c r="N39">
        <v>32.438000000000002</v>
      </c>
      <c r="O39">
        <v>11.1877</v>
      </c>
      <c r="P39">
        <v>35.669699999999999</v>
      </c>
      <c r="Q39">
        <v>17.4696</v>
      </c>
      <c r="R39">
        <v>19.8675</v>
      </c>
      <c r="S39">
        <v>28.121400000000001</v>
      </c>
      <c r="T39">
        <v>23.203399999999998</v>
      </c>
      <c r="U39">
        <v>2.9590999999999998</v>
      </c>
      <c r="V39">
        <v>6.9500000000000006E-2</v>
      </c>
      <c r="W39">
        <v>24.7256</v>
      </c>
      <c r="X39">
        <v>25.483599999999999</v>
      </c>
      <c r="Y39">
        <v>22.864000000000001</v>
      </c>
      <c r="Z39">
        <v>32.953800000000001</v>
      </c>
      <c r="AA39">
        <v>9.3367000000000004</v>
      </c>
      <c r="AB39">
        <v>2.1335999999999999</v>
      </c>
      <c r="AC39">
        <v>19.937000000000001</v>
      </c>
      <c r="AD39">
        <v>30.752700000000001</v>
      </c>
      <c r="AE39">
        <v>12.347799999999999</v>
      </c>
      <c r="AF39">
        <v>4.5438000000000001</v>
      </c>
      <c r="AG39">
        <v>22.725999999999999</v>
      </c>
      <c r="AH39">
        <v>33.69</v>
      </c>
      <c r="AI39">
        <v>13.0457</v>
      </c>
      <c r="AJ39">
        <v>23.898700000000002</v>
      </c>
      <c r="AL39">
        <v>17.944600000000001</v>
      </c>
      <c r="AM39">
        <v>15.377599999999999</v>
      </c>
      <c r="AO39">
        <v>11.967000000000001</v>
      </c>
      <c r="AP39">
        <v>-2.3355000000000001</v>
      </c>
      <c r="AQ39">
        <v>10.079800000000001</v>
      </c>
      <c r="AR39">
        <v>5.7515999999999998</v>
      </c>
      <c r="AS39">
        <v>3.0790000000000002</v>
      </c>
      <c r="AU39">
        <v>-169.46170000000001</v>
      </c>
      <c r="AV39">
        <v>23.312999999999999</v>
      </c>
      <c r="AX39">
        <v>27.014700000000001</v>
      </c>
      <c r="AY39">
        <v>19.314599999999999</v>
      </c>
      <c r="AZ39">
        <v>18.093</v>
      </c>
      <c r="BA39">
        <v>17.323699999999999</v>
      </c>
      <c r="BB39">
        <v>9.7141999999999999</v>
      </c>
      <c r="BC39">
        <v>14.234500000000001</v>
      </c>
      <c r="BE39">
        <v>21.57</v>
      </c>
      <c r="BF39">
        <v>15.1485</v>
      </c>
      <c r="BG39">
        <v>4.2102000000000004</v>
      </c>
      <c r="BH39">
        <v>7.6611000000000002</v>
      </c>
      <c r="BI39">
        <v>17.830500000000001</v>
      </c>
      <c r="BK39">
        <v>5.9324000000000003</v>
      </c>
      <c r="BL39">
        <v>18.419499999999999</v>
      </c>
      <c r="BM39">
        <v>59.420699999999997</v>
      </c>
      <c r="BO39">
        <v>40.593600000000002</v>
      </c>
      <c r="BP39">
        <v>51.296300000000002</v>
      </c>
      <c r="BQ39">
        <v>5.5856000000000003</v>
      </c>
      <c r="BR39">
        <v>30.394500000000001</v>
      </c>
      <c r="BS39">
        <v>-31.363299999999999</v>
      </c>
      <c r="BT39">
        <v>21.441700000000001</v>
      </c>
      <c r="BU39">
        <v>37.298000000000002</v>
      </c>
      <c r="BW39">
        <v>37.047699999999999</v>
      </c>
      <c r="BX39">
        <v>6.0697999999999999</v>
      </c>
      <c r="BY39">
        <v>8.1651000000000007</v>
      </c>
      <c r="BZ39">
        <v>13.4496</v>
      </c>
      <c r="CA39">
        <v>9.7327999999999992</v>
      </c>
      <c r="CB39">
        <v>16.1736</v>
      </c>
      <c r="CD39">
        <v>5.4661</v>
      </c>
      <c r="CE39">
        <v>26.6538</v>
      </c>
      <c r="CH39">
        <v>32.654299999999999</v>
      </c>
      <c r="CI39">
        <v>59.796399999999998</v>
      </c>
      <c r="CJ39">
        <v>12.278700000000001</v>
      </c>
      <c r="CN39">
        <v>8.0839999999999996</v>
      </c>
      <c r="CO39">
        <v>17.454599999999999</v>
      </c>
      <c r="CP39">
        <v>-371.70639999999997</v>
      </c>
      <c r="CQ39">
        <v>4.5822000000000003</v>
      </c>
      <c r="CR39">
        <v>12.375999999999999</v>
      </c>
      <c r="CS39">
        <v>16.802499999999998</v>
      </c>
      <c r="CU39">
        <v>12.646800000000001</v>
      </c>
      <c r="CW39">
        <v>13.8035</v>
      </c>
      <c r="CX39">
        <v>26.440100000000001</v>
      </c>
      <c r="CY39">
        <v>15.563700000000001</v>
      </c>
      <c r="CZ39">
        <v>6.5541999999999998</v>
      </c>
      <c r="DA39">
        <v>24.488199999999999</v>
      </c>
    </row>
    <row r="40" spans="1:105" x14ac:dyDescent="0.25">
      <c r="A40" s="2">
        <v>38625</v>
      </c>
      <c r="B40">
        <v>27.151900000000001</v>
      </c>
      <c r="C40">
        <v>20.306100000000001</v>
      </c>
      <c r="D40">
        <v>14.7698</v>
      </c>
      <c r="E40">
        <v>28.071000000000002</v>
      </c>
      <c r="F40">
        <v>6.0339</v>
      </c>
      <c r="G40">
        <v>13.7149</v>
      </c>
      <c r="H40">
        <v>2.9601999999999999</v>
      </c>
      <c r="I40">
        <v>-19633.774799999999</v>
      </c>
      <c r="J40">
        <v>5.7641</v>
      </c>
      <c r="K40">
        <v>34.372500000000002</v>
      </c>
      <c r="M40">
        <v>24.793900000000001</v>
      </c>
      <c r="N40">
        <v>31.415700000000001</v>
      </c>
      <c r="O40">
        <v>20.651</v>
      </c>
      <c r="P40">
        <v>39.342700000000001</v>
      </c>
      <c r="Q40">
        <v>14.351699999999999</v>
      </c>
      <c r="R40">
        <v>19.9634</v>
      </c>
      <c r="S40">
        <v>32.608899999999998</v>
      </c>
      <c r="T40">
        <v>27.874400000000001</v>
      </c>
      <c r="U40">
        <v>5.7542999999999997</v>
      </c>
      <c r="V40">
        <v>-7.8807</v>
      </c>
      <c r="W40">
        <v>22.985600000000002</v>
      </c>
      <c r="X40">
        <v>24.827999999999999</v>
      </c>
      <c r="Y40">
        <v>22.7913</v>
      </c>
      <c r="Z40">
        <v>34.372500000000002</v>
      </c>
      <c r="AA40">
        <v>6.7233999999999998</v>
      </c>
      <c r="AB40">
        <v>0.68130000000000002</v>
      </c>
      <c r="AC40">
        <v>17.281600000000001</v>
      </c>
      <c r="AD40">
        <v>33.882300000000001</v>
      </c>
      <c r="AE40">
        <v>12.883100000000001</v>
      </c>
      <c r="AF40">
        <v>0.40279999999999999</v>
      </c>
      <c r="AG40">
        <v>37.606000000000002</v>
      </c>
      <c r="AH40">
        <v>45.466099999999997</v>
      </c>
      <c r="AI40">
        <v>11.201700000000001</v>
      </c>
      <c r="AJ40">
        <v>24.9541</v>
      </c>
      <c r="AL40">
        <v>15.675800000000001</v>
      </c>
      <c r="AM40">
        <v>15.4855</v>
      </c>
      <c r="AO40">
        <v>12.632</v>
      </c>
      <c r="AP40">
        <v>6.8394000000000004</v>
      </c>
      <c r="AQ40">
        <v>7.5034999999999998</v>
      </c>
      <c r="AR40">
        <v>3.9062999999999999</v>
      </c>
      <c r="AS40">
        <v>2.5261</v>
      </c>
      <c r="AU40">
        <v>-212.3441</v>
      </c>
      <c r="AV40">
        <v>21.2911</v>
      </c>
      <c r="AX40">
        <v>29.894400000000001</v>
      </c>
      <c r="AY40">
        <v>20.460699999999999</v>
      </c>
      <c r="AZ40">
        <v>14.184799999999999</v>
      </c>
      <c r="BA40">
        <v>25.423500000000001</v>
      </c>
      <c r="BB40">
        <v>7.7355</v>
      </c>
      <c r="BC40">
        <v>12.164400000000001</v>
      </c>
      <c r="BE40">
        <v>17.508500000000002</v>
      </c>
      <c r="BG40">
        <v>4.1878000000000002</v>
      </c>
      <c r="BH40">
        <v>7.3998999999999997</v>
      </c>
      <c r="BI40">
        <v>16.276800000000001</v>
      </c>
      <c r="BK40">
        <v>5.6105</v>
      </c>
      <c r="BL40">
        <v>16.954499999999999</v>
      </c>
      <c r="BM40">
        <v>50.640300000000003</v>
      </c>
      <c r="BO40">
        <v>26.492899999999999</v>
      </c>
      <c r="BP40">
        <v>51.202500000000001</v>
      </c>
      <c r="BQ40">
        <v>3.9653999999999998</v>
      </c>
      <c r="BR40">
        <v>31.848600000000001</v>
      </c>
      <c r="BS40">
        <v>-113.0085</v>
      </c>
      <c r="BT40">
        <v>24.794799999999999</v>
      </c>
      <c r="BU40">
        <v>39.669600000000003</v>
      </c>
      <c r="BW40">
        <v>42.948700000000002</v>
      </c>
      <c r="BX40">
        <v>4.9741999999999997</v>
      </c>
      <c r="BY40">
        <v>4.7914000000000003</v>
      </c>
      <c r="BZ40">
        <v>10.067600000000001</v>
      </c>
      <c r="CA40">
        <v>8.3268000000000004</v>
      </c>
      <c r="CB40">
        <v>3.0646</v>
      </c>
      <c r="CD40">
        <v>1.9321000000000002</v>
      </c>
      <c r="CE40">
        <v>21.4346</v>
      </c>
      <c r="CH40">
        <v>-32.512799999999999</v>
      </c>
      <c r="CI40">
        <v>57.465200000000003</v>
      </c>
      <c r="CJ40">
        <v>12.448700000000001</v>
      </c>
      <c r="CN40">
        <v>10.394500000000001</v>
      </c>
      <c r="CO40">
        <v>18.533799999999999</v>
      </c>
      <c r="CP40">
        <v>-249.7628</v>
      </c>
      <c r="CQ40">
        <v>1.9081000000000001</v>
      </c>
      <c r="CR40">
        <v>8.3112999999999992</v>
      </c>
      <c r="CS40">
        <v>16.8339</v>
      </c>
      <c r="CU40">
        <v>6.5412999999999997</v>
      </c>
      <c r="CW40">
        <v>15.9979</v>
      </c>
      <c r="CX40">
        <v>26.892800000000001</v>
      </c>
      <c r="CY40">
        <v>16.5459</v>
      </c>
      <c r="CZ40">
        <v>2.8776000000000002</v>
      </c>
      <c r="DA40">
        <v>19.737200000000001</v>
      </c>
    </row>
    <row r="41" spans="1:105" x14ac:dyDescent="0.25">
      <c r="A41" s="2">
        <v>38533</v>
      </c>
      <c r="B41">
        <v>16.834900000000001</v>
      </c>
      <c r="C41">
        <v>20.858499999999999</v>
      </c>
      <c r="D41">
        <v>15.3588</v>
      </c>
      <c r="E41">
        <v>28.148599999999998</v>
      </c>
      <c r="F41">
        <v>9.1821000000000002</v>
      </c>
      <c r="G41">
        <v>15.9101</v>
      </c>
      <c r="H41">
        <v>5.9326999999999996</v>
      </c>
      <c r="I41">
        <v>-4228.2416000000003</v>
      </c>
      <c r="J41">
        <v>5.9161000000000001</v>
      </c>
      <c r="K41">
        <v>33.5246</v>
      </c>
      <c r="M41">
        <v>30.132200000000001</v>
      </c>
      <c r="N41">
        <v>28.6968</v>
      </c>
      <c r="O41">
        <v>16.599799999999998</v>
      </c>
      <c r="P41">
        <v>41.535800000000002</v>
      </c>
      <c r="Q41">
        <v>13.498799999999999</v>
      </c>
      <c r="R41">
        <v>20.0122</v>
      </c>
      <c r="S41">
        <v>34.512300000000003</v>
      </c>
      <c r="T41">
        <v>32.268799999999999</v>
      </c>
      <c r="U41">
        <v>4.4230999999999998</v>
      </c>
      <c r="V41">
        <v>-17.353400000000001</v>
      </c>
      <c r="W41">
        <v>25.841699999999999</v>
      </c>
      <c r="X41">
        <v>26.552599999999998</v>
      </c>
      <c r="Y41">
        <v>20.262499999999999</v>
      </c>
      <c r="Z41">
        <v>33.5246</v>
      </c>
      <c r="AA41">
        <v>3.8494000000000002</v>
      </c>
      <c r="AB41">
        <v>2.9708999999999999</v>
      </c>
      <c r="AC41">
        <v>17.974399999999999</v>
      </c>
      <c r="AD41">
        <v>33.675199999999997</v>
      </c>
      <c r="AE41">
        <v>12.941700000000001</v>
      </c>
      <c r="AF41">
        <v>-4.7713999999999999</v>
      </c>
      <c r="AG41">
        <v>37.694699999999997</v>
      </c>
      <c r="AH41">
        <v>42.307699999999997</v>
      </c>
      <c r="AI41">
        <v>12.1023</v>
      </c>
      <c r="AJ41">
        <v>24.256900000000002</v>
      </c>
      <c r="AL41">
        <v>15.916</v>
      </c>
      <c r="AM41">
        <v>15.9213</v>
      </c>
      <c r="AO41">
        <v>12.3896</v>
      </c>
      <c r="AP41">
        <v>11.7895</v>
      </c>
      <c r="AQ41">
        <v>-7.9588999999999999</v>
      </c>
      <c r="AR41">
        <v>9.0246999999999993</v>
      </c>
      <c r="AS41">
        <v>2.8378999999999999</v>
      </c>
      <c r="AU41">
        <v>-196.54769999999999</v>
      </c>
      <c r="AV41">
        <v>21.785499999999999</v>
      </c>
      <c r="AX41">
        <v>29.3018</v>
      </c>
      <c r="AY41">
        <v>18.548300000000001</v>
      </c>
      <c r="AZ41">
        <v>15.223599999999999</v>
      </c>
      <c r="BA41">
        <v>17.365400000000001</v>
      </c>
      <c r="BB41">
        <v>25.47</v>
      </c>
      <c r="BC41">
        <v>12.3132</v>
      </c>
      <c r="BE41">
        <v>10.8363</v>
      </c>
      <c r="BG41">
        <v>3.7622999999999998</v>
      </c>
      <c r="BH41">
        <v>6.3285999999999998</v>
      </c>
      <c r="BI41">
        <v>18.334299999999999</v>
      </c>
      <c r="BK41">
        <v>6.0716999999999999</v>
      </c>
      <c r="BL41">
        <v>18.791699999999999</v>
      </c>
      <c r="BM41">
        <v>55.880099999999999</v>
      </c>
      <c r="BO41">
        <v>19.825399999999998</v>
      </c>
      <c r="BP41">
        <v>55.3827</v>
      </c>
      <c r="BQ41">
        <v>-0.29570000000000002</v>
      </c>
      <c r="BR41">
        <v>29.6754</v>
      </c>
      <c r="BS41">
        <v>-124.8074</v>
      </c>
      <c r="BT41">
        <v>23.113</v>
      </c>
      <c r="BU41">
        <v>40.330399999999997</v>
      </c>
      <c r="BW41">
        <v>41.237099999999998</v>
      </c>
      <c r="BX41">
        <v>1.5407999999999999</v>
      </c>
      <c r="BY41">
        <v>5.8917999999999999</v>
      </c>
      <c r="BZ41">
        <v>11.3308</v>
      </c>
      <c r="CA41">
        <v>6.1582999999999997</v>
      </c>
      <c r="CB41">
        <v>35.130499999999998</v>
      </c>
      <c r="CD41">
        <v>5.7035</v>
      </c>
      <c r="CE41">
        <v>22.3125</v>
      </c>
      <c r="CH41">
        <v>-10.0007</v>
      </c>
      <c r="CI41">
        <v>55.9666</v>
      </c>
      <c r="CJ41">
        <v>13.071</v>
      </c>
      <c r="CN41">
        <v>10.2033</v>
      </c>
      <c r="CO41">
        <v>3.2164999999999999</v>
      </c>
      <c r="CP41">
        <v>-334.48669999999998</v>
      </c>
      <c r="CQ41">
        <v>-12.341100000000001</v>
      </c>
      <c r="CR41">
        <v>18.361899999999999</v>
      </c>
      <c r="CS41">
        <v>23.952400000000001</v>
      </c>
      <c r="CU41">
        <v>6.0575000000000001</v>
      </c>
      <c r="CW41">
        <v>15.635199999999999</v>
      </c>
      <c r="CX41">
        <v>20.595199999999998</v>
      </c>
      <c r="CY41">
        <v>13.8973</v>
      </c>
      <c r="CZ41">
        <v>3.3487</v>
      </c>
      <c r="DA41">
        <v>23.227399999999999</v>
      </c>
    </row>
    <row r="42" spans="1:105" x14ac:dyDescent="0.25">
      <c r="A42" s="2">
        <v>38442</v>
      </c>
      <c r="B42">
        <v>45.088299999999997</v>
      </c>
      <c r="C42">
        <v>21.0747</v>
      </c>
      <c r="D42">
        <v>14.778499999999999</v>
      </c>
      <c r="E42">
        <v>27.874199999999998</v>
      </c>
      <c r="F42">
        <v>0.46389999999999998</v>
      </c>
      <c r="G42">
        <v>14.339600000000001</v>
      </c>
      <c r="H42">
        <v>5.6782000000000004</v>
      </c>
      <c r="I42">
        <v>-15098.639499999999</v>
      </c>
      <c r="J42">
        <v>5.5799000000000003</v>
      </c>
      <c r="K42">
        <v>34.359000000000002</v>
      </c>
      <c r="M42">
        <v>29.3842</v>
      </c>
      <c r="N42">
        <v>32.139099999999999</v>
      </c>
      <c r="O42">
        <v>15.348800000000001</v>
      </c>
      <c r="P42">
        <v>29.416399999999999</v>
      </c>
      <c r="Q42">
        <v>13.4983</v>
      </c>
      <c r="R42">
        <v>20.468299999999999</v>
      </c>
      <c r="S42">
        <v>29.073499999999999</v>
      </c>
      <c r="T42">
        <v>34.887700000000002</v>
      </c>
      <c r="U42">
        <v>2.0699000000000001</v>
      </c>
      <c r="V42">
        <v>-9.1035000000000004</v>
      </c>
      <c r="W42">
        <v>25.799499999999998</v>
      </c>
      <c r="X42">
        <v>27.201499999999999</v>
      </c>
      <c r="Y42">
        <v>16.136199999999999</v>
      </c>
      <c r="Z42">
        <v>34.359000000000002</v>
      </c>
      <c r="AA42">
        <v>7.6856</v>
      </c>
      <c r="AB42">
        <v>2.6447000000000003</v>
      </c>
      <c r="AC42">
        <v>22.93</v>
      </c>
      <c r="AD42">
        <v>34.130099999999999</v>
      </c>
      <c r="AE42">
        <v>11.935</v>
      </c>
      <c r="AF42">
        <v>-7.1830999999999996</v>
      </c>
      <c r="AG42">
        <v>36.732500000000002</v>
      </c>
      <c r="AH42">
        <v>40.910699999999999</v>
      </c>
      <c r="AI42">
        <v>12.395899999999999</v>
      </c>
      <c r="AJ42">
        <v>25.518799999999999</v>
      </c>
      <c r="AL42">
        <v>18.721</v>
      </c>
      <c r="AM42">
        <v>28.5901</v>
      </c>
      <c r="AO42">
        <v>12.1798</v>
      </c>
      <c r="AP42">
        <v>10.8954</v>
      </c>
      <c r="AQ42">
        <v>-2415100</v>
      </c>
      <c r="AR42">
        <v>-1.0578000000000001</v>
      </c>
      <c r="AS42">
        <v>2.6602000000000001</v>
      </c>
      <c r="AU42">
        <v>-174.84110000000001</v>
      </c>
      <c r="AV42">
        <v>20.923400000000001</v>
      </c>
      <c r="AX42">
        <v>28.399799999999999</v>
      </c>
      <c r="AY42">
        <v>22.110499999999998</v>
      </c>
      <c r="AZ42">
        <v>12.1248</v>
      </c>
      <c r="BB42">
        <v>19.528300000000002</v>
      </c>
      <c r="BC42">
        <v>11.0595</v>
      </c>
      <c r="BE42">
        <v>3.7831999999999999</v>
      </c>
      <c r="BG42">
        <v>3.6032000000000002</v>
      </c>
      <c r="BH42">
        <v>6.1138000000000003</v>
      </c>
      <c r="BI42">
        <v>18.768799999999999</v>
      </c>
      <c r="BK42">
        <v>5.0106000000000002</v>
      </c>
      <c r="BL42">
        <v>19.321100000000001</v>
      </c>
      <c r="BM42">
        <v>51.678199999999997</v>
      </c>
      <c r="BO42">
        <v>34.648600000000002</v>
      </c>
      <c r="BP42">
        <v>57.083100000000002</v>
      </c>
      <c r="BQ42">
        <v>-3.1438999999999999</v>
      </c>
      <c r="BR42">
        <v>24.533300000000001</v>
      </c>
      <c r="BS42">
        <v>-141.52969999999999</v>
      </c>
      <c r="BT42">
        <v>22.186199999999999</v>
      </c>
      <c r="BU42">
        <v>37.683</v>
      </c>
      <c r="BW42">
        <v>41.904800000000002</v>
      </c>
      <c r="BX42">
        <v>6.2351999999999999</v>
      </c>
      <c r="BY42">
        <v>7.2855999999999996</v>
      </c>
      <c r="BZ42">
        <v>9.2830999999999992</v>
      </c>
      <c r="CA42">
        <v>5.9615999999999998</v>
      </c>
      <c r="CB42">
        <v>33.071199999999997</v>
      </c>
      <c r="CD42">
        <v>6.0932000000000004</v>
      </c>
      <c r="CE42">
        <v>21.261900000000001</v>
      </c>
      <c r="CH42">
        <v>51.047800000000002</v>
      </c>
      <c r="CI42">
        <v>55.497900000000001</v>
      </c>
      <c r="CJ42">
        <v>11.4922</v>
      </c>
      <c r="CN42">
        <v>9.1585000000000001</v>
      </c>
      <c r="CO42">
        <v>0.70599999999999996</v>
      </c>
      <c r="CP42">
        <v>-440.25130000000001</v>
      </c>
      <c r="CQ42">
        <v>9.6720000000000006</v>
      </c>
      <c r="CS42">
        <v>29.648499999999999</v>
      </c>
      <c r="CU42">
        <v>6.4176000000000002</v>
      </c>
      <c r="CW42">
        <v>14.7112</v>
      </c>
      <c r="CX42">
        <v>25.171900000000001</v>
      </c>
      <c r="CY42">
        <v>15.4986</v>
      </c>
      <c r="DA42">
        <v>21.616700000000002</v>
      </c>
    </row>
    <row r="43" spans="1:105" x14ac:dyDescent="0.25">
      <c r="A43" s="2">
        <v>38352</v>
      </c>
      <c r="B43">
        <v>48.219200000000001</v>
      </c>
      <c r="C43">
        <v>21.789100000000001</v>
      </c>
      <c r="D43">
        <v>15.1639</v>
      </c>
      <c r="E43">
        <v>27.598099999999999</v>
      </c>
      <c r="F43">
        <v>8.2217000000000002</v>
      </c>
      <c r="G43">
        <v>10.470599999999999</v>
      </c>
      <c r="H43">
        <v>6.6742999999999997</v>
      </c>
      <c r="I43">
        <v>-445.26159999999999</v>
      </c>
      <c r="J43">
        <v>5.1982999999999997</v>
      </c>
      <c r="K43">
        <v>35.237900000000003</v>
      </c>
      <c r="M43">
        <v>29.9406</v>
      </c>
      <c r="N43">
        <v>32.079599999999999</v>
      </c>
      <c r="O43">
        <v>14.3637</v>
      </c>
      <c r="P43">
        <v>34.604999999999997</v>
      </c>
      <c r="Q43">
        <v>10.089700000000001</v>
      </c>
      <c r="R43">
        <v>20.413699999999999</v>
      </c>
      <c r="S43">
        <v>21.4207</v>
      </c>
      <c r="T43">
        <v>32.525599999999997</v>
      </c>
      <c r="U43">
        <v>2.6326999999999998</v>
      </c>
      <c r="V43">
        <v>-1.6777</v>
      </c>
      <c r="W43">
        <v>24.121400000000001</v>
      </c>
      <c r="X43">
        <v>25.540199999999999</v>
      </c>
      <c r="Y43">
        <v>15.223599999999999</v>
      </c>
      <c r="Z43">
        <v>35.237900000000003</v>
      </c>
      <c r="AA43">
        <v>5.9272999999999998</v>
      </c>
      <c r="AB43">
        <v>-6.4173999999999998</v>
      </c>
      <c r="AC43">
        <v>19.6051</v>
      </c>
      <c r="AD43">
        <v>36.0961</v>
      </c>
      <c r="AE43">
        <v>7.9588999999999999</v>
      </c>
      <c r="AF43">
        <v>-6.1615000000000002</v>
      </c>
      <c r="AG43">
        <v>36.100299999999997</v>
      </c>
      <c r="AH43">
        <v>31.5916</v>
      </c>
      <c r="AI43">
        <v>11.5473</v>
      </c>
      <c r="AJ43">
        <v>25.258900000000001</v>
      </c>
      <c r="AL43">
        <v>16.1477</v>
      </c>
      <c r="AM43">
        <v>29.184000000000001</v>
      </c>
      <c r="AO43">
        <v>11.791600000000001</v>
      </c>
      <c r="AP43">
        <v>12.461399999999999</v>
      </c>
      <c r="AQ43">
        <v>-29816.949199999999</v>
      </c>
      <c r="AR43">
        <v>-6.4930000000000003</v>
      </c>
      <c r="AS43">
        <v>3.1118000000000001</v>
      </c>
      <c r="AU43">
        <v>-95.183300000000003</v>
      </c>
      <c r="AV43">
        <v>22.836400000000001</v>
      </c>
      <c r="AX43">
        <v>27.524000000000001</v>
      </c>
      <c r="AY43">
        <v>21.465499999999999</v>
      </c>
      <c r="AZ43">
        <v>19.3249</v>
      </c>
      <c r="BB43">
        <v>9.6928000000000001</v>
      </c>
      <c r="BC43">
        <v>14.7837</v>
      </c>
      <c r="BE43">
        <v>10.2745</v>
      </c>
      <c r="BG43">
        <v>3.4279000000000002</v>
      </c>
      <c r="BH43">
        <v>7.1215000000000002</v>
      </c>
      <c r="BI43">
        <v>16.866700000000002</v>
      </c>
      <c r="BK43">
        <v>5.4877000000000002</v>
      </c>
      <c r="BL43">
        <v>16.826499999999999</v>
      </c>
      <c r="BM43">
        <v>44.7254</v>
      </c>
      <c r="BO43">
        <v>27.347799999999999</v>
      </c>
      <c r="BP43">
        <v>54.972200000000001</v>
      </c>
      <c r="BQ43">
        <v>-10.587</v>
      </c>
      <c r="BR43">
        <v>23.664400000000001</v>
      </c>
      <c r="BS43">
        <v>-70.485799999999998</v>
      </c>
      <c r="BT43">
        <v>21.472100000000001</v>
      </c>
      <c r="BU43">
        <v>36.2119</v>
      </c>
      <c r="BW43">
        <v>42.014400000000002</v>
      </c>
      <c r="BX43">
        <v>3.4702000000000002</v>
      </c>
      <c r="BY43">
        <v>7.0244</v>
      </c>
      <c r="BZ43">
        <v>13.4846</v>
      </c>
      <c r="CA43">
        <v>9.7113999999999994</v>
      </c>
      <c r="CB43">
        <v>32.9803</v>
      </c>
      <c r="CD43">
        <v>5.6611000000000002</v>
      </c>
      <c r="CE43">
        <v>19.5075</v>
      </c>
      <c r="CH43">
        <v>34.301400000000001</v>
      </c>
      <c r="CI43">
        <v>55.733400000000003</v>
      </c>
      <c r="CJ43">
        <v>8.4324999999999992</v>
      </c>
      <c r="CN43">
        <v>9.6849000000000007</v>
      </c>
      <c r="CO43">
        <v>16.971399999999999</v>
      </c>
      <c r="CP43">
        <v>-1025.3956000000001</v>
      </c>
      <c r="CQ43">
        <v>13.758599999999999</v>
      </c>
      <c r="CS43">
        <v>29.3398</v>
      </c>
      <c r="CU43">
        <v>13.3896</v>
      </c>
      <c r="CW43">
        <v>14.5383</v>
      </c>
      <c r="CX43">
        <v>22.959</v>
      </c>
      <c r="CY43">
        <v>16.364699999999999</v>
      </c>
      <c r="DA43">
        <v>27.704699999999999</v>
      </c>
    </row>
    <row r="44" spans="1:105" x14ac:dyDescent="0.25">
      <c r="A44" s="2">
        <v>38260</v>
      </c>
      <c r="B44">
        <v>48.419200000000004</v>
      </c>
      <c r="C44">
        <v>18.981200000000001</v>
      </c>
      <c r="D44">
        <v>16.4162</v>
      </c>
      <c r="E44">
        <v>28.389099999999999</v>
      </c>
      <c r="F44">
        <v>2.8444000000000003</v>
      </c>
      <c r="G44">
        <v>10.4651</v>
      </c>
      <c r="H44">
        <v>5.5572999999999997</v>
      </c>
      <c r="I44">
        <v>-8448.2142999999996</v>
      </c>
      <c r="J44">
        <v>5.4290000000000003</v>
      </c>
      <c r="K44">
        <v>29.3552</v>
      </c>
      <c r="M44">
        <v>30.145700000000001</v>
      </c>
      <c r="N44">
        <v>28.013200000000001</v>
      </c>
      <c r="O44">
        <v>2.3010999999999999</v>
      </c>
      <c r="P44">
        <v>43.899099999999997</v>
      </c>
      <c r="Q44">
        <v>5.5777000000000001</v>
      </c>
      <c r="R44">
        <v>19.862400000000001</v>
      </c>
      <c r="S44">
        <v>24.222200000000001</v>
      </c>
      <c r="T44">
        <v>30.426200000000001</v>
      </c>
      <c r="U44">
        <v>4.0910000000000002</v>
      </c>
      <c r="V44">
        <v>-22.876000000000001</v>
      </c>
      <c r="W44">
        <v>19.616099999999999</v>
      </c>
      <c r="X44">
        <v>25.269300000000001</v>
      </c>
      <c r="Y44">
        <v>20.215399999999999</v>
      </c>
      <c r="Z44">
        <v>29.3552</v>
      </c>
      <c r="AA44">
        <v>3.7881999999999998</v>
      </c>
      <c r="AB44">
        <v>1.5396999999999998</v>
      </c>
      <c r="AC44">
        <v>17.165099999999999</v>
      </c>
      <c r="AD44">
        <v>39.829900000000002</v>
      </c>
      <c r="AE44">
        <v>3.7227000000000001</v>
      </c>
      <c r="AF44">
        <v>-10.8344</v>
      </c>
      <c r="AG44">
        <v>34.081099999999999</v>
      </c>
      <c r="AH44">
        <v>38.628799999999998</v>
      </c>
      <c r="AI44">
        <v>5.6596000000000002</v>
      </c>
      <c r="AJ44">
        <v>18.916699999999999</v>
      </c>
      <c r="AL44">
        <v>13.5817</v>
      </c>
      <c r="AM44">
        <v>30.257400000000001</v>
      </c>
      <c r="AO44">
        <v>11.985099999999999</v>
      </c>
      <c r="AP44">
        <v>10.905100000000001</v>
      </c>
      <c r="AQ44">
        <v>-7788.8888999999999</v>
      </c>
      <c r="AR44">
        <v>-2.9140999999999999</v>
      </c>
      <c r="AS44">
        <v>2.5967000000000002</v>
      </c>
      <c r="AU44">
        <v>-25.956399999999999</v>
      </c>
      <c r="AV44">
        <v>20.602399999999999</v>
      </c>
      <c r="AX44">
        <v>30.913599999999999</v>
      </c>
      <c r="AY44">
        <v>25.6129</v>
      </c>
      <c r="AZ44">
        <v>14.6326</v>
      </c>
      <c r="BB44">
        <v>18.131799999999998</v>
      </c>
      <c r="BC44">
        <v>11.4062</v>
      </c>
      <c r="BE44">
        <v>13.377000000000001</v>
      </c>
      <c r="BG44">
        <v>3.4399000000000002</v>
      </c>
      <c r="BH44">
        <v>7.5145999999999997</v>
      </c>
      <c r="BI44">
        <v>15.7845</v>
      </c>
      <c r="BK44">
        <v>5.3101000000000003</v>
      </c>
      <c r="BL44">
        <v>18.583400000000001</v>
      </c>
      <c r="BM44">
        <v>50.2074</v>
      </c>
      <c r="BO44">
        <v>-59.501600000000003</v>
      </c>
      <c r="BP44">
        <v>57.107100000000003</v>
      </c>
      <c r="BQ44">
        <v>-5.6380999999999997</v>
      </c>
      <c r="BR44">
        <v>18.854099999999999</v>
      </c>
      <c r="BS44">
        <v>-126.83759999999999</v>
      </c>
      <c r="BT44">
        <v>24.667899999999999</v>
      </c>
      <c r="BU44">
        <v>36.54</v>
      </c>
      <c r="BW44">
        <v>32.379199999999997</v>
      </c>
      <c r="BX44">
        <v>4.2968999999999999</v>
      </c>
      <c r="BY44">
        <v>5.8513999999999999</v>
      </c>
      <c r="BZ44">
        <v>9.0207999999999995</v>
      </c>
      <c r="CA44">
        <v>8.6607000000000003</v>
      </c>
      <c r="CB44">
        <v>31.381</v>
      </c>
      <c r="CD44">
        <v>5.4207999999999998</v>
      </c>
      <c r="CE44">
        <v>25.113</v>
      </c>
      <c r="CH44">
        <v>-30.742599999999999</v>
      </c>
      <c r="CI44">
        <v>53.333300000000001</v>
      </c>
      <c r="CJ44">
        <v>11.821899999999999</v>
      </c>
      <c r="CN44">
        <v>12.093</v>
      </c>
      <c r="CO44">
        <v>21.640999999999998</v>
      </c>
      <c r="CP44">
        <v>-874.85360000000003</v>
      </c>
      <c r="CQ44">
        <v>10.5449</v>
      </c>
      <c r="CU44">
        <v>7.4020999999999999</v>
      </c>
      <c r="CX44">
        <v>20.512899999999998</v>
      </c>
      <c r="CY44">
        <v>16.363800000000001</v>
      </c>
      <c r="DA44">
        <v>24.6953</v>
      </c>
    </row>
    <row r="45" spans="1:105" x14ac:dyDescent="0.25">
      <c r="A45" s="2">
        <v>38168</v>
      </c>
      <c r="B45">
        <v>43.054400000000001</v>
      </c>
      <c r="C45">
        <v>17.961600000000001</v>
      </c>
      <c r="D45">
        <v>16.351500000000001</v>
      </c>
      <c r="E45">
        <v>28.950700000000001</v>
      </c>
      <c r="F45">
        <v>9.4734999999999996</v>
      </c>
      <c r="G45">
        <v>10.3514</v>
      </c>
      <c r="H45">
        <v>5.7033000000000005</v>
      </c>
      <c r="J45">
        <v>4.8757999999999999</v>
      </c>
      <c r="K45">
        <v>26.3203</v>
      </c>
      <c r="M45">
        <v>30.391500000000001</v>
      </c>
      <c r="N45">
        <v>29.581299999999999</v>
      </c>
      <c r="O45">
        <v>20.5731</v>
      </c>
      <c r="P45">
        <v>38.023699999999998</v>
      </c>
      <c r="Q45">
        <v>0.83299999999999996</v>
      </c>
      <c r="R45">
        <v>20.033300000000001</v>
      </c>
      <c r="S45">
        <v>15.4594</v>
      </c>
      <c r="T45">
        <v>31.5077</v>
      </c>
      <c r="U45">
        <v>4.2206999999999999</v>
      </c>
      <c r="V45">
        <v>0</v>
      </c>
      <c r="W45">
        <v>15.6296</v>
      </c>
      <c r="X45">
        <v>24.863199999999999</v>
      </c>
      <c r="Y45">
        <v>18.389399999999998</v>
      </c>
      <c r="Z45">
        <v>26.3203</v>
      </c>
      <c r="AA45">
        <v>3.9797000000000002</v>
      </c>
      <c r="AB45">
        <v>12.988899999999999</v>
      </c>
      <c r="AC45">
        <v>15.669599999999999</v>
      </c>
      <c r="AD45">
        <v>33.855199999999996</v>
      </c>
      <c r="AE45">
        <v>7.4899999999999994E-2</v>
      </c>
      <c r="AF45">
        <v>-18.1569</v>
      </c>
      <c r="AG45">
        <v>34.755899999999997</v>
      </c>
      <c r="AH45">
        <v>38.945399999999999</v>
      </c>
      <c r="AI45">
        <v>3.9722</v>
      </c>
      <c r="AJ45">
        <v>18.978999999999999</v>
      </c>
      <c r="AL45">
        <v>13.456300000000001</v>
      </c>
      <c r="AM45">
        <v>26.990400000000001</v>
      </c>
      <c r="AO45">
        <v>12.43</v>
      </c>
      <c r="AP45">
        <v>9.1328999999999994</v>
      </c>
      <c r="AR45">
        <v>-1.0708</v>
      </c>
      <c r="AS45">
        <v>3.0914000000000001</v>
      </c>
      <c r="AU45">
        <v>-44.489400000000003</v>
      </c>
      <c r="AV45">
        <v>22.724599999999999</v>
      </c>
      <c r="AX45">
        <v>34.3887</v>
      </c>
      <c r="AY45">
        <v>27.4375</v>
      </c>
      <c r="AZ45">
        <v>14.844099999999999</v>
      </c>
      <c r="BB45">
        <v>10.5968</v>
      </c>
      <c r="BC45">
        <v>11.3429</v>
      </c>
      <c r="BE45">
        <v>8.4557000000000002</v>
      </c>
      <c r="BG45">
        <v>3.3548999999999998</v>
      </c>
      <c r="BH45">
        <v>7.2929000000000004</v>
      </c>
      <c r="BI45">
        <v>17.116599999999998</v>
      </c>
      <c r="BK45">
        <v>6.7237</v>
      </c>
      <c r="BL45">
        <v>17.6035</v>
      </c>
      <c r="BM45">
        <v>49.479900000000001</v>
      </c>
      <c r="BO45">
        <v>33.682099999999998</v>
      </c>
      <c r="BP45">
        <v>56.1248</v>
      </c>
      <c r="BQ45">
        <v>-2.0497999999999998</v>
      </c>
      <c r="BR45">
        <v>18.244599999999998</v>
      </c>
      <c r="BS45">
        <v>-217.8793</v>
      </c>
      <c r="BT45">
        <v>29.2608</v>
      </c>
      <c r="BU45">
        <v>37.297800000000002</v>
      </c>
      <c r="BW45">
        <v>46.389800000000001</v>
      </c>
      <c r="BX45">
        <v>4.9126000000000003</v>
      </c>
      <c r="BY45">
        <v>7.1212999999999997</v>
      </c>
      <c r="BZ45">
        <v>10.643000000000001</v>
      </c>
      <c r="CA45">
        <v>6.3552</v>
      </c>
      <c r="CB45">
        <v>30.609000000000002</v>
      </c>
      <c r="CD45">
        <v>5.9245999999999999</v>
      </c>
      <c r="CE45">
        <v>29.6294</v>
      </c>
      <c r="CH45">
        <v>-11.3649</v>
      </c>
      <c r="CI45">
        <v>51.684100000000001</v>
      </c>
      <c r="CJ45">
        <v>12.0793</v>
      </c>
      <c r="CN45">
        <v>10.760199999999999</v>
      </c>
      <c r="CO45">
        <v>5.375</v>
      </c>
      <c r="CP45">
        <v>-1005.1777</v>
      </c>
      <c r="CQ45">
        <v>9.76</v>
      </c>
      <c r="CU45">
        <v>6.9698000000000002</v>
      </c>
      <c r="CX45">
        <v>25.463699999999999</v>
      </c>
      <c r="CY45">
        <v>15.054399999999999</v>
      </c>
      <c r="DA45">
        <v>20.802900000000001</v>
      </c>
    </row>
    <row r="46" spans="1:105" x14ac:dyDescent="0.25">
      <c r="A46" s="2">
        <v>38077</v>
      </c>
      <c r="B46">
        <v>42.554400000000001</v>
      </c>
      <c r="C46">
        <v>17.439900000000002</v>
      </c>
      <c r="D46">
        <v>16.514900000000001</v>
      </c>
      <c r="E46">
        <v>29.608899999999998</v>
      </c>
      <c r="F46">
        <v>1.9588000000000001</v>
      </c>
      <c r="G46">
        <v>7.7329999999999997</v>
      </c>
      <c r="H46">
        <v>7.2163000000000004</v>
      </c>
      <c r="J46">
        <v>4.9832000000000001</v>
      </c>
      <c r="K46">
        <v>24.415199999999999</v>
      </c>
      <c r="M46">
        <v>27.686800000000002</v>
      </c>
      <c r="N46">
        <v>30.601900000000001</v>
      </c>
      <c r="O46">
        <v>18.846399999999999</v>
      </c>
      <c r="P46">
        <v>33.717199999999998</v>
      </c>
      <c r="Q46">
        <v>5.0602999999999998</v>
      </c>
      <c r="R46">
        <v>19.781400000000001</v>
      </c>
      <c r="S46">
        <v>14.3832</v>
      </c>
      <c r="T46">
        <v>32.823099999999997</v>
      </c>
      <c r="U46">
        <v>2.0876000000000001</v>
      </c>
      <c r="V46">
        <v>0</v>
      </c>
      <c r="W46">
        <v>13.646800000000001</v>
      </c>
      <c r="X46">
        <v>16.8917</v>
      </c>
      <c r="Y46">
        <v>16.144400000000001</v>
      </c>
      <c r="Z46">
        <v>24.415199999999999</v>
      </c>
      <c r="AA46">
        <v>6.5296000000000003</v>
      </c>
      <c r="AB46">
        <v>2.1749999999999998</v>
      </c>
      <c r="AC46">
        <v>22.043700000000001</v>
      </c>
      <c r="AD46">
        <v>31.3202</v>
      </c>
      <c r="AE46">
        <v>4.2507000000000001</v>
      </c>
      <c r="AF46">
        <v>-26.748999999999999</v>
      </c>
      <c r="AG46">
        <v>34.587699999999998</v>
      </c>
      <c r="AH46">
        <v>39.611600000000003</v>
      </c>
      <c r="AI46">
        <v>3.2477999999999998</v>
      </c>
      <c r="AJ46">
        <v>20.737200000000001</v>
      </c>
      <c r="AL46">
        <v>16.818000000000001</v>
      </c>
      <c r="AM46">
        <v>22.5139</v>
      </c>
      <c r="AO46">
        <v>10.8264</v>
      </c>
      <c r="AP46">
        <v>11.6471</v>
      </c>
      <c r="AR46">
        <v>-3.8585000000000003</v>
      </c>
      <c r="AS46">
        <v>2.7681</v>
      </c>
      <c r="AU46">
        <v>-72.676299999999998</v>
      </c>
      <c r="AV46">
        <v>23.752199999999998</v>
      </c>
      <c r="AX46">
        <v>30.714099999999998</v>
      </c>
      <c r="AY46">
        <v>25.520700000000001</v>
      </c>
      <c r="AZ46">
        <v>11.690899999999999</v>
      </c>
      <c r="BB46">
        <v>5.8088999999999995</v>
      </c>
      <c r="BC46">
        <v>10.2927</v>
      </c>
      <c r="BE46">
        <v>6.1452999999999998</v>
      </c>
      <c r="BG46">
        <v>3.4881000000000002</v>
      </c>
      <c r="BH46">
        <v>7.1060999999999996</v>
      </c>
      <c r="BI46">
        <v>18.060700000000001</v>
      </c>
      <c r="BK46">
        <v>5.2220000000000004</v>
      </c>
      <c r="BL46">
        <v>17.7514</v>
      </c>
      <c r="BM46">
        <v>46.7196</v>
      </c>
      <c r="BO46">
        <v>17.303699999999999</v>
      </c>
      <c r="BP46">
        <v>54.678600000000003</v>
      </c>
      <c r="BQ46">
        <v>-14.0604</v>
      </c>
      <c r="BR46">
        <v>11.6457</v>
      </c>
      <c r="BS46">
        <v>-198.3098</v>
      </c>
      <c r="BT46">
        <v>27.671900000000001</v>
      </c>
      <c r="BU46">
        <v>26.3172</v>
      </c>
      <c r="BW46">
        <v>47.429000000000002</v>
      </c>
      <c r="BX46">
        <v>6.7051999999999996</v>
      </c>
      <c r="BY46">
        <v>8.0492000000000008</v>
      </c>
      <c r="BZ46">
        <v>9.0096000000000007</v>
      </c>
      <c r="CA46">
        <v>5.8489000000000004</v>
      </c>
      <c r="CB46">
        <v>29.921900000000001</v>
      </c>
      <c r="CD46">
        <v>6.5526</v>
      </c>
      <c r="CE46">
        <v>30.4222</v>
      </c>
      <c r="CH46">
        <v>49.585599999999999</v>
      </c>
      <c r="CI46">
        <v>59.466500000000003</v>
      </c>
      <c r="CJ46">
        <v>10.8536</v>
      </c>
      <c r="CN46">
        <v>8.0591000000000008</v>
      </c>
      <c r="CO46">
        <v>1.6274999999999999</v>
      </c>
      <c r="CP46">
        <v>-1286.277</v>
      </c>
      <c r="CQ46">
        <v>-0.72650000000000003</v>
      </c>
      <c r="CU46">
        <v>8.2579999999999991</v>
      </c>
      <c r="CX46">
        <v>25.472000000000001</v>
      </c>
      <c r="CY46">
        <v>14.1523</v>
      </c>
      <c r="DA46">
        <v>10.350899999999999</v>
      </c>
    </row>
    <row r="47" spans="1:105" x14ac:dyDescent="0.25">
      <c r="K47">
        <v>22.5383</v>
      </c>
      <c r="O47">
        <v>18.849599999999999</v>
      </c>
      <c r="P47">
        <v>30.1022</v>
      </c>
      <c r="S47">
        <v>28.922000000000001</v>
      </c>
      <c r="T47">
        <v>17.941600000000001</v>
      </c>
      <c r="Z47">
        <v>22.5383</v>
      </c>
      <c r="AB47">
        <v>7.8334000000000001</v>
      </c>
      <c r="AG47">
        <v>7.3776999999999999</v>
      </c>
      <c r="AL47">
        <v>22.303599999999999</v>
      </c>
      <c r="AP47">
        <v>29.7498</v>
      </c>
      <c r="AS47">
        <v>3.0712000000000002</v>
      </c>
      <c r="AV47">
        <v>25.942</v>
      </c>
      <c r="AZ47">
        <v>12.5213</v>
      </c>
      <c r="BI47">
        <v>21.703499999999998</v>
      </c>
      <c r="BO47">
        <v>43.750300000000003</v>
      </c>
      <c r="BU47">
        <v>40.116999999999997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47"/>
  <sheetViews>
    <sheetView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375" x14ac:dyDescent="0.25">
      <c r="A1" t="s">
        <v>119</v>
      </c>
      <c r="B1" t="str">
        <f t="array" ref="B1:NK1">TRANSPOSE(Sheet1!A3:A376)</f>
        <v>TWOU UW Equity</v>
      </c>
      <c r="C1" t="str">
        <v>ACIW UW Equity</v>
      </c>
      <c r="D1" t="str">
        <v>ATVI UW Equity</v>
      </c>
      <c r="E1" t="str">
        <v>BIRT UW Equity</v>
      </c>
      <c r="F1" t="str">
        <v>ACXM UW Equity</v>
      </c>
      <c r="G1" t="str">
        <v>ADEP UW Equity</v>
      </c>
      <c r="H1" t="str">
        <v>ADBE UW Equity</v>
      </c>
      <c r="I1" t="str">
        <v>ADVS UW Equity</v>
      </c>
      <c r="J1" t="str">
        <v>AGYS UW Equity</v>
      </c>
      <c r="K1" t="str">
        <v>AFOP UW Equity</v>
      </c>
      <c r="L1" t="str">
        <v>MDRX UW Equity</v>
      </c>
      <c r="M1" t="str">
        <v>ALTR UW Equity</v>
      </c>
      <c r="N1" t="str">
        <v>AMBA UW Equity</v>
      </c>
      <c r="O1" t="str">
        <v>AMSWA UW Equity</v>
      </c>
      <c r="P1" t="str">
        <v>AMKR UW Equity</v>
      </c>
      <c r="Q1" t="str">
        <v>ASYS UW Equity</v>
      </c>
      <c r="R1" t="str">
        <v>ANAD UW Equity</v>
      </c>
      <c r="S1" t="str">
        <v>ADI UW Equity</v>
      </c>
      <c r="T1" t="str">
        <v>ANSS UW Equity</v>
      </c>
      <c r="U1" t="str">
        <v>ATNY UW Equity</v>
      </c>
      <c r="V1" t="str">
        <v>AAPL UW Equity</v>
      </c>
      <c r="W1" t="str">
        <v>AMAT UW Equity</v>
      </c>
      <c r="X1" t="str">
        <v>AMCC UW Equity</v>
      </c>
      <c r="Y1" t="str">
        <v>AAOI UW Equity</v>
      </c>
      <c r="Z1" t="str">
        <v>ARRS UW Equity</v>
      </c>
      <c r="AA1" t="str">
        <v>ARUN UW Equity</v>
      </c>
      <c r="AB1" t="str">
        <v>ASTI UW Equity</v>
      </c>
      <c r="AC1" t="str">
        <v>AZPN UW Equity</v>
      </c>
      <c r="AD1" t="str">
        <v>ATEA UW Equity</v>
      </c>
      <c r="AE1" t="str">
        <v>ALOT UW Equity</v>
      </c>
      <c r="AF1" t="str">
        <v>ASUR UW Equity</v>
      </c>
      <c r="AG1" t="str">
        <v>ATML UW Equity</v>
      </c>
      <c r="AH1" t="str">
        <v>ADNC UW Equity</v>
      </c>
      <c r="AI1" t="str">
        <v>ADAT UW Equity</v>
      </c>
      <c r="AJ1" t="str">
        <v>ABTL UW Equity</v>
      </c>
      <c r="AK1" t="str">
        <v>ADSK UW Equity</v>
      </c>
      <c r="AL1" t="str">
        <v>ADP UW Equity</v>
      </c>
      <c r="AM1" t="str">
        <v>AVNW UW Equity</v>
      </c>
      <c r="AN1" t="str">
        <v>AWRE UW Equity</v>
      </c>
      <c r="AO1" t="str">
        <v>ACLS UW Equity</v>
      </c>
      <c r="AP1" t="str">
        <v>AXTI UW Equity</v>
      </c>
      <c r="AQ1" t="str">
        <v>BBSI UW Equity</v>
      </c>
      <c r="AR1" t="str">
        <v>BV UW Equity</v>
      </c>
      <c r="AS1" t="str">
        <v>BNFT UW Equity</v>
      </c>
      <c r="AT1" t="str">
        <v>BBOX UW Equity</v>
      </c>
      <c r="AU1" t="str">
        <v>BLKB UW Equity</v>
      </c>
      <c r="AV1" t="str">
        <v>BCOR UW Equity</v>
      </c>
      <c r="AW1" t="str">
        <v>EPAY UW Equity</v>
      </c>
      <c r="AX1" t="str">
        <v>BLIN           UW Equity</v>
      </c>
      <c r="AY1" t="str">
        <v>BCOV UW Equity</v>
      </c>
      <c r="AZ1" t="str">
        <v>BRCM UW Equity</v>
      </c>
      <c r="BA1" t="str">
        <v>BSFT UW Equity</v>
      </c>
      <c r="BB1" t="str">
        <v>BVSN UW Equity</v>
      </c>
      <c r="BC1" t="str">
        <v>BRCD UW Equity</v>
      </c>
      <c r="BD1" t="str">
        <v>BRKS UW Equity</v>
      </c>
      <c r="BE1" t="str">
        <v>BTUI UW Equity</v>
      </c>
      <c r="BF1" t="str">
        <v>CA UW Equity</v>
      </c>
      <c r="BG1" t="str">
        <v>CCMP UW Equity</v>
      </c>
      <c r="BH1" t="str">
        <v>CDNS UW Equity</v>
      </c>
      <c r="BI1" t="str">
        <v>CAMP UW Equity</v>
      </c>
      <c r="BJ1" t="str">
        <v>CALD UW Equity</v>
      </c>
      <c r="BK1" t="str">
        <v>CAVM UW Equity</v>
      </c>
      <c r="BL1" t="str">
        <v>CERN UW Equity</v>
      </c>
      <c r="BM1" t="str">
        <v>CEVA UW Equity</v>
      </c>
      <c r="BN1" t="str">
        <v>CRUS UW Equity</v>
      </c>
      <c r="BO1" t="str">
        <v>CSCO UW Equity</v>
      </c>
      <c r="BP1" t="str">
        <v>CTXS UW Equity</v>
      </c>
      <c r="BQ1" t="str">
        <v>CCOI UW Equity</v>
      </c>
      <c r="BR1" t="str">
        <v>CTSH UW Equity</v>
      </c>
      <c r="BS1" t="str">
        <v>CLRX UW Equity</v>
      </c>
      <c r="BT1" t="str">
        <v>COMM UW Equity</v>
      </c>
      <c r="BU1" t="str">
        <v>CVLT UW Equity</v>
      </c>
      <c r="BV1" t="str">
        <v>CPSI UW Equity</v>
      </c>
      <c r="BW1" t="str">
        <v>CTG UW Equity</v>
      </c>
      <c r="BX1" t="str">
        <v>CPWR UW Equity</v>
      </c>
      <c r="BY1" t="str">
        <v>CMTL UW Equity</v>
      </c>
      <c r="BZ1" t="str">
        <v>CNQR UW Equity</v>
      </c>
      <c r="CA1" t="str">
        <v>CCUR UW Equity</v>
      </c>
      <c r="CB1" t="str">
        <v>CTCT UW Equity</v>
      </c>
      <c r="CC1" t="str">
        <v>CNVR UW Equity</v>
      </c>
      <c r="CD1" t="str">
        <v>CSOD UW Equity</v>
      </c>
      <c r="CE1" t="str">
        <v>COVS UW Equity</v>
      </c>
      <c r="CF1" t="str">
        <v>COVSV UW Equity</v>
      </c>
      <c r="CG1" t="str">
        <v>CRAY UW Equity</v>
      </c>
      <c r="CH1" t="str">
        <v>CREE UW Equity</v>
      </c>
      <c r="CI1" t="str">
        <v>CCRN UW Equity</v>
      </c>
      <c r="CJ1" t="str">
        <v>CRDS UW Equity</v>
      </c>
      <c r="CK1" t="str">
        <v>CSGS UW Equity</v>
      </c>
      <c r="CL1" t="str">
        <v>CSPI UW Equity</v>
      </c>
      <c r="CM1" t="str">
        <v>CVV UW Equity</v>
      </c>
      <c r="CN1" t="str">
        <v>CY UW Equity</v>
      </c>
      <c r="CO1" t="str">
        <v>DAEG UW Equity</v>
      </c>
      <c r="CP1" t="str">
        <v>DTLK UW Equity</v>
      </c>
      <c r="CQ1" t="str">
        <v>DRAM UW Equity</v>
      </c>
      <c r="CR1" t="str">
        <v>DWCH UW Equity</v>
      </c>
      <c r="CS1" t="str">
        <v>TRAK UW Equity</v>
      </c>
      <c r="CT1" t="str">
        <v>DGII UW Equity</v>
      </c>
      <c r="CU1" t="str">
        <v>DMRC UW Equity</v>
      </c>
      <c r="CV1" t="str">
        <v>DGLY UW Equity</v>
      </c>
      <c r="CW1" t="str">
        <v>DRIV UW Equity</v>
      </c>
      <c r="CX1" t="str">
        <v>DIOD UW Equity</v>
      </c>
      <c r="CY1" t="str">
        <v>DLHC UW Equity</v>
      </c>
      <c r="CZ1" t="str">
        <v>HILL UW Equity</v>
      </c>
      <c r="DA1" t="str">
        <v>DSPG UW Equity</v>
      </c>
      <c r="DB1" t="str">
        <v>EOPN UW Equity</v>
      </c>
      <c r="DC1" t="str">
        <v>ELNK UW Equity</v>
      </c>
      <c r="DD1" t="str">
        <v>EBIX UW Equity</v>
      </c>
      <c r="DE1" t="str">
        <v>ELON UW Equity</v>
      </c>
      <c r="DF1" t="str">
        <v>SATS UW Equity</v>
      </c>
      <c r="DG1" t="str">
        <v>EDGW UW Equity</v>
      </c>
      <c r="DH1" t="str">
        <v>EGAN UW Equity</v>
      </c>
      <c r="DI1" t="str">
        <v>ELRC UW Equity</v>
      </c>
      <c r="DJ1" t="str">
        <v>EA UW Equity</v>
      </c>
      <c r="DK1" t="str">
        <v>EFII UW Equity</v>
      </c>
      <c r="DL1" t="str">
        <v>EMKR UW Equity</v>
      </c>
      <c r="DM1" t="str">
        <v>EIGI UW Equity</v>
      </c>
      <c r="DN1" t="str">
        <v>WATT UW Equity</v>
      </c>
      <c r="DO1" t="str">
        <v>ERII UW Equity</v>
      </c>
      <c r="DP1" t="str">
        <v>ENOC UW Equity</v>
      </c>
      <c r="DQ1" t="str">
        <v>ENPH UW Equity</v>
      </c>
      <c r="DR1" t="str">
        <v>ENTR UW Equity</v>
      </c>
      <c r="DS1" t="str">
        <v>EPIQ UW Equity</v>
      </c>
      <c r="DT1" t="str">
        <v>PLUS UW Equity</v>
      </c>
      <c r="DU1" t="str">
        <v>EVOL UW Equity</v>
      </c>
      <c r="DV1" t="str">
        <v>EXA UW Equity</v>
      </c>
      <c r="DW1" t="str">
        <v>EXTR UW Equity</v>
      </c>
      <c r="DX1" t="str">
        <v>FFIV UW Equity</v>
      </c>
      <c r="DY1" t="str">
        <v>FB UW Equity</v>
      </c>
      <c r="DZ1" t="str">
        <v>FCS UW Equity</v>
      </c>
      <c r="EA1" t="str">
        <v>FALC UW Equity</v>
      </c>
      <c r="EB1" t="str">
        <v>FNSR UW Equity</v>
      </c>
      <c r="EC1" t="str">
        <v>FEYE UW Equity</v>
      </c>
      <c r="ED1" t="str">
        <v>FSLR UW Equity</v>
      </c>
      <c r="EE1" t="str">
        <v>FISV UW Equity</v>
      </c>
      <c r="EF1" t="str">
        <v>FIVN UW Equity</v>
      </c>
      <c r="EG1" t="str">
        <v>FORM UW Equity</v>
      </c>
      <c r="EH1" t="str">
        <v>FTNT UW Equity</v>
      </c>
      <c r="EI1" t="str">
        <v>GLUU UW Equity</v>
      </c>
      <c r="EJ1" t="str">
        <v>GOOG UW Equity</v>
      </c>
      <c r="EK1" t="str">
        <v>GOOGL UW Equity</v>
      </c>
      <c r="EL1" t="str">
        <v>GRPN UW Equity</v>
      </c>
      <c r="EM1" t="str">
        <v>GSIT UW Equity</v>
      </c>
      <c r="EN1" t="str">
        <v>GUID UW Equity</v>
      </c>
      <c r="EO1" t="str">
        <v>HLIT UW Equity</v>
      </c>
      <c r="EP1" t="str">
        <v>HSTM UW Equity</v>
      </c>
      <c r="EQ1" t="str">
        <v>HSII UW Equity</v>
      </c>
      <c r="ER1" t="str">
        <v>AWAY UW Equity</v>
      </c>
      <c r="ES1" t="str">
        <v>HSON UW Equity</v>
      </c>
      <c r="ET1" t="str">
        <v>INVE UW Equity</v>
      </c>
      <c r="EU1" t="str">
        <v>IGTE UW Equity</v>
      </c>
      <c r="EV1" t="str">
        <v>IMMR UW Equity</v>
      </c>
      <c r="EW1" t="str">
        <v>SAAS UW Equity</v>
      </c>
      <c r="EX1" t="str">
        <v>INFA UW Equity</v>
      </c>
      <c r="EY1" t="str">
        <v>INOD UW Equity</v>
      </c>
      <c r="EZ1" t="str">
        <v>ISSC UW Equity</v>
      </c>
      <c r="FA1" t="str">
        <v>IDTI UW Equity</v>
      </c>
      <c r="FB1" t="str">
        <v>ISSI UW Equity</v>
      </c>
      <c r="FC1" t="str">
        <v>INTC UW Equity</v>
      </c>
      <c r="FD1" t="str">
        <v>ININ UW Equity</v>
      </c>
      <c r="FE1" t="str">
        <v>IMI UW Equity</v>
      </c>
      <c r="FF1" t="str">
        <v>INAP UW Equity</v>
      </c>
      <c r="FG1" t="str">
        <v>INPH UW Equity</v>
      </c>
      <c r="FH1" t="str">
        <v>INTX UW Equity</v>
      </c>
      <c r="FI1" t="str">
        <v>ISIL UW Equity</v>
      </c>
      <c r="FJ1" t="str">
        <v>IVAC UW Equity</v>
      </c>
      <c r="FK1" t="str">
        <v>INTU UW Equity</v>
      </c>
      <c r="FL1" t="str">
        <v>IPAS UW Equity</v>
      </c>
      <c r="FM1" t="str">
        <v>IPGP UW Equity</v>
      </c>
      <c r="FN1" t="str">
        <v>IXYS UW Equity</v>
      </c>
      <c r="FO1" t="str">
        <v>JCOM UW Equity</v>
      </c>
      <c r="FP1" t="str">
        <v>JKHY UW Equity</v>
      </c>
      <c r="FQ1" t="str">
        <v>JDSU UW Equity</v>
      </c>
      <c r="FR1" t="str">
        <v>JIVE UW Equity</v>
      </c>
      <c r="FS1" t="str">
        <v>KELYA UW Equity</v>
      </c>
      <c r="FT1" t="str">
        <v>KELYB UW Equity</v>
      </c>
      <c r="FU1" t="str">
        <v>KTEC UW Equity</v>
      </c>
      <c r="FV1" t="str">
        <v>KTCC UW Equity</v>
      </c>
      <c r="FW1" t="str">
        <v>KFRC UW Equity</v>
      </c>
      <c r="FX1" t="str">
        <v>KBALB UW Equity</v>
      </c>
      <c r="FY1" t="str">
        <v>KBALV UW Equity</v>
      </c>
      <c r="FZ1" t="str">
        <v>KFX UW Equity</v>
      </c>
      <c r="GA1" t="str">
        <v>KOPN UW Equity</v>
      </c>
      <c r="GB1" t="str">
        <v>KVHI UW Equity</v>
      </c>
      <c r="GC1" t="str">
        <v>LRCX UW Equity</v>
      </c>
      <c r="GD1" t="str">
        <v>LTRX UW Equity</v>
      </c>
      <c r="GE1" t="str">
        <v>LSCC UW Equity</v>
      </c>
      <c r="GF1" t="str">
        <v>LPTH UW Equity</v>
      </c>
      <c r="GG1" t="str">
        <v>LECO UW Equity</v>
      </c>
      <c r="GH1" t="str">
        <v>LLTC UW Equity</v>
      </c>
      <c r="GI1" t="str">
        <v>LIQD UW Equity</v>
      </c>
      <c r="GJ1" t="str">
        <v>LIVE UW Equity</v>
      </c>
      <c r="GK1" t="str">
        <v>LPSN UW Equity</v>
      </c>
      <c r="GL1" t="str">
        <v>LOGI UW Equity</v>
      </c>
      <c r="GM1" t="str">
        <v>LOGM UW Equity</v>
      </c>
      <c r="GN1" t="str">
        <v>LOOK UW Equity</v>
      </c>
      <c r="GO1" t="str">
        <v>LORL UW Equity</v>
      </c>
      <c r="GP1" t="str">
        <v>MTSI UW Equity</v>
      </c>
      <c r="GQ1" t="str">
        <v>MNGA UW Equity</v>
      </c>
      <c r="GR1" t="str">
        <v>COOL UW Equity</v>
      </c>
      <c r="GS1" t="str">
        <v>MANH UW Equity</v>
      </c>
      <c r="GT1" t="str">
        <v>MNTX UW Equity</v>
      </c>
      <c r="GU1" t="str">
        <v>MKTO UW Equity</v>
      </c>
      <c r="GV1" t="str">
        <v>MTSN UW Equity</v>
      </c>
      <c r="GW1" t="str">
        <v>MXIM UW Equity</v>
      </c>
      <c r="GX1" t="str">
        <v>MGRC UW Equity</v>
      </c>
      <c r="GY1" t="str">
        <v>MDAS UW Equity</v>
      </c>
      <c r="GZ1" t="str">
        <v>MTBC UW Equity</v>
      </c>
      <c r="HA1" t="str">
        <v>MDSO UW Equity</v>
      </c>
      <c r="HB1" t="str">
        <v>MLNX UW Equity</v>
      </c>
      <c r="HC1" t="str">
        <v>MENT UW Equity</v>
      </c>
      <c r="HD1" t="str">
        <v>MRGE UW Equity</v>
      </c>
      <c r="HE1" t="str">
        <v>MERU UW Equity</v>
      </c>
      <c r="HF1" t="str">
        <v>MCRL UW Equity</v>
      </c>
      <c r="HG1" t="str">
        <v>MCHP UW Equity</v>
      </c>
      <c r="HH1" t="str">
        <v>MU UW Equity</v>
      </c>
      <c r="HI1" t="str">
        <v>MSCC UW Equity</v>
      </c>
      <c r="HJ1" t="str">
        <v>MSFT UW Equity</v>
      </c>
      <c r="HK1" t="str">
        <v>MSTR UW Equity</v>
      </c>
      <c r="HL1" t="str">
        <v>MIND UW Equity</v>
      </c>
      <c r="HM1" t="str">
        <v>MITK UW Equity</v>
      </c>
      <c r="HN1" t="str">
        <v>MOBL UW Equity</v>
      </c>
      <c r="HO1" t="str">
        <v>MPWR UW Equity</v>
      </c>
      <c r="HP1" t="str">
        <v>TYPE UW Equity</v>
      </c>
      <c r="HQ1" t="str">
        <v>MOSY UW Equity</v>
      </c>
      <c r="HR1" t="str">
        <v>MRVC UW Equity</v>
      </c>
      <c r="HS1" t="str">
        <v>MFLX UW Equity</v>
      </c>
      <c r="HT1" t="str">
        <v>NATI UW Equity</v>
      </c>
      <c r="HU1" t="str">
        <v>NCIT UW Equity</v>
      </c>
      <c r="HV1" t="str">
        <v>NETE UW Equity</v>
      </c>
      <c r="HW1" t="str">
        <v>NTAP UW Equity</v>
      </c>
      <c r="HX1" t="str">
        <v>NLST UW Equity</v>
      </c>
      <c r="HY1" t="str">
        <v>NTCT UW Equity</v>
      </c>
      <c r="HZ1" t="str">
        <v>NTWK UW Equity</v>
      </c>
      <c r="IA1" t="str">
        <v>NUAN UW Equity</v>
      </c>
      <c r="IB1" t="str">
        <v>NVEC UW Equity</v>
      </c>
      <c r="IC1" t="str">
        <v>NVDA UW Equity</v>
      </c>
      <c r="ID1" t="str">
        <v>OCLR UW Equity</v>
      </c>
      <c r="IE1" t="str">
        <v>OMCL UW Equity</v>
      </c>
      <c r="IF1" t="str">
        <v>OVTI UW Equity</v>
      </c>
      <c r="IG1" t="str">
        <v>ONNN UW Equity</v>
      </c>
      <c r="IH1" t="str">
        <v>OSIS UW Equity</v>
      </c>
      <c r="II1" t="str">
        <v>OVRL UW Equity</v>
      </c>
      <c r="IJ1" t="str">
        <v>PFIN UW Equity</v>
      </c>
      <c r="IK1" t="str">
        <v>PCYG UW Equity</v>
      </c>
      <c r="IL1" t="str">
        <v>PRKR UW Equity</v>
      </c>
      <c r="IM1" t="str">
        <v>PCTY UW Equity</v>
      </c>
      <c r="IN1" t="str">
        <v>PCTI UW Equity</v>
      </c>
      <c r="IO1" t="str">
        <v>PDFS UW Equity</v>
      </c>
      <c r="IP1" t="str">
        <v>PRLS UW Equity</v>
      </c>
      <c r="IQ1" t="str">
        <v>PEGA UW Equity</v>
      </c>
      <c r="IR1" t="str">
        <v>PSMI UW Equity</v>
      </c>
      <c r="IS1" t="str">
        <v>PRFT UW Equity</v>
      </c>
      <c r="IT1" t="str">
        <v>PSEM UW Equity</v>
      </c>
      <c r="IU1" t="str">
        <v>PLAB UW Equity</v>
      </c>
      <c r="IV1" t="str">
        <v>PXLW UW Equity</v>
      </c>
      <c r="IW1" t="str">
        <v>PLXS UW Equity</v>
      </c>
      <c r="IX1" t="str">
        <v>PMCS UW Equity</v>
      </c>
      <c r="IY1" t="str">
        <v>POWI UW Equity</v>
      </c>
      <c r="IZ1" t="str">
        <v>PKT UW Equity</v>
      </c>
      <c r="JA1" t="str">
        <v>IPDN UW Equity</v>
      </c>
      <c r="JB1" t="str">
        <v>PRGS UW Equity</v>
      </c>
      <c r="JC1" t="str">
        <v>PFPT UW Equity</v>
      </c>
      <c r="JD1" t="str">
        <v>PTC UW Equity</v>
      </c>
      <c r="JE1" t="str">
        <v>QADA UW Equity</v>
      </c>
      <c r="JF1" t="str">
        <v>QADB UW Equity</v>
      </c>
      <c r="JG1" t="str">
        <v>QLIK UW Equity</v>
      </c>
      <c r="JH1" t="str">
        <v>QLGC UW Equity</v>
      </c>
      <c r="JI1" t="str">
        <v>QCOM UW Equity</v>
      </c>
      <c r="JJ1" t="str">
        <v>QSII UW Equity</v>
      </c>
      <c r="JK1" t="str">
        <v>QBAK UW Equity</v>
      </c>
      <c r="JL1" t="str">
        <v>QLYS UW Equity</v>
      </c>
      <c r="JM1" t="str">
        <v>QRHC UW Equity</v>
      </c>
      <c r="JN1" t="str">
        <v>QUIK UW Equity</v>
      </c>
      <c r="JO1" t="str">
        <v>QUMU UW Equity</v>
      </c>
      <c r="JP1" t="str">
        <v>RSYS UW Equity</v>
      </c>
      <c r="JQ1" t="str">
        <v>RMBS UW Equity</v>
      </c>
      <c r="JR1" t="str">
        <v>RCMT UW Equity</v>
      </c>
      <c r="JS1" t="str">
        <v>RLOC UW Equity</v>
      </c>
      <c r="JT1" t="str">
        <v>RNWK UW Equity</v>
      </c>
      <c r="JU1" t="str">
        <v>RP UW Equity</v>
      </c>
      <c r="JV1" t="str">
        <v>RCII UW Equity</v>
      </c>
      <c r="JW1" t="str">
        <v>RESN UW Equity</v>
      </c>
      <c r="JX1" t="str">
        <v>RFMD UW Equity</v>
      </c>
      <c r="JY1" t="str">
        <v>RVBD UW Equity</v>
      </c>
      <c r="JZ1" t="str">
        <v>FUEL UW Equity</v>
      </c>
      <c r="KA1" t="str">
        <v>RBCN UW Equity</v>
      </c>
      <c r="KB1" t="str">
        <v>SABR UW Equity</v>
      </c>
      <c r="KC1" t="str">
        <v>SNDK UW Equity</v>
      </c>
      <c r="KD1" t="str">
        <v>SANM UW Equity</v>
      </c>
      <c r="KE1" t="str">
        <v>SAPE UW Equity</v>
      </c>
      <c r="KF1" t="str">
        <v>SCSC UW Equity</v>
      </c>
      <c r="KG1" t="str">
        <v>SGMS UW Equity</v>
      </c>
      <c r="KH1" t="str">
        <v>SQI UW Equity</v>
      </c>
      <c r="KI1" t="str">
        <v>SEAC UW Equity</v>
      </c>
      <c r="KJ1" t="str">
        <v>SLTC UW Equity</v>
      </c>
      <c r="KK1" t="str">
        <v>SMTC UW Equity</v>
      </c>
      <c r="KL1" t="str">
        <v>SIGM UW Equity</v>
      </c>
      <c r="KM1" t="str">
        <v>SGMA UW Equity</v>
      </c>
      <c r="KN1" t="str">
        <v>SGI UW Equity</v>
      </c>
      <c r="KO1" t="str">
        <v>SLAB UW Equity</v>
      </c>
      <c r="KP1" t="str">
        <v>SLP UW Equity</v>
      </c>
      <c r="KQ1" t="str">
        <v>SWKS UW Equity</v>
      </c>
      <c r="KR1" t="str">
        <v>SMSI UW Equity</v>
      </c>
      <c r="KS1" t="str">
        <v>SMTP UW Equity</v>
      </c>
      <c r="KT1" t="str">
        <v>SOFO UW Equity</v>
      </c>
      <c r="KU1" t="str">
        <v>SONS UW Equity</v>
      </c>
      <c r="KV1" t="str">
        <v>SPDC UW Equity</v>
      </c>
      <c r="KW1" t="str">
        <v>SPLK UW Equity</v>
      </c>
      <c r="KX1" t="str">
        <v>SPSC UW Equity</v>
      </c>
      <c r="KY1" t="str">
        <v>SSNC UW Equity</v>
      </c>
      <c r="KZ1" t="str">
        <v>SSYS UW Equity</v>
      </c>
      <c r="LA1" t="str">
        <v>STRM UW Equity</v>
      </c>
      <c r="LB1" t="str">
        <v>SEMI UW Equity</v>
      </c>
      <c r="LC1" t="str">
        <v>SPWR UW Equity</v>
      </c>
      <c r="LD1" t="str">
        <v>SMCI UW Equity</v>
      </c>
      <c r="LE1" t="str">
        <v>SCON UW Equity</v>
      </c>
      <c r="LF1" t="str">
        <v>SPRT UW Equity</v>
      </c>
      <c r="LG1" t="str">
        <v>SYKE UW Equity</v>
      </c>
      <c r="LH1" t="str">
        <v>SYMC UW Equity</v>
      </c>
      <c r="LI1" t="str">
        <v>SYNC UW Equity</v>
      </c>
      <c r="LJ1" t="str">
        <v>SYNA UW Equity</v>
      </c>
      <c r="LK1" t="str">
        <v>SNCR UW Equity</v>
      </c>
      <c r="LL1" t="str">
        <v>SNPS UW Equity</v>
      </c>
      <c r="LM1" t="str">
        <v>SYNT UW Equity</v>
      </c>
      <c r="LN1" t="str">
        <v>SYRX UW Equity</v>
      </c>
      <c r="LO1" t="str">
        <v>TTWO UW Equity</v>
      </c>
      <c r="LP1" t="str">
        <v>TNGO UW Equity</v>
      </c>
      <c r="LQ1" t="str">
        <v>TECD UW Equity</v>
      </c>
      <c r="LR1" t="str">
        <v>TSYS UW Equity</v>
      </c>
      <c r="LS1" t="str">
        <v>TTEC UW Equity</v>
      </c>
      <c r="LT1" t="str">
        <v>TSRA UW Equity</v>
      </c>
      <c r="LU1" t="str">
        <v>TXN UW Equity</v>
      </c>
      <c r="LV1" t="str">
        <v>KEYW UW Equity</v>
      </c>
      <c r="LW1" t="str">
        <v>MIDD UW Equity</v>
      </c>
      <c r="LX1" t="str">
        <v>ULTI UW Equity</v>
      </c>
      <c r="LY1" t="str">
        <v>TIBX UW Equity</v>
      </c>
      <c r="LZ1" t="str">
        <v>TIGR UW Equity</v>
      </c>
      <c r="MA1" t="str">
        <v>TACT UW Equity</v>
      </c>
      <c r="MB1" t="str">
        <v>TZOO UW Equity</v>
      </c>
      <c r="MC1" t="str">
        <v>TRIP UW Equity</v>
      </c>
      <c r="MD1" t="str">
        <v>TQNT UW Equity</v>
      </c>
      <c r="ME1" t="str">
        <v>TRUE UW Equity</v>
      </c>
      <c r="MF1" t="str">
        <v>TSRI UW Equity</v>
      </c>
      <c r="MG1" t="str">
        <v>TTMI UW Equity</v>
      </c>
      <c r="MH1" t="str">
        <v>TUBE UW Equity</v>
      </c>
      <c r="MI1" t="str">
        <v>TWIN UW Equity</v>
      </c>
      <c r="MJ1" t="str">
        <v>UBNT UW Equity</v>
      </c>
      <c r="MK1" t="str">
        <v>UCTT UW Equity</v>
      </c>
      <c r="ML1" t="str">
        <v>UTEK UW Equity</v>
      </c>
      <c r="MM1" t="str">
        <v>UNTD UW Equity</v>
      </c>
      <c r="MN1" t="str">
        <v>UPIP UW Equity</v>
      </c>
      <c r="MO1" t="str">
        <v>VRNS UW Equity</v>
      </c>
      <c r="MP1" t="str">
        <v>VDSI UW Equity</v>
      </c>
      <c r="MQ1" t="str">
        <v>VECO UW Equity</v>
      </c>
      <c r="MR1" t="str">
        <v>VRNT UW Equity</v>
      </c>
      <c r="MS1" t="str">
        <v>VRSN UW Equity</v>
      </c>
      <c r="MT1" t="str">
        <v>VRSK UW Equity</v>
      </c>
      <c r="MU1" t="str">
        <v>VSAT UW Equity</v>
      </c>
      <c r="MV1" t="str">
        <v>VIAS UW Equity</v>
      </c>
      <c r="MW1" t="str">
        <v>VGGL UW Equity</v>
      </c>
      <c r="MX1" t="str">
        <v>VRTU UW Equity</v>
      </c>
      <c r="MY1" t="str">
        <v>VTSS UW Equity</v>
      </c>
      <c r="MZ1" t="str">
        <v>WAVX UW Equity</v>
      </c>
      <c r="NA1" t="str">
        <v>WSTG UW Equity</v>
      </c>
      <c r="NB1" t="str">
        <v>WWWW UW Equity</v>
      </c>
      <c r="NC1" t="str">
        <v>WDC UW Equity</v>
      </c>
      <c r="ND1" t="str">
        <v>WSCI UW Equity</v>
      </c>
      <c r="NE1" t="str">
        <v>XLNX UW Equity</v>
      </c>
      <c r="NF1" t="str">
        <v>XPLR UW Equity</v>
      </c>
      <c r="NG1" t="str">
        <v>XRSC UW Equity</v>
      </c>
      <c r="NH1" t="str">
        <v>YHOO UW Equity</v>
      </c>
      <c r="NI1" t="str">
        <v>ZBRA UW Equity</v>
      </c>
      <c r="NJ1" t="str">
        <v>ZIXI UW Equity</v>
      </c>
      <c r="NK1" t="str">
        <v>ZNGA UW Equity</v>
      </c>
    </row>
    <row r="2" spans="1:375" x14ac:dyDescent="0.25">
      <c r="A2" t="s">
        <v>178</v>
      </c>
      <c r="B2">
        <f>_xlfn.STDEV.S(B5:B16)</f>
        <v>7.750314585873272</v>
      </c>
      <c r="C2">
        <f t="shared" ref="C2:BN2" si="0">_xlfn.STDEV.S(C5:C16)</f>
        <v>10.583062147859408</v>
      </c>
      <c r="D2">
        <f t="shared" si="0"/>
        <v>22.171096801854368</v>
      </c>
      <c r="E2">
        <f t="shared" si="0"/>
        <v>17.785084925473026</v>
      </c>
      <c r="F2">
        <f t="shared" si="0"/>
        <v>9.3717436361998043</v>
      </c>
      <c r="G2">
        <f t="shared" si="0"/>
        <v>9.8853609565157523</v>
      </c>
      <c r="H2">
        <f t="shared" si="0"/>
        <v>6.591582456637517</v>
      </c>
      <c r="I2">
        <f t="shared" si="0"/>
        <v>6.7787350123661412</v>
      </c>
      <c r="J2">
        <f t="shared" si="0"/>
        <v>35.808646397898052</v>
      </c>
      <c r="K2">
        <f t="shared" si="0"/>
        <v>8.7095813794436499</v>
      </c>
      <c r="L2">
        <f t="shared" si="0"/>
        <v>7.8856539104537502</v>
      </c>
      <c r="M2">
        <f t="shared" si="0"/>
        <v>14.687814164676135</v>
      </c>
      <c r="N2">
        <f t="shared" si="0"/>
        <v>10.144332135233165</v>
      </c>
      <c r="O2">
        <f t="shared" si="0"/>
        <v>11.429583705773048</v>
      </c>
      <c r="P2">
        <f t="shared" si="0"/>
        <v>4.0912496444925734</v>
      </c>
      <c r="Q2">
        <f t="shared" si="0"/>
        <v>34.953898338719824</v>
      </c>
      <c r="R2">
        <f t="shared" si="0"/>
        <v>17.877760572309747</v>
      </c>
      <c r="S2">
        <f t="shared" si="0"/>
        <v>6.0404881553876759</v>
      </c>
      <c r="T2">
        <f t="shared" si="0"/>
        <v>8.927832242075981</v>
      </c>
      <c r="U2">
        <f t="shared" si="0"/>
        <v>10.988224210831341</v>
      </c>
      <c r="V2">
        <f t="shared" si="0"/>
        <v>7.6475436688847989</v>
      </c>
      <c r="W2">
        <f t="shared" si="0"/>
        <v>10.266205432698273</v>
      </c>
      <c r="X2">
        <f t="shared" si="0"/>
        <v>24.739968700727058</v>
      </c>
      <c r="Y2">
        <f t="shared" si="0"/>
        <v>7.4196405449208402</v>
      </c>
      <c r="Z2">
        <f t="shared" si="0"/>
        <v>8.5910801479843588</v>
      </c>
      <c r="AA2">
        <f t="shared" si="0"/>
        <v>6.319518014147623</v>
      </c>
      <c r="AB2">
        <f t="shared" si="0"/>
        <v>3380.1925795520597</v>
      </c>
      <c r="AC2">
        <f t="shared" si="0"/>
        <v>34.959868239189838</v>
      </c>
      <c r="AD2">
        <f t="shared" si="0"/>
        <v>12.973881746039897</v>
      </c>
      <c r="AE2">
        <f t="shared" si="0"/>
        <v>19.005885148431755</v>
      </c>
      <c r="AF2">
        <f t="shared" si="0"/>
        <v>13.092280102373886</v>
      </c>
      <c r="AG2">
        <f t="shared" si="0"/>
        <v>7.6731980970907445</v>
      </c>
      <c r="AH2">
        <f t="shared" si="0"/>
        <v>19.240362572514535</v>
      </c>
      <c r="AI2">
        <f t="shared" si="0"/>
        <v>82.405539827660235</v>
      </c>
      <c r="AJ2">
        <f t="shared" si="0"/>
        <v>4.3671149654566195</v>
      </c>
      <c r="AK2">
        <f t="shared" si="0"/>
        <v>8.6939882315266708</v>
      </c>
      <c r="AL2">
        <f t="shared" si="0"/>
        <v>7.7205184694992335</v>
      </c>
      <c r="AM2">
        <f t="shared" si="0"/>
        <v>9.398580395363231</v>
      </c>
      <c r="AN2">
        <f t="shared" si="0"/>
        <v>97.091819149870375</v>
      </c>
      <c r="AO2">
        <f t="shared" si="0"/>
        <v>9.8639844274588917</v>
      </c>
      <c r="AP2">
        <f t="shared" si="0"/>
        <v>14.674415464407618</v>
      </c>
      <c r="AQ2">
        <f t="shared" si="0"/>
        <v>6.454327177220418</v>
      </c>
      <c r="AR2">
        <f t="shared" si="0"/>
        <v>12.523992255554816</v>
      </c>
      <c r="AS2">
        <f t="shared" si="0"/>
        <v>23.965260042383179</v>
      </c>
      <c r="AT2">
        <f t="shared" si="0"/>
        <v>5.0050344297850087</v>
      </c>
      <c r="AU2">
        <f t="shared" si="0"/>
        <v>10.011021266114968</v>
      </c>
      <c r="AV2">
        <f t="shared" si="0"/>
        <v>4.6588224460547609</v>
      </c>
      <c r="AW2">
        <f t="shared" si="0"/>
        <v>4.2159480211418323</v>
      </c>
      <c r="AX2">
        <f t="shared" si="0"/>
        <v>14.186039247696907</v>
      </c>
      <c r="AY2">
        <f t="shared" si="0"/>
        <v>14.0280438272016</v>
      </c>
      <c r="AZ2">
        <f t="shared" si="0"/>
        <v>6.698477101347204</v>
      </c>
      <c r="BA2">
        <f t="shared" si="0"/>
        <v>11.676526322144881</v>
      </c>
      <c r="BB2">
        <f t="shared" si="0"/>
        <v>24.24793880246537</v>
      </c>
      <c r="BC2">
        <f t="shared" si="0"/>
        <v>7.8855851066850269</v>
      </c>
      <c r="BD2">
        <f t="shared" si="0"/>
        <v>6.2935409398458013</v>
      </c>
      <c r="BE2">
        <f t="shared" si="0"/>
        <v>12.757783353690289</v>
      </c>
      <c r="BF2">
        <f t="shared" si="0"/>
        <v>21.170374105873787</v>
      </c>
      <c r="BG2">
        <f t="shared" si="0"/>
        <v>8.7497756156640794</v>
      </c>
      <c r="BH2">
        <f t="shared" si="0"/>
        <v>6.1172646333342859</v>
      </c>
      <c r="BI2">
        <f t="shared" si="0"/>
        <v>2.7371707491495734</v>
      </c>
      <c r="BJ2">
        <f t="shared" si="0"/>
        <v>18.385287353569794</v>
      </c>
      <c r="BK2">
        <f t="shared" si="0"/>
        <v>10.16350848534808</v>
      </c>
      <c r="BL2">
        <f t="shared" si="0"/>
        <v>6.6914299383784366</v>
      </c>
      <c r="BM2">
        <f t="shared" si="0"/>
        <v>29.42550170670868</v>
      </c>
      <c r="BN2">
        <f t="shared" si="0"/>
        <v>24.997057219849388</v>
      </c>
      <c r="BO2">
        <f t="shared" ref="BO2:DZ2" si="1">_xlfn.STDEV.S(BO5:BO16)</f>
        <v>3.3041099980313957</v>
      </c>
      <c r="BP2">
        <f t="shared" si="1"/>
        <v>5.6597572903844835</v>
      </c>
      <c r="BQ2">
        <f t="shared" si="1"/>
        <v>9.7954872304878986</v>
      </c>
      <c r="BR2">
        <f t="shared" si="1"/>
        <v>6.2153823270770978</v>
      </c>
      <c r="BS2">
        <f t="shared" si="1"/>
        <v>1717.2882126366012</v>
      </c>
      <c r="BT2">
        <f t="shared" si="1"/>
        <v>8.5149454192809326</v>
      </c>
      <c r="BU2">
        <f t="shared" si="1"/>
        <v>7.0461337930757635</v>
      </c>
      <c r="BV2">
        <f t="shared" si="1"/>
        <v>10.207746588873153</v>
      </c>
      <c r="BW2">
        <f t="shared" si="1"/>
        <v>7.7050370837946991</v>
      </c>
      <c r="BX2">
        <f t="shared" si="1"/>
        <v>18.368490940266476</v>
      </c>
      <c r="BY2">
        <f t="shared" si="1"/>
        <v>11.864351630792592</v>
      </c>
      <c r="BZ2">
        <f t="shared" si="1"/>
        <v>8.23288894975604</v>
      </c>
      <c r="CA2">
        <f t="shared" si="1"/>
        <v>22.395005613365036</v>
      </c>
      <c r="CB2">
        <f t="shared" si="1"/>
        <v>4.3653447181300642</v>
      </c>
      <c r="CC2">
        <f t="shared" si="1"/>
        <v>9.4068932425625729</v>
      </c>
      <c r="CD2">
        <f t="shared" si="1"/>
        <v>18.297208918904694</v>
      </c>
      <c r="CE2">
        <f t="shared" si="1"/>
        <v>21.080068201694846</v>
      </c>
      <c r="CF2">
        <f t="shared" si="1"/>
        <v>21.080068201694846</v>
      </c>
      <c r="CG2">
        <f t="shared" si="1"/>
        <v>101.05569148977241</v>
      </c>
      <c r="CH2">
        <f t="shared" si="1"/>
        <v>9.382370419952359</v>
      </c>
      <c r="CI2">
        <f t="shared" si="1"/>
        <v>4.3722935355295318</v>
      </c>
      <c r="CJ2">
        <f t="shared" si="1"/>
        <v>55.143424594099628</v>
      </c>
      <c r="CK2">
        <f t="shared" si="1"/>
        <v>7.7937112829929474</v>
      </c>
      <c r="CL2">
        <f t="shared" si="1"/>
        <v>13.650321394573517</v>
      </c>
      <c r="CM2">
        <f t="shared" si="1"/>
        <v>40.43847455578679</v>
      </c>
      <c r="CN2">
        <f t="shared" si="1"/>
        <v>10.949461494116337</v>
      </c>
      <c r="CO2">
        <f t="shared" si="1"/>
        <v>13.280291176580908</v>
      </c>
      <c r="CP2">
        <f t="shared" si="1"/>
        <v>6.330812345117403</v>
      </c>
      <c r="CQ2">
        <f t="shared" si="1"/>
        <v>10.590708540837563</v>
      </c>
      <c r="CR2">
        <f t="shared" si="1"/>
        <v>21.269792729696324</v>
      </c>
      <c r="CS2">
        <f t="shared" si="1"/>
        <v>24.683753275719454</v>
      </c>
      <c r="CT2">
        <f t="shared" si="1"/>
        <v>6.8179541200166138</v>
      </c>
      <c r="CU2">
        <f t="shared" si="1"/>
        <v>33.023369521298505</v>
      </c>
      <c r="CV2">
        <f t="shared" si="1"/>
        <v>10.888403115279729</v>
      </c>
      <c r="CW2">
        <f t="shared" si="1"/>
        <v>39.49252394809853</v>
      </c>
      <c r="CX2">
        <f t="shared" si="1"/>
        <v>7.2756891699135249</v>
      </c>
      <c r="CY2">
        <f t="shared" si="1"/>
        <v>10.117617462249907</v>
      </c>
      <c r="CZ2">
        <f t="shared" si="1"/>
        <v>3.3270027587290802</v>
      </c>
      <c r="DA2">
        <f t="shared" si="1"/>
        <v>11.950419610925676</v>
      </c>
      <c r="DB2">
        <f t="shared" si="1"/>
        <v>20.055276622124268</v>
      </c>
      <c r="DC2">
        <f t="shared" si="1"/>
        <v>9.3327739921626662</v>
      </c>
      <c r="DD2">
        <f t="shared" si="1"/>
        <v>11.563109927801619</v>
      </c>
      <c r="DE2">
        <f t="shared" si="1"/>
        <v>11.076579895693516</v>
      </c>
      <c r="DF2">
        <f t="shared" si="1"/>
        <v>8.2347245155665494</v>
      </c>
      <c r="DG2">
        <f t="shared" si="1"/>
        <v>12.037629160702954</v>
      </c>
      <c r="DH2">
        <f t="shared" si="1"/>
        <v>25.144473478456216</v>
      </c>
      <c r="DI2">
        <f t="shared" si="1"/>
        <v>7.0134063343432524</v>
      </c>
      <c r="DJ2">
        <f t="shared" si="1"/>
        <v>34.246322173695468</v>
      </c>
      <c r="DK2">
        <f t="shared" si="1"/>
        <v>6.176642032445276</v>
      </c>
      <c r="DL2">
        <f t="shared" si="1"/>
        <v>24.881439297134111</v>
      </c>
      <c r="DM2">
        <f t="shared" si="1"/>
        <v>12.896067280648005</v>
      </c>
      <c r="DN2" t="e">
        <f t="shared" si="1"/>
        <v>#DIV/0!</v>
      </c>
      <c r="DO2">
        <f t="shared" si="1"/>
        <v>69.001251676870126</v>
      </c>
      <c r="DP2">
        <f t="shared" si="1"/>
        <v>41.417868177001814</v>
      </c>
      <c r="DQ2">
        <f t="shared" si="1"/>
        <v>22.882561788354877</v>
      </c>
      <c r="DR2">
        <f t="shared" si="1"/>
        <v>20.060396876334739</v>
      </c>
      <c r="DS2">
        <f t="shared" si="1"/>
        <v>14.819209232642384</v>
      </c>
      <c r="DT2">
        <f t="shared" si="1"/>
        <v>7.0409495118276535</v>
      </c>
      <c r="DU2">
        <f t="shared" si="1"/>
        <v>130.31992006796199</v>
      </c>
      <c r="DV2">
        <f t="shared" si="1"/>
        <v>79.960032102980279</v>
      </c>
      <c r="DW2">
        <f t="shared" si="1"/>
        <v>10.822710611263313</v>
      </c>
      <c r="DX2">
        <f t="shared" si="1"/>
        <v>6.8032436719330267</v>
      </c>
      <c r="DY2">
        <f t="shared" si="1"/>
        <v>19.352648471078876</v>
      </c>
      <c r="DZ2">
        <f t="shared" si="1"/>
        <v>10.331574163621394</v>
      </c>
      <c r="EA2">
        <f t="shared" ref="EA2:GL2" si="2">_xlfn.STDEV.S(EA5:EA16)</f>
        <v>19.670689836835152</v>
      </c>
      <c r="EB2">
        <f t="shared" si="2"/>
        <v>7.7048975513610642</v>
      </c>
      <c r="EC2">
        <f t="shared" si="2"/>
        <v>49.240979057288023</v>
      </c>
      <c r="ED2">
        <f t="shared" si="2"/>
        <v>22.83764510763805</v>
      </c>
      <c r="EE2">
        <f t="shared" si="2"/>
        <v>4.4353465418229323</v>
      </c>
      <c r="EF2" t="e">
        <f t="shared" si="2"/>
        <v>#DIV/0!</v>
      </c>
      <c r="EG2">
        <f t="shared" si="2"/>
        <v>16.531431581045478</v>
      </c>
      <c r="EH2">
        <f t="shared" si="2"/>
        <v>7.6282395363106863</v>
      </c>
      <c r="EI2">
        <f t="shared" si="2"/>
        <v>13.93474679241743</v>
      </c>
      <c r="EJ2">
        <f t="shared" si="2"/>
        <v>4.9943917466509342</v>
      </c>
      <c r="EK2">
        <f t="shared" si="2"/>
        <v>4.9943917466509342</v>
      </c>
      <c r="EL2">
        <f t="shared" si="2"/>
        <v>11.629721415522022</v>
      </c>
      <c r="EM2">
        <f t="shared" si="2"/>
        <v>15.782718439567107</v>
      </c>
      <c r="EN2">
        <f t="shared" si="2"/>
        <v>17.235938811118064</v>
      </c>
      <c r="EO2">
        <f t="shared" si="2"/>
        <v>7.5073753139475903</v>
      </c>
      <c r="EP2">
        <f t="shared" si="2"/>
        <v>7.5352668066565496</v>
      </c>
      <c r="EQ2">
        <f t="shared" si="2"/>
        <v>48.574699351357523</v>
      </c>
      <c r="ER2">
        <f t="shared" si="2"/>
        <v>8.7482636271260663</v>
      </c>
      <c r="ES2">
        <f t="shared" si="2"/>
        <v>4.7147312912923161</v>
      </c>
      <c r="ET2">
        <f t="shared" si="2"/>
        <v>12.688566369227372</v>
      </c>
      <c r="EU2">
        <f t="shared" si="2"/>
        <v>7.7071624846288076</v>
      </c>
      <c r="EV2">
        <f t="shared" si="2"/>
        <v>62.596223205823954</v>
      </c>
      <c r="EW2">
        <f t="shared" si="2"/>
        <v>5.5608675666266869</v>
      </c>
      <c r="EX2">
        <f t="shared" si="2"/>
        <v>15.777422944221071</v>
      </c>
      <c r="EY2">
        <f t="shared" si="2"/>
        <v>17.16146609134087</v>
      </c>
      <c r="EZ2">
        <f t="shared" si="2"/>
        <v>12.944438994442105</v>
      </c>
      <c r="FA2">
        <f t="shared" si="2"/>
        <v>8.0038917620042067</v>
      </c>
      <c r="FB2">
        <f t="shared" si="2"/>
        <v>8.4752734632693105</v>
      </c>
      <c r="FC2">
        <f t="shared" si="2"/>
        <v>8.7989338308511691</v>
      </c>
      <c r="FD2">
        <f t="shared" si="2"/>
        <v>10.709555383278056</v>
      </c>
      <c r="FE2">
        <f t="shared" si="2"/>
        <v>17.479100669715404</v>
      </c>
      <c r="FF2">
        <f t="shared" si="2"/>
        <v>11.653653501994365</v>
      </c>
      <c r="FG2">
        <f t="shared" si="2"/>
        <v>15.952641968621219</v>
      </c>
      <c r="FH2">
        <f t="shared" si="2"/>
        <v>6.5912731877368564</v>
      </c>
      <c r="FI2">
        <f t="shared" si="2"/>
        <v>11.674801325890522</v>
      </c>
      <c r="FJ2">
        <f t="shared" si="2"/>
        <v>16.820396425227859</v>
      </c>
      <c r="FK2">
        <f t="shared" si="2"/>
        <v>44.077397230168444</v>
      </c>
      <c r="FL2">
        <f t="shared" si="2"/>
        <v>8.920133536097886</v>
      </c>
      <c r="FM2">
        <f t="shared" si="2"/>
        <v>12.576617885231958</v>
      </c>
      <c r="FN2">
        <f t="shared" si="2"/>
        <v>4.7075079519719116</v>
      </c>
      <c r="FO2">
        <f t="shared" si="2"/>
        <v>9.8389153166139476</v>
      </c>
      <c r="FP2">
        <f t="shared" si="2"/>
        <v>17.407972793669899</v>
      </c>
      <c r="FQ2">
        <f t="shared" si="2"/>
        <v>3.1189977910914464</v>
      </c>
      <c r="FR2">
        <f t="shared" si="2"/>
        <v>11.766809159421362</v>
      </c>
      <c r="FS2">
        <f t="shared" si="2"/>
        <v>3.1223890870832172</v>
      </c>
      <c r="FT2">
        <f t="shared" si="2"/>
        <v>3.1223890870832172</v>
      </c>
      <c r="FU2">
        <f t="shared" si="2"/>
        <v>11.613523701924041</v>
      </c>
      <c r="FV2">
        <f t="shared" si="2"/>
        <v>6.4344638919801991</v>
      </c>
      <c r="FW2">
        <f t="shared" si="2"/>
        <v>3.7707273001130934</v>
      </c>
      <c r="FX2">
        <f t="shared" si="2"/>
        <v>3.97847715395545</v>
      </c>
      <c r="FY2">
        <f t="shared" si="2"/>
        <v>3.97847715395545</v>
      </c>
      <c r="FZ2">
        <f t="shared" si="2"/>
        <v>11.052607280976739</v>
      </c>
      <c r="GA2">
        <f t="shared" si="2"/>
        <v>58.519376782661773</v>
      </c>
      <c r="GB2">
        <f t="shared" si="2"/>
        <v>10.753999925890859</v>
      </c>
      <c r="GC2">
        <f t="shared" si="2"/>
        <v>10.177107796612136</v>
      </c>
      <c r="GD2">
        <f t="shared" si="2"/>
        <v>7.9238696211720532</v>
      </c>
      <c r="GE2">
        <f t="shared" si="2"/>
        <v>18.135287189085432</v>
      </c>
      <c r="GF2">
        <f t="shared" si="2"/>
        <v>14.713569383176898</v>
      </c>
      <c r="GG2">
        <f t="shared" si="2"/>
        <v>5.9438649750661545</v>
      </c>
      <c r="GH2">
        <f t="shared" si="2"/>
        <v>7.6921972857191339</v>
      </c>
      <c r="GI2">
        <f t="shared" si="2"/>
        <v>120.77985982856177</v>
      </c>
      <c r="GJ2">
        <f t="shared" si="2"/>
        <v>62.634292362045926</v>
      </c>
      <c r="GK2">
        <f t="shared" si="2"/>
        <v>12.523426364569239</v>
      </c>
      <c r="GL2">
        <f t="shared" si="2"/>
        <v>8.6060740563076443</v>
      </c>
      <c r="GM2">
        <f t="shared" ref="GM2:IX2" si="3">_xlfn.STDEV.S(GM5:GM16)</f>
        <v>12.53308020816281</v>
      </c>
      <c r="GN2">
        <f t="shared" si="3"/>
        <v>77.420882584615612</v>
      </c>
      <c r="GO2">
        <f t="shared" si="3"/>
        <v>17.859815211782433</v>
      </c>
      <c r="GP2">
        <f t="shared" si="3"/>
        <v>8.5070332507471829</v>
      </c>
      <c r="GQ2">
        <f t="shared" si="3"/>
        <v>614.60548975378617</v>
      </c>
      <c r="GR2">
        <f t="shared" si="3"/>
        <v>54.813979532522012</v>
      </c>
      <c r="GS2">
        <f t="shared" si="3"/>
        <v>7.0298666416291953</v>
      </c>
      <c r="GT2">
        <f t="shared" si="3"/>
        <v>3.963513058827989</v>
      </c>
      <c r="GU2">
        <f t="shared" si="3"/>
        <v>19.314146128162122</v>
      </c>
      <c r="GV2">
        <f t="shared" si="3"/>
        <v>19.77858262336607</v>
      </c>
      <c r="GW2">
        <f t="shared" si="3"/>
        <v>8.3572833609645052</v>
      </c>
      <c r="GX2">
        <f t="shared" si="3"/>
        <v>11.819153736805458</v>
      </c>
      <c r="GY2">
        <f t="shared" si="3"/>
        <v>6.9493344740156475</v>
      </c>
      <c r="GZ2">
        <f t="shared" si="3"/>
        <v>5.8658043033330047</v>
      </c>
      <c r="HA2">
        <f t="shared" si="3"/>
        <v>14.926562801251229</v>
      </c>
      <c r="HB2">
        <f t="shared" si="3"/>
        <v>17.544205306717153</v>
      </c>
      <c r="HC2">
        <f t="shared" si="3"/>
        <v>9.196732773550945</v>
      </c>
      <c r="HD2">
        <f t="shared" si="3"/>
        <v>13.693910961434538</v>
      </c>
      <c r="HE2">
        <f t="shared" si="3"/>
        <v>21.02191365782851</v>
      </c>
      <c r="HF2">
        <f t="shared" si="3"/>
        <v>7.5716399379326651</v>
      </c>
      <c r="HG2">
        <f t="shared" si="3"/>
        <v>7.5438536268095069</v>
      </c>
      <c r="HH2">
        <f t="shared" si="3"/>
        <v>17.356826014978729</v>
      </c>
      <c r="HI2">
        <f t="shared" si="3"/>
        <v>6.0110305229724235</v>
      </c>
      <c r="HJ2">
        <f t="shared" si="3"/>
        <v>12.686540114085018</v>
      </c>
      <c r="HK2">
        <f t="shared" si="3"/>
        <v>9.9897907340292651</v>
      </c>
      <c r="HL2">
        <f t="shared" si="3"/>
        <v>38.959960481950588</v>
      </c>
      <c r="HM2">
        <f t="shared" si="3"/>
        <v>32.720852058406216</v>
      </c>
      <c r="HN2">
        <f t="shared" si="3"/>
        <v>3.1559589857917993</v>
      </c>
      <c r="HO2">
        <f t="shared" si="3"/>
        <v>17.081557310637429</v>
      </c>
      <c r="HP2">
        <f t="shared" si="3"/>
        <v>7.3919890722229438</v>
      </c>
      <c r="HQ2">
        <f t="shared" si="3"/>
        <v>162.19825640989174</v>
      </c>
      <c r="HR2">
        <f t="shared" si="3"/>
        <v>13.628830093814383</v>
      </c>
      <c r="HS2">
        <f t="shared" si="3"/>
        <v>14.607235899154933</v>
      </c>
      <c r="HT2">
        <f t="shared" si="3"/>
        <v>6.5418412706673053</v>
      </c>
      <c r="HU2">
        <f t="shared" si="3"/>
        <v>10.257566036833495</v>
      </c>
      <c r="HV2">
        <f t="shared" si="3"/>
        <v>343.69864138046671</v>
      </c>
      <c r="HW2">
        <f t="shared" si="3"/>
        <v>4.8858352613044591</v>
      </c>
      <c r="HX2">
        <f t="shared" si="3"/>
        <v>23.9422291427435</v>
      </c>
      <c r="HY2">
        <f t="shared" si="3"/>
        <v>11.570137464833831</v>
      </c>
      <c r="HZ2">
        <f t="shared" si="3"/>
        <v>25.088534956398096</v>
      </c>
      <c r="IA2">
        <f t="shared" si="3"/>
        <v>5.1126142966478234</v>
      </c>
      <c r="IB2">
        <f t="shared" si="3"/>
        <v>13.16297896656536</v>
      </c>
      <c r="IC2">
        <f t="shared" si="3"/>
        <v>13.145528415566636</v>
      </c>
      <c r="ID2">
        <f t="shared" si="3"/>
        <v>13.116626673814698</v>
      </c>
      <c r="IE2">
        <f t="shared" si="3"/>
        <v>7.5129329648643504</v>
      </c>
      <c r="IF2">
        <f t="shared" si="3"/>
        <v>29.13359538959353</v>
      </c>
      <c r="IG2">
        <f t="shared" si="3"/>
        <v>7.2262867093887078</v>
      </c>
      <c r="IH2">
        <f t="shared" si="3"/>
        <v>12.472194565974151</v>
      </c>
      <c r="II2">
        <f t="shared" si="3"/>
        <v>10.862601137552682</v>
      </c>
      <c r="IJ2">
        <f t="shared" si="3"/>
        <v>16.842555004745531</v>
      </c>
      <c r="IK2">
        <f t="shared" si="3"/>
        <v>15.172775100725541</v>
      </c>
      <c r="IL2">
        <f t="shared" si="3"/>
        <v>8101.453948017439</v>
      </c>
      <c r="IM2" t="e">
        <f t="shared" si="3"/>
        <v>#DIV/0!</v>
      </c>
      <c r="IN2">
        <f t="shared" si="3"/>
        <v>7.3951053512072793</v>
      </c>
      <c r="IO2">
        <f t="shared" si="3"/>
        <v>19.767178639816283</v>
      </c>
      <c r="IP2">
        <f t="shared" si="3"/>
        <v>124.65528231225576</v>
      </c>
      <c r="IQ2">
        <f t="shared" si="3"/>
        <v>21.763530662047437</v>
      </c>
      <c r="IR2">
        <f t="shared" si="3"/>
        <v>27.485408500985766</v>
      </c>
      <c r="IS2">
        <f t="shared" si="3"/>
        <v>8.6496563691203168</v>
      </c>
      <c r="IT2">
        <f t="shared" si="3"/>
        <v>11.53891277011676</v>
      </c>
      <c r="IU2">
        <f t="shared" si="3"/>
        <v>10.719409415337971</v>
      </c>
      <c r="IV2">
        <f t="shared" si="3"/>
        <v>19.729424872117928</v>
      </c>
      <c r="IW2">
        <f t="shared" si="3"/>
        <v>5.3143249354072157</v>
      </c>
      <c r="IX2">
        <f t="shared" si="3"/>
        <v>11.190847537527343</v>
      </c>
      <c r="IY2">
        <f t="shared" ref="IY2:LJ2" si="4">_xlfn.STDEV.S(IY5:IY16)</f>
        <v>16.502466377215757</v>
      </c>
      <c r="IZ2">
        <f t="shared" si="4"/>
        <v>18.558436873072534</v>
      </c>
      <c r="JA2">
        <f t="shared" si="4"/>
        <v>64.270552113078978</v>
      </c>
      <c r="JB2">
        <f t="shared" si="4"/>
        <v>19.130817836998609</v>
      </c>
      <c r="JC2">
        <f t="shared" si="4"/>
        <v>10.908630535400803</v>
      </c>
      <c r="JD2">
        <f t="shared" si="4"/>
        <v>12.126754277901025</v>
      </c>
      <c r="JE2">
        <f t="shared" si="4"/>
        <v>7.1572529044605577</v>
      </c>
      <c r="JF2">
        <f t="shared" si="4"/>
        <v>7.1572529044605577</v>
      </c>
      <c r="JG2">
        <f t="shared" si="4"/>
        <v>8.8153674370213846</v>
      </c>
      <c r="JH2">
        <f t="shared" si="4"/>
        <v>19.690081383988897</v>
      </c>
      <c r="JI2">
        <f t="shared" si="4"/>
        <v>8.3458520613490581</v>
      </c>
      <c r="JJ2">
        <f t="shared" si="4"/>
        <v>7.1349743134478585</v>
      </c>
      <c r="JK2">
        <f t="shared" si="4"/>
        <v>32.982515598377212</v>
      </c>
      <c r="JL2">
        <f t="shared" si="4"/>
        <v>18.634688763765936</v>
      </c>
      <c r="JM2">
        <f t="shared" si="4"/>
        <v>132.18424831968068</v>
      </c>
      <c r="JN2">
        <f t="shared" si="4"/>
        <v>28.175927387091459</v>
      </c>
      <c r="JO2">
        <f t="shared" si="4"/>
        <v>25.377143091926364</v>
      </c>
      <c r="JP2">
        <f t="shared" si="4"/>
        <v>5.5416178209376117</v>
      </c>
      <c r="JQ2">
        <f t="shared" si="4"/>
        <v>24.18284494873944</v>
      </c>
      <c r="JR2">
        <f t="shared" si="4"/>
        <v>11.765347936679831</v>
      </c>
      <c r="JS2">
        <f t="shared" si="4"/>
        <v>5.09799483548694</v>
      </c>
      <c r="JT2">
        <f t="shared" si="4"/>
        <v>16.649501528663095</v>
      </c>
      <c r="JU2">
        <f t="shared" si="4"/>
        <v>5.4896557269655917</v>
      </c>
      <c r="JV2">
        <f t="shared" si="4"/>
        <v>8.8100068158187437</v>
      </c>
      <c r="JW2" t="e">
        <f t="shared" si="4"/>
        <v>#DIV/0!</v>
      </c>
      <c r="JX2">
        <f t="shared" si="4"/>
        <v>8.3148137547428309</v>
      </c>
      <c r="JY2">
        <f t="shared" si="4"/>
        <v>16.603492558629636</v>
      </c>
      <c r="JZ2">
        <f t="shared" si="4"/>
        <v>4.0051795127268148</v>
      </c>
      <c r="KA2">
        <f t="shared" si="4"/>
        <v>35.810063038845108</v>
      </c>
      <c r="KB2">
        <f t="shared" si="4"/>
        <v>14.07417449586298</v>
      </c>
      <c r="KC2">
        <f t="shared" si="4"/>
        <v>13.565427635819358</v>
      </c>
      <c r="KD2">
        <f t="shared" si="4"/>
        <v>2.9569124781321019</v>
      </c>
      <c r="KE2">
        <f t="shared" si="4"/>
        <v>12.008931143439817</v>
      </c>
      <c r="KF2">
        <f t="shared" si="4"/>
        <v>5.2721343720805072</v>
      </c>
      <c r="KG2">
        <f t="shared" si="4"/>
        <v>7.0212710254215551</v>
      </c>
      <c r="KH2">
        <f t="shared" si="4"/>
        <v>19.063533318592619</v>
      </c>
      <c r="KI2">
        <f t="shared" si="4"/>
        <v>18.817143061500325</v>
      </c>
      <c r="KJ2">
        <f t="shared" si="4"/>
        <v>40.808630991430874</v>
      </c>
      <c r="KK2">
        <f t="shared" si="4"/>
        <v>11.379369529224871</v>
      </c>
      <c r="KL2">
        <f t="shared" si="4"/>
        <v>16.815468886304892</v>
      </c>
      <c r="KM2">
        <f t="shared" si="4"/>
        <v>9.1615980825928887</v>
      </c>
      <c r="KN2">
        <f t="shared" si="4"/>
        <v>18.113040401045989</v>
      </c>
      <c r="KO2">
        <f t="shared" si="4"/>
        <v>16.68184168792023</v>
      </c>
      <c r="KP2">
        <f t="shared" si="4"/>
        <v>40.873693218384446</v>
      </c>
      <c r="KQ2">
        <f t="shared" si="4"/>
        <v>13.744960180757387</v>
      </c>
      <c r="KR2">
        <f t="shared" si="4"/>
        <v>31.83058469842069</v>
      </c>
      <c r="KS2">
        <f t="shared" si="4"/>
        <v>16.366465265754581</v>
      </c>
      <c r="KT2">
        <f t="shared" si="4"/>
        <v>10.434699701200914</v>
      </c>
      <c r="KU2">
        <f t="shared" si="4"/>
        <v>18.341935369205348</v>
      </c>
      <c r="KV2">
        <f t="shared" si="4"/>
        <v>19.832233267014402</v>
      </c>
      <c r="KW2">
        <f t="shared" si="4"/>
        <v>11.097537737619048</v>
      </c>
      <c r="KX2">
        <f t="shared" si="4"/>
        <v>10.495473487994573</v>
      </c>
      <c r="KY2">
        <f t="shared" si="4"/>
        <v>11.527228376708235</v>
      </c>
      <c r="KZ2">
        <f t="shared" si="4"/>
        <v>11.617302022137524</v>
      </c>
      <c r="LA2">
        <f t="shared" si="4"/>
        <v>36.95451300455553</v>
      </c>
      <c r="LB2" t="e">
        <f t="shared" si="4"/>
        <v>#DIV/0!</v>
      </c>
      <c r="LC2">
        <f t="shared" si="4"/>
        <v>17.294347467332596</v>
      </c>
      <c r="LD2">
        <f t="shared" si="4"/>
        <v>6.4585470117769788</v>
      </c>
      <c r="LE2">
        <f t="shared" si="4"/>
        <v>1477.1905828251092</v>
      </c>
      <c r="LF2">
        <f t="shared" si="4"/>
        <v>18.95790168165075</v>
      </c>
      <c r="LG2">
        <f t="shared" si="4"/>
        <v>5.8509154626356628</v>
      </c>
      <c r="LH2">
        <f t="shared" si="4"/>
        <v>8.6822148979838456</v>
      </c>
      <c r="LI2">
        <f t="shared" si="4"/>
        <v>13.091371024325738</v>
      </c>
      <c r="LJ2">
        <f t="shared" si="4"/>
        <v>7.5501754012286462</v>
      </c>
      <c r="LK2">
        <f t="shared" ref="LK2:NK2" si="5">_xlfn.STDEV.S(LK5:LK16)</f>
        <v>17.674494134021508</v>
      </c>
      <c r="LL2">
        <f t="shared" si="5"/>
        <v>28.56924588055017</v>
      </c>
      <c r="LM2">
        <f t="shared" si="5"/>
        <v>8.9548480709029654</v>
      </c>
      <c r="LN2" t="e">
        <f t="shared" si="5"/>
        <v>#DIV/0!</v>
      </c>
      <c r="LO2">
        <f t="shared" si="5"/>
        <v>38.896380679451823</v>
      </c>
      <c r="LP2">
        <f t="shared" si="5"/>
        <v>3.6900803552370043</v>
      </c>
      <c r="LQ2">
        <f t="shared" si="5"/>
        <v>1.6841878335826674</v>
      </c>
      <c r="LR2">
        <f t="shared" si="5"/>
        <v>8.3074180556742423</v>
      </c>
      <c r="LS2">
        <f t="shared" si="5"/>
        <v>7.2434430755067076</v>
      </c>
      <c r="LT2">
        <f t="shared" si="5"/>
        <v>50.137898249999196</v>
      </c>
      <c r="LU2">
        <f t="shared" si="5"/>
        <v>9.1940616472939976</v>
      </c>
      <c r="LV2">
        <f t="shared" si="5"/>
        <v>10.631946803113831</v>
      </c>
      <c r="LW2">
        <f t="shared" si="5"/>
        <v>8.4305604967698873</v>
      </c>
      <c r="LX2">
        <f t="shared" si="5"/>
        <v>4.367527379205093</v>
      </c>
      <c r="LY2">
        <f t="shared" si="5"/>
        <v>9.6888979694193385</v>
      </c>
      <c r="LZ2">
        <f t="shared" si="5"/>
        <v>95.584602334642511</v>
      </c>
      <c r="MA2">
        <f t="shared" si="5"/>
        <v>9.7842949982898926</v>
      </c>
      <c r="MB2">
        <f t="shared" si="5"/>
        <v>12.971171301316859</v>
      </c>
      <c r="MC2">
        <f t="shared" si="5"/>
        <v>11.336528463371554</v>
      </c>
      <c r="MD2">
        <f t="shared" si="5"/>
        <v>13.073385275054049</v>
      </c>
      <c r="ME2">
        <f t="shared" si="5"/>
        <v>2.1727270065519115</v>
      </c>
      <c r="MF2">
        <f t="shared" si="5"/>
        <v>4.5434038236183341</v>
      </c>
      <c r="MG2">
        <f t="shared" si="5"/>
        <v>6.5717307697382301</v>
      </c>
      <c r="MH2">
        <f t="shared" si="5"/>
        <v>46.052803998508061</v>
      </c>
      <c r="MI2">
        <f t="shared" si="5"/>
        <v>9.3877321169705326</v>
      </c>
      <c r="MJ2">
        <f t="shared" si="5"/>
        <v>16.407702387235883</v>
      </c>
      <c r="MK2">
        <f t="shared" si="5"/>
        <v>10.442365225659399</v>
      </c>
      <c r="ML2">
        <f t="shared" si="5"/>
        <v>21.715958202493031</v>
      </c>
      <c r="MM2">
        <f t="shared" si="5"/>
        <v>32.595547479431353</v>
      </c>
      <c r="MN2">
        <f t="shared" si="5"/>
        <v>219945.11380837171</v>
      </c>
      <c r="MO2">
        <f t="shared" si="5"/>
        <v>18.50641585811076</v>
      </c>
      <c r="MP2">
        <f t="shared" si="5"/>
        <v>15.164987359792015</v>
      </c>
      <c r="MQ2">
        <f t="shared" si="5"/>
        <v>16.086479772909993</v>
      </c>
      <c r="MR2">
        <f t="shared" si="5"/>
        <v>9.4239533360595171</v>
      </c>
      <c r="MS2">
        <f t="shared" si="5"/>
        <v>17.583408981426349</v>
      </c>
      <c r="MT2">
        <f t="shared" si="5"/>
        <v>18.215275667633438</v>
      </c>
      <c r="MU2">
        <f t="shared" si="5"/>
        <v>13.000623286185865</v>
      </c>
      <c r="MV2">
        <f t="shared" si="5"/>
        <v>3.7793419493345661</v>
      </c>
      <c r="MW2">
        <f t="shared" si="5"/>
        <v>709.02387463798243</v>
      </c>
      <c r="MX2">
        <f t="shared" si="5"/>
        <v>10.284535356319155</v>
      </c>
      <c r="MY2">
        <f t="shared" si="5"/>
        <v>9.4336152473361299</v>
      </c>
      <c r="MZ2">
        <f t="shared" si="5"/>
        <v>24.457638562679161</v>
      </c>
      <c r="NA2">
        <f t="shared" si="5"/>
        <v>4.4515789181446284</v>
      </c>
      <c r="NB2">
        <f t="shared" si="5"/>
        <v>7.0040234207496104</v>
      </c>
      <c r="NC2">
        <f t="shared" si="5"/>
        <v>6.4933632118366331</v>
      </c>
      <c r="ND2">
        <f t="shared" si="5"/>
        <v>13.074462189935792</v>
      </c>
      <c r="NE2">
        <f t="shared" si="5"/>
        <v>6.2269238832754192</v>
      </c>
      <c r="NF2">
        <f t="shared" si="5"/>
        <v>16.446762074746907</v>
      </c>
      <c r="NG2">
        <f t="shared" si="5"/>
        <v>10.256678244674186</v>
      </c>
      <c r="NH2">
        <f t="shared" si="5"/>
        <v>53.919669235831883</v>
      </c>
      <c r="NI2">
        <f t="shared" si="5"/>
        <v>4.362564792355518</v>
      </c>
      <c r="NJ2">
        <f t="shared" si="5"/>
        <v>15.97885722921831</v>
      </c>
      <c r="NK2">
        <f t="shared" si="5"/>
        <v>19.330186395274634</v>
      </c>
    </row>
    <row r="3" spans="1:375" x14ac:dyDescent="0.25">
      <c r="A3" t="s">
        <v>179</v>
      </c>
      <c r="B3">
        <f>AVERAGE(B5:B16)</f>
        <v>-0.32310000000000016</v>
      </c>
      <c r="C3">
        <f t="shared" ref="C3:BN3" si="6">AVERAGE(C5:C16)</f>
        <v>8.3269000000000002</v>
      </c>
      <c r="D3">
        <f t="shared" si="6"/>
        <v>19.544958333333334</v>
      </c>
      <c r="E3">
        <f t="shared" si="6"/>
        <v>12.369858333333333</v>
      </c>
      <c r="F3">
        <f t="shared" si="6"/>
        <v>11.183608333333334</v>
      </c>
      <c r="G3">
        <f t="shared" si="6"/>
        <v>-4.5342333333333338</v>
      </c>
      <c r="H3">
        <f t="shared" si="6"/>
        <v>26.465991666666667</v>
      </c>
      <c r="I3">
        <f t="shared" si="6"/>
        <v>23.099066666666669</v>
      </c>
      <c r="J3">
        <f t="shared" si="6"/>
        <v>-16.516966666666665</v>
      </c>
      <c r="K3">
        <f t="shared" si="6"/>
        <v>17.378683333333331</v>
      </c>
      <c r="L3">
        <f t="shared" si="6"/>
        <v>6.7044500000000005</v>
      </c>
      <c r="M3">
        <f t="shared" si="6"/>
        <v>33.018883333333328</v>
      </c>
      <c r="N3">
        <f t="shared" si="6"/>
        <v>16.937308333333334</v>
      </c>
      <c r="O3">
        <f t="shared" si="6"/>
        <v>18.465299999999999</v>
      </c>
      <c r="P3">
        <f t="shared" si="6"/>
        <v>-0.91674166666666645</v>
      </c>
      <c r="Q3">
        <f t="shared" si="6"/>
        <v>-16.950808333333338</v>
      </c>
      <c r="R3">
        <f t="shared" si="6"/>
        <v>-34.37894166666667</v>
      </c>
      <c r="S3">
        <f t="shared" si="6"/>
        <v>26.235641666666666</v>
      </c>
      <c r="T3">
        <f t="shared" si="6"/>
        <v>36.780358333333332</v>
      </c>
      <c r="U3">
        <f t="shared" si="6"/>
        <v>-3.3723749999999999</v>
      </c>
      <c r="V3">
        <f t="shared" si="6"/>
        <v>26.790975</v>
      </c>
      <c r="W3">
        <f t="shared" si="6"/>
        <v>15.087850000000003</v>
      </c>
      <c r="X3">
        <f t="shared" si="6"/>
        <v>-24.221675000000005</v>
      </c>
      <c r="Y3">
        <f t="shared" si="6"/>
        <v>-27.974924999999999</v>
      </c>
      <c r="Z3">
        <f t="shared" si="6"/>
        <v>9.7830999999999992</v>
      </c>
      <c r="AA3">
        <f t="shared" si="6"/>
        <v>17.926475</v>
      </c>
      <c r="AB3">
        <f t="shared" si="6"/>
        <v>-2313.5295249999999</v>
      </c>
      <c r="AC3">
        <f t="shared" si="6"/>
        <v>52.102083333333333</v>
      </c>
      <c r="AD3">
        <f t="shared" si="6"/>
        <v>6.553024999999999</v>
      </c>
      <c r="AE3">
        <f t="shared" si="6"/>
        <v>-4.1621916666666658</v>
      </c>
      <c r="AF3">
        <f t="shared" si="6"/>
        <v>13.487208333333335</v>
      </c>
      <c r="AG3">
        <f t="shared" si="6"/>
        <v>9.1157583333333321</v>
      </c>
      <c r="AH3">
        <f t="shared" si="6"/>
        <v>5.3002999999999991</v>
      </c>
      <c r="AI3">
        <f t="shared" si="6"/>
        <v>-149.54769166666668</v>
      </c>
      <c r="AJ3">
        <f t="shared" si="6"/>
        <v>5.7275833333333326</v>
      </c>
      <c r="AK3">
        <f t="shared" si="6"/>
        <v>22.433591666666668</v>
      </c>
      <c r="AL3">
        <f t="shared" si="6"/>
        <v>13.752716666666666</v>
      </c>
      <c r="AM3">
        <f t="shared" si="6"/>
        <v>-4.0941083333333337</v>
      </c>
      <c r="AN3">
        <f t="shared" si="6"/>
        <v>-13.225174999999998</v>
      </c>
      <c r="AO3">
        <f t="shared" si="6"/>
        <v>-5.2446833333333327</v>
      </c>
      <c r="AP3">
        <f t="shared" si="6"/>
        <v>6.9714750000000008</v>
      </c>
      <c r="AQ3">
        <f t="shared" si="6"/>
        <v>9.5618833333333324</v>
      </c>
      <c r="AR3">
        <f t="shared" si="6"/>
        <v>-19.815341666666665</v>
      </c>
      <c r="AS3">
        <f t="shared" si="6"/>
        <v>-11.623871428571428</v>
      </c>
      <c r="AT3">
        <f t="shared" si="6"/>
        <v>4.2191166666666655</v>
      </c>
      <c r="AU3">
        <f t="shared" si="6"/>
        <v>14.605883333333331</v>
      </c>
      <c r="AV3">
        <f t="shared" si="6"/>
        <v>12.259024999999999</v>
      </c>
      <c r="AW3">
        <f t="shared" si="6"/>
        <v>12.305033333333332</v>
      </c>
      <c r="AX3">
        <f t="shared" si="6"/>
        <v>-6.1937416666666669</v>
      </c>
      <c r="AY3">
        <f t="shared" si="6"/>
        <v>-4.4361699999999997</v>
      </c>
      <c r="AZ3">
        <f t="shared" si="6"/>
        <v>19.567649999999997</v>
      </c>
      <c r="BA3">
        <f t="shared" si="6"/>
        <v>14.470641666666671</v>
      </c>
      <c r="BB3">
        <f t="shared" si="6"/>
        <v>-42.550408333333337</v>
      </c>
      <c r="BC3">
        <f t="shared" si="6"/>
        <v>21.723324999999999</v>
      </c>
      <c r="BD3">
        <f t="shared" si="6"/>
        <v>8.8724833333333333</v>
      </c>
      <c r="BE3">
        <f t="shared" si="6"/>
        <v>-7.1977166666666657</v>
      </c>
      <c r="BF3">
        <f t="shared" si="6"/>
        <v>25.908208333333334</v>
      </c>
      <c r="BG3">
        <f t="shared" si="6"/>
        <v>12.883341666666666</v>
      </c>
      <c r="BH3">
        <f t="shared" si="6"/>
        <v>18.997116666666667</v>
      </c>
      <c r="BI3">
        <f t="shared" si="6"/>
        <v>8.8992499999999986</v>
      </c>
      <c r="BJ3">
        <f t="shared" si="6"/>
        <v>-0.23263333333333355</v>
      </c>
      <c r="BK3">
        <f t="shared" si="6"/>
        <v>8.2666583333333339</v>
      </c>
      <c r="BL3">
        <f t="shared" si="6"/>
        <v>16.818474999999999</v>
      </c>
      <c r="BM3">
        <f t="shared" si="6"/>
        <v>25.696533333333331</v>
      </c>
      <c r="BN3">
        <f t="shared" si="6"/>
        <v>16.572183333333331</v>
      </c>
      <c r="BO3">
        <f t="shared" ref="BO3:DZ3" si="7">AVERAGE(BO5:BO16)</f>
        <v>23.334050000000001</v>
      </c>
      <c r="BP3">
        <f t="shared" si="7"/>
        <v>26.794466666666668</v>
      </c>
      <c r="BQ3">
        <f t="shared" si="7"/>
        <v>9.8762916666666687</v>
      </c>
      <c r="BR3">
        <f t="shared" si="7"/>
        <v>11.734491666666671</v>
      </c>
      <c r="BS3">
        <f t="shared" si="7"/>
        <v>-1846.0857916666666</v>
      </c>
      <c r="BT3">
        <f t="shared" si="7"/>
        <v>3.8701000000000003</v>
      </c>
      <c r="BU3">
        <f t="shared" si="7"/>
        <v>15.209058333333333</v>
      </c>
      <c r="BV3">
        <f t="shared" si="7"/>
        <v>12.787741666666667</v>
      </c>
      <c r="BW3">
        <f t="shared" si="7"/>
        <v>2.7482083333333338</v>
      </c>
      <c r="BX3">
        <f t="shared" si="7"/>
        <v>16.723941666666665</v>
      </c>
      <c r="BY3">
        <f t="shared" si="7"/>
        <v>9.5283500000000014</v>
      </c>
      <c r="BZ3">
        <f t="shared" si="7"/>
        <v>10.660291666666668</v>
      </c>
      <c r="CA3">
        <f t="shared" si="7"/>
        <v>2.3342583333333344</v>
      </c>
      <c r="CB3">
        <f t="shared" si="7"/>
        <v>8.277491666666668</v>
      </c>
      <c r="CC3">
        <f t="shared" si="7"/>
        <v>26.427066666666665</v>
      </c>
      <c r="CD3">
        <f t="shared" si="7"/>
        <v>2.7676250000000002</v>
      </c>
      <c r="CE3">
        <f t="shared" si="7"/>
        <v>-12.145291666666665</v>
      </c>
      <c r="CF3">
        <f t="shared" si="7"/>
        <v>-12.145291666666665</v>
      </c>
      <c r="CG3">
        <f t="shared" si="7"/>
        <v>-15.770783333333332</v>
      </c>
      <c r="CH3">
        <f t="shared" si="7"/>
        <v>10.827808333333332</v>
      </c>
      <c r="CI3">
        <f t="shared" si="7"/>
        <v>0.88105833333333339</v>
      </c>
      <c r="CJ3">
        <f t="shared" si="7"/>
        <v>-70.81601666666667</v>
      </c>
      <c r="CK3">
        <f t="shared" si="7"/>
        <v>11.035691666666665</v>
      </c>
      <c r="CL3">
        <f t="shared" si="7"/>
        <v>1.3721333333333334</v>
      </c>
      <c r="CM3">
        <f t="shared" si="7"/>
        <v>-34.831808333333335</v>
      </c>
      <c r="CN3">
        <f t="shared" si="7"/>
        <v>12.955575000000001</v>
      </c>
      <c r="CO3">
        <f t="shared" si="7"/>
        <v>9.2757249999999996</v>
      </c>
      <c r="CP3">
        <f t="shared" si="7"/>
        <v>1.3109999999999997</v>
      </c>
      <c r="CQ3">
        <f t="shared" si="7"/>
        <v>-6.8462666666666658</v>
      </c>
      <c r="CR3">
        <f t="shared" si="7"/>
        <v>-1.7166333333333326</v>
      </c>
      <c r="CS3">
        <f t="shared" si="7"/>
        <v>8.382225</v>
      </c>
      <c r="CT3">
        <f t="shared" si="7"/>
        <v>4.5269416666666666</v>
      </c>
      <c r="CU3">
        <f t="shared" si="7"/>
        <v>6.7839250000000026</v>
      </c>
      <c r="CV3">
        <f t="shared" si="7"/>
        <v>-4.7000583333333319</v>
      </c>
      <c r="CW3">
        <f t="shared" si="7"/>
        <v>6.005325</v>
      </c>
      <c r="CX3">
        <f t="shared" si="7"/>
        <v>4.4101583333333343</v>
      </c>
      <c r="CY3">
        <f t="shared" si="7"/>
        <v>-0.72578333333333289</v>
      </c>
      <c r="CZ3">
        <f t="shared" si="7"/>
        <v>-1.2342250000000001</v>
      </c>
      <c r="DA3">
        <f t="shared" si="7"/>
        <v>5.2488416666666664</v>
      </c>
      <c r="DB3">
        <f t="shared" si="7"/>
        <v>-9.9390083333333319</v>
      </c>
      <c r="DC3">
        <f t="shared" si="7"/>
        <v>1.1859833333333334</v>
      </c>
      <c r="DD3">
        <f t="shared" si="7"/>
        <v>30.824166666666667</v>
      </c>
      <c r="DE3">
        <f t="shared" si="7"/>
        <v>-1.8870750000000012</v>
      </c>
      <c r="DF3">
        <f t="shared" si="7"/>
        <v>1.2697999999999998</v>
      </c>
      <c r="DG3">
        <f t="shared" si="7"/>
        <v>5.7967166666666659</v>
      </c>
      <c r="DH3">
        <f t="shared" si="7"/>
        <v>1.1348833333333339</v>
      </c>
      <c r="DI3">
        <f t="shared" si="7"/>
        <v>-4.2061833333333327</v>
      </c>
      <c r="DJ3">
        <f t="shared" si="7"/>
        <v>9.0604499999999977</v>
      </c>
      <c r="DK3">
        <f t="shared" si="7"/>
        <v>7.0022666666666664</v>
      </c>
      <c r="DL3">
        <f t="shared" si="7"/>
        <v>-11.711533333333334</v>
      </c>
      <c r="DM3">
        <f t="shared" si="7"/>
        <v>5.9131800000000005</v>
      </c>
      <c r="DN3" t="e">
        <f t="shared" si="7"/>
        <v>#DIV/0!</v>
      </c>
      <c r="DO3">
        <f t="shared" si="7"/>
        <v>-19.582325000000001</v>
      </c>
      <c r="DP3">
        <f t="shared" si="7"/>
        <v>11.718874999999999</v>
      </c>
      <c r="DQ3">
        <f t="shared" si="7"/>
        <v>-9.8960833333333333</v>
      </c>
      <c r="DR3">
        <f t="shared" si="7"/>
        <v>5.9417833333333334</v>
      </c>
      <c r="DS3">
        <f t="shared" si="7"/>
        <v>9.1168583333333331</v>
      </c>
      <c r="DT3">
        <f t="shared" si="7"/>
        <v>-1.0453416666666664</v>
      </c>
      <c r="DU3">
        <f t="shared" si="7"/>
        <v>56.502800000000001</v>
      </c>
      <c r="DV3">
        <f t="shared" si="7"/>
        <v>29.186918181818182</v>
      </c>
      <c r="DW3">
        <f t="shared" si="7"/>
        <v>-0.4417666666666667</v>
      </c>
      <c r="DX3">
        <f t="shared" si="7"/>
        <v>32.005716666666672</v>
      </c>
      <c r="DY3">
        <f t="shared" si="7"/>
        <v>24.944016666666666</v>
      </c>
      <c r="DZ3">
        <f t="shared" si="7"/>
        <v>5.0721249999999998</v>
      </c>
      <c r="EA3">
        <f t="shared" ref="EA3:GL3" si="8">AVERAGE(EA5:EA16)</f>
        <v>-10.969333333333333</v>
      </c>
      <c r="EB3">
        <f t="shared" si="8"/>
        <v>0.56743333333333335</v>
      </c>
      <c r="EC3">
        <f t="shared" si="8"/>
        <v>-48.574955555555562</v>
      </c>
      <c r="ED3">
        <f t="shared" si="8"/>
        <v>3.6015666666666668</v>
      </c>
      <c r="EE3">
        <f t="shared" si="8"/>
        <v>16.289866666666665</v>
      </c>
      <c r="EF3">
        <f t="shared" si="8"/>
        <v>-25.751799999999999</v>
      </c>
      <c r="EG3">
        <f t="shared" si="8"/>
        <v>-13.70626666666667</v>
      </c>
      <c r="EH3">
        <f t="shared" si="8"/>
        <v>25.470216666666662</v>
      </c>
      <c r="EI3">
        <f t="shared" si="8"/>
        <v>-9.0463166666666677</v>
      </c>
      <c r="EJ3">
        <f t="shared" si="8"/>
        <v>22.447791666666671</v>
      </c>
      <c r="EK3">
        <f t="shared" si="8"/>
        <v>22.447791666666671</v>
      </c>
      <c r="EL3">
        <f t="shared" si="8"/>
        <v>7.0423083333333336</v>
      </c>
      <c r="EM3">
        <f t="shared" si="8"/>
        <v>14.569791666666667</v>
      </c>
      <c r="EN3">
        <f t="shared" si="8"/>
        <v>0.31173333333333347</v>
      </c>
      <c r="EO3">
        <f t="shared" si="8"/>
        <v>9.8024083333333341</v>
      </c>
      <c r="EP3">
        <f t="shared" si="8"/>
        <v>18.834775</v>
      </c>
      <c r="EQ3">
        <f t="shared" si="8"/>
        <v>4.2367249999999999</v>
      </c>
      <c r="ER3">
        <f t="shared" si="8"/>
        <v>27.322433333333336</v>
      </c>
      <c r="ES3">
        <f t="shared" si="8"/>
        <v>-0.42060000000000014</v>
      </c>
      <c r="ET3">
        <f t="shared" si="8"/>
        <v>-11.695608333333334</v>
      </c>
      <c r="EU3">
        <f t="shared" si="8"/>
        <v>6.1854083333333341</v>
      </c>
      <c r="EV3">
        <f t="shared" si="8"/>
        <v>4.5133666666666654</v>
      </c>
      <c r="EW3">
        <f t="shared" si="8"/>
        <v>-2.0275916666666665</v>
      </c>
      <c r="EX3">
        <f t="shared" si="8"/>
        <v>15.262841666666665</v>
      </c>
      <c r="EY3">
        <f t="shared" si="8"/>
        <v>1.0701666666666665</v>
      </c>
      <c r="EZ3">
        <f t="shared" si="8"/>
        <v>-2.9782583333333328</v>
      </c>
      <c r="FA3">
        <f t="shared" si="8"/>
        <v>6.7013833333333332</v>
      </c>
      <c r="FB3">
        <f t="shared" si="8"/>
        <v>4.8218916666666667</v>
      </c>
      <c r="FC3">
        <f t="shared" si="8"/>
        <v>17.682183333333327</v>
      </c>
      <c r="FD3">
        <f t="shared" si="8"/>
        <v>-4.1934250000000004</v>
      </c>
      <c r="FE3">
        <f t="shared" si="8"/>
        <v>-10.468175</v>
      </c>
      <c r="FF3">
        <f t="shared" si="8"/>
        <v>-11.540849999999999</v>
      </c>
      <c r="FG3">
        <f t="shared" si="8"/>
        <v>-17.456491666666665</v>
      </c>
      <c r="FH3">
        <f t="shared" si="8"/>
        <v>7.4832583333333345</v>
      </c>
      <c r="FI3">
        <f t="shared" si="8"/>
        <v>10.733491666666668</v>
      </c>
      <c r="FJ3">
        <f t="shared" si="8"/>
        <v>-19.8874</v>
      </c>
      <c r="FK3">
        <f t="shared" si="8"/>
        <v>5.4987666666666675</v>
      </c>
      <c r="FL3">
        <f t="shared" si="8"/>
        <v>-5.9055999999999997</v>
      </c>
      <c r="FM3">
        <f t="shared" si="8"/>
        <v>11.921475000000001</v>
      </c>
      <c r="FN3">
        <f t="shared" si="8"/>
        <v>6.8074833333333338</v>
      </c>
      <c r="FO3">
        <f t="shared" si="8"/>
        <v>37.469074999999997</v>
      </c>
      <c r="FP3">
        <f t="shared" si="8"/>
        <v>21.148883333333334</v>
      </c>
      <c r="FQ3">
        <f t="shared" si="8"/>
        <v>4.8232083333333335</v>
      </c>
      <c r="FR3">
        <f t="shared" si="8"/>
        <v>-10.199083333333332</v>
      </c>
      <c r="FS3">
        <f t="shared" si="8"/>
        <v>0.19782500000000006</v>
      </c>
      <c r="FT3">
        <f t="shared" si="8"/>
        <v>0.19782500000000006</v>
      </c>
      <c r="FU3">
        <f t="shared" si="8"/>
        <v>-1.8660666666666668</v>
      </c>
      <c r="FV3">
        <f t="shared" si="8"/>
        <v>0.7169416666666667</v>
      </c>
      <c r="FW3">
        <f t="shared" si="8"/>
        <v>2.0824500000000001</v>
      </c>
      <c r="FX3">
        <f t="shared" si="8"/>
        <v>2.8756499999999998</v>
      </c>
      <c r="FY3">
        <f t="shared" si="8"/>
        <v>2.8756499999999998</v>
      </c>
      <c r="FZ3">
        <f t="shared" si="8"/>
        <v>10.993425</v>
      </c>
      <c r="GA3">
        <f t="shared" si="8"/>
        <v>-51.125475000000016</v>
      </c>
      <c r="GB3">
        <f t="shared" si="8"/>
        <v>1.8962666666666668</v>
      </c>
      <c r="GC3">
        <f t="shared" si="8"/>
        <v>12.482625000000001</v>
      </c>
      <c r="GD3">
        <f t="shared" si="8"/>
        <v>-5.1709666666666667</v>
      </c>
      <c r="GE3">
        <f t="shared" si="8"/>
        <v>8.874783333333335</v>
      </c>
      <c r="GF3">
        <f t="shared" si="8"/>
        <v>-8.8094916666666645</v>
      </c>
      <c r="GG3">
        <f t="shared" si="8"/>
        <v>8.5418000000000003</v>
      </c>
      <c r="GH3">
        <f t="shared" si="8"/>
        <v>41.453733333333325</v>
      </c>
      <c r="GI3">
        <f t="shared" si="8"/>
        <v>-338.00707999999997</v>
      </c>
      <c r="GJ3">
        <f t="shared" si="8"/>
        <v>-63.06701666666666</v>
      </c>
      <c r="GK3">
        <f t="shared" si="8"/>
        <v>6.2744833333333325</v>
      </c>
      <c r="GL3">
        <f t="shared" si="8"/>
        <v>4.9344083333333328</v>
      </c>
      <c r="GM3">
        <f t="shared" ref="GM3:IX3" si="9">AVERAGE(GM5:GM16)</f>
        <v>20.929666666666666</v>
      </c>
      <c r="GN3">
        <f t="shared" si="9"/>
        <v>-88.368308333333331</v>
      </c>
      <c r="GO3">
        <f t="shared" si="9"/>
        <v>5.3286083333333325</v>
      </c>
      <c r="GP3">
        <f t="shared" si="9"/>
        <v>6.0741749999999994</v>
      </c>
      <c r="GQ3">
        <f t="shared" si="9"/>
        <v>-1004.1067749999999</v>
      </c>
      <c r="GR3">
        <f t="shared" si="9"/>
        <v>-24.680491666666668</v>
      </c>
      <c r="GS3">
        <f t="shared" si="9"/>
        <v>16.830349999999999</v>
      </c>
      <c r="GT3">
        <f t="shared" si="9"/>
        <v>-2.4372750000000001</v>
      </c>
      <c r="GU3">
        <f t="shared" si="9"/>
        <v>-24.070599999999999</v>
      </c>
      <c r="GV3">
        <f t="shared" si="9"/>
        <v>-16.763524999999998</v>
      </c>
      <c r="GW3">
        <f t="shared" si="9"/>
        <v>23.785950000000003</v>
      </c>
      <c r="GX3">
        <f t="shared" si="9"/>
        <v>-7.1934166666666668</v>
      </c>
      <c r="GY3">
        <f t="shared" si="9"/>
        <v>19.680591666666668</v>
      </c>
      <c r="GZ3">
        <f t="shared" si="9"/>
        <v>2.09355</v>
      </c>
      <c r="HA3">
        <f t="shared" si="9"/>
        <v>8.9790833333333353</v>
      </c>
      <c r="HB3">
        <f t="shared" si="9"/>
        <v>13.461533333333334</v>
      </c>
      <c r="HC3">
        <f t="shared" si="9"/>
        <v>7.6946916666666665</v>
      </c>
      <c r="HD3">
        <f t="shared" si="9"/>
        <v>4.4639833333333332</v>
      </c>
      <c r="HE3">
        <f t="shared" si="9"/>
        <v>-17.535091666666666</v>
      </c>
      <c r="HF3">
        <f t="shared" si="9"/>
        <v>10.734133333333332</v>
      </c>
      <c r="HG3">
        <f t="shared" si="9"/>
        <v>27.162550000000007</v>
      </c>
      <c r="HH3">
        <f t="shared" si="9"/>
        <v>6.6366833333333348</v>
      </c>
      <c r="HI3">
        <f t="shared" si="9"/>
        <v>13.838708333333331</v>
      </c>
      <c r="HJ3">
        <f t="shared" si="9"/>
        <v>33.644891666666659</v>
      </c>
      <c r="HK3">
        <f t="shared" si="9"/>
        <v>3.0098666666666656</v>
      </c>
      <c r="HL3">
        <f t="shared" si="9"/>
        <v>-10.203633333333336</v>
      </c>
      <c r="HM3">
        <f t="shared" si="9"/>
        <v>-19.957541666666668</v>
      </c>
      <c r="HN3">
        <f t="shared" si="9"/>
        <v>-36.165599999999998</v>
      </c>
      <c r="HO3">
        <f t="shared" si="9"/>
        <v>12.111724999999998</v>
      </c>
      <c r="HP3">
        <f t="shared" si="9"/>
        <v>31.245875000000002</v>
      </c>
      <c r="HQ3">
        <f t="shared" si="9"/>
        <v>-397.79268333333317</v>
      </c>
      <c r="HR3">
        <f t="shared" si="9"/>
        <v>-5.8772333333333329</v>
      </c>
      <c r="HS3">
        <f t="shared" si="9"/>
        <v>-1.0332416666666671</v>
      </c>
      <c r="HT3">
        <f t="shared" si="9"/>
        <v>7.6732166666666677</v>
      </c>
      <c r="HU3">
        <f t="shared" si="9"/>
        <v>8.2951999999999995</v>
      </c>
      <c r="HV3">
        <f t="shared" si="9"/>
        <v>-137.79973333333334</v>
      </c>
      <c r="HW3">
        <f t="shared" si="9"/>
        <v>17.161933333333334</v>
      </c>
      <c r="HX3">
        <f t="shared" si="9"/>
        <v>-20.680800000000001</v>
      </c>
      <c r="HY3">
        <f t="shared" si="9"/>
        <v>23.516433333333335</v>
      </c>
      <c r="HZ3">
        <f t="shared" si="9"/>
        <v>10.660324999999998</v>
      </c>
      <c r="IA3">
        <f t="shared" si="9"/>
        <v>20.09974166666667</v>
      </c>
      <c r="IB3">
        <f t="shared" si="9"/>
        <v>42.013316666666668</v>
      </c>
      <c r="IC3">
        <f t="shared" si="9"/>
        <v>15.500508333333329</v>
      </c>
      <c r="ID3">
        <f t="shared" si="9"/>
        <v>-19.805025000000001</v>
      </c>
      <c r="IE3">
        <f t="shared" si="9"/>
        <v>10.4381</v>
      </c>
      <c r="IF3">
        <f t="shared" si="9"/>
        <v>1.314750000000001</v>
      </c>
      <c r="IG3">
        <f t="shared" si="9"/>
        <v>5.2658416666666659</v>
      </c>
      <c r="IH3">
        <f t="shared" si="9"/>
        <v>0.7952666666666669</v>
      </c>
      <c r="II3">
        <f t="shared" si="9"/>
        <v>-26.847041666666666</v>
      </c>
      <c r="IJ3">
        <f t="shared" si="9"/>
        <v>4.0082666666666649</v>
      </c>
      <c r="IK3">
        <f t="shared" si="9"/>
        <v>-1.5727583333333337</v>
      </c>
      <c r="IL3">
        <f t="shared" si="9"/>
        <v>-5654.2899333333335</v>
      </c>
      <c r="IM3" t="e">
        <f t="shared" si="9"/>
        <v>#DIV/0!</v>
      </c>
      <c r="IN3">
        <f t="shared" si="9"/>
        <v>4.82315</v>
      </c>
      <c r="IO3">
        <f t="shared" si="9"/>
        <v>18.210324999999997</v>
      </c>
      <c r="IP3">
        <f t="shared" si="9"/>
        <v>14.58535</v>
      </c>
      <c r="IQ3">
        <f t="shared" si="9"/>
        <v>12.243483333333332</v>
      </c>
      <c r="IR3">
        <f t="shared" si="9"/>
        <v>-1.6386666666666663</v>
      </c>
      <c r="IS3">
        <f t="shared" si="9"/>
        <v>9.4272249999999982</v>
      </c>
      <c r="IT3">
        <f t="shared" si="9"/>
        <v>7.6886999999999999</v>
      </c>
      <c r="IU3">
        <f t="shared" si="9"/>
        <v>6.3699500000000002</v>
      </c>
      <c r="IV3">
        <f t="shared" si="9"/>
        <v>-3.9542499999999996</v>
      </c>
      <c r="IW3">
        <f t="shared" si="9"/>
        <v>4.3233500000000005</v>
      </c>
      <c r="IX3">
        <f t="shared" si="9"/>
        <v>12.042450000000001</v>
      </c>
      <c r="IY3">
        <f t="shared" ref="IY3:LJ3" si="10">AVERAGE(IY5:IY16)</f>
        <v>17.209924999999998</v>
      </c>
      <c r="IZ3">
        <f t="shared" si="10"/>
        <v>-5.5330499999999994</v>
      </c>
      <c r="JA3">
        <f t="shared" si="10"/>
        <v>-0.93729999999999947</v>
      </c>
      <c r="JB3">
        <f t="shared" si="10"/>
        <v>16.707316666666667</v>
      </c>
      <c r="JC3">
        <f t="shared" si="10"/>
        <v>-2.5606833333333334</v>
      </c>
      <c r="JD3">
        <f t="shared" si="10"/>
        <v>15.856175</v>
      </c>
      <c r="JE3">
        <f t="shared" si="10"/>
        <v>5.3589250000000002</v>
      </c>
      <c r="JF3">
        <f t="shared" si="10"/>
        <v>5.3589250000000002</v>
      </c>
      <c r="JG3">
        <f t="shared" si="10"/>
        <v>4.6863333333333328</v>
      </c>
      <c r="JH3">
        <f t="shared" si="10"/>
        <v>9.8333083333333331</v>
      </c>
      <c r="JI3">
        <f t="shared" si="10"/>
        <v>29.798458333333333</v>
      </c>
      <c r="JJ3">
        <f t="shared" si="10"/>
        <v>16.242258333333329</v>
      </c>
      <c r="JK3">
        <f t="shared" si="10"/>
        <v>-43.111308333333341</v>
      </c>
      <c r="JL3">
        <f t="shared" si="10"/>
        <v>10.567033333333333</v>
      </c>
      <c r="JM3">
        <f t="shared" si="10"/>
        <v>-87.31965000000001</v>
      </c>
      <c r="JN3">
        <f t="shared" si="10"/>
        <v>-48.942558333333345</v>
      </c>
      <c r="JO3">
        <f t="shared" si="10"/>
        <v>-12.201241666666668</v>
      </c>
      <c r="JP3">
        <f t="shared" si="10"/>
        <v>-3.3806666666666669</v>
      </c>
      <c r="JQ3">
        <f t="shared" si="10"/>
        <v>3.5136250000000007</v>
      </c>
      <c r="JR3">
        <f t="shared" si="10"/>
        <v>1.8754750000000004</v>
      </c>
      <c r="JS3">
        <f t="shared" si="10"/>
        <v>1.4248416666666666</v>
      </c>
      <c r="JT3">
        <f t="shared" si="10"/>
        <v>-21.132375</v>
      </c>
      <c r="JU3">
        <f t="shared" si="10"/>
        <v>10.919733333333332</v>
      </c>
      <c r="JV3">
        <f t="shared" si="10"/>
        <v>2.1264250000000002</v>
      </c>
      <c r="JW3" t="e">
        <f t="shared" si="10"/>
        <v>#DIV/0!</v>
      </c>
      <c r="JX3">
        <f t="shared" si="10"/>
        <v>6.0616833333333346</v>
      </c>
      <c r="JY3">
        <f t="shared" si="10"/>
        <v>21.969108333333335</v>
      </c>
      <c r="JZ3">
        <f t="shared" si="10"/>
        <v>-14.557075000000001</v>
      </c>
      <c r="KA3">
        <f t="shared" si="10"/>
        <v>-26.13506666666667</v>
      </c>
      <c r="KB3">
        <f t="shared" si="10"/>
        <v>-14.305399999999999</v>
      </c>
      <c r="KC3">
        <f t="shared" si="10"/>
        <v>13.140708333333331</v>
      </c>
      <c r="KD3">
        <f t="shared" si="10"/>
        <v>3.1525166666666671</v>
      </c>
      <c r="KE3">
        <f t="shared" si="10"/>
        <v>6.8362666666666669</v>
      </c>
      <c r="KF3">
        <f t="shared" si="10"/>
        <v>2.5025499999999998</v>
      </c>
      <c r="KG3">
        <f t="shared" si="10"/>
        <v>7.7507833333333336</v>
      </c>
      <c r="KH3">
        <f t="shared" si="10"/>
        <v>18.800700000000003</v>
      </c>
      <c r="KI3">
        <f t="shared" si="10"/>
        <v>4.1233333333333753E-2</v>
      </c>
      <c r="KJ3">
        <f t="shared" si="10"/>
        <v>-37.600775000000006</v>
      </c>
      <c r="KK3">
        <f t="shared" si="10"/>
        <v>15.281941666666668</v>
      </c>
      <c r="KL3">
        <f t="shared" si="10"/>
        <v>-10.865141666666666</v>
      </c>
      <c r="KM3">
        <f t="shared" si="10"/>
        <v>0.59878333333333356</v>
      </c>
      <c r="KN3">
        <f t="shared" si="10"/>
        <v>-2.5622916666666669</v>
      </c>
      <c r="KO3">
        <f t="shared" si="10"/>
        <v>13.390141666666667</v>
      </c>
      <c r="KP3">
        <f t="shared" si="10"/>
        <v>12.811783333333333</v>
      </c>
      <c r="KQ3">
        <f t="shared" si="10"/>
        <v>22.637716666666666</v>
      </c>
      <c r="KR3">
        <f t="shared" si="10"/>
        <v>-44.862883333333336</v>
      </c>
      <c r="KS3">
        <f t="shared" si="10"/>
        <v>25.739566666666672</v>
      </c>
      <c r="KT3">
        <f t="shared" si="10"/>
        <v>-2.0527833333333327</v>
      </c>
      <c r="KU3">
        <f t="shared" si="10"/>
        <v>-1.8513083333333327</v>
      </c>
      <c r="KV3">
        <f t="shared" si="10"/>
        <v>3.0238499999999999</v>
      </c>
      <c r="KW3">
        <f t="shared" si="10"/>
        <v>18.114983333333331</v>
      </c>
      <c r="KX3">
        <f t="shared" si="10"/>
        <v>6.7823083333333329</v>
      </c>
      <c r="KY3">
        <f t="shared" si="10"/>
        <v>25.235383333333335</v>
      </c>
      <c r="KZ3">
        <f t="shared" si="10"/>
        <v>-6.8141666666666836E-2</v>
      </c>
      <c r="LA3">
        <f t="shared" si="10"/>
        <v>-4.0502250000000002</v>
      </c>
      <c r="LB3" t="e">
        <f t="shared" si="10"/>
        <v>#DIV/0!</v>
      </c>
      <c r="LC3">
        <f t="shared" si="10"/>
        <v>-0.2929583333333331</v>
      </c>
      <c r="LD3">
        <f t="shared" si="10"/>
        <v>-0.77998333333333336</v>
      </c>
      <c r="LE3">
        <f t="shared" si="10"/>
        <v>-1149.7810083333334</v>
      </c>
      <c r="LF3">
        <f t="shared" si="10"/>
        <v>0.49957499999999982</v>
      </c>
      <c r="LG3">
        <f t="shared" si="10"/>
        <v>3.9139000000000004</v>
      </c>
      <c r="LH3">
        <f t="shared" si="10"/>
        <v>17.822975000000003</v>
      </c>
      <c r="LI3">
        <f t="shared" si="10"/>
        <v>1.0677900000000002</v>
      </c>
      <c r="LJ3">
        <f t="shared" si="10"/>
        <v>11.549675000000001</v>
      </c>
      <c r="LK3">
        <f t="shared" ref="LK3:NK3" si="11">AVERAGE(LK5:LK16)</f>
        <v>6.4365916666666676</v>
      </c>
      <c r="LL3">
        <f t="shared" si="11"/>
        <v>21.551116666666669</v>
      </c>
      <c r="LM3">
        <f t="shared" si="11"/>
        <v>20.207725</v>
      </c>
      <c r="LN3" t="e">
        <f t="shared" si="11"/>
        <v>#DIV/0!</v>
      </c>
      <c r="LO3">
        <f t="shared" si="11"/>
        <v>-3.0562583333333335</v>
      </c>
      <c r="LP3">
        <f t="shared" si="11"/>
        <v>8.9508583333333327</v>
      </c>
      <c r="LQ3">
        <f t="shared" si="11"/>
        <v>1.0066333333333335</v>
      </c>
      <c r="LR3">
        <f t="shared" si="11"/>
        <v>4.8066416666666676</v>
      </c>
      <c r="LS3">
        <f t="shared" si="11"/>
        <v>5.3779583333333321</v>
      </c>
      <c r="LT3">
        <f t="shared" si="11"/>
        <v>-10.910799999999997</v>
      </c>
      <c r="LU3">
        <f t="shared" si="11"/>
        <v>22.721783333333335</v>
      </c>
      <c r="LV3">
        <f t="shared" si="11"/>
        <v>3.1637333333333331</v>
      </c>
      <c r="LW3">
        <f t="shared" si="11"/>
        <v>11.249066666666669</v>
      </c>
      <c r="LX3">
        <f t="shared" si="11"/>
        <v>8.2828583333333317</v>
      </c>
      <c r="LY3">
        <f t="shared" si="11"/>
        <v>15.6778</v>
      </c>
      <c r="LZ3">
        <f t="shared" si="11"/>
        <v>-73.364808333333329</v>
      </c>
      <c r="MA3">
        <f t="shared" si="11"/>
        <v>7.5846916666666679</v>
      </c>
      <c r="MB3">
        <f t="shared" si="11"/>
        <v>10.962858333333331</v>
      </c>
      <c r="MC3">
        <f t="shared" si="11"/>
        <v>29.388491666666667</v>
      </c>
      <c r="MD3">
        <f t="shared" si="11"/>
        <v>-7.1450000000000305E-2</v>
      </c>
      <c r="ME3">
        <f t="shared" si="11"/>
        <v>-11.77535</v>
      </c>
      <c r="MF3">
        <f t="shared" si="11"/>
        <v>0.2738083333333336</v>
      </c>
      <c r="MG3">
        <f t="shared" si="11"/>
        <v>-0.22429166666666656</v>
      </c>
      <c r="MH3">
        <f t="shared" si="11"/>
        <v>-15.061250000000001</v>
      </c>
      <c r="MI3">
        <f t="shared" si="11"/>
        <v>4.133799999999999</v>
      </c>
      <c r="MJ3">
        <f t="shared" si="11"/>
        <v>27.146141666666665</v>
      </c>
      <c r="MK3">
        <f t="shared" si="11"/>
        <v>7.7427666666666655</v>
      </c>
      <c r="ML3">
        <f t="shared" si="11"/>
        <v>6.7672166666666662</v>
      </c>
      <c r="MM3">
        <f t="shared" si="11"/>
        <v>18.674975000000003</v>
      </c>
      <c r="MN3">
        <f t="shared" si="11"/>
        <v>-151049.36763333334</v>
      </c>
      <c r="MO3">
        <f t="shared" si="11"/>
        <v>-0.17670000000000075</v>
      </c>
      <c r="MP3">
        <f t="shared" si="11"/>
        <v>12.641241666666664</v>
      </c>
      <c r="MQ3">
        <f t="shared" si="11"/>
        <v>3.8861333333333339</v>
      </c>
      <c r="MR3">
        <f t="shared" si="11"/>
        <v>14.945624999999998</v>
      </c>
      <c r="MS3">
        <f t="shared" si="11"/>
        <v>49.34695833333334</v>
      </c>
      <c r="MT3">
        <f t="shared" si="11"/>
        <v>24.175166666666666</v>
      </c>
      <c r="MU3">
        <f t="shared" si="11"/>
        <v>-7.5357249999999993</v>
      </c>
      <c r="MV3">
        <f t="shared" si="11"/>
        <v>-2.5564500000000003</v>
      </c>
      <c r="MW3">
        <f t="shared" si="11"/>
        <v>-464.12021999999996</v>
      </c>
      <c r="MX3">
        <f t="shared" si="11"/>
        <v>5.4078083333333344</v>
      </c>
      <c r="MY3">
        <f t="shared" si="11"/>
        <v>-4.5541749999999999</v>
      </c>
      <c r="MZ3">
        <f t="shared" si="11"/>
        <v>-54.490141666666666</v>
      </c>
      <c r="NA3">
        <f t="shared" si="11"/>
        <v>0.57239166666666674</v>
      </c>
      <c r="NB3">
        <f t="shared" si="11"/>
        <v>14.686975000000002</v>
      </c>
      <c r="NC3">
        <f t="shared" si="11"/>
        <v>15.632841666666666</v>
      </c>
      <c r="ND3">
        <f t="shared" si="11"/>
        <v>2.5931166666666665</v>
      </c>
      <c r="NE3">
        <f t="shared" si="11"/>
        <v>30.067691666666665</v>
      </c>
      <c r="NF3">
        <f t="shared" si="11"/>
        <v>-7.1524166666666664</v>
      </c>
      <c r="NG3">
        <f t="shared" si="11"/>
        <v>1.1738750000000004</v>
      </c>
      <c r="NH3">
        <f t="shared" si="11"/>
        <v>9.3034166666666636</v>
      </c>
      <c r="NI3">
        <f t="shared" si="11"/>
        <v>15.464475</v>
      </c>
      <c r="NJ3">
        <f t="shared" si="11"/>
        <v>25.709091666666666</v>
      </c>
      <c r="NK3">
        <f t="shared" si="11"/>
        <v>8.4162166666666653</v>
      </c>
    </row>
    <row r="4" spans="1:375" x14ac:dyDescent="0.25">
      <c r="A4" t="s">
        <v>180</v>
      </c>
      <c r="B4">
        <f>B3/B2</f>
        <v>-4.1688630367201364E-2</v>
      </c>
      <c r="C4">
        <f t="shared" ref="C4:BN4" si="12">C3/C2</f>
        <v>0.78681386196756364</v>
      </c>
      <c r="D4">
        <f t="shared" si="12"/>
        <v>0.88155126054470223</v>
      </c>
      <c r="E4">
        <f t="shared" si="12"/>
        <v>0.69551865426385273</v>
      </c>
      <c r="F4">
        <f t="shared" si="12"/>
        <v>1.1933327209394549</v>
      </c>
      <c r="G4">
        <f t="shared" si="12"/>
        <v>-0.45868161549980407</v>
      </c>
      <c r="H4">
        <f t="shared" si="12"/>
        <v>4.0151195620736324</v>
      </c>
      <c r="I4">
        <f t="shared" si="12"/>
        <v>3.4075777596451378</v>
      </c>
      <c r="J4">
        <f t="shared" si="12"/>
        <v>-0.46125638157705401</v>
      </c>
      <c r="K4">
        <f t="shared" si="12"/>
        <v>1.9953523110020526</v>
      </c>
      <c r="L4">
        <f t="shared" si="12"/>
        <v>0.8502085021905581</v>
      </c>
      <c r="M4">
        <f t="shared" si="12"/>
        <v>2.2480460988363404</v>
      </c>
      <c r="N4">
        <f t="shared" si="12"/>
        <v>1.6696326685230356</v>
      </c>
      <c r="O4">
        <f t="shared" si="12"/>
        <v>1.6155706520328674</v>
      </c>
      <c r="P4">
        <f t="shared" si="12"/>
        <v>-0.22407375406698446</v>
      </c>
      <c r="Q4">
        <f t="shared" si="12"/>
        <v>-0.48494757778007991</v>
      </c>
      <c r="R4">
        <f t="shared" si="12"/>
        <v>-1.9230004523002193</v>
      </c>
      <c r="S4">
        <f t="shared" si="12"/>
        <v>4.3432982553349406</v>
      </c>
      <c r="T4">
        <f t="shared" si="12"/>
        <v>4.1197412021242039</v>
      </c>
      <c r="U4">
        <f t="shared" si="12"/>
        <v>-0.3069080986421604</v>
      </c>
      <c r="V4">
        <f t="shared" si="12"/>
        <v>3.5032130785997575</v>
      </c>
      <c r="W4">
        <f t="shared" si="12"/>
        <v>1.4696618043454108</v>
      </c>
      <c r="X4">
        <f t="shared" si="12"/>
        <v>-0.97905034937607571</v>
      </c>
      <c r="Y4">
        <f t="shared" si="12"/>
        <v>-3.7703881785958488</v>
      </c>
      <c r="Z4">
        <f t="shared" si="12"/>
        <v>1.1387508708430933</v>
      </c>
      <c r="AA4">
        <f t="shared" si="12"/>
        <v>2.836683898972622</v>
      </c>
      <c r="AB4">
        <f t="shared" si="12"/>
        <v>-0.68443719419873617</v>
      </c>
      <c r="AC4">
        <f t="shared" si="12"/>
        <v>1.4903398084014274</v>
      </c>
      <c r="AD4">
        <f t="shared" si="12"/>
        <v>0.50509362797300217</v>
      </c>
      <c r="AE4">
        <f t="shared" si="12"/>
        <v>-0.21899488680273876</v>
      </c>
      <c r="AF4">
        <f t="shared" si="12"/>
        <v>1.0301649695753028</v>
      </c>
      <c r="AG4">
        <f t="shared" si="12"/>
        <v>1.1879998688929363</v>
      </c>
      <c r="AH4">
        <f t="shared" si="12"/>
        <v>0.27547817667280577</v>
      </c>
      <c r="AI4">
        <f t="shared" si="12"/>
        <v>-1.8147771615770609</v>
      </c>
      <c r="AJ4">
        <f t="shared" si="12"/>
        <v>1.3115256590764985</v>
      </c>
      <c r="AK4">
        <f t="shared" si="12"/>
        <v>2.5803568016479028</v>
      </c>
      <c r="AL4">
        <f t="shared" si="12"/>
        <v>1.781320350569499</v>
      </c>
      <c r="AM4">
        <f t="shared" si="12"/>
        <v>-0.43560922619262299</v>
      </c>
      <c r="AN4">
        <f t="shared" si="12"/>
        <v>-0.1362130724895132</v>
      </c>
      <c r="AO4">
        <f t="shared" si="12"/>
        <v>-0.53170028520457024</v>
      </c>
      <c r="AP4">
        <f t="shared" si="12"/>
        <v>0.47507684492844826</v>
      </c>
      <c r="AQ4">
        <f t="shared" si="12"/>
        <v>1.481468644335318</v>
      </c>
      <c r="AR4">
        <f t="shared" si="12"/>
        <v>-1.5821905078133442</v>
      </c>
      <c r="AS4">
        <f t="shared" si="12"/>
        <v>-0.48503005634048257</v>
      </c>
      <c r="AT4">
        <f t="shared" si="12"/>
        <v>0.84297455409270738</v>
      </c>
      <c r="AU4">
        <f t="shared" si="12"/>
        <v>1.4589803522614548</v>
      </c>
      <c r="AV4">
        <f t="shared" si="12"/>
        <v>2.6313569881550931</v>
      </c>
      <c r="AW4">
        <f t="shared" si="12"/>
        <v>2.9186871544969097</v>
      </c>
      <c r="AX4">
        <f t="shared" si="12"/>
        <v>-0.43660824268988374</v>
      </c>
      <c r="AY4">
        <f t="shared" si="12"/>
        <v>-0.31623582408531398</v>
      </c>
      <c r="AZ4">
        <f t="shared" si="12"/>
        <v>2.9212087619235918</v>
      </c>
      <c r="BA4">
        <f t="shared" si="12"/>
        <v>1.2392933709422354</v>
      </c>
      <c r="BB4">
        <f t="shared" si="12"/>
        <v>-1.7548051683884609</v>
      </c>
      <c r="BC4">
        <f t="shared" si="12"/>
        <v>2.7548146023538558</v>
      </c>
      <c r="BD4">
        <f t="shared" si="12"/>
        <v>1.4097760574114448</v>
      </c>
      <c r="BE4">
        <f t="shared" si="12"/>
        <v>-0.5641823871060383</v>
      </c>
      <c r="BF4">
        <f t="shared" si="12"/>
        <v>1.223795489100262</v>
      </c>
      <c r="BG4">
        <f t="shared" si="12"/>
        <v>1.4724196633800035</v>
      </c>
      <c r="BH4">
        <f t="shared" si="12"/>
        <v>3.1054920467470555</v>
      </c>
      <c r="BI4">
        <f t="shared" si="12"/>
        <v>3.2512586227092175</v>
      </c>
      <c r="BJ4">
        <f t="shared" si="12"/>
        <v>-1.2653233471935053E-2</v>
      </c>
      <c r="BK4">
        <f t="shared" si="12"/>
        <v>0.81336659926547172</v>
      </c>
      <c r="BL4">
        <f t="shared" si="12"/>
        <v>2.5134351184846588</v>
      </c>
      <c r="BM4">
        <f t="shared" si="12"/>
        <v>0.87327426357780036</v>
      </c>
      <c r="BN4">
        <f t="shared" si="12"/>
        <v>0.66296537178679871</v>
      </c>
      <c r="BO4">
        <f t="shared" ref="BO4:DZ4" si="13">BO3/BO2</f>
        <v>7.0621286863641153</v>
      </c>
      <c r="BP4">
        <f t="shared" si="13"/>
        <v>4.7342077216258938</v>
      </c>
      <c r="BQ4">
        <f t="shared" si="13"/>
        <v>1.0082491492538799</v>
      </c>
      <c r="BR4">
        <f t="shared" si="13"/>
        <v>1.8879758394822734</v>
      </c>
      <c r="BS4">
        <f t="shared" si="13"/>
        <v>-1.0750005608157753</v>
      </c>
      <c r="BT4">
        <f t="shared" si="13"/>
        <v>0.45450673015903154</v>
      </c>
      <c r="BU4">
        <f t="shared" si="13"/>
        <v>2.158496954497128</v>
      </c>
      <c r="BV4">
        <f t="shared" si="13"/>
        <v>1.2527487389435989</v>
      </c>
      <c r="BW4">
        <f t="shared" si="13"/>
        <v>0.35667684703470015</v>
      </c>
      <c r="BX4">
        <f t="shared" si="13"/>
        <v>0.91046900483290583</v>
      </c>
      <c r="BY4">
        <f t="shared" si="13"/>
        <v>0.80310751876826025</v>
      </c>
      <c r="BZ4">
        <f t="shared" si="13"/>
        <v>1.2948421546464024</v>
      </c>
      <c r="CA4">
        <f t="shared" si="13"/>
        <v>0.10423120108263249</v>
      </c>
      <c r="CB4">
        <f t="shared" si="13"/>
        <v>1.896182822009165</v>
      </c>
      <c r="CC4">
        <f t="shared" si="13"/>
        <v>2.809329922773478</v>
      </c>
      <c r="CD4">
        <f t="shared" si="13"/>
        <v>0.15125940859430684</v>
      </c>
      <c r="CE4">
        <f t="shared" si="13"/>
        <v>-0.57615049204111113</v>
      </c>
      <c r="CF4">
        <f t="shared" si="13"/>
        <v>-0.57615049204111113</v>
      </c>
      <c r="CG4">
        <f t="shared" si="13"/>
        <v>-0.15606031783899527</v>
      </c>
      <c r="CH4">
        <f t="shared" si="13"/>
        <v>1.1540589263356233</v>
      </c>
      <c r="CI4">
        <f t="shared" si="13"/>
        <v>0.20150941975276776</v>
      </c>
      <c r="CJ4">
        <f t="shared" si="13"/>
        <v>-1.2842150662192282</v>
      </c>
      <c r="CK4">
        <f t="shared" si="13"/>
        <v>1.4159738879150177</v>
      </c>
      <c r="CL4">
        <f t="shared" si="13"/>
        <v>0.10052022173476477</v>
      </c>
      <c r="CM4">
        <f t="shared" si="13"/>
        <v>-0.8613531720955796</v>
      </c>
      <c r="CN4">
        <f t="shared" si="13"/>
        <v>1.1832157231624263</v>
      </c>
      <c r="CO4">
        <f t="shared" si="13"/>
        <v>0.69845795371996444</v>
      </c>
      <c r="CP4">
        <f t="shared" si="13"/>
        <v>0.20708242932063842</v>
      </c>
      <c r="CQ4">
        <f t="shared" si="13"/>
        <v>-0.64644085334494827</v>
      </c>
      <c r="CR4">
        <f t="shared" si="13"/>
        <v>-8.0707572243363446E-2</v>
      </c>
      <c r="CS4">
        <f t="shared" si="13"/>
        <v>0.33958470198473834</v>
      </c>
      <c r="CT4">
        <f t="shared" si="13"/>
        <v>0.66397361832872459</v>
      </c>
      <c r="CU4">
        <f t="shared" si="13"/>
        <v>0.20542800744862491</v>
      </c>
      <c r="CV4">
        <f t="shared" si="13"/>
        <v>-0.43165726723854719</v>
      </c>
      <c r="CW4">
        <f t="shared" si="13"/>
        <v>0.15206232470460126</v>
      </c>
      <c r="CX4">
        <f t="shared" si="13"/>
        <v>0.60614990969793603</v>
      </c>
      <c r="CY4">
        <f t="shared" si="13"/>
        <v>-7.1734609065950666E-2</v>
      </c>
      <c r="CZ4">
        <f t="shared" si="13"/>
        <v>-0.37097203985231314</v>
      </c>
      <c r="DA4">
        <f t="shared" si="13"/>
        <v>0.43921818961636383</v>
      </c>
      <c r="DB4">
        <f t="shared" si="13"/>
        <v>-0.49558071527016345</v>
      </c>
      <c r="DC4">
        <f t="shared" si="13"/>
        <v>0.12707725852241578</v>
      </c>
      <c r="DD4">
        <f t="shared" si="13"/>
        <v>2.6657332550782868</v>
      </c>
      <c r="DE4">
        <f t="shared" si="13"/>
        <v>-0.17036621572455596</v>
      </c>
      <c r="DF4">
        <f t="shared" si="13"/>
        <v>0.15420066543812455</v>
      </c>
      <c r="DG4">
        <f t="shared" si="13"/>
        <v>0.48154969631313665</v>
      </c>
      <c r="DH4">
        <f t="shared" si="13"/>
        <v>4.5134503782936708E-2</v>
      </c>
      <c r="DI4">
        <f t="shared" si="13"/>
        <v>-0.59973472700939789</v>
      </c>
      <c r="DJ4">
        <f t="shared" si="13"/>
        <v>0.26456709581968807</v>
      </c>
      <c r="DK4">
        <f t="shared" si="13"/>
        <v>1.1336688494953193</v>
      </c>
      <c r="DL4">
        <f t="shared" si="13"/>
        <v>-0.47069356372331278</v>
      </c>
      <c r="DM4">
        <f t="shared" si="13"/>
        <v>0.45852583359838628</v>
      </c>
      <c r="DN4" t="e">
        <f t="shared" si="13"/>
        <v>#DIV/0!</v>
      </c>
      <c r="DO4">
        <f t="shared" si="13"/>
        <v>-0.28379666345334115</v>
      </c>
      <c r="DP4">
        <f t="shared" si="13"/>
        <v>0.28294249597585913</v>
      </c>
      <c r="DQ4">
        <f t="shared" si="13"/>
        <v>-0.43247270235142687</v>
      </c>
      <c r="DR4">
        <f t="shared" si="13"/>
        <v>0.29619470491846839</v>
      </c>
      <c r="DS4">
        <f t="shared" si="13"/>
        <v>0.61520545328772069</v>
      </c>
      <c r="DT4">
        <f t="shared" si="13"/>
        <v>-0.14846600801648441</v>
      </c>
      <c r="DU4">
        <f t="shared" si="13"/>
        <v>0.43356994057803078</v>
      </c>
      <c r="DV4">
        <f t="shared" si="13"/>
        <v>0.36501884021542713</v>
      </c>
      <c r="DW4">
        <f t="shared" si="13"/>
        <v>-4.081848647111707E-2</v>
      </c>
      <c r="DX4">
        <f t="shared" si="13"/>
        <v>4.7044789529893158</v>
      </c>
      <c r="DY4">
        <f t="shared" si="13"/>
        <v>1.288920051637567</v>
      </c>
      <c r="DZ4">
        <f t="shared" si="13"/>
        <v>0.49093438421605767</v>
      </c>
      <c r="EA4">
        <f t="shared" ref="EA4:GL4" si="14">EA3/EA2</f>
        <v>-0.5576486348126064</v>
      </c>
      <c r="EB4">
        <f t="shared" si="14"/>
        <v>7.364579860417439E-2</v>
      </c>
      <c r="EC4">
        <f t="shared" si="14"/>
        <v>-0.98647420269695296</v>
      </c>
      <c r="ED4">
        <f t="shared" si="14"/>
        <v>0.1577030665680203</v>
      </c>
      <c r="EE4">
        <f t="shared" si="14"/>
        <v>3.6727381982584637</v>
      </c>
      <c r="EF4" t="e">
        <f t="shared" si="14"/>
        <v>#DIV/0!</v>
      </c>
      <c r="EG4">
        <f t="shared" si="14"/>
        <v>-0.82910343242033124</v>
      </c>
      <c r="EH4">
        <f t="shared" si="14"/>
        <v>3.3389377123551958</v>
      </c>
      <c r="EI4">
        <f t="shared" si="14"/>
        <v>-0.64919132018883952</v>
      </c>
      <c r="EJ4">
        <f t="shared" si="14"/>
        <v>4.4945997041019821</v>
      </c>
      <c r="EK4">
        <f t="shared" si="14"/>
        <v>4.4945997041019821</v>
      </c>
      <c r="EL4">
        <f t="shared" si="14"/>
        <v>0.60554402652621286</v>
      </c>
      <c r="EM4">
        <f t="shared" si="14"/>
        <v>0.92314842480750048</v>
      </c>
      <c r="EN4">
        <f t="shared" si="14"/>
        <v>1.8086240427602904E-2</v>
      </c>
      <c r="EO4">
        <f t="shared" si="14"/>
        <v>1.3057037810700516</v>
      </c>
      <c r="EP4">
        <f t="shared" si="14"/>
        <v>2.4995498478383835</v>
      </c>
      <c r="EQ4">
        <f t="shared" si="14"/>
        <v>8.7220817762644481E-2</v>
      </c>
      <c r="ER4">
        <f t="shared" si="14"/>
        <v>3.1231835822383829</v>
      </c>
      <c r="ES4">
        <f t="shared" si="14"/>
        <v>-8.9209750039585603E-2</v>
      </c>
      <c r="ET4">
        <f t="shared" si="14"/>
        <v>-0.92174387499740051</v>
      </c>
      <c r="EU4">
        <f t="shared" si="14"/>
        <v>0.8025532542838606</v>
      </c>
      <c r="EV4">
        <f t="shared" si="14"/>
        <v>7.2102859174525108E-2</v>
      </c>
      <c r="EW4">
        <f t="shared" si="14"/>
        <v>-0.36461786625439035</v>
      </c>
      <c r="EX4">
        <f t="shared" si="14"/>
        <v>0.96738496018179665</v>
      </c>
      <c r="EY4">
        <f t="shared" si="14"/>
        <v>6.2358697151558548E-2</v>
      </c>
      <c r="EZ4">
        <f t="shared" si="14"/>
        <v>-0.2300801397891476</v>
      </c>
      <c r="FA4">
        <f t="shared" si="14"/>
        <v>0.83726561185471104</v>
      </c>
      <c r="FB4">
        <f t="shared" si="14"/>
        <v>0.56893641102721859</v>
      </c>
      <c r="FC4">
        <f t="shared" si="14"/>
        <v>2.0095824872935579</v>
      </c>
      <c r="FD4">
        <f t="shared" si="14"/>
        <v>-0.39155920576755515</v>
      </c>
      <c r="FE4">
        <f t="shared" si="14"/>
        <v>-0.59889665937660874</v>
      </c>
      <c r="FF4">
        <f t="shared" si="14"/>
        <v>-0.99032033156168053</v>
      </c>
      <c r="FG4">
        <f t="shared" si="14"/>
        <v>-1.0942696326416346</v>
      </c>
      <c r="FH4">
        <f t="shared" si="14"/>
        <v>1.135328201424882</v>
      </c>
      <c r="FI4">
        <f t="shared" si="14"/>
        <v>0.91937253294954435</v>
      </c>
      <c r="FJ4">
        <f t="shared" si="14"/>
        <v>-1.1823383645210723</v>
      </c>
      <c r="FK4">
        <f t="shared" si="14"/>
        <v>0.12475252651495215</v>
      </c>
      <c r="FL4">
        <f t="shared" si="14"/>
        <v>-0.66205286906314698</v>
      </c>
      <c r="FM4">
        <f t="shared" si="14"/>
        <v>0.9479078643232649</v>
      </c>
      <c r="FN4">
        <f t="shared" si="14"/>
        <v>1.4460906710697685</v>
      </c>
      <c r="FO4">
        <f t="shared" si="14"/>
        <v>3.8082526167015471</v>
      </c>
      <c r="FP4">
        <f t="shared" si="14"/>
        <v>1.2148963916708182</v>
      </c>
      <c r="FQ4">
        <f t="shared" si="14"/>
        <v>1.5463968416744291</v>
      </c>
      <c r="FR4">
        <f t="shared" si="14"/>
        <v>-0.86676712396301636</v>
      </c>
      <c r="FS4">
        <f t="shared" si="14"/>
        <v>6.3356934220135414E-2</v>
      </c>
      <c r="FT4">
        <f t="shared" si="14"/>
        <v>6.3356934220135414E-2</v>
      </c>
      <c r="FU4">
        <f t="shared" si="14"/>
        <v>-0.16068048893356207</v>
      </c>
      <c r="FV4">
        <f t="shared" si="14"/>
        <v>0.11142212913188464</v>
      </c>
      <c r="FW4">
        <f t="shared" si="14"/>
        <v>0.55226746308001173</v>
      </c>
      <c r="FX4">
        <f t="shared" si="14"/>
        <v>0.7228016873594445</v>
      </c>
      <c r="FY4">
        <f t="shared" si="14"/>
        <v>0.7228016873594445</v>
      </c>
      <c r="FZ4">
        <f t="shared" si="14"/>
        <v>0.99464540090204778</v>
      </c>
      <c r="GA4">
        <f t="shared" si="14"/>
        <v>-0.87365036695243081</v>
      </c>
      <c r="GB4">
        <f t="shared" si="14"/>
        <v>0.17633128879806836</v>
      </c>
      <c r="GC4">
        <f t="shared" si="14"/>
        <v>1.2265395286620968</v>
      </c>
      <c r="GD4">
        <f t="shared" si="14"/>
        <v>-0.65258098806297715</v>
      </c>
      <c r="GE4">
        <f t="shared" si="14"/>
        <v>0.48936546969460443</v>
      </c>
      <c r="GF4">
        <f t="shared" si="14"/>
        <v>-0.59873246506311395</v>
      </c>
      <c r="GG4">
        <f t="shared" si="14"/>
        <v>1.4370784053527277</v>
      </c>
      <c r="GH4">
        <f t="shared" si="14"/>
        <v>5.3890626817767409</v>
      </c>
      <c r="GI4">
        <f t="shared" si="14"/>
        <v>-2.7985384357936534</v>
      </c>
      <c r="GJ4">
        <f t="shared" si="14"/>
        <v>-1.0069087442086748</v>
      </c>
      <c r="GK4">
        <f t="shared" si="14"/>
        <v>0.5010197010528078</v>
      </c>
      <c r="GL4">
        <f t="shared" si="14"/>
        <v>0.57336345249280773</v>
      </c>
      <c r="GM4">
        <f t="shared" ref="GM4:IX4" si="15">GM3/GM2</f>
        <v>1.6699539394182725</v>
      </c>
      <c r="GN4">
        <f t="shared" si="15"/>
        <v>-1.141401458924896</v>
      </c>
      <c r="GO4">
        <f t="shared" si="15"/>
        <v>0.29835741692433393</v>
      </c>
      <c r="GP4">
        <f t="shared" si="15"/>
        <v>0.71401801555983069</v>
      </c>
      <c r="GQ4">
        <f t="shared" si="15"/>
        <v>-1.6337419560021336</v>
      </c>
      <c r="GR4">
        <f t="shared" si="15"/>
        <v>-0.45025907400179432</v>
      </c>
      <c r="GS4">
        <f t="shared" si="15"/>
        <v>2.3941208074040374</v>
      </c>
      <c r="GT4">
        <f t="shared" si="15"/>
        <v>-0.61492796007608019</v>
      </c>
      <c r="GU4">
        <f t="shared" si="15"/>
        <v>-1.246267882632536</v>
      </c>
      <c r="GV4">
        <f t="shared" si="15"/>
        <v>-0.84755946971629115</v>
      </c>
      <c r="GW4">
        <f t="shared" si="15"/>
        <v>2.8461342008696584</v>
      </c>
      <c r="GX4">
        <f t="shared" si="15"/>
        <v>-0.60862366518391198</v>
      </c>
      <c r="GY4">
        <f t="shared" si="15"/>
        <v>2.8320109990754712</v>
      </c>
      <c r="GZ4">
        <f t="shared" si="15"/>
        <v>0.35690757681950375</v>
      </c>
      <c r="HA4">
        <f t="shared" si="15"/>
        <v>0.60155063512549967</v>
      </c>
      <c r="HB4">
        <f t="shared" si="15"/>
        <v>0.76729228243694314</v>
      </c>
      <c r="HC4">
        <f t="shared" si="15"/>
        <v>0.83667666073716673</v>
      </c>
      <c r="HD4">
        <f t="shared" si="15"/>
        <v>0.32598308444570884</v>
      </c>
      <c r="HE4">
        <f t="shared" si="15"/>
        <v>-0.83413394004387609</v>
      </c>
      <c r="HF4">
        <f t="shared" si="15"/>
        <v>1.4176761469542547</v>
      </c>
      <c r="HG4">
        <f t="shared" si="15"/>
        <v>3.6006199674221091</v>
      </c>
      <c r="HH4">
        <f t="shared" si="15"/>
        <v>0.38236733649377819</v>
      </c>
      <c r="HI4">
        <f t="shared" si="15"/>
        <v>2.3022189424002728</v>
      </c>
      <c r="HJ4">
        <f t="shared" si="15"/>
        <v>2.6520147624262806</v>
      </c>
      <c r="HK4">
        <f t="shared" si="15"/>
        <v>0.30129426599636799</v>
      </c>
      <c r="HL4">
        <f t="shared" si="15"/>
        <v>-0.26190050521382036</v>
      </c>
      <c r="HM4">
        <f t="shared" si="15"/>
        <v>-0.60993343422239632</v>
      </c>
      <c r="HN4">
        <f t="shared" si="15"/>
        <v>-11.459464512314124</v>
      </c>
      <c r="HO4">
        <f t="shared" si="15"/>
        <v>0.70905273914676969</v>
      </c>
      <c r="HP4">
        <f t="shared" si="15"/>
        <v>4.2269915031954497</v>
      </c>
      <c r="HQ4">
        <f t="shared" si="15"/>
        <v>-2.4525089981736303</v>
      </c>
      <c r="HR4">
        <f t="shared" si="15"/>
        <v>-0.43123535130141433</v>
      </c>
      <c r="HS4">
        <f t="shared" si="15"/>
        <v>-7.0734920268279017E-2</v>
      </c>
      <c r="HT4">
        <f t="shared" si="15"/>
        <v>1.1729444890496334</v>
      </c>
      <c r="HU4">
        <f t="shared" si="15"/>
        <v>0.80869086976511662</v>
      </c>
      <c r="HV4">
        <f t="shared" si="15"/>
        <v>-0.40093185349776261</v>
      </c>
      <c r="HW4">
        <f t="shared" si="15"/>
        <v>3.512589437727236</v>
      </c>
      <c r="HX4">
        <f t="shared" si="15"/>
        <v>-0.86377921941608415</v>
      </c>
      <c r="HY4">
        <f t="shared" si="15"/>
        <v>2.0325111438657464</v>
      </c>
      <c r="HZ4">
        <f t="shared" si="15"/>
        <v>0.4249082307327553</v>
      </c>
      <c r="IA4">
        <f t="shared" si="15"/>
        <v>3.9314019209009028</v>
      </c>
      <c r="IB4">
        <f t="shared" si="15"/>
        <v>3.191778758697605</v>
      </c>
      <c r="IC4">
        <f t="shared" si="15"/>
        <v>1.1791468431940688</v>
      </c>
      <c r="ID4">
        <f t="shared" si="15"/>
        <v>-1.50991756436414</v>
      </c>
      <c r="IE4">
        <f t="shared" si="15"/>
        <v>1.3893508765239548</v>
      </c>
      <c r="IF4">
        <f t="shared" si="15"/>
        <v>4.5128312603312508E-2</v>
      </c>
      <c r="IG4">
        <f t="shared" si="15"/>
        <v>0.72870644058795153</v>
      </c>
      <c r="IH4">
        <f t="shared" si="15"/>
        <v>6.3763170343434414E-2</v>
      </c>
      <c r="II4">
        <f t="shared" si="15"/>
        <v>-2.4715113191309941</v>
      </c>
      <c r="IJ4">
        <f t="shared" si="15"/>
        <v>0.23798447833700423</v>
      </c>
      <c r="IK4">
        <f t="shared" si="15"/>
        <v>-0.10365660354763491</v>
      </c>
      <c r="IL4">
        <f t="shared" si="15"/>
        <v>-0.69793520639798645</v>
      </c>
      <c r="IM4" t="e">
        <f t="shared" si="15"/>
        <v>#DIV/0!</v>
      </c>
      <c r="IN4">
        <f t="shared" si="15"/>
        <v>0.6522084231312002</v>
      </c>
      <c r="IO4">
        <f t="shared" si="15"/>
        <v>0.9212404729989957</v>
      </c>
      <c r="IP4">
        <f t="shared" si="15"/>
        <v>0.11700547084289911</v>
      </c>
      <c r="IQ4">
        <f t="shared" si="15"/>
        <v>0.56256880023075762</v>
      </c>
      <c r="IR4">
        <f t="shared" si="15"/>
        <v>-5.9619512899286013E-2</v>
      </c>
      <c r="IS4">
        <f t="shared" si="15"/>
        <v>1.0898958984839719</v>
      </c>
      <c r="IT4">
        <f t="shared" si="15"/>
        <v>0.66632794208411372</v>
      </c>
      <c r="IU4">
        <f t="shared" si="15"/>
        <v>0.59424449176141136</v>
      </c>
      <c r="IV4">
        <f t="shared" si="15"/>
        <v>-0.2004239872997127</v>
      </c>
      <c r="IW4">
        <f t="shared" si="15"/>
        <v>0.81352759805770503</v>
      </c>
      <c r="IX4">
        <f t="shared" si="15"/>
        <v>1.0760981203270705</v>
      </c>
      <c r="IY4">
        <f t="shared" ref="IY4:LJ4" si="16">IY3/IY2</f>
        <v>1.0428698720914225</v>
      </c>
      <c r="IZ4">
        <f t="shared" si="16"/>
        <v>-0.29814202768489673</v>
      </c>
      <c r="JA4">
        <f t="shared" si="16"/>
        <v>-1.4583661866649191E-2</v>
      </c>
      <c r="JB4">
        <f t="shared" si="16"/>
        <v>0.87331952083904429</v>
      </c>
      <c r="JC4">
        <f t="shared" si="16"/>
        <v>-0.23473921176662613</v>
      </c>
      <c r="JD4">
        <f t="shared" si="16"/>
        <v>1.307536595253292</v>
      </c>
      <c r="JE4">
        <f t="shared" si="16"/>
        <v>0.74874048346960043</v>
      </c>
      <c r="JF4">
        <f t="shared" si="16"/>
        <v>0.74874048346960043</v>
      </c>
      <c r="JG4">
        <f t="shared" si="16"/>
        <v>0.53160952924689353</v>
      </c>
      <c r="JH4">
        <f t="shared" si="16"/>
        <v>0.49940414879794981</v>
      </c>
      <c r="JI4">
        <f t="shared" si="16"/>
        <v>3.570451298955398</v>
      </c>
      <c r="JJ4">
        <f t="shared" si="16"/>
        <v>2.2764284242369648</v>
      </c>
      <c r="JK4">
        <f t="shared" si="16"/>
        <v>-1.30709582186795</v>
      </c>
      <c r="JL4">
        <f t="shared" si="16"/>
        <v>0.56706250731057617</v>
      </c>
      <c r="JM4">
        <f t="shared" si="16"/>
        <v>-0.66059043426128972</v>
      </c>
      <c r="JN4">
        <f t="shared" si="16"/>
        <v>-1.7370345139289338</v>
      </c>
      <c r="JO4">
        <f t="shared" si="16"/>
        <v>-0.48079650347041802</v>
      </c>
      <c r="JP4">
        <f t="shared" si="16"/>
        <v>-0.61005048992979394</v>
      </c>
      <c r="JQ4">
        <f t="shared" si="16"/>
        <v>0.14529411272527523</v>
      </c>
      <c r="JR4">
        <f t="shared" si="16"/>
        <v>0.15940667544161533</v>
      </c>
      <c r="JS4">
        <f t="shared" si="16"/>
        <v>0.27949060613957477</v>
      </c>
      <c r="JT4">
        <f t="shared" si="16"/>
        <v>-1.269249710786799</v>
      </c>
      <c r="JU4">
        <f t="shared" si="16"/>
        <v>1.9891472027462123</v>
      </c>
      <c r="JV4">
        <f t="shared" si="16"/>
        <v>0.24136473948940804</v>
      </c>
      <c r="JW4" t="e">
        <f t="shared" si="16"/>
        <v>#DIV/0!</v>
      </c>
      <c r="JX4">
        <f t="shared" si="16"/>
        <v>0.72902214194223003</v>
      </c>
      <c r="JY4">
        <f t="shared" si="16"/>
        <v>1.3231618742717435</v>
      </c>
      <c r="JZ4">
        <f t="shared" si="16"/>
        <v>-3.6345624344036511</v>
      </c>
      <c r="KA4">
        <f t="shared" si="16"/>
        <v>-0.72982464840445971</v>
      </c>
      <c r="KB4">
        <f t="shared" si="16"/>
        <v>-1.0164290633319195</v>
      </c>
      <c r="KC4">
        <f t="shared" si="16"/>
        <v>0.96869104949079821</v>
      </c>
      <c r="KD4">
        <f t="shared" si="16"/>
        <v>1.0661514975438602</v>
      </c>
      <c r="KE4">
        <f t="shared" si="16"/>
        <v>0.56926520645437717</v>
      </c>
      <c r="KF4">
        <f t="shared" si="16"/>
        <v>0.47467492734113209</v>
      </c>
      <c r="KG4">
        <f t="shared" si="16"/>
        <v>1.1039003202227162</v>
      </c>
      <c r="KH4">
        <f t="shared" si="16"/>
        <v>0.98621276999388796</v>
      </c>
      <c r="KI4">
        <f t="shared" si="16"/>
        <v>2.1912642742083796E-3</v>
      </c>
      <c r="KJ4">
        <f t="shared" si="16"/>
        <v>-0.92139270753521563</v>
      </c>
      <c r="KK4">
        <f t="shared" si="16"/>
        <v>1.3429515253388233</v>
      </c>
      <c r="KL4">
        <f t="shared" si="16"/>
        <v>-0.6461396788950452</v>
      </c>
      <c r="KM4">
        <f t="shared" si="16"/>
        <v>6.5357956978163753E-2</v>
      </c>
      <c r="KN4">
        <f t="shared" si="16"/>
        <v>-0.14146115781416244</v>
      </c>
      <c r="KO4">
        <f t="shared" si="16"/>
        <v>0.80267766096610471</v>
      </c>
      <c r="KP4">
        <f t="shared" si="16"/>
        <v>0.31344814536041882</v>
      </c>
      <c r="KQ4">
        <f t="shared" si="16"/>
        <v>1.6469830664448868</v>
      </c>
      <c r="KR4">
        <f t="shared" si="16"/>
        <v>-1.409426931939433</v>
      </c>
      <c r="KS4">
        <f t="shared" si="16"/>
        <v>1.5727016340250632</v>
      </c>
      <c r="KT4">
        <f t="shared" si="16"/>
        <v>-0.1967266324968682</v>
      </c>
      <c r="KU4">
        <f t="shared" si="16"/>
        <v>-0.1009330965390671</v>
      </c>
      <c r="KV4">
        <f t="shared" si="16"/>
        <v>0.15247148212144937</v>
      </c>
      <c r="KW4">
        <f t="shared" si="16"/>
        <v>1.6323425755900931</v>
      </c>
      <c r="KX4">
        <f t="shared" si="16"/>
        <v>0.64621270694374977</v>
      </c>
      <c r="KY4">
        <f t="shared" si="16"/>
        <v>2.1891978287099452</v>
      </c>
      <c r="KZ4">
        <f t="shared" si="16"/>
        <v>-5.8655328523626619E-3</v>
      </c>
      <c r="LA4">
        <f t="shared" si="16"/>
        <v>-0.10960028074245527</v>
      </c>
      <c r="LB4" t="e">
        <f t="shared" si="16"/>
        <v>#DIV/0!</v>
      </c>
      <c r="LC4">
        <f t="shared" si="16"/>
        <v>-1.6939542465346204E-2</v>
      </c>
      <c r="LD4">
        <f t="shared" si="16"/>
        <v>-0.12076761722273689</v>
      </c>
      <c r="LE4">
        <f t="shared" si="16"/>
        <v>-0.77835657883385023</v>
      </c>
      <c r="LF4">
        <f t="shared" si="16"/>
        <v>2.6351808780796439E-2</v>
      </c>
      <c r="LG4">
        <f t="shared" si="16"/>
        <v>0.6689380533686442</v>
      </c>
      <c r="LH4">
        <f t="shared" si="16"/>
        <v>2.0528143117188673</v>
      </c>
      <c r="LI4">
        <f t="shared" si="16"/>
        <v>8.1564413537427494E-2</v>
      </c>
      <c r="LJ4">
        <f t="shared" si="16"/>
        <v>1.5297227397022475</v>
      </c>
      <c r="LK4">
        <f t="shared" ref="LK4:NK4" si="17">LK3/LK2</f>
        <v>0.36417402488917167</v>
      </c>
      <c r="LL4">
        <f t="shared" si="17"/>
        <v>0.75434671103231965</v>
      </c>
      <c r="LM4">
        <f t="shared" si="17"/>
        <v>2.2566239918308684</v>
      </c>
      <c r="LN4" t="e">
        <f t="shared" si="17"/>
        <v>#DIV/0!</v>
      </c>
      <c r="LO4">
        <f t="shared" si="17"/>
        <v>-7.8574362959890856E-2</v>
      </c>
      <c r="LP4">
        <f t="shared" si="17"/>
        <v>2.4256540431782665</v>
      </c>
      <c r="LQ4">
        <f t="shared" si="17"/>
        <v>0.5976965949171984</v>
      </c>
      <c r="LR4">
        <f t="shared" si="17"/>
        <v>0.57859633817074752</v>
      </c>
      <c r="LS4">
        <f t="shared" si="17"/>
        <v>0.74245883860378403</v>
      </c>
      <c r="LT4">
        <f t="shared" si="17"/>
        <v>-0.21761582317623718</v>
      </c>
      <c r="LU4">
        <f t="shared" si="17"/>
        <v>2.4713542507103838</v>
      </c>
      <c r="LV4">
        <f t="shared" si="17"/>
        <v>0.29756858192770064</v>
      </c>
      <c r="LW4">
        <f t="shared" si="17"/>
        <v>1.3343201405145808</v>
      </c>
      <c r="LX4">
        <f t="shared" si="17"/>
        <v>1.8964639747354817</v>
      </c>
      <c r="LY4">
        <f t="shared" si="17"/>
        <v>1.6181200431135905</v>
      </c>
      <c r="LZ4">
        <f t="shared" si="17"/>
        <v>-0.76753793541435167</v>
      </c>
      <c r="MA4">
        <f t="shared" si="17"/>
        <v>0.77519041157204749</v>
      </c>
      <c r="MB4">
        <f t="shared" si="17"/>
        <v>0.84517103958224338</v>
      </c>
      <c r="MC4">
        <f t="shared" si="17"/>
        <v>2.5923713561537998</v>
      </c>
      <c r="MD4">
        <f t="shared" si="17"/>
        <v>-5.4653021001635641E-3</v>
      </c>
      <c r="ME4">
        <f t="shared" si="17"/>
        <v>-5.4196178187554827</v>
      </c>
      <c r="MF4">
        <f t="shared" si="17"/>
        <v>6.0265022428773372E-2</v>
      </c>
      <c r="MG4">
        <f t="shared" si="17"/>
        <v>-3.4129771064191163E-2</v>
      </c>
      <c r="MH4">
        <f t="shared" si="17"/>
        <v>-0.32704306127565935</v>
      </c>
      <c r="MI4">
        <f t="shared" si="17"/>
        <v>0.44034064335167639</v>
      </c>
      <c r="MJ4">
        <f t="shared" si="17"/>
        <v>1.6544755033943439</v>
      </c>
      <c r="MK4">
        <f t="shared" si="17"/>
        <v>0.74147633216666553</v>
      </c>
      <c r="ML4">
        <f t="shared" si="17"/>
        <v>0.31162413390028432</v>
      </c>
      <c r="MM4">
        <f t="shared" si="17"/>
        <v>0.57293024489876732</v>
      </c>
      <c r="MN4">
        <f t="shared" si="17"/>
        <v>-0.68675936927126224</v>
      </c>
      <c r="MO4">
        <f t="shared" si="17"/>
        <v>-9.5480400610666542E-3</v>
      </c>
      <c r="MP4">
        <f t="shared" si="17"/>
        <v>0.83358075854275138</v>
      </c>
      <c r="MQ4">
        <f t="shared" si="17"/>
        <v>0.24157760978120726</v>
      </c>
      <c r="MR4">
        <f t="shared" si="17"/>
        <v>1.585918824832518</v>
      </c>
      <c r="MS4">
        <f t="shared" si="17"/>
        <v>2.8064500112270245</v>
      </c>
      <c r="MT4">
        <f t="shared" si="17"/>
        <v>1.3271919189026222</v>
      </c>
      <c r="MU4">
        <f t="shared" si="17"/>
        <v>-0.57964336279224937</v>
      </c>
      <c r="MV4">
        <f t="shared" si="17"/>
        <v>-0.6764272813287292</v>
      </c>
      <c r="MW4">
        <f t="shared" si="17"/>
        <v>-0.65459039758988824</v>
      </c>
      <c r="MX4">
        <f t="shared" si="17"/>
        <v>0.52581941195919946</v>
      </c>
      <c r="MY4">
        <f t="shared" si="17"/>
        <v>-0.48276030775009726</v>
      </c>
      <c r="MZ4">
        <f t="shared" si="17"/>
        <v>-2.2279396077843443</v>
      </c>
      <c r="NA4">
        <f t="shared" si="17"/>
        <v>0.12858171835022383</v>
      </c>
      <c r="NB4">
        <f t="shared" si="17"/>
        <v>2.0969340217351986</v>
      </c>
      <c r="NC4">
        <f t="shared" si="17"/>
        <v>2.4075107392991422</v>
      </c>
      <c r="ND4">
        <f t="shared" si="17"/>
        <v>0.19833448053127156</v>
      </c>
      <c r="NE4">
        <f t="shared" si="17"/>
        <v>4.8286589382317588</v>
      </c>
      <c r="NF4">
        <f t="shared" si="17"/>
        <v>-0.43488296566585627</v>
      </c>
      <c r="NG4">
        <f t="shared" si="17"/>
        <v>0.11444982205711084</v>
      </c>
      <c r="NH4">
        <f t="shared" si="17"/>
        <v>0.17254216872094891</v>
      </c>
      <c r="NI4">
        <f t="shared" si="17"/>
        <v>3.5448126815441818</v>
      </c>
      <c r="NJ4">
        <f t="shared" si="17"/>
        <v>1.6089443254838045</v>
      </c>
      <c r="NK4">
        <f t="shared" si="17"/>
        <v>0.4353924217059828</v>
      </c>
    </row>
    <row r="5" spans="1:375" x14ac:dyDescent="0.25">
      <c r="A5" s="2">
        <f>_xll.BDH(B$1,$A$1,"CQ12004","","Dir=V","Dts=S","Sort=D","Quote=C","QtTyp=Y","Days=T","Per=cq","DtFmt=D","UseDPDF=Y","cols=2;rows=2")</f>
        <v>41820</v>
      </c>
      <c r="B5">
        <v>-5.8033999999999999</v>
      </c>
      <c r="C5">
        <f>_xll.BDH(C$1,$A$1,"CQ12004","","Dir=V","Dts=H","Sort=D","Quote=C","QtTyp=Y","Days=T","Per=cq","DtFmt=D","UseDPDF=Y","cols=1;rows=41")</f>
        <v>11.3713</v>
      </c>
      <c r="D5">
        <f>_xll.BDH(D$1,$A$1,"CQ12004","","Dir=V","Dts=H","Sort=D","Quote=C","QtTyp=Y","Days=T","Per=cq","DtFmt=D","UseDPDF=Y","cols=1;rows=23")</f>
        <v>8.3505000000000003</v>
      </c>
      <c r="E5">
        <f>_xll.BDH(E$1,$A$1,"CQ12004","","Dir=V","Dts=H","Sort=D","Quote=C","QtTyp=Y","Days=T","Per=cq","DtFmt=D","UseDPDF=Y","cols=1;rows=40")</f>
        <v>-7.1550000000000002</v>
      </c>
      <c r="F5">
        <f>_xll.BDH(F$1,$A$1,"CQ12004","","Dir=V","Dts=H","Sort=D","Quote=C","QtTyp=Y","Days=T","Per=cq","DtFmt=D","UseDPDF=Y","cols=1;rows=42")</f>
        <v>-7.0739000000000001</v>
      </c>
      <c r="G5">
        <f>_xll.BDH(G$1,$A$1,"CQ12004","","Dir=V","Dts=H","Sort=D","Quote=C","QtTyp=Y","Days=T","Per=cq","DtFmt=D","UseDPDF=Y","cols=1;rows=40")</f>
        <v>8.0996000000000006</v>
      </c>
      <c r="H5">
        <f>_xll.BDH(H$1,$A$1,"CQ12004","","Dir=V","Dts=H","Sort=D","Quote=C","QtTyp=Y","Days=T","Per=cq","DtFmt=D","UseDPDF=Y","cols=1;rows=43")</f>
        <v>21.240500000000001</v>
      </c>
      <c r="I5">
        <f>_xll.BDH(I$1,$A$1,"CQ12004","","Dir=V","Dts=H","Sort=D","Quote=C","QtTyp=Y","Days=T","Per=cq","DtFmt=D","UseDPDF=Y","cols=1;rows=42")</f>
        <v>20.079699999999999</v>
      </c>
      <c r="J5">
        <f>_xll.BDH(J$1,$A$1,"CQ12004","","Dir=V","Dts=H","Sort=D","Quote=C","QtTyp=Y","Days=T","Per=cq","DtFmt=D","UseDPDF=Y","cols=1;rows=42")</f>
        <v>-56.308399999999999</v>
      </c>
      <c r="K5">
        <f>_xll.BDH(K$1,$A$1,"CQ12004","","Dir=V","Dts=H","Sort=D","Quote=C","QtTyp=Y","Days=T","Per=cq","DtFmt=D","UseDPDF=Y","cols=1;rows=42")</f>
        <v>25.468</v>
      </c>
      <c r="L5">
        <f>_xll.BDH(L$1,$A$1,"CQ12004","","Dir=V","Dts=H","Sort=D","Quote=C","QtTyp=Y","Days=T","Per=cq","DtFmt=D","UseDPDF=Y","cols=1;rows=27")</f>
        <v>3.3191000000000002</v>
      </c>
      <c r="M5">
        <f>_xll.BDH(M$1,$A$1,"CQ12004","","Dir=V","Dts=H","Sort=D","Quote=C","QtTyp=Y","Days=T","Per=cq","DtFmt=D","UseDPDF=Y","cols=1;rows=42")</f>
        <v>32.952300000000001</v>
      </c>
      <c r="N5">
        <f>_xll.BDH(N$1,$A$1,"CQ12004","","Dir=V","Dts=H","Sort=D","Quote=C","QtTyp=Y","Days=T","Per=cq","DtFmt=D","UseDPDF=Y","cols=1;rows=14")</f>
        <v>17.2926</v>
      </c>
      <c r="O5">
        <f>_xll.BDH(O$1,$A$1,"CQ12004","","Dir=V","Dts=H","Sort=D","Quote=C","QtTyp=Y","Days=T","Per=cq","DtFmt=D","UseDPDF=Y","cols=1;rows=42")</f>
        <v>4.2926000000000002</v>
      </c>
      <c r="P5">
        <f>_xll.BDH(P$1,$A$1,"CQ12004","","Dir=V","Dts=H","Sort=D","Quote=C","QtTyp=Y","Days=T","Per=cq","DtFmt=D","UseDPDF=Y","cols=1;rows=42")</f>
        <v>-4.0505000000000004</v>
      </c>
      <c r="Q5">
        <f>_xll.BDH(Q$1,$A$1,"CQ12004","","Dir=V","Dts=H","Sort=D","Quote=C","QtTyp=Y","Days=T","Per=cq","DtFmt=D","UseDPDF=Y","cols=1;rows=42")</f>
        <v>-52.948900000000002</v>
      </c>
      <c r="R5">
        <f>_xll.BDH(R$1,$A$1,"CQ12004","","Dir=V","Dts=H","Sort=D","Quote=C","QtTyp=Y","Days=T","Per=cq","DtFmt=D","UseDPDF=Y","cols=1;rows=42")</f>
        <v>-19.2425</v>
      </c>
      <c r="S5">
        <f>_xll.BDH(S$1,$A$1,"CQ12004","","Dir=V","Dts=H","Sort=D","Quote=C","QtTyp=Y","Days=T","Per=cq","DtFmt=D","UseDPDF=Y","cols=1;rows=42")</f>
        <v>23.514499999999998</v>
      </c>
      <c r="T5">
        <f>_xll.BDH(T$1,$A$1,"CQ12004","","Dir=V","Dts=H","Sort=D","Quote=C","QtTyp=Y","Days=T","Per=cq","DtFmt=D","UseDPDF=Y","cols=1;rows=42")</f>
        <v>30.985299999999999</v>
      </c>
      <c r="U5">
        <f>_xll.BDH(U$1,$A$1,"CQ12004","","Dir=V","Dts=H","Sort=D","Quote=C","QtTyp=Y","Days=T","Per=cq","DtFmt=D","UseDPDF=Y","cols=1;rows=26")</f>
        <v>-1.3898999999999999</v>
      </c>
      <c r="V5">
        <f>_xll.BDH(V$1,$A$1,"CQ12004","","Dir=V","Dts=H","Sort=D","Quote=C","QtTyp=Y","Days=T","Per=cq","DtFmt=D","UseDPDF=Y","cols=1;rows=42")</f>
        <v>21.043500000000002</v>
      </c>
      <c r="W5">
        <f>_xll.BDH(W$1,$A$1,"CQ12004","","Dir=V","Dts=H","Sort=D","Quote=C","QtTyp=Y","Days=T","Per=cq","DtFmt=D","UseDPDF=Y","cols=1;rows=42")</f>
        <v>22.913900000000002</v>
      </c>
      <c r="X5">
        <f>_xll.BDH(X$1,$A$1,"CQ12004","","Dir=V","Dts=H","Sort=D","Quote=C","QtTyp=Y","Days=T","Per=cq","DtFmt=D","UseDPDF=Y","cols=1;rows=42")</f>
        <v>-22.042100000000001</v>
      </c>
      <c r="Y5">
        <f>_xll.BDH(Y$1,$A$1,"CQ12004","","Dir=V","Dts=H","Sort=D","Quote=C","QtTyp=Y","Days=T","Per=cq","DtFmt=D","UseDPDF=Y","cols=1;rows=4")</f>
        <v>-19.9541</v>
      </c>
      <c r="Z5">
        <f>_xll.BDH(Z$1,$A$1,"CQ12004","","Dir=V","Dts=H","Sort=D","Quote=C","QtTyp=Y","Days=T","Per=cq","DtFmt=D","UseDPDF=Y","cols=1;rows=42")</f>
        <v>14.480700000000001</v>
      </c>
      <c r="AA5">
        <f>_xll.BDH(AA$1,$A$1,"CQ12004","","Dir=V","Dts=H","Sort=D","Quote=C","QtTyp=Y","Days=T","Per=cq","DtFmt=D","UseDPDF=Y","cols=1;rows=30")</f>
        <v>12.414400000000001</v>
      </c>
      <c r="AB5">
        <f>_xll.BDH(AB$1,$A$1,"CQ12004","","Dir=V","Dts=H","Sort=D","Quote=C","QtTyp=Y","Days=T","Per=cq","DtFmt=D","UseDPDF=Y","cols=1;rows=30")</f>
        <v>-571.44510000000002</v>
      </c>
      <c r="AC5">
        <f>_xll.BDH(AC$1,$A$1,"CQ12004","","Dir=V","Dts=H","Sort=D","Quote=C","QtTyp=Y","Days=T","Per=cq","DtFmt=D","UseDPDF=Y","cols=1;rows=42")</f>
        <v>56.003</v>
      </c>
      <c r="AD5">
        <f>_xll.BDH(AD$1,$A$1,"CQ12004","","Dir=V","Dts=H","Sort=D","Quote=C","QtTyp=Y","Days=T","Per=cq","DtFmt=D","UseDPDF=Y","cols=1;rows=41")</f>
        <v>9.5147999999999993</v>
      </c>
      <c r="AE5">
        <f>_xll.BDH(AE$1,$A$1,"CQ12004","","Dir=V","Dts=H","Sort=D","Quote=C","QtTyp=Y","Days=T","Per=cq","DtFmt=D","UseDPDF=Y","cols=1;rows=42")</f>
        <v>-2.0432999999999999</v>
      </c>
      <c r="AF5">
        <f>_xll.BDH(AF$1,$A$1,"CQ12004","","Dir=V","Dts=H","Sort=D","Quote=C","QtTyp=Y","Days=T","Per=cq","DtFmt=D","UseDPDF=Y","cols=1;rows=39")</f>
        <v>8.4605999999999995</v>
      </c>
      <c r="AG5">
        <f>_xll.BDH(AG$1,$A$1,"CQ12004","","Dir=V","Dts=H","Sort=D","Quote=C","QtTyp=Y","Days=T","Per=cq","DtFmt=D","UseDPDF=Y","cols=1;rows=42")</f>
        <v>12.274800000000001</v>
      </c>
      <c r="AH5">
        <f>_xll.BDH(AH$1,$A$1,"CQ12004","","Dir=V","Dts=H","Sort=D","Quote=C","QtTyp=Y","Days=T","Per=cq","DtFmt=D","UseDPDF=Y","cols=1;rows=15")</f>
        <v>-11.145799999999999</v>
      </c>
      <c r="AI5">
        <f>_xll.BDH(AI$1,$A$1,"CQ12004","","Dir=V","Dts=H","Sort=D","Quote=C","QtTyp=Y","Days=T","Per=cq","DtFmt=D","UseDPDF=Y","cols=1;rows=41")</f>
        <v>-114.57940000000001</v>
      </c>
      <c r="AJ5">
        <f>_xll.BDH(AJ$1,$A$1,"CQ12004","","Dir=V","Dts=H","Sort=D","Quote=C","QtTyp=Y","Days=T","Per=cq","DtFmt=D","UseDPDF=Y","cols=1;rows=42")</f>
        <v>6.3173000000000004</v>
      </c>
      <c r="AK5">
        <f>_xll.BDH(AK$1,$A$1,"CQ12004","","Dir=V","Dts=H","Sort=D","Quote=C","QtTyp=Y","Days=T","Per=cq","DtFmt=D","UseDPDF=Y","cols=1;rows=42")</f>
        <v>12.4156</v>
      </c>
      <c r="AL5">
        <f>_xll.BDH(AL$1,$A$1,"CQ12004","","Dir=V","Dts=H","Sort=D","Quote=C","QtTyp=Y","Days=T","Per=cq","DtFmt=D","UseDPDF=Y","cols=1;rows=42")</f>
        <v>17.916499999999999</v>
      </c>
      <c r="AM5">
        <f>_xll.BDH(AM$1,$A$1,"CQ12004","","Dir=V","Dts=H","Sort=D","Quote=C","QtTyp=Y","Days=T","Per=cq","DtFmt=D","UseDPDF=Y","cols=1;rows=27")</f>
        <v>-20.761700000000001</v>
      </c>
      <c r="AN5">
        <f>_xll.BDH(AN$1,$A$1,"CQ12004","","Dir=V","Dts=H","Sort=D","Quote=C","QtTyp=Y","Days=T","Per=cq","DtFmt=D","UseDPDF=Y","cols=1;rows=42")</f>
        <v>20.466999999999999</v>
      </c>
      <c r="AO5">
        <f>_xll.BDH(AO$1,$A$1,"CQ12004","","Dir=V","Dts=H","Sort=D","Quote=C","QtTyp=Y","Days=T","Per=cq","DtFmt=D","UseDPDF=Y","cols=1;rows=42")</f>
        <v>-20.004899999999999</v>
      </c>
      <c r="AP5">
        <f>_xll.BDH(AP$1,$A$1,"CQ12004","","Dir=V","Dts=H","Sort=D","Quote=C","QtTyp=Y","Days=T","Per=cq","DtFmt=D","UseDPDF=Y","cols=1;rows=42")</f>
        <v>13.32</v>
      </c>
      <c r="AQ5">
        <f>_xll.BDH(AQ$1,$A$1,"CQ12004","","Dir=V","Dts=H","Sort=D","Quote=C","QtTyp=Y","Days=T","Per=cq","DtFmt=D","UseDPDF=Y","cols=1;rows=42")</f>
        <v>0.23230000000000001</v>
      </c>
      <c r="AR5">
        <f>_xll.BDH(AR$1,$A$1,"CQ12004","","Dir=V","Dts=H","Sort=D","Quote=C","QtTyp=Y","Days=T","Per=cq","DtFmt=D","UseDPDF=Y","cols=1;rows=13")</f>
        <v>-14.555099999999999</v>
      </c>
      <c r="AS5">
        <f>_xll.BDH(AS$1,$A$1,"CQ12004","","Dir=V","Dts=H","Sort=D","Quote=C","QtTyp=Y","Days=T","Per=cq","DtFmt=D","UseDPDF=Y","cols=1;rows=7")</f>
        <v>-27.414400000000001</v>
      </c>
      <c r="AT5">
        <f>_xll.BDH(AT$1,$A$1,"CQ12004","","Dir=V","Dts=H","Sort=D","Quote=C","QtTyp=Y","Days=T","Per=cq","DtFmt=D","UseDPDF=Y","cols=1;rows=42")</f>
        <v>-3.1770999999999998</v>
      </c>
      <c r="AU5">
        <f>_xll.BDH(AU$1,$A$1,"CQ12004","","Dir=V","Dts=H","Sort=D","Quote=C","QtTyp=Y","Days=T","Per=cq","DtFmt=D","UseDPDF=Y","cols=1;rows=42")</f>
        <v>22.842700000000001</v>
      </c>
      <c r="AV5">
        <f>_xll.BDH(AV$1,$A$1,"CQ12004","","Dir=V","Dts=H","Sort=D","Quote=C","QtTyp=Y","Days=T","Per=cq","DtFmt=D","UseDPDF=Y","cols=1;rows=42")</f>
        <v>4.9749999999999996</v>
      </c>
      <c r="AW5">
        <f>_xll.BDH(AW$1,$A$1,"CQ12004","","Dir=V","Dts=H","Sort=D","Quote=C","QtTyp=Y","Days=T","Per=cq","DtFmt=D","UseDPDF=Y","cols=1;rows=42")</f>
        <v>10.2278</v>
      </c>
      <c r="AX5">
        <f>_xll.BDH(AX$1,$A$1,"CQ12004","","Dir=V","Dts=H","Sort=D","Quote=C","QtTyp=Y","Days=T","Per=cq","DtFmt=D","UseDPDF=Y","cols=1;rows=27")</f>
        <v>-20.4649</v>
      </c>
      <c r="AY5">
        <f>_xll.BDH(AY$1,$A$1,"CQ12004","","Dir=V","Dts=H","Sort=D","Quote=C","QtTyp=Y","Days=T","Per=cq","DtFmt=D","UseDPDF=Y","cols=1;rows=10")</f>
        <v>-1.7966</v>
      </c>
      <c r="AZ5">
        <f>_xll.BDH(AZ$1,$A$1,"CQ12004","","Dir=V","Dts=H","Sort=D","Quote=C","QtTyp=Y","Days=T","Per=cq","DtFmt=D","UseDPDF=Y","cols=1;rows=43")</f>
        <v>17.920400000000001</v>
      </c>
      <c r="BA5">
        <f>_xll.BDH(BA$1,$A$1,"CQ12004","","Dir=V","Dts=H","Sort=D","Quote=C","QtTyp=Y","Days=T","Per=cq","DtFmt=D","UseDPDF=Y","cols=1;rows=18")</f>
        <v>3.4277000000000002</v>
      </c>
      <c r="BB5">
        <f>_xll.BDH(BB$1,$A$1,"CQ12004","","Dir=V","Dts=H","Sort=D","Quote=C","QtTyp=Y","Days=T","Per=cq","DtFmt=D","UseDPDF=Y","cols=1;rows=40")</f>
        <v>-64.968400000000003</v>
      </c>
      <c r="BC5">
        <f>_xll.BDH(BC$1,$A$1,"CQ12004","","Dir=V","Dts=H","Sort=D","Quote=C","QtTyp=Y","Days=T","Per=cq","DtFmt=D","UseDPDF=Y","cols=1;rows=42")</f>
        <v>16.912400000000002</v>
      </c>
      <c r="BD5">
        <f>_xll.BDH(BD$1,$A$1,"CQ12004","","Dir=V","Dts=H","Sort=D","Quote=C","QtTyp=Y","Days=T","Per=cq","DtFmt=D","UseDPDF=Y","cols=1;rows=42")</f>
        <v>3.4074999999999998</v>
      </c>
      <c r="BE5">
        <f>_xll.BDH(BE$1,$A$1,"CQ12004","","Dir=V","Dts=H","Sort=D","Quote=C","QtTyp=Y","Days=T","Per=cq","DtFmt=D","UseDPDF=Y","cols=1;rows=42")</f>
        <v>-6.7173999999999996</v>
      </c>
      <c r="BF5">
        <f>_xll.BDH(BF$1,$A$1,"CQ12004","","Dir=V","Dts=H","Sort=D","Quote=C","QtTyp=Y","Days=T","Per=cq","DtFmt=D","UseDPDF=Y","cols=1;rows=42")</f>
        <v>4.9119999999999999</v>
      </c>
      <c r="BG5">
        <f>_xll.BDH(BG$1,$A$1,"CQ12004","","Dir=V","Dts=H","Sort=D","Quote=C","QtTyp=Y","Days=T","Per=cq","DtFmt=D","UseDPDF=Y","cols=1;rows=42")</f>
        <v>17.913799999999998</v>
      </c>
      <c r="BH5">
        <f>_xll.BDH(BH$1,$A$1,"CQ12004","","Dir=V","Dts=H","Sort=D","Quote=C","QtTyp=Y","Days=T","Per=cq","DtFmt=D","UseDPDF=Y","cols=1;rows=43")</f>
        <v>19.3383</v>
      </c>
      <c r="BI5">
        <f>_xll.BDH(BI$1,$A$1,"CQ12004","","Dir=V","Dts=H","Sort=D","Quote=C","QtTyp=Y","Days=T","Per=cq","DtFmt=D","UseDPDF=Y","cols=1;rows=43")</f>
        <v>11.444000000000001</v>
      </c>
      <c r="BJ5">
        <f>_xll.BDH(BJ$1,$A$1,"CQ12004","","Dir=V","Dts=H","Sort=D","Quote=C","QtTyp=Y","Days=T","Per=cq","DtFmt=D","UseDPDF=Y","cols=1;rows=42")</f>
        <v>1.71</v>
      </c>
      <c r="BK5">
        <f>_xll.BDH(BK$1,$A$1,"CQ12004","","Dir=V","Dts=H","Sort=D","Quote=C","QtTyp=Y","Days=T","Per=cq","DtFmt=D","UseDPDF=Y","cols=1;rows=30")</f>
        <v>11.659599999999999</v>
      </c>
      <c r="BL5">
        <f>_xll.BDH(BL$1,$A$1,"CQ12004","","Dir=V","Dts=H","Sort=D","Quote=C","QtTyp=Y","Days=T","Per=cq","DtFmt=D","UseDPDF=Y","cols=1;rows=42")</f>
        <v>21.829499999999999</v>
      </c>
      <c r="BM5">
        <f>_xll.BDH(BM$1,$A$1,"CQ12004","","Dir=V","Dts=H","Sort=D","Quote=C","QtTyp=Y","Days=T","Per=cq","DtFmt=D","UseDPDF=Y","cols=1;rows=42")</f>
        <v>-38.469900000000003</v>
      </c>
      <c r="BN5">
        <f>_xll.BDH(BN$1,$A$1,"CQ12004","","Dir=V","Dts=H","Sort=D","Quote=C","QtTyp=Y","Days=T","Per=cq","DtFmt=D","UseDPDF=Y","cols=1;rows=42")</f>
        <v>6.2215999999999996</v>
      </c>
      <c r="BO5">
        <f>_xll.BDH(BO$1,$A$1,"CQ12004","","Dir=V","Dts=H","Sort=D","Quote=C","QtTyp=Y","Days=T","Per=cq","DtFmt=D","UseDPDF=Y","cols=1;rows=42")</f>
        <v>26.600300000000001</v>
      </c>
      <c r="BP5">
        <f>_xll.BDH(BP$1,$A$1,"CQ12004","","Dir=V","Dts=H","Sort=D","Quote=C","QtTyp=Y","Days=T","Per=cq","DtFmt=D","UseDPDF=Y","cols=1;rows=42")</f>
        <v>21.3506</v>
      </c>
      <c r="BQ5">
        <f>_xll.BDH(BQ$1,$A$1,"CQ12004","","Dir=V","Dts=H","Sort=D","Quote=C","QtTyp=Y","Days=T","Per=cq","DtFmt=D","UseDPDF=Y","cols=1;rows=40")</f>
        <v>13.1152</v>
      </c>
      <c r="BR5">
        <f>_xll.BDH(BR$1,$A$1,"CQ12004","","Dir=V","Dts=H","Sort=D","Quote=C","QtTyp=Y","Days=T","Per=cq","DtFmt=D","UseDPDF=Y","cols=1;rows=42")</f>
        <v>14.684100000000001</v>
      </c>
      <c r="BS5">
        <f>_xll.BDH(BS$1,$A$1,"CQ12004","","Dir=V","Dts=H","Sort=D","Quote=C","QtTyp=Y","Days=T","Per=cq","DtFmt=D","UseDPDF=Y","cols=1;rows=36")</f>
        <v>-1165.625</v>
      </c>
      <c r="BT5">
        <f>_xll.BDH(BT$1,$A$1,"CQ12004","","Dir=V","Dts=H","Sort=D","Quote=C","QtTyp=Y","Days=T","Per=cq","DtFmt=D","UseDPDF=Y","cols=1;rows=4")</f>
        <v>-2.1480999999999999</v>
      </c>
      <c r="BU5">
        <f>_xll.BDH(BU$1,$A$1,"CQ12004","","Dir=V","Dts=H","Sort=D","Quote=C","QtTyp=Y","Days=T","Per=cq","DtFmt=D","UseDPDF=Y","cols=1;rows=33")</f>
        <v>10.424300000000001</v>
      </c>
      <c r="BV5">
        <f>_xll.BDH(BV$1,$A$1,"CQ12004","","Dir=V","Dts=H","Sort=D","Quote=C","QtTyp=Y","Days=T","Per=cq","DtFmt=D","UseDPDF=Y","cols=1;rows=42")</f>
        <v>2.1459999999999999</v>
      </c>
      <c r="BW5">
        <f>_xll.BDH(BW$1,$A$1,"CQ12004","","Dir=V","Dts=H","Sort=D","Quote=C","QtTyp=Y","Days=T","Per=cq","DtFmt=D","UseDPDF=Y","cols=1;rows=43")</f>
        <v>-4.1753</v>
      </c>
      <c r="BX5">
        <f>_xll.BDH(BX$1,$A$1,"CQ12004","","Dir=V","Dts=H","Sort=D","Quote=C","QtTyp=Y","Days=T","Per=cq","DtFmt=D","UseDPDF=Y","cols=1;rows=42")</f>
        <v>12.081300000000001</v>
      </c>
      <c r="BY5">
        <f>_xll.BDH(BY$1,$A$1,"CQ12004","","Dir=V","Dts=H","Sort=D","Quote=C","QtTyp=Y","Days=T","Per=cq","DtFmt=D","UseDPDF=Y","cols=1;rows=42")</f>
        <v>26.178699999999999</v>
      </c>
      <c r="BZ5">
        <f>_xll.BDH(BZ$1,$A$1,"CQ12004","","Dir=V","Dts=H","Sort=D","Quote=C","QtTyp=Y","Days=T","Per=cq","DtFmt=D","UseDPDF=Y","cols=1;rows=42")</f>
        <v>7.1931000000000003</v>
      </c>
      <c r="CA5">
        <f>_xll.BDH(CA$1,$A$1,"CQ12004","","Dir=V","Dts=H","Sort=D","Quote=C","QtTyp=Y","Days=T","Per=cq","DtFmt=D","UseDPDF=Y","cols=1;rows=42")</f>
        <v>38.061399999999999</v>
      </c>
      <c r="CB5">
        <f>_xll.BDH(CB$1,$A$1,"CQ12004","","Dir=V","Dts=H","Sort=D","Quote=C","QtTyp=Y","Days=T","Per=cq","DtFmt=D","UseDPDF=Y","cols=1;rows=30")</f>
        <v>4.6063999999999998</v>
      </c>
      <c r="CC5">
        <f>_xll.BDH(CC$1,$A$1,"CQ12004","","Dir=V","Dts=H","Sort=D","Quote=C","QtTyp=Y","Days=T","Per=cq","DtFmt=D","UseDPDF=Y","cols=1;rows=42")</f>
        <v>36.4711</v>
      </c>
      <c r="CD5">
        <f>_xll.BDH(CD$1,$A$1,"CQ12004","","Dir=V","Dts=H","Sort=D","Quote=C","QtTyp=Y","Days=T","Per=cq","DtFmt=D","UseDPDF=Y","cols=1;rows=18")</f>
        <v>-19.8965</v>
      </c>
      <c r="CE5">
        <f>_xll.BDH(CE$1,$A$1,"CQ12004","","Dir=V","Dts=H","Sort=D","Quote=C","QtTyp=Y","Days=T","Per=cq","DtFmt=D","UseDPDF=Y","cols=1;rows=12")</f>
        <v>-40.751399999999997</v>
      </c>
      <c r="CF5">
        <f>_xll.BDH(CF$1,$A$1,"CQ12004","","Dir=V","Dts=H","Sort=D","Quote=C","QtTyp=Y","Days=T","Per=cq","DtFmt=D","UseDPDF=Y","cols=1;rows=12")</f>
        <v>-40.751399999999997</v>
      </c>
      <c r="CG5">
        <f>_xll.BDH(CG$1,$A$1,"CQ12004","","Dir=V","Dts=H","Sort=D","Quote=C","QtTyp=Y","Days=T","Per=cq","DtFmt=D","UseDPDF=Y","cols=1;rows=42")</f>
        <v>-77.205299999999994</v>
      </c>
      <c r="CH5">
        <f>_xll.BDH(CH$1,$A$1,"CQ12004","","Dir=V","Dts=H","Sort=D","Quote=C","QtTyp=Y","Days=T","Per=cq","DtFmt=D","UseDPDF=Y","cols=1;rows=43")</f>
        <v>-11.729100000000001</v>
      </c>
      <c r="CI5">
        <f>_xll.BDH(CI$1,$A$1,"CQ12004","","Dir=V","Dts=H","Sort=D","Quote=C","QtTyp=Y","Days=T","Per=cq","DtFmt=D","UseDPDF=Y","cols=1;rows=42")</f>
        <v>2.8062</v>
      </c>
      <c r="CJ5">
        <f>_xll.BDH(CJ$1,$A$1,"CQ12004","","Dir=V","Dts=H","Sort=D","Quote=C","QtTyp=Y","Days=T","Per=cq","DtFmt=D","UseDPDF=Y","cols=1;rows=38")</f>
        <v>-56.253</v>
      </c>
      <c r="CK5">
        <f>_xll.BDH(CK$1,$A$1,"CQ12004","","Dir=V","Dts=H","Sort=D","Quote=C","QtTyp=Y","Days=T","Per=cq","DtFmt=D","UseDPDF=Y","cols=1;rows=42")</f>
        <v>9.8343000000000007</v>
      </c>
      <c r="CL5">
        <f>_xll.BDH(CL$1,$A$1,"CQ12004","","Dir=V","Dts=H","Sort=D","Quote=C","QtTyp=Y","Days=T","Per=cq","DtFmt=D","UseDPDF=Y","cols=1;rows=42")</f>
        <v>18.532399999999999</v>
      </c>
      <c r="CM5">
        <f>_xll.BDH(CM$1,$A$1,"CQ12004","","Dir=V","Dts=H","Sort=D","Quote=C","QtTyp=Y","Days=T","Per=cq","DtFmt=D","UseDPDF=Y","cols=1;rows=41")</f>
        <v>-39.088700000000003</v>
      </c>
      <c r="CN5">
        <f>_xll.BDH(CN$1,$A$1,"CQ12004","","Dir=V","Dts=H","Sort=D","Quote=C","QtTyp=Y","Days=T","Per=cq","DtFmt=D","UseDPDF=Y","cols=1;rows=42")</f>
        <v>19.221</v>
      </c>
      <c r="CO5">
        <f>_xll.BDH(CO$1,$A$1,"CQ12004","","Dir=V","Dts=H","Sort=D","Quote=C","QtTyp=Y","Days=T","Per=cq","DtFmt=D","UseDPDF=Y","cols=1;rows=42")</f>
        <v>2.8820000000000001</v>
      </c>
      <c r="CP5">
        <f>_xll.BDH(CP$1,$A$1,"CQ12004","","Dir=V","Dts=H","Sort=D","Quote=C","QtTyp=Y","Days=T","Per=cq","DtFmt=D","UseDPDF=Y","cols=1;rows=42")</f>
        <v>2.3540999999999999</v>
      </c>
      <c r="CQ5">
        <f>_xll.BDH(CQ$1,$A$1,"CQ12004","","Dir=V","Dts=H","Sort=D","Quote=C","QtTyp=Y","Days=T","Per=cq","DtFmt=D","UseDPDF=Y","cols=1;rows=42")</f>
        <v>-2.1507999999999998</v>
      </c>
      <c r="CR5">
        <f>_xll.BDH(CR$1,$A$1,"CQ12004","","Dir=V","Dts=H","Sort=D","Quote=C","QtTyp=Y","Days=T","Per=cq","DtFmt=D","UseDPDF=Y","cols=1;rows=40")</f>
        <v>-40.257899999999999</v>
      </c>
      <c r="CS5">
        <f>_xll.BDH(CS$1,$A$1,"CQ12004","","Dir=V","Dts=H","Sort=D","Quote=C","QtTyp=Y","Days=T","Per=cq","DtFmt=D","UseDPDF=Y","cols=1;rows=34")</f>
        <v>8.1951999999999998</v>
      </c>
      <c r="CT5">
        <f>_xll.BDH(CT$1,$A$1,"CQ12004","","Dir=V","Dts=H","Sort=D","Quote=C","QtTyp=Y","Days=T","Per=cq","DtFmt=D","UseDPDF=Y","cols=1;rows=42")</f>
        <v>10.3101</v>
      </c>
      <c r="CU5">
        <f>_xll.BDH(CU$1,$A$1,"CQ12004","","Dir=V","Dts=H","Sort=D","Quote=C","QtTyp=Y","Days=T","Per=cq","DtFmt=D","UseDPDF=Y","cols=1;rows=24")</f>
        <v>-55.253399999999999</v>
      </c>
      <c r="CV5">
        <f>_xll.BDH(CV$1,$A$1,"CQ12004","","Dir=V","Dts=H","Sort=D","Quote=C","QtTyp=Y","Days=T","Per=cq","DtFmt=D","UseDPDF=Y","cols=1;rows=29")</f>
        <v>-19.203299999999999</v>
      </c>
      <c r="CW5">
        <f>_xll.BDH(CW$1,$A$1,"CQ12004","","Dir=V","Dts=H","Sort=D","Quote=C","QtTyp=Y","Days=T","Per=cq","DtFmt=D","UseDPDF=Y","cols=1;rows=42")</f>
        <v>11.2386</v>
      </c>
      <c r="CX5">
        <f>_xll.BDH(CX$1,$A$1,"CQ12004","","Dir=V","Dts=H","Sort=D","Quote=C","QtTyp=Y","Days=T","Per=cq","DtFmt=D","UseDPDF=Y","cols=1;rows=41")</f>
        <v>9.8993000000000002</v>
      </c>
      <c r="CY5">
        <f>_xll.BDH(CY$1,$A$1,"CQ12004","","Dir=V","Dts=H","Sort=D","Quote=C","QtTyp=Y","Days=T","Per=cq","DtFmt=D","UseDPDF=Y","cols=1;rows=39")</f>
        <v>6.4631999999999996</v>
      </c>
      <c r="CZ5">
        <f>_xll.BDH(CZ$1,$A$1,"CQ12004","","Dir=V","Dts=H","Sort=D","Quote=C","QtTyp=Y","Days=T","Per=cq","DtFmt=D","UseDPDF=Y","cols=1;rows=42")</f>
        <v>2.5278999999999998</v>
      </c>
      <c r="DA5">
        <f>_xll.BDH(DA$1,$A$1,"CQ12004","","Dir=V","Dts=H","Sort=D","Quote=C","QtTyp=Y","Days=T","Per=cq","DtFmt=D","UseDPDF=Y","cols=1;rows=42")</f>
        <v>14.1912</v>
      </c>
      <c r="DB5">
        <f>_xll.BDH(DB$1,$A$1,"CQ12004","","Dir=V","Dts=H","Sort=D","Quote=C","QtTyp=Y","Days=T","Per=cq","DtFmt=D","UseDPDF=Y","cols=1;rows=15")</f>
        <v>-34.818100000000001</v>
      </c>
      <c r="DC5">
        <f>_xll.BDH(DC$1,$A$1,"CQ12004","","Dir=V","Dts=H","Sort=D","Quote=C","QtTyp=Y","Days=T","Per=cq","DtFmt=D","UseDPDF=Y","cols=1;rows=42")</f>
        <v>-2.6890000000000001</v>
      </c>
      <c r="DD5">
        <f>_xll.BDH(DD$1,$A$1,"CQ12004","","Dir=V","Dts=H","Sort=D","Quote=C","QtTyp=Y","Days=T","Per=cq","DtFmt=D","UseDPDF=Y","cols=1;rows=42")</f>
        <v>8.5107999999999997</v>
      </c>
      <c r="DE5">
        <f>_xll.BDH(DE$1,$A$1,"CQ12004","","Dir=V","Dts=H","Sort=D","Quote=C","QtTyp=Y","Days=T","Per=cq","DtFmt=D","UseDPDF=Y","cols=1;rows=42")</f>
        <v>-22.361899999999999</v>
      </c>
      <c r="DF5">
        <f>_xll.BDH(DF$1,$A$1,"CQ12004","","Dir=V","Dts=H","Sort=D","Quote=C","QtTyp=Y","Days=T","Per=cq","DtFmt=D","UseDPDF=Y","cols=1;rows=23")</f>
        <v>1.6377999999999999</v>
      </c>
      <c r="DG5">
        <f>_xll.BDH(DG$1,$A$1,"CQ12004","","Dir=V","Dts=H","Sort=D","Quote=C","QtTyp=Y","Days=T","Per=cq","DtFmt=D","UseDPDF=Y","cols=1;rows=41")</f>
        <v>11.7583</v>
      </c>
      <c r="DH5">
        <f>_xll.BDH(DH$1,$A$1,"CQ12004","","Dir=V","Dts=H","Sort=D","Quote=C","QtTyp=Y","Days=T","Per=cq","DtFmt=D","UseDPDF=Y","cols=1;rows=42")</f>
        <v>-12.3405</v>
      </c>
      <c r="DI5">
        <f>_xll.BDH(DI$1,$A$1,"CQ12004","","Dir=V","Dts=H","Sort=D","Quote=C","QtTyp=Y","Days=T","Per=cq","DtFmt=D","UseDPDF=Y","cols=1;rows=43")</f>
        <v>-8.8118999999999996</v>
      </c>
      <c r="DJ5">
        <f>_xll.BDH(DJ$1,$A$1,"CQ12004","","Dir=V","Dts=H","Sort=D","Quote=C","QtTyp=Y","Days=T","Per=cq","DtFmt=D","UseDPDF=Y","cols=1;rows=42")</f>
        <v>-1.8946000000000001</v>
      </c>
      <c r="DK5">
        <f>_xll.BDH(DK$1,$A$1,"CQ12004","","Dir=V","Dts=H","Sort=D","Quote=C","QtTyp=Y","Days=T","Per=cq","DtFmt=D","UseDPDF=Y","cols=1;rows=42")</f>
        <v>12.722</v>
      </c>
      <c r="DL5">
        <f>_xll.BDH(DL$1,$A$1,"CQ12004","","Dir=V","Dts=H","Sort=D","Quote=C","QtTyp=Y","Days=T","Per=cq","DtFmt=D","UseDPDF=Y","cols=1;rows=42")</f>
        <v>-9.8695000000000004</v>
      </c>
      <c r="DM5">
        <f>_xll.BDH(DM$1,$A$1,"CQ12004","","Dir=V","Dts=H","Sort=D","Quote=C","QtTyp=Y","Days=T","Per=cq","DtFmt=D","UseDPDF=Y","cols=1;rows=5")</f>
        <v>14.2797</v>
      </c>
      <c r="DN5" t="str">
        <f>_xll.BDH(DN$1,$A$1,"CQ12004","","Dir=V","Dts=H","Sort=D","Quote=C","QtTyp=Y","Days=T","Per=cq","DtFmt=D","UseDPDF=Y")</f>
        <v>#N/A N/A</v>
      </c>
      <c r="DO5">
        <f>_xll.BDH(DO$1,$A$1,"CQ12004","","Dir=V","Dts=H","Sort=D","Quote=C","QtTyp=Y","Days=T","Per=cq","DtFmt=D","UseDPDF=Y","cols=1;rows=26")</f>
        <v>56.812899999999999</v>
      </c>
      <c r="DP5">
        <f>_xll.BDH(DP$1,$A$1,"CQ12004","","Dir=V","Dts=H","Sort=D","Quote=C","QtTyp=Y","Days=T","Per=cq","DtFmt=D","UseDPDF=Y","cols=1;rows=30")</f>
        <v>24.5579</v>
      </c>
      <c r="DQ5">
        <f>_xll.BDH(DQ$1,$A$1,"CQ12004","","Dir=V","Dts=H","Sort=D","Quote=C","QtTyp=Y","Days=T","Per=cq","DtFmt=D","UseDPDF=Y","cols=1;rows=15")</f>
        <v>-2.8144999999999998</v>
      </c>
      <c r="DR5">
        <f>_xll.BDH(DR$1,$A$1,"CQ12004","","Dir=V","Dts=H","Sort=D","Quote=C","QtTyp=Y","Days=T","Per=cq","DtFmt=D","UseDPDF=Y","cols=1;rows=34")</f>
        <v>-29.8307</v>
      </c>
      <c r="DS5">
        <f>_xll.BDH(DS$1,$A$1,"CQ12004","","Dir=V","Dts=H","Sort=D","Quote=C","QtTyp=Y","Days=T","Per=cq","DtFmt=D","UseDPDF=Y","cols=1;rows=42")</f>
        <v>7.7149000000000001</v>
      </c>
      <c r="DT5">
        <f>_xll.BDH(DT$1,$A$1,"CQ12004","","Dir=V","Dts=H","Sort=D","Quote=C","QtTyp=Y","Days=T","Per=cq","DtFmt=D","UseDPDF=Y","cols=1;rows=41")</f>
        <v>-2.1383999999999999</v>
      </c>
      <c r="DU5">
        <f>_xll.BDH(DU$1,$A$1,"CQ12004","","Dir=V","Dts=H","Sort=D","Quote=C","QtTyp=Y","Days=T","Per=cq","DtFmt=D","UseDPDF=Y","cols=1;rows=41")</f>
        <v>3.4638999999999998</v>
      </c>
      <c r="DV5">
        <f>_xll.BDH(DV$1,$A$1,"CQ12004","","Dir=V","Dts=H","Sort=D","Quote=C","QtTyp=Y","Days=T","Per=cq","DtFmt=D","UseDPDF=Y","cols=1;rows=11")</f>
        <v>-0.61309999999999998</v>
      </c>
      <c r="DW5">
        <f>_xll.BDH(DW$1,$A$1,"CQ12004","","Dir=V","Dts=H","Sort=D","Quote=C","QtTyp=Y","Days=T","Per=cq","DtFmt=D","UseDPDF=Y","cols=1;rows=42")</f>
        <v>-0.78239999999999998</v>
      </c>
      <c r="DX5">
        <f>_xll.BDH(DX$1,$A$1,"CQ12004","","Dir=V","Dts=H","Sort=D","Quote=C","QtTyp=Y","Days=T","Per=cq","DtFmt=D","UseDPDF=Y","cols=1;rows=42")</f>
        <v>30.1434</v>
      </c>
      <c r="DY5">
        <f>_xll.BDH(DY$1,$A$1,"CQ12004","","Dir=V","Dts=H","Sort=D","Quote=C","QtTyp=Y","Days=T","Per=cq","DtFmt=D","UseDPDF=Y","cols=1;rows=14")</f>
        <v>29.965599999999998</v>
      </c>
      <c r="DZ5">
        <f>_xll.BDH(DZ$1,$A$1,"CQ12004","","Dir=V","Dts=H","Sort=D","Quote=C","QtTyp=Y","Days=T","Per=cq","DtFmt=D","UseDPDF=Y","cols=1;rows=42")</f>
        <v>18.729800000000001</v>
      </c>
      <c r="EA5">
        <f>_xll.BDH(EA$1,$A$1,"CQ12004","","Dir=V","Dts=H","Sort=D","Quote=C","QtTyp=Y","Days=T","Per=cq","DtFmt=D","UseDPDF=Y","cols=1;rows=42")</f>
        <v>9.0526999999999997</v>
      </c>
      <c r="EB5">
        <f>_xll.BDH(EB$1,$A$1,"CQ12004","","Dir=V","Dts=H","Sort=D","Quote=C","QtTyp=Y","Days=T","Per=cq","DtFmt=D","UseDPDF=Y","cols=1;rows=42")</f>
        <v>-5.8179999999999996</v>
      </c>
      <c r="EC5">
        <f>_xll.BDH(EC$1,$A$1,"CQ12004","","Dir=V","Dts=H","Sort=D","Quote=C","QtTyp=Y","Days=T","Per=cq","DtFmt=D","UseDPDF=Y","cols=1;rows=9")</f>
        <v>-83.836200000000005</v>
      </c>
      <c r="ED5">
        <f>_xll.BDH(ED$1,$A$1,"CQ12004","","Dir=V","Dts=H","Sort=D","Quote=C","QtTyp=Y","Days=T","Per=cq","DtFmt=D","UseDPDF=Y","cols=1;rows=30")</f>
        <v>10.1684</v>
      </c>
      <c r="EE5">
        <f>_xll.BDH(EE$1,$A$1,"CQ12004","","Dir=V","Dts=H","Sort=D","Quote=C","QtTyp=Y","Days=T","Per=cq","DtFmt=D","UseDPDF=Y","cols=1;rows=42")</f>
        <v>15.722300000000001</v>
      </c>
      <c r="EF5">
        <f>_xll.BDH(EF$1,$A$1,"CQ12004","","Dir=V","Dts=H","Sort=D","Quote=C","QtTyp=Y","Days=T","Per=cq","DtFmt=D","UseDPDF=Y")</f>
        <v>-25.751799999999999</v>
      </c>
      <c r="EG5">
        <f>_xll.BDH(EG$1,$A$1,"CQ12004","","Dir=V","Dts=H","Sort=D","Quote=C","QtTyp=Y","Days=T","Per=cq","DtFmt=D","UseDPDF=Y","cols=1;rows=42")</f>
        <v>7.4222000000000001</v>
      </c>
      <c r="EH5">
        <f>_xll.BDH(EH$1,$A$1,"CQ12004","","Dir=V","Dts=H","Sort=D","Quote=C","QtTyp=Y","Days=T","Per=cq","DtFmt=D","UseDPDF=Y","cols=1;rows=22")</f>
        <v>18.519500000000001</v>
      </c>
      <c r="EI5">
        <f>_xll.BDH(EI$1,$A$1,"CQ12004","","Dir=V","Dts=H","Sort=D","Quote=C","QtTyp=Y","Days=T","Per=cq","DtFmt=D","UseDPDF=Y","cols=1;rows=30")</f>
        <v>11.0731</v>
      </c>
      <c r="EJ5">
        <f>_xll.BDH(EJ$1,$A$1,"CQ12004","","Dir=V","Dts=H","Sort=D","Quote=C","QtTyp=Y","Days=T","Per=cq","DtFmt=D","UseDPDF=Y","cols=1;rows=43")</f>
        <v>21.648599999999998</v>
      </c>
      <c r="EK5">
        <f>_xll.BDH(EK$1,$A$1,"CQ12004","","Dir=V","Dts=H","Sort=D","Quote=C","QtTyp=Y","Days=T","Per=cq","DtFmt=D","UseDPDF=Y","cols=1;rows=43")</f>
        <v>21.648599999999998</v>
      </c>
      <c r="EL5">
        <f>_xll.BDH(EL$1,$A$1,"CQ12004","","Dir=V","Dts=H","Sort=D","Quote=C","QtTyp=Y","Days=T","Per=cq","DtFmt=D","UseDPDF=Y","cols=1;rows=18")</f>
        <v>-7.1582999999999997</v>
      </c>
      <c r="EM5">
        <f>_xll.BDH(EM$1,$A$1,"CQ12004","","Dir=V","Dts=H","Sort=D","Quote=C","QtTyp=Y","Days=T","Per=cq","DtFmt=D","UseDPDF=Y","cols=1;rows=29")</f>
        <v>-14.8552</v>
      </c>
      <c r="EN5">
        <f>_xll.BDH(EN$1,$A$1,"CQ12004","","Dir=V","Dts=H","Sort=D","Quote=C","QtTyp=Y","Days=T","Per=cq","DtFmt=D","UseDPDF=Y","cols=1;rows=30")</f>
        <v>-10.007400000000001</v>
      </c>
      <c r="EO5">
        <f>_xll.BDH(EO$1,$A$1,"CQ12004","","Dir=V","Dts=H","Sort=D","Quote=C","QtTyp=Y","Days=T","Per=cq","DtFmt=D","UseDPDF=Y","cols=1;rows=42")</f>
        <v>11.3935</v>
      </c>
      <c r="EP5">
        <f>_xll.BDH(EP$1,$A$1,"CQ12004","","Dir=V","Dts=H","Sort=D","Quote=C","QtTyp=Y","Days=T","Per=cq","DtFmt=D","UseDPDF=Y","cols=1;rows=42")</f>
        <v>27.295400000000001</v>
      </c>
      <c r="EQ5">
        <f>_xll.BDH(EQ$1,$A$1,"CQ12004","","Dir=V","Dts=H","Sort=D","Quote=C","QtTyp=Y","Days=T","Per=cq","DtFmt=D","UseDPDF=Y","cols=1;rows=42")</f>
        <v>20.663599999999999</v>
      </c>
      <c r="ER5">
        <f>_xll.BDH(ER$1,$A$1,"CQ12004","","Dir=V","Dts=H","Sort=D","Quote=C","QtTyp=Y","Days=T","Per=cq","DtFmt=D","UseDPDF=Y","cols=1;rows=22")</f>
        <v>32.722999999999999</v>
      </c>
      <c r="ES5">
        <f>_xll.BDH(ES$1,$A$1,"CQ12004","","Dir=V","Dts=H","Sort=D","Quote=C","QtTyp=Y","Days=T","Per=cq","DtFmt=D","UseDPDF=Y","cols=1;rows=42")</f>
        <v>-3.5221999999999998</v>
      </c>
      <c r="ET5">
        <f>_xll.BDH(ET$1,$A$1,"CQ12004","","Dir=V","Dts=H","Sort=D","Quote=C","QtTyp=Y","Days=T","Per=cq","DtFmt=D","UseDPDF=Y","cols=1;rows=42")</f>
        <v>-12.7438</v>
      </c>
      <c r="EU5">
        <f>_xll.BDH(EU$1,$A$1,"CQ12004","","Dir=V","Dts=H","Sort=D","Quote=C","QtTyp=Y","Days=T","Per=cq","DtFmt=D","UseDPDF=Y","cols=1;rows=43")</f>
        <v>3.4032999999999998</v>
      </c>
      <c r="EV5">
        <f>_xll.BDH(EV$1,$A$1,"CQ12004","","Dir=V","Dts=H","Sort=D","Quote=C","QtTyp=Y","Days=T","Per=cq","DtFmt=D","UseDPDF=Y","cols=1;rows=42")</f>
        <v>-59.9358</v>
      </c>
      <c r="EW5">
        <f>_xll.BDH(EW$1,$A$1,"CQ12004","","Dir=V","Dts=H","Sort=D","Quote=C","QtTyp=Y","Days=T","Per=cq","DtFmt=D","UseDPDF=Y","cols=1;rows=42")</f>
        <v>1.1237999999999999</v>
      </c>
      <c r="EX5">
        <f>_xll.BDH(EX$1,$A$1,"CQ12004","","Dir=V","Dts=H","Sort=D","Quote=C","QtTyp=Y","Days=T","Per=cq","DtFmt=D","UseDPDF=Y","cols=1;rows=42")</f>
        <v>14.6905</v>
      </c>
      <c r="EY5">
        <f>_xll.BDH(EY$1,$A$1,"CQ12004","","Dir=V","Dts=H","Sort=D","Quote=C","QtTyp=Y","Days=T","Per=cq","DtFmt=D","UseDPDF=Y","cols=1;rows=42")</f>
        <v>-1.8582999999999998</v>
      </c>
      <c r="EZ5">
        <f>_xll.BDH(EZ$1,$A$1,"CQ12004","","Dir=V","Dts=H","Sort=D","Quote=C","QtTyp=Y","Days=T","Per=cq","DtFmt=D","UseDPDF=Y","cols=1;rows=42")</f>
        <v>-8.6155000000000008</v>
      </c>
      <c r="FA5">
        <f>_xll.BDH(FA$1,$A$1,"CQ12004","","Dir=V","Dts=H","Sort=D","Quote=C","QtTyp=Y","Days=T","Per=cq","DtFmt=D","UseDPDF=Y","cols=1;rows=40")</f>
        <v>15.3339</v>
      </c>
      <c r="FB5">
        <f>_xll.BDH(FB$1,$A$1,"CQ12004","","Dir=V","Dts=H","Sort=D","Quote=C","QtTyp=Y","Days=T","Per=cq","DtFmt=D","UseDPDF=Y","cols=1;rows=42")</f>
        <v>8.1228999999999996</v>
      </c>
      <c r="FC5">
        <f>_xll.BDH(FC$1,$A$1,"CQ12004","","Dir=V","Dts=H","Sort=D","Quote=C","QtTyp=Y","Days=T","Per=cq","DtFmt=D","UseDPDF=Y","cols=1;rows=42")</f>
        <v>18.979099999999999</v>
      </c>
      <c r="FD5">
        <f>_xll.BDH(FD$1,$A$1,"CQ12004","","Dir=V","Dts=H","Sort=D","Quote=C","QtTyp=Y","Days=T","Per=cq","DtFmt=D","UseDPDF=Y","cols=1;rows=42")</f>
        <v>-28.81</v>
      </c>
      <c r="FE5">
        <f>_xll.BDH(FE$1,$A$1,"CQ12004","","Dir=V","Dts=H","Sort=D","Quote=C","QtTyp=Y","Days=T","Per=cq","DtFmt=D","UseDPDF=Y","cols=1;rows=18")</f>
        <v>-18.683299999999999</v>
      </c>
      <c r="FF5">
        <f>_xll.BDH(FF$1,$A$1,"CQ12004","","Dir=V","Dts=H","Sort=D","Quote=C","QtTyp=Y","Days=T","Per=cq","DtFmt=D","UseDPDF=Y","cols=1;rows=42")</f>
        <v>-1.6772</v>
      </c>
      <c r="FG5">
        <f>_xll.BDH(FG$1,$A$1,"CQ12004","","Dir=V","Dts=H","Sort=D","Quote=C","QtTyp=Y","Days=T","Per=cq","DtFmt=D","UseDPDF=Y","cols=1;rows=42")</f>
        <v>-20.876799999999999</v>
      </c>
      <c r="FH5">
        <f>_xll.BDH(FH$1,$A$1,"CQ12004","","Dir=V","Dts=H","Sort=D","Quote=C","QtTyp=Y","Days=T","Per=cq","DtFmt=D","UseDPDF=Y","cols=1;rows=42")</f>
        <v>-8.7524999999999995</v>
      </c>
      <c r="FI5">
        <f>_xll.BDH(FI$1,$A$1,"CQ12004","","Dir=V","Dts=H","Sort=D","Quote=C","QtTyp=Y","Days=T","Per=cq","DtFmt=D","UseDPDF=Y","cols=1;rows=42")</f>
        <v>7.5385</v>
      </c>
      <c r="FJ5">
        <f>_xll.BDH(FJ$1,$A$1,"CQ12004","","Dir=V","Dts=H","Sort=D","Quote=C","QtTyp=Y","Days=T","Per=cq","DtFmt=D","UseDPDF=Y","cols=1;rows=41")</f>
        <v>6.6871</v>
      </c>
      <c r="FK5">
        <f>_xll.BDH(FK$1,$A$1,"CQ12004","","Dir=V","Dts=H","Sort=D","Quote=C","QtTyp=Y","Days=T","Per=cq","DtFmt=D","UseDPDF=Y","cols=1;rows=42")</f>
        <v>-20.868300000000001</v>
      </c>
      <c r="FL5">
        <f>_xll.BDH(FL$1,$A$1,"CQ12004","","Dir=V","Dts=H","Sort=D","Quote=C","QtTyp=Y","Days=T","Per=cq","DtFmt=D","UseDPDF=Y","cols=1;rows=41")</f>
        <v>-30.300599999999999</v>
      </c>
      <c r="FM5">
        <f>_xll.BDH(FM$1,$A$1,"CQ12004","","Dir=V","Dts=H","Sort=D","Quote=C","QtTyp=Y","Days=T","Per=cq","DtFmt=D","UseDPDF=Y","cols=1;rows=30")</f>
        <v>-0.43759999999999999</v>
      </c>
      <c r="FN5">
        <f>_xll.BDH(FN$1,$A$1,"CQ12004","","Dir=V","Dts=H","Sort=D","Quote=C","QtTyp=Y","Days=T","Per=cq","DtFmt=D","UseDPDF=Y","cols=1;rows=42")</f>
        <v>12.1912</v>
      </c>
      <c r="FO5">
        <f>_xll.BDH(FO$1,$A$1,"CQ12004","","Dir=V","Dts=H","Sort=D","Quote=C","QtTyp=Y","Days=T","Per=cq","DtFmt=D","UseDPDF=Y","cols=1;rows=42")</f>
        <v>36.489899999999999</v>
      </c>
      <c r="FP5">
        <f>_xll.BDH(FP$1,$A$1,"CQ12004","","Dir=V","Dts=H","Sort=D","Quote=C","QtTyp=Y","Days=T","Per=cq","DtFmt=D","UseDPDF=Y","cols=1;rows=42")</f>
        <v>30.955400000000001</v>
      </c>
      <c r="FQ5">
        <f>_xll.BDH(FQ$1,$A$1,"CQ12004","","Dir=V","Dts=H","Sort=D","Quote=C","QtTyp=Y","Days=T","Per=cq","DtFmt=D","UseDPDF=Y","cols=1;rows=42")</f>
        <v>3.2991999999999999</v>
      </c>
      <c r="FR5">
        <f>_xll.BDH(FR$1,$A$1,"CQ12004","","Dir=V","Dts=H","Sort=D","Quote=C","QtTyp=Y","Days=T","Per=cq","DtFmt=D","UseDPDF=Y","cols=1;rows=16")</f>
        <v>2.8426999999999998</v>
      </c>
      <c r="FS5">
        <f>_xll.BDH(FS$1,$A$1,"CQ12004","","Dir=V","Dts=H","Sort=D","Quote=C","QtTyp=Y","Days=T","Per=cq","DtFmt=D","UseDPDF=Y","cols=1;rows=42")</f>
        <v>-1.581</v>
      </c>
      <c r="FT5">
        <f>_xll.BDH(FT$1,$A$1,"CQ12004","","Dir=V","Dts=H","Sort=D","Quote=C","QtTyp=Y","Days=T","Per=cq","DtFmt=D","UseDPDF=Y","cols=1;rows=42")</f>
        <v>-1.581</v>
      </c>
      <c r="FU5">
        <f>_xll.BDH(FU$1,$A$1,"CQ12004","","Dir=V","Dts=H","Sort=D","Quote=C","QtTyp=Y","Days=T","Per=cq","DtFmt=D","UseDPDF=Y","cols=1;rows=42")</f>
        <v>-1.3582000000000001</v>
      </c>
      <c r="FV5">
        <f>_xll.BDH(FV$1,$A$1,"CQ12004","","Dir=V","Dts=H","Sort=D","Quote=C","QtTyp=Y","Days=T","Per=cq","DtFmt=D","UseDPDF=Y","cols=1;rows=42")</f>
        <v>-5.8091999999999997</v>
      </c>
      <c r="FW5">
        <f>_xll.BDH(FW$1,$A$1,"CQ12004","","Dir=V","Dts=H","Sort=D","Quote=C","QtTyp=Y","Days=T","Per=cq","DtFmt=D","UseDPDF=Y","cols=1;rows=42")</f>
        <v>1.3167</v>
      </c>
      <c r="FX5">
        <f>_xll.BDH(FX$1,$A$1,"CQ12004","","Dir=V","Dts=H","Sort=D","Quote=C","QtTyp=Y","Days=T","Per=cq","DtFmt=D","UseDPDF=Y","cols=1;rows=42")</f>
        <v>-0.89900000000000002</v>
      </c>
      <c r="FY5">
        <f>_xll.BDH(FY$1,$A$1,"CQ12004","","Dir=V","Dts=H","Sort=D","Quote=C","QtTyp=Y","Days=T","Per=cq","DtFmt=D","UseDPDF=Y","cols=1;rows=42")</f>
        <v>-0.89900000000000002</v>
      </c>
      <c r="FZ5">
        <f>_xll.BDH(FZ$1,$A$1,"CQ12004","","Dir=V","Dts=H","Sort=D","Quote=C","QtTyp=Y","Days=T","Per=cq","DtFmt=D","UseDPDF=Y","cols=1;rows=21")</f>
        <v>-1.8797999999999999</v>
      </c>
      <c r="GA5">
        <f>_xll.BDH(GA$1,$A$1,"CQ12004","","Dir=V","Dts=H","Sort=D","Quote=C","QtTyp=Y","Days=T","Per=cq","DtFmt=D","UseDPDF=Y","cols=1;rows=42")</f>
        <v>-107.0052</v>
      </c>
      <c r="GB5">
        <f>_xll.BDH(GB$1,$A$1,"CQ12004","","Dir=V","Dts=H","Sort=D","Quote=C","QtTyp=Y","Days=T","Per=cq","DtFmt=D","UseDPDF=Y","cols=1;rows=42")</f>
        <v>1.8473999999999999</v>
      </c>
      <c r="GC5">
        <f>_xll.BDH(GC$1,$A$1,"CQ12004","","Dir=V","Dts=H","Sort=D","Quote=C","QtTyp=Y","Days=T","Per=cq","DtFmt=D","UseDPDF=Y","cols=1;rows=42")</f>
        <v>16.3459</v>
      </c>
      <c r="GD5">
        <f>_xll.BDH(GD$1,$A$1,"CQ12004","","Dir=V","Dts=H","Sort=D","Quote=C","QtTyp=Y","Days=T","Per=cq","DtFmt=D","UseDPDF=Y","cols=1;rows=42")</f>
        <v>2.5221</v>
      </c>
      <c r="GE5">
        <f>_xll.BDH(GE$1,$A$1,"CQ12004","","Dir=V","Dts=H","Sort=D","Quote=C","QtTyp=Y","Days=T","Per=cq","DtFmt=D","UseDPDF=Y","cols=1;rows=42")</f>
        <v>18.802900000000001</v>
      </c>
      <c r="GF5">
        <f>_xll.BDH(GF$1,$A$1,"CQ12004","","Dir=V","Dts=H","Sort=D","Quote=C","QtTyp=Y","Days=T","Per=cq","DtFmt=D","UseDPDF=Y","cols=1;rows=42")</f>
        <v>-18.68</v>
      </c>
      <c r="GG5">
        <f>_xll.BDH(GG$1,$A$1,"CQ12004","","Dir=V","Dts=H","Sort=D","Quote=C","QtTyp=Y","Days=T","Per=cq","DtFmt=D","UseDPDF=Y","cols=1;rows=42")</f>
        <v>10.9169</v>
      </c>
      <c r="GH5">
        <f>_xll.BDH(GH$1,$A$1,"CQ12004","","Dir=V","Dts=H","Sort=D","Quote=C","QtTyp=Y","Days=T","Per=cq","DtFmt=D","UseDPDF=Y","cols=1;rows=42")</f>
        <v>48.100299999999997</v>
      </c>
      <c r="GI5">
        <f>_xll.BDH(GI$1,$A$1,"CQ12004","","Dir=V","Dts=H","Sort=D","Quote=C","QtTyp=Y","Days=T","Per=cq","DtFmt=D","UseDPDF=Y","cols=1;rows=5")</f>
        <v>-387.01620000000003</v>
      </c>
      <c r="GJ5">
        <f>_xll.BDH(GJ$1,$A$1,"CQ12004","","Dir=V","Dts=H","Sort=D","Quote=C","QtTyp=Y","Days=T","Per=cq","DtFmt=D","UseDPDF=Y","cols=1;rows=39")</f>
        <v>-96.054500000000004</v>
      </c>
      <c r="GK5">
        <f>_xll.BDH(GK$1,$A$1,"CQ12004","","Dir=V","Dts=H","Sort=D","Quote=C","QtTyp=Y","Days=T","Per=cq","DtFmt=D","UseDPDF=Y","cols=1;rows=42")</f>
        <v>-5.8978000000000002</v>
      </c>
      <c r="GL5">
        <f>_xll.BDH(GL$1,$A$1,"CQ12004","","Dir=V","Dts=H","Sort=D","Quote=C","QtTyp=Y","Days=T","Per=cq","DtFmt=D","UseDPDF=Y","cols=1;rows=25")</f>
        <v>16.1221</v>
      </c>
      <c r="GM5">
        <f>_xll.BDH(GM$1,$A$1,"CQ12004","","Dir=V","Dts=H","Sort=D","Quote=C","QtTyp=Y","Days=T","Per=cq","DtFmt=D","UseDPDF=Y","cols=1;rows=22")</f>
        <v>33.5807</v>
      </c>
      <c r="GN5">
        <f>_xll.BDH(GN$1,$A$1,"CQ12004","","Dir=V","Dts=H","Sort=D","Quote=C","QtTyp=Y","Days=T","Per=cq","DtFmt=D","UseDPDF=Y","cols=1;rows=42")</f>
        <v>-115.461</v>
      </c>
      <c r="GO5">
        <f>_xll.BDH(GO$1,$A$1,"CQ12004","","Dir=V","Dts=H","Sort=D","Quote=C","QtTyp=Y","Days=T","Per=cq","DtFmt=D","UseDPDF=Y","cols=1;rows=28")</f>
        <v>-5.7465999999999999</v>
      </c>
      <c r="GP5">
        <f>_xll.BDH(GP$1,$A$1,"CQ12004","","Dir=V","Dts=H","Sort=D","Quote=C","QtTyp=Y","Days=T","Per=cq","DtFmt=D","UseDPDF=Y","cols=1;rows=14")</f>
        <v>8.6585000000000001</v>
      </c>
      <c r="GQ5">
        <f>_xll.BDH(GQ$1,$A$1,"CQ12004","","Dir=V","Dts=H","Sort=D","Quote=C","QtTyp=Y","Days=T","Per=cq","DtFmt=D","UseDPDF=Y","cols=1;rows=18")</f>
        <v>-673.52769999999998</v>
      </c>
      <c r="GR5">
        <f>_xll.BDH(GR$1,$A$1,"CQ12004","","Dir=V","Dts=H","Sort=D","Quote=C","QtTyp=Y","Days=T","Per=cq","DtFmt=D","UseDPDF=Y","cols=1;rows=42")</f>
        <v>7.5918999999999999</v>
      </c>
      <c r="GS5">
        <f>_xll.BDH(GS$1,$A$1,"CQ12004","","Dir=V","Dts=H","Sort=D","Quote=C","QtTyp=Y","Days=T","Per=cq","DtFmt=D","UseDPDF=Y","cols=1;rows=42")</f>
        <v>-0.43740000000000001</v>
      </c>
      <c r="GT5">
        <f>_xll.BDH(GT$1,$A$1,"CQ12004","","Dir=V","Dts=H","Sort=D","Quote=C","QtTyp=Y","Days=T","Per=cq","DtFmt=D","UseDPDF=Y","cols=1;rows=37")</f>
        <v>-6.8933999999999997</v>
      </c>
      <c r="GU5">
        <f>_xll.BDH(GU$1,$A$1,"CQ12004","","Dir=V","Dts=H","Sort=D","Quote=C","QtTyp=Y","Days=T","Per=cq","DtFmt=D","UseDPDF=Y","cols=1;rows=6")</f>
        <v>5.2262000000000004</v>
      </c>
      <c r="GV5">
        <f>_xll.BDH(GV$1,$A$1,"CQ12004","","Dir=V","Dts=H","Sort=D","Quote=C","QtTyp=Y","Days=T","Per=cq","DtFmt=D","UseDPDF=Y","cols=1;rows=42")</f>
        <v>6.0148999999999999</v>
      </c>
      <c r="GW5">
        <f>_xll.BDH(GW$1,$A$1,"CQ12004","","Dir=V","Dts=H","Sort=D","Quote=C","QtTyp=Y","Days=T","Per=cq","DtFmt=D","UseDPDF=Y","cols=1;rows=41")</f>
        <v>32.753399999999999</v>
      </c>
      <c r="GX5">
        <f>_xll.BDH(GX$1,$A$1,"CQ12004","","Dir=V","Dts=H","Sort=D","Quote=C","QtTyp=Y","Days=T","Per=cq","DtFmt=D","UseDPDF=Y","cols=1;rows=42")</f>
        <v>-23.515599999999999</v>
      </c>
      <c r="GY5">
        <f>_xll.BDH(GY$1,$A$1,"CQ12004","","Dir=V","Dts=H","Sort=D","Quote=C","QtTyp=Y","Days=T","Per=cq","DtFmt=D","UseDPDF=Y","cols=1;rows=27")</f>
        <v>15.735799999999999</v>
      </c>
      <c r="GZ5">
        <f>_xll.BDH(GZ$1,$A$1,"CQ12004","","Dir=V","Dts=H","Sort=D","Quote=C","QtTyp=Y","Days=T","Per=cq","DtFmt=D","UseDPDF=Y","cols=1;rows=2")</f>
        <v>-2.0541999999999998</v>
      </c>
      <c r="HA5">
        <f>_xll.BDH(HA$1,$A$1,"CQ12004","","Dir=V","Dts=H","Sort=D","Quote=C","QtTyp=Y","Days=T","Per=cq","DtFmt=D","UseDPDF=Y","cols=1;rows=22")</f>
        <v>23.4863</v>
      </c>
      <c r="HB5">
        <f>_xll.BDH(HB$1,$A$1,"CQ12004","","Dir=V","Dts=H","Sort=D","Quote=C","QtTyp=Y","Days=T","Per=cq","DtFmt=D","UseDPDF=Y","cols=1;rows=30")</f>
        <v>2.7999000000000001</v>
      </c>
      <c r="HC5">
        <f>_xll.BDH(HC$1,$A$1,"CQ12004","","Dir=V","Dts=H","Sort=D","Quote=C","QtTyp=Y","Days=T","Per=cq","DtFmt=D","UseDPDF=Y","cols=1;rows=42")</f>
        <v>16.284600000000001</v>
      </c>
      <c r="HD5">
        <f>_xll.BDH(HD$1,$A$1,"CQ12004","","Dir=V","Dts=H","Sort=D","Quote=C","QtTyp=Y","Days=T","Per=cq","DtFmt=D","UseDPDF=Y","cols=1;rows=42")</f>
        <v>6.0671999999999997</v>
      </c>
      <c r="HE5">
        <f>_xll.BDH(HE$1,$A$1,"CQ12004","","Dir=V","Dts=H","Sort=D","Quote=C","QtTyp=Y","Days=T","Per=cq","DtFmt=D","UseDPDF=Y","cols=1;rows=18")</f>
        <v>-24.805900000000001</v>
      </c>
      <c r="HF5">
        <f>_xll.BDH(HF$1,$A$1,"CQ12004","","Dir=V","Dts=H","Sort=D","Quote=C","QtTyp=Y","Days=T","Per=cq","DtFmt=D","UseDPDF=Y","cols=1;rows=42")</f>
        <v>17.0776</v>
      </c>
      <c r="HG5">
        <f>_xll.BDH(HG$1,$A$1,"CQ12004","","Dir=V","Dts=H","Sort=D","Quote=C","QtTyp=Y","Days=T","Per=cq","DtFmt=D","UseDPDF=Y","cols=1;rows=42")</f>
        <v>22.907299999999999</v>
      </c>
      <c r="HH5">
        <f>_xll.BDH(HH$1,$A$1,"CQ12004","","Dir=V","Dts=H","Sort=D","Quote=C","QtTyp=Y","Days=T","Per=cq","DtFmt=D","UseDPDF=Y","cols=1;rows=42")</f>
        <v>24.3094</v>
      </c>
      <c r="HI5">
        <f>_xll.BDH(HI$1,$A$1,"CQ12004","","Dir=V","Dts=H","Sort=D","Quote=C","QtTyp=Y","Days=T","Per=cq","DtFmt=D","UseDPDF=Y","cols=1;rows=42")</f>
        <v>15.8573</v>
      </c>
      <c r="HJ5">
        <f>_xll.BDH(HJ$1,$A$1,"CQ12004","","Dir=V","Dts=H","Sort=D","Quote=C","QtTyp=Y","Days=T","Per=cq","DtFmt=D","UseDPDF=Y","cols=1;rows=43")</f>
        <v>30.481400000000001</v>
      </c>
      <c r="HK5">
        <f>_xll.BDH(HK$1,$A$1,"CQ12004","","Dir=V","Dts=H","Sort=D","Quote=C","QtTyp=Y","Days=T","Per=cq","DtFmt=D","UseDPDF=Y","cols=1;rows=41")</f>
        <v>0.76280000000000003</v>
      </c>
      <c r="HL5">
        <f>_xll.BDH(HL$1,$A$1,"CQ12004","","Dir=V","Dts=H","Sort=D","Quote=C","QtTyp=Y","Days=T","Per=cq","DtFmt=D","UseDPDF=Y","cols=1;rows=42")</f>
        <v>1.9135</v>
      </c>
      <c r="HM5">
        <f>_xll.BDH(HM$1,$A$1,"CQ12004","","Dir=V","Dts=H","Sort=D","Quote=C","QtTyp=Y","Days=T","Per=cq","DtFmt=D","UseDPDF=Y","cols=1;rows=42")</f>
        <v>4.4096000000000002</v>
      </c>
      <c r="HN5">
        <f>_xll.BDH(HN$1,$A$1,"CQ12004","","Dir=V","Dts=H","Sort=D","Quote=C","QtTyp=Y","Days=T","Per=cq","DtFmt=D","UseDPDF=Y","cols=1;rows=2")</f>
        <v>-33.933999999999997</v>
      </c>
      <c r="HO5">
        <f>_xll.BDH(HO$1,$A$1,"CQ12004","","Dir=V","Dts=H","Sort=D","Quote=C","QtTyp=Y","Days=T","Per=cq","DtFmt=D","UseDPDF=Y","cols=1;rows=42")</f>
        <v>35.304499999999997</v>
      </c>
      <c r="HP5">
        <f>_xll.BDH(HP$1,$A$1,"CQ12004","","Dir=V","Dts=H","Sort=D","Quote=C","QtTyp=Y","Days=T","Per=cq","DtFmt=D","UseDPDF=Y","cols=1;rows=30")</f>
        <v>26.988900000000001</v>
      </c>
      <c r="HQ5">
        <f>_xll.BDH(HQ$1,$A$1,"CQ12004","","Dir=V","Dts=H","Sort=D","Quote=C","QtTyp=Y","Days=T","Per=cq","DtFmt=D","UseDPDF=Y","cols=1;rows=42")</f>
        <v>-320.58319999999998</v>
      </c>
      <c r="HR5">
        <f>_xll.BDH(HR$1,$A$1,"CQ12004","","Dir=V","Dts=H","Sort=D","Quote=C","QtTyp=Y","Days=T","Per=cq","DtFmt=D","UseDPDF=Y","cols=1;rows=39")</f>
        <v>-1.1061000000000001</v>
      </c>
      <c r="HS5">
        <f>_xll.BDH(HS$1,$A$1,"CQ12004","","Dir=V","Dts=H","Sort=D","Quote=C","QtTyp=Y","Days=T","Per=cq","DtFmt=D","UseDPDF=Y","cols=1;rows=42")</f>
        <v>-21.629300000000001</v>
      </c>
      <c r="HT5">
        <f>_xll.BDH(HT$1,$A$1,"CQ12004","","Dir=V","Dts=H","Sort=D","Quote=C","QtTyp=Y","Days=T","Per=cq","DtFmt=D","UseDPDF=Y","cols=1;rows=42")</f>
        <v>3.8841000000000001</v>
      </c>
      <c r="HU5">
        <f>_xll.BDH(HU$1,$A$1,"CQ12004","","Dir=V","Dts=H","Sort=D","Quote=C","QtTyp=Y","Days=T","Per=cq","DtFmt=D","UseDPDF=Y","cols=1;rows=34")</f>
        <v>15.9895</v>
      </c>
      <c r="HV5">
        <f>_xll.BDH(HV$1,$A$1,"CQ12004","","Dir=V","Dts=H","Sort=D","Quote=C","QtTyp=Y","Days=T","Per=cq","DtFmt=D","UseDPDF=Y","cols=1;rows=6")</f>
        <v>53.830300000000001</v>
      </c>
      <c r="HW5">
        <f>_xll.BDH(HW$1,$A$1,"CQ12004","","Dir=V","Dts=H","Sort=D","Quote=C","QtTyp=Y","Days=T","Per=cq","DtFmt=D","UseDPDF=Y","cols=1;rows=42")</f>
        <v>10.549300000000001</v>
      </c>
      <c r="HX5">
        <f>_xll.BDH(HX$1,$A$1,"CQ12004","","Dir=V","Dts=H","Sort=D","Quote=C","QtTyp=Y","Days=T","Per=cq","DtFmt=D","UseDPDF=Y","cols=1;rows=30")</f>
        <v>-35.727400000000003</v>
      </c>
      <c r="HY5">
        <f>_xll.BDH(HY$1,$A$1,"CQ12004","","Dir=V","Dts=H","Sort=D","Quote=C","QtTyp=Y","Days=T","Per=cq","DtFmt=D","UseDPDF=Y","cols=1;rows=42")</f>
        <v>24.4177</v>
      </c>
      <c r="HZ5">
        <f>_xll.BDH(HZ$1,$A$1,"CQ12004","","Dir=V","Dts=H","Sort=D","Quote=C","QtTyp=Y","Days=T","Per=cq","DtFmt=D","UseDPDF=Y","cols=1;rows=42")</f>
        <v>-3.4066000000000001</v>
      </c>
      <c r="IA5">
        <f>_xll.BDH(IA$1,$A$1,"CQ12004","","Dir=V","Dts=H","Sort=D","Quote=C","QtTyp=Y","Days=T","Per=cq","DtFmt=D","UseDPDF=Y","cols=1;rows=41")</f>
        <v>16.906500000000001</v>
      </c>
      <c r="IB5">
        <f>_xll.BDH(IB$1,$A$1,"CQ12004","","Dir=V","Dts=H","Sort=D","Quote=C","QtTyp=Y","Days=T","Per=cq","DtFmt=D","UseDPDF=Y","cols=1;rows=43")</f>
        <v>30.446200000000001</v>
      </c>
      <c r="IC5">
        <f>_xll.BDH(IC$1,$A$1,"CQ12004","","Dir=V","Dts=H","Sort=D","Quote=C","QtTyp=Y","Days=T","Per=cq","DtFmt=D","UseDPDF=Y","cols=1;rows=42")</f>
        <v>6.6878000000000002</v>
      </c>
      <c r="ID5">
        <f>_xll.BDH(ID$1,$A$1,"CQ12004","","Dir=V","Dts=H","Sort=D","Quote=C","QtTyp=Y","Days=T","Per=cq","DtFmt=D","UseDPDF=Y","cols=1;rows=40")</f>
        <v>-19.267900000000001</v>
      </c>
      <c r="IE5">
        <f>_xll.BDH(IE$1,$A$1,"CQ12004","","Dir=V","Dts=H","Sort=D","Quote=C","QtTyp=Y","Days=T","Per=cq","DtFmt=D","UseDPDF=Y","cols=1;rows=42")</f>
        <v>18.581299999999999</v>
      </c>
      <c r="IF5">
        <f>_xll.BDH(IF$1,$A$1,"CQ12004","","Dir=V","Dts=H","Sort=D","Quote=C","QtTyp=Y","Days=T","Per=cq","DtFmt=D","UseDPDF=Y","cols=1;rows=42")</f>
        <v>16.3063</v>
      </c>
      <c r="IG5">
        <f>_xll.BDH(IG$1,$A$1,"CQ12004","","Dir=V","Dts=H","Sort=D","Quote=C","QtTyp=Y","Days=T","Per=cq","DtFmt=D","UseDPDF=Y","cols=1;rows=42")</f>
        <v>13.5692</v>
      </c>
      <c r="IH5">
        <f>_xll.BDH(IH$1,$A$1,"CQ12004","","Dir=V","Dts=H","Sort=D","Quote=C","QtTyp=Y","Days=T","Per=cq","DtFmt=D","UseDPDF=Y","cols=1;rows=42")</f>
        <v>-0.43099999999999999</v>
      </c>
      <c r="II5">
        <f>_xll.BDH(II$1,$A$1,"CQ12004","","Dir=V","Dts=H","Sort=D","Quote=C","QtTyp=Y","Days=T","Per=cq","DtFmt=D","UseDPDF=Y","cols=1;rows=41")</f>
        <v>-19.380400000000002</v>
      </c>
      <c r="IJ5">
        <f>_xll.BDH(IJ$1,$A$1,"CQ12004","","Dir=V","Dts=H","Sort=D","Quote=C","QtTyp=Y","Days=T","Per=cq","DtFmt=D","UseDPDF=Y","cols=1;rows=42")</f>
        <v>19.4986</v>
      </c>
      <c r="IK5">
        <f>_xll.BDH(IK$1,$A$1,"CQ12004","","Dir=V","Dts=H","Sort=D","Quote=C","QtTyp=Y","Days=T","Per=cq","DtFmt=D","UseDPDF=Y","cols=1;rows=38")</f>
        <v>19.695399999999999</v>
      </c>
      <c r="IL5">
        <f>_xll.BDH(IL$1,$A$1,"CQ12004","","Dir=V","Dts=H","Sort=D","Quote=C","QtTyp=Y","Days=T","Per=cq","DtFmt=D","UseDPDF=Y","cols=1;rows=12")</f>
        <v>-4075.1549</v>
      </c>
      <c r="IM5" t="str">
        <f>_xll.BDH(IM$1,$A$1,"CQ12004","","Dir=V","Dts=H","Sort=D","Quote=C","QtTyp=Y","Days=T","Per=cq","DtFmt=D","UseDPDF=Y")</f>
        <v>#N/A N/A</v>
      </c>
      <c r="IN5">
        <f>_xll.BDH(IN$1,$A$1,"CQ12004","","Dir=V","Dts=H","Sort=D","Quote=C","QtTyp=Y","Days=T","Per=cq","DtFmt=D","UseDPDF=Y","cols=1;rows=41")</f>
        <v>-5.9772999999999996</v>
      </c>
      <c r="IO5">
        <f>_xll.BDH(IO$1,$A$1,"CQ12004","","Dir=V","Dts=H","Sort=D","Quote=C","QtTyp=Y","Days=T","Per=cq","DtFmt=D","UseDPDF=Y","cols=1;rows=42")</f>
        <v>21.3247</v>
      </c>
      <c r="IP5">
        <f>_xll.BDH(IP$1,$A$1,"CQ12004","","Dir=V","Dts=H","Sort=D","Quote=C","QtTyp=Y","Days=T","Per=cq","DtFmt=D","UseDPDF=Y","cols=1;rows=40")</f>
        <v>-72.583500000000001</v>
      </c>
      <c r="IQ5">
        <f>_xll.BDH(IQ$1,$A$1,"CQ12004","","Dir=V","Dts=H","Sort=D","Quote=C","QtTyp=Y","Days=T","Per=cq","DtFmt=D","UseDPDF=Y","cols=1;rows=42")</f>
        <v>-0.39100000000000001</v>
      </c>
      <c r="IR5">
        <f>_xll.BDH(IR$1,$A$1,"CQ12004","","Dir=V","Dts=H","Sort=D","Quote=C","QtTyp=Y","Days=T","Per=cq","DtFmt=D","UseDPDF=Y","cols=1;rows=13")</f>
        <v>22.3736</v>
      </c>
      <c r="IS5">
        <f>_xll.BDH(IS$1,$A$1,"CQ12004","","Dir=V","Dts=H","Sort=D","Quote=C","QtTyp=Y","Days=T","Per=cq","DtFmt=D","UseDPDF=Y","cols=1;rows=42")</f>
        <v>4.3517999999999999</v>
      </c>
      <c r="IT5">
        <f>_xll.BDH(IT$1,$A$1,"CQ12004","","Dir=V","Dts=H","Sort=D","Quote=C","QtTyp=Y","Days=T","Per=cq","DtFmt=D","UseDPDF=Y","cols=1;rows=42")</f>
        <v>5.6508000000000003</v>
      </c>
      <c r="IU5">
        <f>_xll.BDH(IU$1,$A$1,"CQ12004","","Dir=V","Dts=H","Sort=D","Quote=C","QtTyp=Y","Days=T","Per=cq","DtFmt=D","UseDPDF=Y","cols=1;rows=42")</f>
        <v>4.8425000000000002</v>
      </c>
      <c r="IV5">
        <f>_xll.BDH(IV$1,$A$1,"CQ12004","","Dir=V","Dts=H","Sort=D","Quote=C","QtTyp=Y","Days=T","Per=cq","DtFmt=D","UseDPDF=Y","cols=1;rows=42")</f>
        <v>-4.9980000000000002</v>
      </c>
      <c r="IW5">
        <f>_xll.BDH(IW$1,$A$1,"CQ12004","","Dir=V","Dts=H","Sort=D","Quote=C","QtTyp=Y","Days=T","Per=cq","DtFmt=D","UseDPDF=Y","cols=1;rows=42")</f>
        <v>1.6646000000000001</v>
      </c>
      <c r="IX5">
        <f>_xll.BDH(IX$1,$A$1,"CQ12004","","Dir=V","Dts=H","Sort=D","Quote=C","QtTyp=Y","Days=T","Per=cq","DtFmt=D","UseDPDF=Y","cols=1;rows=42")</f>
        <v>18.991199999999999</v>
      </c>
      <c r="IY5">
        <f>_xll.BDH(IY$1,$A$1,"CQ12004","","Dir=V","Dts=H","Sort=D","Quote=C","QtTyp=Y","Days=T","Per=cq","DtFmt=D","UseDPDF=Y","cols=1;rows=42")</f>
        <v>23.3916</v>
      </c>
      <c r="IZ5">
        <f>_xll.BDH(IZ$1,$A$1,"CQ12004","","Dir=V","Dts=H","Sort=D","Quote=C","QtTyp=Y","Days=T","Per=cq","DtFmt=D","UseDPDF=Y","cols=1;rows=41")</f>
        <v>4.1440000000000001</v>
      </c>
      <c r="JA5">
        <f>_xll.BDH(JA$1,$A$1,"CQ12004","","Dir=V","Dts=H","Sort=D","Quote=C","QtTyp=Y","Days=T","Per=cq","DtFmt=D","UseDPDF=Y","cols=1;rows=7")</f>
        <v>-83.957800000000006</v>
      </c>
      <c r="JB5">
        <f>_xll.BDH(JB$1,$A$1,"CQ12004","","Dir=V","Dts=H","Sort=D","Quote=C","QtTyp=Y","Days=T","Per=cq","DtFmt=D","UseDPDF=Y","cols=1;rows=43")</f>
        <v>31.340699999999998</v>
      </c>
      <c r="JC5">
        <f>_xll.BDH(JC$1,$A$1,"CQ12004","","Dir=V","Dts=H","Sort=D","Quote=C","QtTyp=Y","Days=T","Per=cq","DtFmt=D","UseDPDF=Y","cols=1;rows=15")</f>
        <v>-23.0031</v>
      </c>
      <c r="JD5">
        <f>_xll.BDH(JD$1,$A$1,"CQ12004","","Dir=V","Dts=H","Sort=D","Quote=C","QtTyp=Y","Days=T","Per=cq","DtFmt=D","UseDPDF=Y","cols=1;rows=42")</f>
        <v>29.718900000000001</v>
      </c>
      <c r="JE5">
        <f>_xll.BDH(JE$1,$A$1,"CQ12004","","Dir=V","Dts=H","Sort=D","Quote=C","QtTyp=Y","Days=T","Per=cq","DtFmt=D","UseDPDF=Y","cols=1;rows=42")</f>
        <v>1.8946000000000001</v>
      </c>
      <c r="JF5">
        <f>_xll.BDH(JF$1,$A$1,"CQ12004","","Dir=V","Dts=H","Sort=D","Quote=C","QtTyp=Y","Days=T","Per=cq","DtFmt=D","UseDPDF=Y","cols=1;rows=42")</f>
        <v>1.8946000000000001</v>
      </c>
      <c r="JG5">
        <f>_xll.BDH(JG$1,$A$1,"CQ12004","","Dir=V","Dts=H","Sort=D","Quote=C","QtTyp=Y","Days=T","Per=cq","DtFmt=D","UseDPDF=Y","cols=1;rows=18")</f>
        <v>-0.27279999999999999</v>
      </c>
      <c r="JH5">
        <f>_xll.BDH(JH$1,$A$1,"CQ12004","","Dir=V","Dts=H","Sort=D","Quote=C","QtTyp=Y","Days=T","Per=cq","DtFmt=D","UseDPDF=Y","cols=1;rows=42")</f>
        <v>-21.440899999999999</v>
      </c>
      <c r="JI5">
        <f>_xll.BDH(JI$1,$A$1,"CQ12004","","Dir=V","Dts=H","Sort=D","Quote=C","QtTyp=Y","Days=T","Per=cq","DtFmt=D","UseDPDF=Y","cols=1;rows=42")</f>
        <v>36.9527</v>
      </c>
      <c r="JJ5">
        <f>_xll.BDH(JJ$1,$A$1,"CQ12004","","Dir=V","Dts=H","Sort=D","Quote=C","QtTyp=Y","Days=T","Per=cq","DtFmt=D","UseDPDF=Y","cols=1;rows=42")</f>
        <v>13.8345</v>
      </c>
      <c r="JK5">
        <f>_xll.BDH(JK$1,$A$1,"CQ12004","","Dir=V","Dts=H","Sort=D","Quote=C","QtTyp=Y","Days=T","Per=cq","DtFmt=D","UseDPDF=Y","cols=1;rows=42")</f>
        <v>-37.918500000000002</v>
      </c>
      <c r="JL5">
        <f>_xll.BDH(JL$1,$A$1,"CQ12004","","Dir=V","Dts=H","Sort=D","Quote=C","QtTyp=Y","Days=T","Per=cq","DtFmt=D","UseDPDF=Y","cols=1;rows=14")</f>
        <v>-8.1016999999999992</v>
      </c>
      <c r="JM5">
        <f>_xll.BDH(JM$1,$A$1,"CQ12004","","Dir=V","Dts=H","Sort=D","Quote=C","QtTyp=Y","Days=T","Per=cq","DtFmt=D","UseDPDF=Y","cols=1;rows=6")</f>
        <v>-0.95469999999999999</v>
      </c>
      <c r="JN5">
        <f>_xll.BDH(JN$1,$A$1,"CQ12004","","Dir=V","Dts=H","Sort=D","Quote=C","QtTyp=Y","Days=T","Per=cq","DtFmt=D","UseDPDF=Y","cols=1;rows=42")</f>
        <v>-63.121699999999997</v>
      </c>
      <c r="JO5">
        <f>_xll.BDH(JO$1,$A$1,"CQ12004","","Dir=V","Dts=H","Sort=D","Quote=C","QtTyp=Y","Days=T","Per=cq","DtFmt=D","UseDPDF=Y","cols=1;rows=42")</f>
        <v>-77.367900000000006</v>
      </c>
      <c r="JP5">
        <f>_xll.BDH(JP$1,$A$1,"CQ12004","","Dir=V","Dts=H","Sort=D","Quote=C","QtTyp=Y","Days=T","Per=cq","DtFmt=D","UseDPDF=Y","cols=1;rows=42")</f>
        <v>-5.4379</v>
      </c>
      <c r="JQ5">
        <f>_xll.BDH(JQ$1,$A$1,"CQ12004","","Dir=V","Dts=H","Sort=D","Quote=C","QtTyp=Y","Days=T","Per=cq","DtFmt=D","UseDPDF=Y","cols=1;rows=42")</f>
        <v>11.494</v>
      </c>
      <c r="JR5">
        <f>_xll.BDH(JR$1,$A$1,"CQ12004","","Dir=V","Dts=H","Sort=D","Quote=C","QtTyp=Y","Days=T","Per=cq","DtFmt=D","UseDPDF=Y","cols=1;rows=42")</f>
        <v>11.729200000000001</v>
      </c>
      <c r="JS5">
        <f>_xll.BDH(JS$1,$A$1,"CQ12004","","Dir=V","Dts=H","Sort=D","Quote=C","QtTyp=Y","Days=T","Per=cq","DtFmt=D","UseDPDF=Y","cols=1;rows=18")</f>
        <v>-7.9877000000000002</v>
      </c>
      <c r="JT5">
        <f>_xll.BDH(JT$1,$A$1,"CQ12004","","Dir=V","Dts=H","Sort=D","Quote=C","QtTyp=Y","Days=T","Per=cq","DtFmt=D","UseDPDF=Y","cols=1;rows=42")</f>
        <v>-31.742799999999999</v>
      </c>
      <c r="JU5">
        <f>_xll.BDH(JU$1,$A$1,"CQ12004","","Dir=V","Dts=H","Sort=D","Quote=C","QtTyp=Y","Days=T","Per=cq","DtFmt=D","UseDPDF=Y","cols=1;rows=18")</f>
        <v>7.6315</v>
      </c>
      <c r="JV5">
        <f>_xll.BDH(JV$1,$A$1,"CQ12004","","Dir=V","Dts=H","Sort=D","Quote=C","QtTyp=Y","Days=T","Per=cq","DtFmt=D","UseDPDF=Y","cols=1;rows=42")</f>
        <v>-8.9808000000000003</v>
      </c>
      <c r="JW5" t="str">
        <f>_xll.BDH(JW$1,$A$1,"CQ12004","","Dir=V","Dts=H","Sort=D","Quote=C","QtTyp=Y","Days=T","Per=cq","DtFmt=D","UseDPDF=Y")</f>
        <v>#N/A N/A</v>
      </c>
      <c r="JX5">
        <f>_xll.BDH(JX$1,$A$1,"CQ12004","","Dir=V","Dts=H","Sort=D","Quote=C","QtTyp=Y","Days=T","Per=cq","DtFmt=D","UseDPDF=Y","cols=1;rows=42")</f>
        <v>8.3743999999999996</v>
      </c>
      <c r="JY5">
        <f>_xll.BDH(JY$1,$A$1,"CQ12004","","Dir=V","Dts=H","Sort=D","Quote=C","QtTyp=Y","Days=T","Per=cq","DtFmt=D","UseDPDF=Y","cols=1;rows=32")</f>
        <v>7.8860000000000001</v>
      </c>
      <c r="JZ5">
        <f>_xll.BDH(JZ$1,$A$1,"CQ12004","","Dir=V","Dts=H","Sort=D","Quote=C","QtTyp=Y","Days=T","Per=cq","DtFmt=D","UseDPDF=Y","cols=1;rows=4")</f>
        <v>-19.951000000000001</v>
      </c>
      <c r="KA5">
        <f>_xll.BDH(KA$1,$A$1,"CQ12004","","Dir=V","Dts=H","Sort=D","Quote=C","QtTyp=Y","Days=T","Per=cq","DtFmt=D","UseDPDF=Y","cols=1;rows=26")</f>
        <v>-35.7316</v>
      </c>
      <c r="KB5">
        <f>_xll.BDH(KB$1,$A$1,"CQ12004","","Dir=V","Dts=H","Sort=D","Quote=C","QtTyp=Y","Days=T","Per=cq","DtFmt=D","UseDPDF=Y","cols=1;rows=4")</f>
        <v>-5.5153999999999996</v>
      </c>
      <c r="KC5">
        <f>_xll.BDH(KC$1,$A$1,"CQ12004","","Dir=V","Dts=H","Sort=D","Quote=C","QtTyp=Y","Days=T","Per=cq","DtFmt=D","UseDPDF=Y","cols=1;rows=42")</f>
        <v>12.038500000000001</v>
      </c>
      <c r="KD5">
        <f>_xll.BDH(KD$1,$A$1,"CQ12004","","Dir=V","Dts=H","Sort=D","Quote=C","QtTyp=Y","Days=T","Per=cq","DtFmt=D","UseDPDF=Y","cols=1;rows=42")</f>
        <v>8.6892999999999994</v>
      </c>
      <c r="KE5">
        <f>_xll.BDH(KE$1,$A$1,"CQ12004","","Dir=V","Dts=H","Sort=D","Quote=C","QtTyp=Y","Days=T","Per=cq","DtFmt=D","UseDPDF=Y","cols=1;rows=42")</f>
        <v>3.6539999999999999</v>
      </c>
      <c r="KF5">
        <f>_xll.BDH(KF$1,$A$1,"CQ12004","","Dir=V","Dts=H","Sort=D","Quote=C","QtTyp=Y","Days=T","Per=cq","DtFmt=D","UseDPDF=Y","cols=1;rows=42")</f>
        <v>1.3994</v>
      </c>
      <c r="KG5">
        <f>_xll.BDH(KG$1,$A$1,"CQ12004","","Dir=V","Dts=H","Sort=D","Quote=C","QtTyp=Y","Days=T","Per=cq","DtFmt=D","UseDPDF=Y","cols=1;rows=42")</f>
        <v>-1.2473000000000001</v>
      </c>
      <c r="KH5">
        <f>_xll.BDH(KH$1,$A$1,"CQ12004","","Dir=V","Dts=H","Sort=D","Quote=C","QtTyp=Y","Days=T","Per=cq","DtFmt=D","UseDPDF=Y","cols=1;rows=16")</f>
        <v>-10.456</v>
      </c>
      <c r="KI5">
        <f>_xll.BDH(KI$1,$A$1,"CQ12004","","Dir=V","Dts=H","Sort=D","Quote=C","QtTyp=Y","Days=T","Per=cq","DtFmt=D","UseDPDF=Y","cols=1;rows=42")</f>
        <v>-15.481299999999999</v>
      </c>
      <c r="KJ5">
        <f>_xll.BDH(KJ$1,$A$1,"CQ12004","","Dir=V","Dts=H","Sort=D","Quote=C","QtTyp=Y","Days=T","Per=cq","DtFmt=D","UseDPDF=Y","cols=1;rows=42")</f>
        <v>-71.424800000000005</v>
      </c>
      <c r="KK5">
        <f>_xll.BDH(KK$1,$A$1,"CQ12004","","Dir=V","Dts=H","Sort=D","Quote=C","QtTyp=Y","Days=T","Per=cq","DtFmt=D","UseDPDF=Y","cols=1;rows=42")</f>
        <v>22.014900000000001</v>
      </c>
      <c r="KL5">
        <f>_xll.BDH(KL$1,$A$1,"CQ12004","","Dir=V","Dts=H","Sort=D","Quote=C","QtTyp=Y","Days=T","Per=cq","DtFmt=D","UseDPDF=Y","cols=1;rows=42")</f>
        <v>3.5061999999999998</v>
      </c>
      <c r="KM5">
        <f>_xll.BDH(KM$1,$A$1,"CQ12004","","Dir=V","Dts=H","Sort=D","Quote=C","QtTyp=Y","Days=T","Per=cq","DtFmt=D","UseDPDF=Y","cols=1;rows=42")</f>
        <v>-4.8856000000000002</v>
      </c>
      <c r="KN5">
        <f>_xll.BDH(KN$1,$A$1,"CQ12004","","Dir=V","Dts=H","Sort=D","Quote=C","QtTyp=Y","Days=T","Per=cq","DtFmt=D","UseDPDF=Y","cols=1;rows=35")</f>
        <v>26.0093</v>
      </c>
      <c r="KO5">
        <f>_xll.BDH(KO$1,$A$1,"CQ12004","","Dir=V","Dts=H","Sort=D","Quote=C","QtTyp=Y","Days=T","Per=cq","DtFmt=D","UseDPDF=Y","cols=1;rows=43")</f>
        <v>26.563099999999999</v>
      </c>
      <c r="KP5">
        <f>_xll.BDH(KP$1,$A$1,"CQ12004","","Dir=V","Dts=H","Sort=D","Quote=C","QtTyp=Y","Days=T","Per=cq","DtFmt=D","UseDPDF=Y","cols=1;rows=41")</f>
        <v>-21.8935</v>
      </c>
      <c r="KQ5">
        <f>_xll.BDH(KQ$1,$A$1,"CQ12004","","Dir=V","Dts=H","Sort=D","Quote=C","QtTyp=Y","Days=T","Per=cq","DtFmt=D","UseDPDF=Y","cols=1;rows=42")</f>
        <v>22.402000000000001</v>
      </c>
      <c r="KR5">
        <f>_xll.BDH(KR$1,$A$1,"CQ12004","","Dir=V","Dts=H","Sort=D","Quote=C","QtTyp=Y","Days=T","Per=cq","DtFmt=D","UseDPDF=Y","cols=1;rows=42")</f>
        <v>-58.513100000000001</v>
      </c>
      <c r="KS5">
        <f>_xll.BDH(KS$1,$A$1,"CQ12004","","Dir=V","Dts=H","Sort=D","Quote=C","QtTyp=Y","Days=T","Per=cq","DtFmt=D","UseDPDF=Y","cols=1;rows=14")</f>
        <v>16.603200000000001</v>
      </c>
      <c r="KT5">
        <f>_xll.BDH(KT$1,$A$1,"CQ12004","","Dir=V","Dts=H","Sort=D","Quote=C","QtTyp=Y","Days=T","Per=cq","DtFmt=D","UseDPDF=Y","cols=1;rows=42")</f>
        <v>-2.6625999999999999</v>
      </c>
      <c r="KU5">
        <f>_xll.BDH(KU$1,$A$1,"CQ12004","","Dir=V","Dts=H","Sort=D","Quote=C","QtTyp=Y","Days=T","Per=cq","DtFmt=D","UseDPDF=Y","cols=1;rows=41")</f>
        <v>-5.2084000000000001</v>
      </c>
      <c r="KV5">
        <f>_xll.BDH(KV$1,$A$1,"CQ12004","","Dir=V","Dts=H","Sort=D","Quote=C","QtTyp=Y","Days=T","Per=cq","DtFmt=D","UseDPDF=Y","cols=1;rows=42")</f>
        <v>47.973700000000001</v>
      </c>
      <c r="KW5">
        <f>_xll.BDH(KW$1,$A$1,"CQ12004","","Dir=V","Dts=H","Sort=D","Quote=C","QtTyp=Y","Days=T","Per=cq","DtFmt=D","UseDPDF=Y","cols=1;rows=12")</f>
        <v>6.3300999999999998</v>
      </c>
      <c r="KX5">
        <f>_xll.BDH(KX$1,$A$1,"CQ12004","","Dir=V","Dts=H","Sort=D","Quote=C","QtTyp=Y","Days=T","Per=cq","DtFmt=D","UseDPDF=Y","cols=1;rows=22")</f>
        <v>2.7749000000000001</v>
      </c>
      <c r="KY5">
        <f>_xll.BDH(KY$1,$A$1,"CQ12004","","Dir=V","Dts=H","Sort=D","Quote=C","QtTyp=Y","Days=T","Per=cq","DtFmt=D","UseDPDF=Y","cols=1;rows=18")</f>
        <v>25.203199999999999</v>
      </c>
      <c r="KZ5">
        <f>_xll.BDH(KZ$1,$A$1,"CQ12004","","Dir=V","Dts=H","Sort=D","Quote=C","QtTyp=Y","Days=T","Per=cq","DtFmt=D","UseDPDF=Y","cols=1;rows=38")</f>
        <v>-4.4149000000000003</v>
      </c>
      <c r="LA5">
        <f>_xll.BDH(LA$1,$A$1,"CQ12004","","Dir=V","Dts=H","Sort=D","Quote=C","QtTyp=Y","Days=T","Per=cq","DtFmt=D","UseDPDF=Y","cols=1;rows=42")</f>
        <v>-18.952400000000001</v>
      </c>
      <c r="LB5" t="str">
        <f>_xll.BDH(LB$1,$A$1,"CQ12004","","Dir=V","Dts=H","Sort=D","Quote=C","QtTyp=Y","Days=T","Per=cq","DtFmt=D","UseDPDF=Y")</f>
        <v>#N/A N/A</v>
      </c>
      <c r="LC5">
        <f>_xll.BDH(LC$1,$A$1,"CQ12004","","Dir=V","Dts=H","Sort=D","Quote=C","QtTyp=Y","Days=T","Per=cq","DtFmt=D","UseDPDF=Y","cols=1;rows=34")</f>
        <v>-28.267199999999999</v>
      </c>
      <c r="LD5">
        <f>_xll.BDH(LD$1,$A$1,"CQ12004","","Dir=V","Dts=H","Sort=D","Quote=C","QtTyp=Y","Days=T","Per=cq","DtFmt=D","UseDPDF=Y","cols=1;rows=32")</f>
        <v>-2.2715999999999998</v>
      </c>
      <c r="LE5">
        <f>_xll.BDH(LE$1,$A$1,"CQ12004","","Dir=V","Dts=H","Sort=D","Quote=C","QtTyp=Y","Days=T","Per=cq","DtFmt=D","UseDPDF=Y","cols=1;rows=41")</f>
        <v>-5550.6666999999998</v>
      </c>
      <c r="LF5">
        <f>_xll.BDH(LF$1,$A$1,"CQ12004","","Dir=V","Dts=H","Sort=D","Quote=C","QtTyp=Y","Days=T","Per=cq","DtFmt=D","UseDPDF=Y","cols=1;rows=42")</f>
        <v>-3.1173000000000002</v>
      </c>
      <c r="LG5">
        <f>_xll.BDH(LG$1,$A$1,"CQ12004","","Dir=V","Dts=H","Sort=D","Quote=C","QtTyp=Y","Days=T","Per=cq","DtFmt=D","UseDPDF=Y","cols=1;rows=42")</f>
        <v>3.3247999999999998</v>
      </c>
      <c r="LH5">
        <f>_xll.BDH(LH$1,$A$1,"CQ12004","","Dir=V","Dts=H","Sort=D","Quote=C","QtTyp=Y","Days=T","Per=cq","DtFmt=D","UseDPDF=Y","cols=1;rows=42")</f>
        <v>11.585000000000001</v>
      </c>
      <c r="LI5">
        <f>_xll.BDH(LI$1,$A$1,"CQ12004","","Dir=V","Dts=H","Sort=D","Quote=C","QtTyp=Y","Days=T","Per=cq","DtFmt=D","UseDPDF=Y","cols=1;rows=10")</f>
        <v>-25.058900000000001</v>
      </c>
      <c r="LJ5">
        <f>_xll.BDH(LJ$1,$A$1,"CQ12004","","Dir=V","Dts=H","Sort=D","Quote=C","QtTyp=Y","Days=T","Per=cq","DtFmt=D","UseDPDF=Y","cols=1;rows=42")</f>
        <v>10.8413</v>
      </c>
      <c r="LK5">
        <f>_xll.BDH(LK$1,$A$1,"CQ12004","","Dir=V","Dts=H","Sort=D","Quote=C","QtTyp=Y","Days=T","Per=cq","DtFmt=D","UseDPDF=Y","cols=1;rows=34")</f>
        <v>22.214400000000001</v>
      </c>
      <c r="LL5">
        <f>_xll.BDH(LL$1,$A$1,"CQ12004","","Dir=V","Dts=H","Sort=D","Quote=C","QtTyp=Y","Days=T","Per=cq","DtFmt=D","UseDPDF=Y","cols=1;rows=42")</f>
        <v>59.781300000000002</v>
      </c>
      <c r="LM5">
        <f>_xll.BDH(LM$1,$A$1,"CQ12004","","Dir=V","Dts=H","Sort=D","Quote=C","QtTyp=Y","Days=T","Per=cq","DtFmt=D","UseDPDF=Y","cols=1;rows=42")</f>
        <v>25.997399999999999</v>
      </c>
      <c r="LN5" t="str">
        <f>_xll.BDH(LN$1,$A$1,"CQ12004","","Dir=V","Dts=H","Sort=D","Quote=C","QtTyp=Y","Days=T","Per=cq","DtFmt=D","UseDPDF=Y")</f>
        <v>#N/A N/A</v>
      </c>
      <c r="LO5">
        <f>_xll.BDH(LO$1,$A$1,"CQ12004","","Dir=V","Dts=H","Sort=D","Quote=C","QtTyp=Y","Days=T","Per=cq","DtFmt=D","UseDPDF=Y","cols=1;rows=42")</f>
        <v>-76.466399999999993</v>
      </c>
      <c r="LP5">
        <f>_xll.BDH(LP$1,$A$1,"CQ12004","","Dir=V","Dts=H","Sort=D","Quote=C","QtTyp=Y","Days=T","Per=cq","DtFmt=D","UseDPDF=Y","cols=1;rows=17")</f>
        <v>3.8235000000000001</v>
      </c>
      <c r="LQ5">
        <f>_xll.BDH(LQ$1,$A$1,"CQ12004","","Dir=V","Dts=H","Sort=D","Quote=C","QtTyp=Y","Days=T","Per=cq","DtFmt=D","UseDPDF=Y","cols=1;rows=42")</f>
        <v>-0.76910000000000001</v>
      </c>
      <c r="LR5">
        <f>_xll.BDH(LR$1,$A$1,"CQ12004","","Dir=V","Dts=H","Sort=D","Quote=C","QtTyp=Y","Days=T","Per=cq","DtFmt=D","UseDPDF=Y","cols=1;rows=42")</f>
        <v>-6.9878999999999998</v>
      </c>
      <c r="LS5">
        <f>_xll.BDH(LS$1,$A$1,"CQ12004","","Dir=V","Dts=H","Sort=D","Quote=C","QtTyp=Y","Days=T","Per=cq","DtFmt=D","UseDPDF=Y","cols=1;rows=42")</f>
        <v>-0.43830000000000002</v>
      </c>
      <c r="LT5">
        <f>_xll.BDH(LT$1,$A$1,"CQ12004","","Dir=V","Dts=H","Sort=D","Quote=C","QtTyp=Y","Days=T","Per=cq","DtFmt=D","UseDPDF=Y","cols=1;rows=42")</f>
        <v>25.319099999999999</v>
      </c>
      <c r="LU5">
        <f>_xll.BDH(LU$1,$A$1,"CQ12004","","Dir=V","Dts=H","Sort=D","Quote=C","QtTyp=Y","Days=T","Per=cq","DtFmt=D","UseDPDF=Y","cols=1;rows=42")</f>
        <v>21.020700000000001</v>
      </c>
      <c r="LV5">
        <f>_xll.BDH(LV$1,$A$1,"CQ12004","","Dir=V","Dts=H","Sort=D","Quote=C","QtTyp=Y","Days=T","Per=cq","DtFmt=D","UseDPDF=Y","cols=1;rows=18")</f>
        <v>-1.1020000000000001</v>
      </c>
      <c r="LW5">
        <f>_xll.BDH(LW$1,$A$1,"CQ12004","","Dir=V","Dts=H","Sort=D","Quote=C","QtTyp=Y","Days=T","Per=cq","DtFmt=D","UseDPDF=Y","cols=1;rows=42")</f>
        <v>16.826799999999999</v>
      </c>
      <c r="LX5">
        <f>_xll.BDH(LX$1,$A$1,"CQ12004","","Dir=V","Dts=H","Sort=D","Quote=C","QtTyp=Y","Days=T","Per=cq","DtFmt=D","UseDPDF=Y","cols=1;rows=42")</f>
        <v>4.6059000000000001</v>
      </c>
      <c r="LY5">
        <f>_xll.BDH(LY$1,$A$1,"CQ12004","","Dir=V","Dts=H","Sort=D","Quote=C","QtTyp=Y","Days=T","Per=cq","DtFmt=D","UseDPDF=Y","cols=1;rows=43")</f>
        <v>-6.6544999999999996</v>
      </c>
      <c r="LZ5">
        <f>_xll.BDH(LZ$1,$A$1,"CQ12004","","Dir=V","Dts=H","Sort=D","Quote=C","QtTyp=Y","Days=T","Per=cq","DtFmt=D","UseDPDF=Y","cols=1;rows=41")</f>
        <v>-184.00229999999999</v>
      </c>
      <c r="MA5">
        <f>_xll.BDH(MA$1,$A$1,"CQ12004","","Dir=V","Dts=H","Sort=D","Quote=C","QtTyp=Y","Days=T","Per=cq","DtFmt=D","UseDPDF=Y","cols=1;rows=41")</f>
        <v>18.487400000000001</v>
      </c>
      <c r="MB5">
        <f>_xll.BDH(MB$1,$A$1,"CQ12004","","Dir=V","Dts=H","Sort=D","Quote=C","QtTyp=Y","Days=T","Per=cq","DtFmt=D","UseDPDF=Y","cols=1;rows=43")</f>
        <v>-2.8448000000000002</v>
      </c>
      <c r="MC5">
        <f>_xll.BDH(MC$1,$A$1,"CQ12004","","Dir=V","Dts=H","Sort=D","Quote=C","QtTyp=Y","Days=T","Per=cq","DtFmt=D","UseDPDF=Y","cols=1;rows=13")</f>
        <v>42.1053</v>
      </c>
      <c r="MD5">
        <f>_xll.BDH(MD$1,$A$1,"CQ12004","","Dir=V","Dts=H","Sort=D","Quote=C","QtTyp=Y","Days=T","Per=cq","DtFmt=D","UseDPDF=Y","cols=1;rows=42")</f>
        <v>11.68</v>
      </c>
      <c r="ME5">
        <f>_xll.BDH(ME$1,$A$1,"CQ12004","","Dir=V","Dts=H","Sort=D","Quote=C","QtTyp=Y","Days=T","Per=cq","DtFmt=D","UseDPDF=Y","cols=1;rows=2")</f>
        <v>-13.3117</v>
      </c>
      <c r="MF5">
        <f>_xll.BDH(MF$1,$A$1,"CQ12004","","Dir=V","Dts=H","Sort=D","Quote=C","QtTyp=Y","Days=T","Per=cq","DtFmt=D","UseDPDF=Y","cols=1;rows=43")</f>
        <v>10.000500000000001</v>
      </c>
      <c r="MG5">
        <f>_xll.BDH(MG$1,$A$1,"CQ12004","","Dir=V","Dts=H","Sort=D","Quote=C","QtTyp=Y","Days=T","Per=cq","DtFmt=D","UseDPDF=Y","cols=1;rows=42")</f>
        <v>-12.357799999999999</v>
      </c>
      <c r="MH5">
        <f>_xll.BDH(MH$1,$A$1,"CQ12004","","Dir=V","Dts=H","Sort=D","Quote=C","QtTyp=Y","Days=T","Per=cq","DtFmt=D","UseDPDF=Y","cols=1;rows=2")</f>
        <v>17.503</v>
      </c>
      <c r="MI5">
        <f>_xll.BDH(MI$1,$A$1,"CQ12004","","Dir=V","Dts=H","Sort=D","Quote=C","QtTyp=Y","Days=T","Per=cq","DtFmt=D","UseDPDF=Y","cols=1;rows=42")</f>
        <v>7.9954999999999998</v>
      </c>
      <c r="MJ5">
        <f>_xll.BDH(MJ$1,$A$1,"CQ12004","","Dir=V","Dts=H","Sort=D","Quote=C","QtTyp=Y","Days=T","Per=cq","DtFmt=D","UseDPDF=Y","cols=1;rows=16")</f>
        <v>35.249699999999997</v>
      </c>
      <c r="MK5">
        <f>_xll.BDH(MK$1,$A$1,"CQ12004","","Dir=V","Dts=H","Sort=D","Quote=C","QtTyp=Y","Days=T","Per=cq","DtFmt=D","UseDPDF=Y","cols=1;rows=42")</f>
        <v>2.0358000000000001</v>
      </c>
      <c r="ML5">
        <f>_xll.BDH(ML$1,$A$1,"CQ12004","","Dir=V","Dts=H","Sort=D","Quote=C","QtTyp=Y","Days=T","Per=cq","DtFmt=D","UseDPDF=Y","cols=1;rows=42")</f>
        <v>20.764399999999998</v>
      </c>
      <c r="MM5">
        <f>_xll.BDH(MM$1,$A$1,"CQ12004","","Dir=V","Dts=H","Sort=D","Quote=C","QtTyp=Y","Days=T","Per=cq","DtFmt=D","UseDPDF=Y","cols=1;rows=42")</f>
        <v>5.4396000000000004</v>
      </c>
      <c r="MN5">
        <f>_xll.BDH(MN$1,$A$1,"CQ12004","","Dir=V","Dts=H","Sort=D","Quote=C","QtTyp=Y","Days=T","Per=cq","DtFmt=D","UseDPDF=Y","cols=1;rows=39")</f>
        <v>216.06219999999999</v>
      </c>
      <c r="MO5">
        <f>_xll.BDH(MO$1,$A$1,"CQ12004","","Dir=V","Dts=H","Sort=D","Quote=C","QtTyp=Y","Days=T","Per=cq","DtFmt=D","UseDPDF=Y","cols=1;rows=4")</f>
        <v>-22.737200000000001</v>
      </c>
      <c r="MP5">
        <f>_xll.BDH(MP$1,$A$1,"CQ12004","","Dir=V","Dts=H","Sort=D","Quote=C","QtTyp=Y","Days=T","Per=cq","DtFmt=D","UseDPDF=Y","cols=1;rows=42")</f>
        <v>31.707699999999999</v>
      </c>
      <c r="MQ5">
        <f>_xll.BDH(MQ$1,$A$1,"CQ12004","","Dir=V","Dts=H","Sort=D","Quote=C","QtTyp=Y","Days=T","Per=cq","DtFmt=D","UseDPDF=Y","cols=1;rows=42")</f>
        <v>-0.7843</v>
      </c>
      <c r="MR5">
        <f>_xll.BDH(MR$1,$A$1,"CQ12004","","Dir=V","Dts=H","Sort=D","Quote=C","QtTyp=Y","Days=T","Per=cq","DtFmt=D","UseDPDF=Y","cols=1;rows=29")</f>
        <v>3.8874</v>
      </c>
      <c r="MS5">
        <f>_xll.BDH(MS$1,$A$1,"CQ12004","","Dir=V","Dts=H","Sort=D","Quote=C","QtTyp=Y","Days=T","Per=cq","DtFmt=D","UseDPDF=Y","cols=1;rows=43")</f>
        <v>62.8887</v>
      </c>
      <c r="MT5">
        <f>_xll.BDH(MT$1,$A$1,"CQ12004","","Dir=V","Dts=H","Sort=D","Quote=C","QtTyp=Y","Days=T","Per=cq","DtFmt=D","UseDPDF=Y","cols=1;rows=22")</f>
        <v>3.3967000000000001</v>
      </c>
      <c r="MU5">
        <f>_xll.BDH(MU$1,$A$1,"CQ12004","","Dir=V","Dts=H","Sort=D","Quote=C","QtTyp=Y","Days=T","Per=cq","DtFmt=D","UseDPDF=Y","cols=1;rows=42")</f>
        <v>-12.0831</v>
      </c>
      <c r="MV5">
        <f>_xll.BDH(MV$1,$A$1,"CQ12004","","Dir=V","Dts=H","Sort=D","Quote=C","QtTyp=Y","Days=T","Per=cq","DtFmt=D","UseDPDF=Y","cols=1;rows=41")</f>
        <v>-5.0652999999999997</v>
      </c>
      <c r="MW5">
        <f>_xll.BDH(MW$1,$A$1,"CQ12004","","Dir=V","Dts=H","Sort=D","Quote=C","QtTyp=Y","Days=T","Per=cq","DtFmt=D","UseDPDF=Y","cols=1;rows=10")</f>
        <v>-252.2321</v>
      </c>
      <c r="MX5">
        <f>_xll.BDH(MX$1,$A$1,"CQ12004","","Dir=V","Dts=H","Sort=D","Quote=C","QtTyp=Y","Days=T","Per=cq","DtFmt=D","UseDPDF=Y","cols=1;rows=29")</f>
        <v>-6.1883999999999997</v>
      </c>
      <c r="MY5">
        <f>_xll.BDH(MY$1,$A$1,"CQ12004","","Dir=V","Dts=H","Sort=D","Quote=C","QtTyp=Y","Days=T","Per=cq","DtFmt=D","UseDPDF=Y","cols=1;rows=39")</f>
        <v>-11.5723</v>
      </c>
      <c r="MZ5">
        <f>_xll.BDH(MZ$1,$A$1,"CQ12004","","Dir=V","Dts=H","Sort=D","Quote=C","QtTyp=Y","Days=T","Per=cq","DtFmt=D","UseDPDF=Y","cols=1;rows=39")</f>
        <v>-116.5564</v>
      </c>
      <c r="NA5">
        <f>_xll.BDH(NA$1,$A$1,"CQ12004","","Dir=V","Dts=H","Sort=D","Quote=C","QtTyp=Y","Days=T","Per=cq","DtFmt=D","UseDPDF=Y","cols=1;rows=40")</f>
        <v>3.0486</v>
      </c>
      <c r="NB5">
        <f>_xll.BDH(NB$1,$A$1,"CQ12004","","Dir=V","Dts=H","Sort=D","Quote=C","QtTyp=Y","Days=T","Per=cq","DtFmt=D","UseDPDF=Y","cols=1;rows=35")</f>
        <v>23.040199999999999</v>
      </c>
      <c r="NC5">
        <f>_xll.BDH(NC$1,$A$1,"CQ12004","","Dir=V","Dts=H","Sort=D","Quote=C","QtTyp=Y","Days=T","Per=cq","DtFmt=D","UseDPDF=Y","cols=1;rows=42")</f>
        <v>15.091799999999999</v>
      </c>
      <c r="ND5">
        <f>_xll.BDH(ND$1,$A$1,"CQ12004","","Dir=V","Dts=H","Sort=D","Quote=C","QtTyp=Y","Days=T","Per=cq","DtFmt=D","UseDPDF=Y","cols=1;rows=42")</f>
        <v>10.9217</v>
      </c>
      <c r="NE5">
        <f>_xll.BDH(NE$1,$A$1,"CQ12004","","Dir=V","Dts=H","Sort=D","Quote=C","QtTyp=Y","Days=T","Per=cq","DtFmt=D","UseDPDF=Y","cols=1;rows=42")</f>
        <v>19.751300000000001</v>
      </c>
      <c r="NF5">
        <f>_xll.BDH(NF$1,$A$1,"CQ12004","","Dir=V","Dts=H","Sort=D","Quote=C","QtTyp=Y","Days=T","Per=cq","DtFmt=D","UseDPDF=Y","cols=1;rows=42")</f>
        <v>-33.482500000000002</v>
      </c>
      <c r="NG5">
        <f>_xll.BDH(NG$1,$A$1,"CQ12004","","Dir=V","Dts=H","Sort=D","Quote=C","QtTyp=Y","Days=T","Per=cq","DtFmt=D","UseDPDF=Y","cols=1;rows=42")</f>
        <v>6.1890000000000001</v>
      </c>
      <c r="NH5">
        <f>_xll.BDH(NH$1,$A$1,"CQ12004","","Dir=V","Dts=H","Sort=D","Quote=C","QtTyp=Y","Days=T","Per=cq","DtFmt=D","UseDPDF=Y","cols=1;rows=41")</f>
        <v>23.063800000000001</v>
      </c>
      <c r="NI5">
        <f>_xll.BDH(NI$1,$A$1,"CQ12004","","Dir=V","Dts=H","Sort=D","Quote=C","QtTyp=Y","Days=T","Per=cq","DtFmt=D","UseDPDF=Y","cols=1;rows=42")</f>
        <v>18.920300000000001</v>
      </c>
      <c r="NJ5">
        <f>_xll.BDH(NJ$1,$A$1,"CQ12004","","Dir=V","Dts=H","Sort=D","Quote=C","QtTyp=Y","Days=T","Per=cq","DtFmt=D","UseDPDF=Y","cols=1;rows=42")</f>
        <v>28.862500000000001</v>
      </c>
      <c r="NK5">
        <f>_xll.BDH(NK$1,$A$1,"CQ12004","","Dir=V","Dts=H","Sort=D","Quote=C","QtTyp=Y","Days=T","Per=cq","DtFmt=D","UseDPDF=Y","cols=1;rows=15")</f>
        <v>9.3916000000000004</v>
      </c>
    </row>
    <row r="6" spans="1:375" x14ac:dyDescent="0.25">
      <c r="A6" s="2">
        <v>41729</v>
      </c>
      <c r="B6">
        <v>5.1571999999999996</v>
      </c>
      <c r="C6">
        <v>4.9798</v>
      </c>
      <c r="D6">
        <v>8.9108999999999998</v>
      </c>
      <c r="E6">
        <v>7.4276</v>
      </c>
      <c r="F6">
        <v>10.614800000000001</v>
      </c>
      <c r="G6">
        <v>6.3685999999999998</v>
      </c>
      <c r="H6">
        <v>31.860600000000002</v>
      </c>
      <c r="I6">
        <v>19.410399999999999</v>
      </c>
      <c r="J6">
        <v>13.8847</v>
      </c>
      <c r="K6">
        <v>19.696999999999999</v>
      </c>
      <c r="L6">
        <v>2.7456</v>
      </c>
      <c r="M6">
        <v>25.549800000000001</v>
      </c>
      <c r="N6">
        <v>24.549700000000001</v>
      </c>
      <c r="O6">
        <v>14.773400000000001</v>
      </c>
      <c r="P6">
        <v>5.1645000000000003</v>
      </c>
      <c r="Q6">
        <v>39.1051</v>
      </c>
      <c r="R6">
        <v>-44.304099999999998</v>
      </c>
      <c r="S6">
        <v>27.9755</v>
      </c>
      <c r="T6">
        <v>59.249499999999998</v>
      </c>
      <c r="U6">
        <v>4.0429000000000004</v>
      </c>
      <c r="V6">
        <v>26.631</v>
      </c>
      <c r="W6">
        <v>15.8096</v>
      </c>
      <c r="X6">
        <v>-76.927199999999999</v>
      </c>
      <c r="Y6">
        <v>-26.6221</v>
      </c>
      <c r="Z6">
        <v>1.7896999999999998</v>
      </c>
      <c r="AA6">
        <v>11.3047</v>
      </c>
      <c r="AB6">
        <v>-863.75160000000005</v>
      </c>
      <c r="AC6">
        <v>66.347099999999998</v>
      </c>
      <c r="AD6">
        <v>7.1916000000000002</v>
      </c>
      <c r="AE6">
        <v>-13.415800000000001</v>
      </c>
      <c r="AF6">
        <v>-1.4861</v>
      </c>
      <c r="AG6">
        <v>8.6590000000000007</v>
      </c>
      <c r="AH6">
        <v>-44.549500000000002</v>
      </c>
      <c r="AI6">
        <v>-142.2604</v>
      </c>
      <c r="AJ6">
        <v>2.2961</v>
      </c>
      <c r="AK6">
        <v>34.464100000000002</v>
      </c>
      <c r="AL6">
        <v>20.3675</v>
      </c>
      <c r="AM6">
        <v>-17.016300000000001</v>
      </c>
      <c r="AN6">
        <v>18.0898</v>
      </c>
      <c r="AO6">
        <v>-6.8868999999999998</v>
      </c>
      <c r="AP6">
        <v>-2.8430999999999997</v>
      </c>
      <c r="AQ6">
        <v>4.3628999999999998</v>
      </c>
      <c r="AR6">
        <v>-11.7461</v>
      </c>
      <c r="AS6">
        <v>-6.8087</v>
      </c>
      <c r="AT6">
        <v>11.2044</v>
      </c>
      <c r="AU6">
        <v>5.5986000000000002</v>
      </c>
      <c r="AV6">
        <v>11.725300000000001</v>
      </c>
      <c r="AW6">
        <v>22.7151</v>
      </c>
      <c r="AX6">
        <v>-5.7713999999999999</v>
      </c>
      <c r="AY6">
        <v>-16.524699999999999</v>
      </c>
      <c r="AZ6">
        <v>7.1044</v>
      </c>
      <c r="BA6">
        <v>10.704000000000001</v>
      </c>
      <c r="BB6">
        <v>-28.824300000000001</v>
      </c>
      <c r="BC6">
        <v>28.648199999999999</v>
      </c>
      <c r="BD6">
        <v>20.251799999999999</v>
      </c>
      <c r="BE6">
        <v>-23.1493</v>
      </c>
      <c r="BF6">
        <v>14.3124</v>
      </c>
      <c r="BG6">
        <v>10.491099999999999</v>
      </c>
      <c r="BH6">
        <v>15.1541</v>
      </c>
      <c r="BI6">
        <v>10.0405</v>
      </c>
      <c r="BJ6">
        <v>6.0431999999999997</v>
      </c>
      <c r="BK6">
        <v>-3.6172</v>
      </c>
      <c r="BL6">
        <v>10.9748</v>
      </c>
      <c r="BM6">
        <v>34.525399999999998</v>
      </c>
      <c r="BN6">
        <v>41.921999999999997</v>
      </c>
      <c r="BO6">
        <v>24.4695</v>
      </c>
      <c r="BP6">
        <v>34.283499999999997</v>
      </c>
      <c r="BQ6">
        <v>-5.3659999999999997</v>
      </c>
      <c r="BR6">
        <v>4.7088000000000001</v>
      </c>
      <c r="BS6">
        <v>-1162.963</v>
      </c>
      <c r="BT6">
        <v>-4.5092999999999996</v>
      </c>
      <c r="BU6">
        <v>12.882400000000001</v>
      </c>
      <c r="BV6">
        <v>25.104900000000001</v>
      </c>
      <c r="BW6">
        <v>2.2355999999999998</v>
      </c>
      <c r="BX6">
        <v>53.565600000000003</v>
      </c>
      <c r="BY6">
        <v>10.8239</v>
      </c>
      <c r="BZ6">
        <v>4.9055999999999997</v>
      </c>
      <c r="CA6">
        <v>-8.4473000000000003</v>
      </c>
      <c r="CB6">
        <v>6.5446</v>
      </c>
      <c r="CC6">
        <v>26.421900000000001</v>
      </c>
      <c r="CD6">
        <v>-4.0359999999999996</v>
      </c>
      <c r="CE6">
        <v>-30.0779</v>
      </c>
      <c r="CF6">
        <v>-30.0779</v>
      </c>
      <c r="CG6">
        <v>104.3549</v>
      </c>
      <c r="CH6">
        <v>7.3792999999999997</v>
      </c>
      <c r="CI6">
        <v>-10.010899999999999</v>
      </c>
      <c r="CJ6">
        <v>-56.862699999999997</v>
      </c>
      <c r="CK6">
        <v>-6.9547999999999996</v>
      </c>
      <c r="CL6">
        <v>-2.9087000000000001</v>
      </c>
      <c r="CM6">
        <v>14.8201</v>
      </c>
      <c r="CN6">
        <v>11.505599999999999</v>
      </c>
      <c r="CO6">
        <v>42.103099999999998</v>
      </c>
      <c r="CP6">
        <v>1.2685</v>
      </c>
      <c r="CQ6">
        <v>-12.1334</v>
      </c>
      <c r="CR6">
        <v>-38.662500000000001</v>
      </c>
      <c r="CS6">
        <v>-61.692100000000003</v>
      </c>
      <c r="CT6">
        <v>-8.2798999999999996</v>
      </c>
      <c r="CU6">
        <v>-20.777200000000001</v>
      </c>
      <c r="CV6">
        <v>-20.3202</v>
      </c>
      <c r="CW6">
        <v>-14.885400000000001</v>
      </c>
      <c r="CX6">
        <v>16.334900000000001</v>
      </c>
      <c r="CY6">
        <v>-4.8905000000000003</v>
      </c>
      <c r="CZ6">
        <v>0.23230000000000001</v>
      </c>
      <c r="DA6">
        <v>-16.052399999999999</v>
      </c>
      <c r="DB6">
        <v>-12.511200000000001</v>
      </c>
      <c r="DC6">
        <v>-0.69889999999999997</v>
      </c>
      <c r="DD6">
        <v>20.214400000000001</v>
      </c>
      <c r="DE6">
        <v>-9.7014999999999993</v>
      </c>
      <c r="DF6">
        <v>10.6349</v>
      </c>
      <c r="DG6">
        <v>-9.9297000000000004</v>
      </c>
      <c r="DH6">
        <v>-22.822600000000001</v>
      </c>
      <c r="DI6">
        <v>-5.1329000000000002</v>
      </c>
      <c r="DJ6">
        <v>23.5975</v>
      </c>
      <c r="DK6">
        <v>-0.94230000000000003</v>
      </c>
      <c r="DL6">
        <v>0.52070000000000005</v>
      </c>
      <c r="DM6">
        <v>21.807200000000002</v>
      </c>
      <c r="DO6">
        <v>-153.27170000000001</v>
      </c>
      <c r="DP6">
        <v>-33.669200000000004</v>
      </c>
      <c r="DQ6">
        <v>3.6627000000000001</v>
      </c>
      <c r="DR6">
        <v>-20.265899999999998</v>
      </c>
      <c r="DS6">
        <v>-8.3514999999999997</v>
      </c>
      <c r="DT6">
        <v>6.3596000000000004</v>
      </c>
      <c r="DU6">
        <v>-6.2747000000000002</v>
      </c>
      <c r="DV6">
        <v>31.2927</v>
      </c>
      <c r="DW6">
        <v>-21.564299999999999</v>
      </c>
      <c r="DX6">
        <v>18.290500000000002</v>
      </c>
      <c r="DY6">
        <v>36.850499999999997</v>
      </c>
      <c r="DZ6">
        <v>-1.4821</v>
      </c>
      <c r="EA6">
        <v>0.69230000000000003</v>
      </c>
      <c r="EB6">
        <v>-7.5033000000000003</v>
      </c>
      <c r="EC6">
        <v>-49.709400000000002</v>
      </c>
      <c r="ED6">
        <v>-38.865000000000002</v>
      </c>
      <c r="EE6">
        <v>17.990300000000001</v>
      </c>
      <c r="EG6">
        <v>-15.214700000000001</v>
      </c>
      <c r="EH6">
        <v>29.348500000000001</v>
      </c>
      <c r="EI6">
        <v>6.7317</v>
      </c>
      <c r="EJ6">
        <v>18.683800000000002</v>
      </c>
      <c r="EK6">
        <v>18.683800000000002</v>
      </c>
      <c r="EL6">
        <v>-4.8931000000000004</v>
      </c>
      <c r="EM6">
        <v>9.3095999999999997</v>
      </c>
      <c r="EN6">
        <v>3.0535000000000001</v>
      </c>
      <c r="EO6">
        <v>7.2329999999999997</v>
      </c>
      <c r="EP6">
        <v>21.082100000000001</v>
      </c>
      <c r="EQ6">
        <v>-65.812899999999999</v>
      </c>
      <c r="ER6">
        <v>33.261099999999999</v>
      </c>
      <c r="ES6">
        <v>-9.3475000000000001</v>
      </c>
      <c r="ET6">
        <v>-24.842700000000001</v>
      </c>
      <c r="EU6">
        <v>0.47760000000000002</v>
      </c>
      <c r="EV6">
        <v>104.39230000000001</v>
      </c>
      <c r="EW6">
        <v>-7.4782999999999999</v>
      </c>
      <c r="EX6">
        <v>23.259399999999999</v>
      </c>
      <c r="EY6">
        <v>25.344799999999999</v>
      </c>
      <c r="EZ6">
        <v>-6.1962999999999999</v>
      </c>
      <c r="FA6">
        <v>20.570599999999999</v>
      </c>
      <c r="FB6">
        <v>-6.7641</v>
      </c>
      <c r="FC6">
        <v>6.3616000000000001</v>
      </c>
      <c r="FD6">
        <v>-6.7038000000000002</v>
      </c>
      <c r="FE6">
        <v>3.5019999999999998</v>
      </c>
      <c r="FF6">
        <v>-14.9925</v>
      </c>
      <c r="FG6">
        <v>-41.217599999999997</v>
      </c>
      <c r="FH6">
        <v>4.9551999999999996</v>
      </c>
      <c r="FI6">
        <v>12.190099999999999</v>
      </c>
      <c r="FJ6">
        <v>-34.369700000000002</v>
      </c>
      <c r="FK6">
        <v>56.9514</v>
      </c>
      <c r="FL6">
        <v>-14.605399999999999</v>
      </c>
      <c r="FM6">
        <v>18.722000000000001</v>
      </c>
      <c r="FN6">
        <v>0.62849999999999995</v>
      </c>
      <c r="FO6">
        <v>25.616599999999998</v>
      </c>
      <c r="FP6">
        <v>8.0716999999999999</v>
      </c>
      <c r="FQ6">
        <v>5.3589000000000002</v>
      </c>
      <c r="FR6">
        <v>-4.2481999999999998</v>
      </c>
      <c r="FS6">
        <v>-7.0709</v>
      </c>
      <c r="FT6">
        <v>-7.0709</v>
      </c>
      <c r="FU6">
        <v>7.0258000000000003</v>
      </c>
      <c r="FV6">
        <v>1.3460000000000001</v>
      </c>
      <c r="FW6">
        <v>1.5489000000000002</v>
      </c>
      <c r="FX6">
        <v>3.4125999999999999</v>
      </c>
      <c r="FY6">
        <v>3.4125999999999999</v>
      </c>
      <c r="FZ6">
        <v>26.337700000000002</v>
      </c>
      <c r="GA6">
        <v>-140.35130000000001</v>
      </c>
      <c r="GB6">
        <v>-3.6284999999999998</v>
      </c>
      <c r="GC6">
        <v>20.251999999999999</v>
      </c>
      <c r="GD6">
        <v>-2.2599999999999998</v>
      </c>
      <c r="GE6">
        <v>0.52259999999999995</v>
      </c>
      <c r="GF6">
        <v>-10.9642</v>
      </c>
      <c r="GG6">
        <v>-0.12770000000000001</v>
      </c>
      <c r="GH6">
        <v>28.192599999999999</v>
      </c>
      <c r="GI6">
        <v>-477.19409999999999</v>
      </c>
      <c r="GJ6">
        <v>-185.82859999999999</v>
      </c>
      <c r="GK6">
        <v>-9.3146000000000004</v>
      </c>
      <c r="GL6">
        <v>13.4842</v>
      </c>
      <c r="GM6">
        <v>46.089399999999998</v>
      </c>
      <c r="GN6">
        <v>-150.56710000000001</v>
      </c>
      <c r="GO6">
        <v>45.103299999999997</v>
      </c>
      <c r="GP6">
        <v>-11.6325</v>
      </c>
      <c r="GQ6">
        <v>-591.49379999999996</v>
      </c>
      <c r="GR6">
        <v>-43.240699999999997</v>
      </c>
      <c r="GS6">
        <v>15.839700000000001</v>
      </c>
      <c r="GT6">
        <v>-6.1158000000000001</v>
      </c>
      <c r="GU6">
        <v>-48.897599999999997</v>
      </c>
      <c r="GV6">
        <v>-32.094099999999997</v>
      </c>
      <c r="GW6">
        <v>30.592199999999998</v>
      </c>
      <c r="GX6">
        <v>3.9796</v>
      </c>
      <c r="GY6">
        <v>9.3552</v>
      </c>
      <c r="GZ6">
        <v>6.2412999999999998</v>
      </c>
      <c r="HA6">
        <v>-17.398199999999999</v>
      </c>
      <c r="HB6">
        <v>4.7565999999999997</v>
      </c>
      <c r="HC6">
        <v>-6.7938999999999998</v>
      </c>
      <c r="HD6">
        <v>18.692399999999999</v>
      </c>
      <c r="HE6">
        <v>-19.966000000000001</v>
      </c>
      <c r="HF6">
        <v>8.5287000000000006</v>
      </c>
      <c r="HG6">
        <v>34.416400000000003</v>
      </c>
      <c r="HH6">
        <v>21.5486</v>
      </c>
      <c r="HI6">
        <v>7.4752000000000001</v>
      </c>
      <c r="HJ6">
        <v>35.001300000000001</v>
      </c>
      <c r="HK6">
        <v>6.6017000000000001</v>
      </c>
      <c r="HL6">
        <v>18.817</v>
      </c>
      <c r="HM6">
        <v>-24.213200000000001</v>
      </c>
      <c r="HN6">
        <v>-38.397199999999998</v>
      </c>
      <c r="HO6">
        <v>12.435700000000001</v>
      </c>
      <c r="HP6">
        <v>33.844900000000003</v>
      </c>
      <c r="HQ6">
        <v>-482.05709999999999</v>
      </c>
      <c r="HR6">
        <v>-16.177499999999998</v>
      </c>
      <c r="HS6">
        <v>9.3409999999999993</v>
      </c>
      <c r="HT6">
        <v>12.0078</v>
      </c>
      <c r="HU6">
        <v>1.1280999999999999</v>
      </c>
      <c r="HV6">
        <v>13.2514</v>
      </c>
      <c r="HW6">
        <v>19.011500000000002</v>
      </c>
      <c r="HX6">
        <v>3.8279999999999998</v>
      </c>
      <c r="HY6">
        <v>40.031300000000002</v>
      </c>
      <c r="HZ6">
        <v>-9.3773999999999997</v>
      </c>
      <c r="IA6">
        <v>16.077500000000001</v>
      </c>
      <c r="IB6">
        <v>52.709600000000002</v>
      </c>
      <c r="IC6">
        <v>11.0587</v>
      </c>
      <c r="ID6">
        <v>-21.9711</v>
      </c>
      <c r="IE6">
        <v>-1.4091</v>
      </c>
      <c r="IF6">
        <v>18.340699999999998</v>
      </c>
      <c r="IG6">
        <v>3.85</v>
      </c>
      <c r="IH6">
        <v>20.799600000000002</v>
      </c>
      <c r="II6">
        <v>-33.453600000000002</v>
      </c>
      <c r="IJ6">
        <v>-10.0741</v>
      </c>
      <c r="IK6">
        <v>-4.1536</v>
      </c>
      <c r="IL6">
        <v>-6558.5047000000004</v>
      </c>
      <c r="IN6">
        <v>12.3329</v>
      </c>
      <c r="IO6">
        <v>41.202100000000002</v>
      </c>
      <c r="IP6">
        <v>-169.65270000000001</v>
      </c>
      <c r="IQ6">
        <v>50.9953</v>
      </c>
      <c r="IR6">
        <v>-11.232699999999999</v>
      </c>
      <c r="IS6">
        <v>-3.9971000000000001</v>
      </c>
      <c r="IT6">
        <v>21.2118</v>
      </c>
      <c r="IU6">
        <v>-4.2896000000000001</v>
      </c>
      <c r="IV6">
        <v>6.6760000000000002</v>
      </c>
      <c r="IW6">
        <v>1.2883</v>
      </c>
      <c r="IX6">
        <v>5.4376999999999995</v>
      </c>
      <c r="IY6">
        <v>14.177899999999999</v>
      </c>
      <c r="IZ6">
        <v>-2.5032999999999999</v>
      </c>
      <c r="JA6">
        <v>-28.9849</v>
      </c>
      <c r="JB6">
        <v>20.678699999999999</v>
      </c>
      <c r="JC6">
        <v>4.2805999999999997</v>
      </c>
      <c r="JD6">
        <v>32.295099999999998</v>
      </c>
      <c r="JE6">
        <v>3.8081</v>
      </c>
      <c r="JF6">
        <v>3.8081</v>
      </c>
      <c r="JG6">
        <v>14.3657</v>
      </c>
      <c r="JH6">
        <v>-23.979399999999998</v>
      </c>
      <c r="JI6">
        <v>19.2712</v>
      </c>
      <c r="JJ6">
        <v>28.804600000000001</v>
      </c>
      <c r="JK6">
        <v>-83.723699999999994</v>
      </c>
      <c r="JL6">
        <v>37.215000000000003</v>
      </c>
      <c r="JM6">
        <v>-9.2071000000000005</v>
      </c>
      <c r="JN6">
        <v>-25.591200000000001</v>
      </c>
      <c r="JO6">
        <v>-25.745000000000001</v>
      </c>
      <c r="JP6">
        <v>-8.8631999999999991</v>
      </c>
      <c r="JQ6">
        <v>17.072900000000001</v>
      </c>
      <c r="JR6">
        <v>-6.6894999999999998</v>
      </c>
      <c r="JS6">
        <v>-5.2534999999999998</v>
      </c>
      <c r="JT6">
        <v>-42.664700000000003</v>
      </c>
      <c r="JU6">
        <v>16.272400000000001</v>
      </c>
      <c r="JV6">
        <v>11.628500000000001</v>
      </c>
      <c r="JX6">
        <v>9.5535999999999994</v>
      </c>
      <c r="JY6">
        <v>11.327500000000001</v>
      </c>
      <c r="JZ6">
        <v>-13.6229</v>
      </c>
      <c r="KA6">
        <v>-44.834600000000002</v>
      </c>
      <c r="KB6">
        <v>0.86070000000000002</v>
      </c>
      <c r="KC6">
        <v>22.9877</v>
      </c>
      <c r="KD6">
        <v>-0.88070000000000004</v>
      </c>
      <c r="KE6">
        <v>-15.060499999999999</v>
      </c>
      <c r="KF6">
        <v>3.6541999999999999</v>
      </c>
      <c r="KG6">
        <v>11.9557</v>
      </c>
      <c r="KH6">
        <v>-7.9505999999999997</v>
      </c>
      <c r="KI6">
        <v>-23.228000000000002</v>
      </c>
      <c r="KJ6">
        <v>-48.0655</v>
      </c>
      <c r="KK6">
        <v>12.336399999999999</v>
      </c>
      <c r="KL6">
        <v>-22.840599999999998</v>
      </c>
      <c r="KM6">
        <v>3.8311999999999999</v>
      </c>
      <c r="KN6">
        <v>-31.316400000000002</v>
      </c>
      <c r="KO6">
        <v>9.5533999999999999</v>
      </c>
      <c r="KP6">
        <v>9.4542999999999999</v>
      </c>
      <c r="KQ6">
        <v>35.821199999999997</v>
      </c>
      <c r="KR6">
        <v>-42.762500000000003</v>
      </c>
      <c r="KS6">
        <v>6.7683999999999997</v>
      </c>
      <c r="KT6">
        <v>-17.301200000000001</v>
      </c>
      <c r="KU6">
        <v>25.330100000000002</v>
      </c>
      <c r="KV6">
        <v>-9.3500999999999994</v>
      </c>
      <c r="KW6">
        <v>17.080100000000002</v>
      </c>
      <c r="KX6">
        <v>9.3195999999999994</v>
      </c>
      <c r="KY6">
        <v>19.264800000000001</v>
      </c>
      <c r="KZ6">
        <v>-3.9830000000000001</v>
      </c>
      <c r="LA6">
        <v>-65.266599999999997</v>
      </c>
      <c r="LC6">
        <v>6.0183</v>
      </c>
      <c r="LD6">
        <v>-2.3395000000000001</v>
      </c>
      <c r="LE6">
        <v>-909.51160000000004</v>
      </c>
      <c r="LF6">
        <v>17.874600000000001</v>
      </c>
      <c r="LG6">
        <v>1.3715999999999999</v>
      </c>
      <c r="LH6">
        <v>22.892299999999999</v>
      </c>
      <c r="LI6">
        <v>-10.634499999999999</v>
      </c>
      <c r="LJ6">
        <v>-4.8220000000000001</v>
      </c>
      <c r="LK6">
        <v>-19.750800000000002</v>
      </c>
      <c r="LL6">
        <v>18.5929</v>
      </c>
      <c r="LM6">
        <v>10.833500000000001</v>
      </c>
      <c r="LO6">
        <v>-18.897300000000001</v>
      </c>
      <c r="LP6">
        <v>3.6888999999999998</v>
      </c>
      <c r="LQ6">
        <v>1.3502000000000001</v>
      </c>
      <c r="LR6">
        <v>7.8634000000000004</v>
      </c>
      <c r="LS6">
        <v>-0.51549999999999996</v>
      </c>
      <c r="LT6">
        <v>36.973599999999998</v>
      </c>
      <c r="LU6">
        <v>12.906499999999999</v>
      </c>
      <c r="LV6">
        <v>-4.9429999999999996</v>
      </c>
      <c r="LW6">
        <v>-4.5073999999999996</v>
      </c>
      <c r="LX6">
        <v>11.8725</v>
      </c>
      <c r="LY6">
        <v>3.9016999999999999</v>
      </c>
      <c r="LZ6">
        <v>-262.11340000000001</v>
      </c>
      <c r="MA6">
        <v>6.2853000000000003</v>
      </c>
      <c r="MB6">
        <v>-2.4781</v>
      </c>
      <c r="MC6">
        <v>31.672599999999999</v>
      </c>
      <c r="MD6">
        <v>18.684100000000001</v>
      </c>
      <c r="ME6">
        <v>-10.239000000000001</v>
      </c>
      <c r="MF6">
        <v>1.3976</v>
      </c>
      <c r="MG6">
        <v>5.6397000000000004</v>
      </c>
      <c r="MH6">
        <v>-47.625500000000002</v>
      </c>
      <c r="MI6">
        <v>-6.6040999999999999</v>
      </c>
      <c r="MJ6">
        <v>-10.282399999999999</v>
      </c>
      <c r="MK6">
        <v>2.4295999999999998</v>
      </c>
      <c r="ML6">
        <v>-12.8919</v>
      </c>
      <c r="MM6">
        <v>1.9523999999999999</v>
      </c>
      <c r="MN6">
        <v>-9242.3528999999999</v>
      </c>
      <c r="MO6">
        <v>21.363499999999998</v>
      </c>
      <c r="MP6">
        <v>28.171399999999998</v>
      </c>
      <c r="MQ6">
        <v>-22.6098</v>
      </c>
      <c r="MR6">
        <v>19.5242</v>
      </c>
      <c r="MS6">
        <v>45.380299999999998</v>
      </c>
      <c r="MT6">
        <v>48.013500000000001</v>
      </c>
      <c r="MU6">
        <v>2.1726000000000001</v>
      </c>
      <c r="MV6">
        <v>-8.7126999999999999</v>
      </c>
      <c r="MW6">
        <v>-161.827</v>
      </c>
      <c r="MX6">
        <v>6.9622000000000002</v>
      </c>
      <c r="MY6">
        <v>-0.8206</v>
      </c>
      <c r="MZ6">
        <v>-58.137700000000002</v>
      </c>
      <c r="NA6">
        <v>-11.0191</v>
      </c>
      <c r="NB6">
        <v>11.718999999999999</v>
      </c>
      <c r="NC6">
        <v>14.501799999999999</v>
      </c>
      <c r="ND6">
        <v>7.8997999999999999</v>
      </c>
      <c r="NE6">
        <v>28.361999999999998</v>
      </c>
      <c r="NF6">
        <v>-0.71899999999999997</v>
      </c>
      <c r="NG6">
        <v>7.7248000000000001</v>
      </c>
      <c r="NH6">
        <v>4.8030999999999997</v>
      </c>
      <c r="NI6">
        <v>16.436399999999999</v>
      </c>
      <c r="NJ6">
        <v>11.0344</v>
      </c>
      <c r="NK6">
        <v>-15.164899999999999</v>
      </c>
    </row>
    <row r="7" spans="1:375" x14ac:dyDescent="0.25">
      <c r="A7" s="2"/>
      <c r="C7">
        <v>14.915800000000001</v>
      </c>
      <c r="D7">
        <v>56.917000000000002</v>
      </c>
      <c r="E7">
        <v>38.233699999999999</v>
      </c>
      <c r="F7">
        <v>20.538900000000002</v>
      </c>
      <c r="G7">
        <v>-10.241300000000001</v>
      </c>
      <c r="H7">
        <v>22.225300000000001</v>
      </c>
      <c r="I7">
        <v>34.0319</v>
      </c>
      <c r="J7">
        <v>-15.418900000000001</v>
      </c>
      <c r="K7">
        <v>16.689599999999999</v>
      </c>
      <c r="L7">
        <v>0.15210000000000001</v>
      </c>
      <c r="M7">
        <v>26.2821</v>
      </c>
      <c r="N7">
        <v>27.782900000000001</v>
      </c>
      <c r="O7">
        <v>19.4252</v>
      </c>
      <c r="P7">
        <v>0.61550000000000005</v>
      </c>
      <c r="Q7">
        <v>-47.908200000000001</v>
      </c>
      <c r="R7">
        <v>-21.796299999999999</v>
      </c>
      <c r="S7">
        <v>17.405799999999999</v>
      </c>
      <c r="T7">
        <v>29.768699999999999</v>
      </c>
      <c r="U7">
        <v>2.4350000000000001</v>
      </c>
      <c r="V7">
        <v>35.915199999999999</v>
      </c>
      <c r="W7">
        <v>14.794499999999999</v>
      </c>
      <c r="X7">
        <v>-3.0613999999999999</v>
      </c>
      <c r="Y7">
        <v>-37.908499999999997</v>
      </c>
      <c r="Z7">
        <v>14.406000000000001</v>
      </c>
      <c r="AA7">
        <v>17.070599999999999</v>
      </c>
      <c r="AB7">
        <v>-927.25459999999998</v>
      </c>
      <c r="AC7">
        <v>46.101500000000001</v>
      </c>
      <c r="AD7">
        <v>8.3581000000000003</v>
      </c>
      <c r="AE7">
        <v>6.8174000000000001</v>
      </c>
      <c r="AF7">
        <v>9.0004000000000008</v>
      </c>
      <c r="AG7">
        <v>11.692399999999999</v>
      </c>
      <c r="AH7">
        <v>18.187799999999999</v>
      </c>
      <c r="AI7">
        <v>-62.286099999999998</v>
      </c>
      <c r="AJ7">
        <v>7.6113</v>
      </c>
      <c r="AK7">
        <v>29.7136</v>
      </c>
      <c r="AL7">
        <v>11.4993</v>
      </c>
      <c r="AM7">
        <v>-8.9936000000000007</v>
      </c>
      <c r="AN7">
        <v>-51.587699999999998</v>
      </c>
      <c r="AO7">
        <v>-7.7355</v>
      </c>
      <c r="AP7">
        <v>-16.190899999999999</v>
      </c>
      <c r="AQ7">
        <v>15.4354</v>
      </c>
      <c r="AR7">
        <v>-44.259</v>
      </c>
      <c r="AS7">
        <v>-54.851900000000001</v>
      </c>
      <c r="AT7">
        <v>-1.2554000000000001</v>
      </c>
      <c r="AU7">
        <v>16.7529</v>
      </c>
      <c r="AV7">
        <v>16.724599999999999</v>
      </c>
      <c r="AW7">
        <v>11.232200000000001</v>
      </c>
      <c r="AX7">
        <v>-24.213100000000001</v>
      </c>
      <c r="AY7">
        <v>3.4559000000000002</v>
      </c>
      <c r="AZ7">
        <v>26.6129</v>
      </c>
      <c r="BA7">
        <v>14.6288</v>
      </c>
      <c r="BB7">
        <v>-38.847000000000001</v>
      </c>
      <c r="BC7">
        <v>17.094200000000001</v>
      </c>
      <c r="BD7">
        <v>5.9862000000000002</v>
      </c>
      <c r="BE7">
        <v>-24.752099999999999</v>
      </c>
      <c r="BF7">
        <v>42.418799999999997</v>
      </c>
      <c r="BG7">
        <v>-3.3338000000000001</v>
      </c>
      <c r="BH7">
        <v>5.7709999999999999</v>
      </c>
      <c r="BI7">
        <v>4.4329999999999998</v>
      </c>
      <c r="BJ7">
        <v>20.2836</v>
      </c>
      <c r="BK7">
        <v>17.607700000000001</v>
      </c>
      <c r="BL7">
        <v>0.88129999999999997</v>
      </c>
      <c r="BM7">
        <v>78.068200000000004</v>
      </c>
      <c r="BN7">
        <v>30.779900000000001</v>
      </c>
      <c r="BO7">
        <v>23.406500000000001</v>
      </c>
      <c r="BP7">
        <v>24.103999999999999</v>
      </c>
      <c r="BQ7">
        <v>21.359000000000002</v>
      </c>
      <c r="BR7">
        <v>16.921900000000001</v>
      </c>
      <c r="BS7">
        <v>-758.92859999999996</v>
      </c>
      <c r="BT7">
        <v>9.1409000000000002</v>
      </c>
      <c r="BU7">
        <v>6.0077999999999996</v>
      </c>
      <c r="BV7">
        <v>28.104099999999999</v>
      </c>
      <c r="BW7">
        <v>-9.7834000000000003</v>
      </c>
      <c r="BX7">
        <v>10.616199999999999</v>
      </c>
      <c r="BY7">
        <v>-1.2901</v>
      </c>
      <c r="BZ7">
        <v>-0.12690000000000001</v>
      </c>
      <c r="CA7">
        <v>4.2160000000000002</v>
      </c>
      <c r="CB7">
        <v>10.9514</v>
      </c>
      <c r="CC7">
        <v>35.479999999999997</v>
      </c>
      <c r="CD7">
        <v>31.354800000000001</v>
      </c>
      <c r="CE7">
        <v>-7.3085000000000004</v>
      </c>
      <c r="CF7">
        <v>-7.3085000000000004</v>
      </c>
      <c r="CG7">
        <v>25.9909</v>
      </c>
      <c r="CH7">
        <v>5.9268000000000001</v>
      </c>
      <c r="CI7">
        <v>-3.6404999999999998</v>
      </c>
      <c r="CJ7">
        <v>-1.7939000000000001</v>
      </c>
      <c r="CK7">
        <v>14.886699999999999</v>
      </c>
      <c r="CL7">
        <v>-18.718399999999999</v>
      </c>
      <c r="CM7">
        <v>13.459199999999999</v>
      </c>
      <c r="CN7">
        <v>7.327</v>
      </c>
      <c r="CO7">
        <v>4.0694999999999997</v>
      </c>
      <c r="CP7">
        <v>-1.2211000000000001</v>
      </c>
      <c r="CQ7">
        <v>-7.0457999999999998</v>
      </c>
      <c r="CR7">
        <v>-22.726800000000001</v>
      </c>
      <c r="CS7">
        <v>30.428699999999999</v>
      </c>
      <c r="CT7">
        <v>-2.7725</v>
      </c>
      <c r="CU7">
        <v>-19.103400000000001</v>
      </c>
      <c r="CV7">
        <v>4.3373999999999997</v>
      </c>
      <c r="CW7">
        <v>22.317399999999999</v>
      </c>
      <c r="CX7">
        <v>7.4802999999999997</v>
      </c>
      <c r="CY7">
        <v>10.2385</v>
      </c>
      <c r="CZ7">
        <v>-3.1259000000000001</v>
      </c>
      <c r="DA7">
        <v>22.8749</v>
      </c>
      <c r="DB7">
        <v>18.9468</v>
      </c>
      <c r="DC7">
        <v>2.2393000000000001</v>
      </c>
      <c r="DD7">
        <v>37.254899999999999</v>
      </c>
      <c r="DE7">
        <v>7.2870999999999997</v>
      </c>
      <c r="DF7">
        <v>-8.3985000000000003</v>
      </c>
      <c r="DG7">
        <v>8.8980999999999995</v>
      </c>
      <c r="DH7">
        <v>-9.4481000000000002</v>
      </c>
      <c r="DI7">
        <v>-1.5303</v>
      </c>
      <c r="DJ7">
        <v>81.311899999999994</v>
      </c>
      <c r="DK7">
        <v>7.2556000000000003</v>
      </c>
      <c r="DL7">
        <v>13.664</v>
      </c>
      <c r="DM7">
        <v>-10.2624</v>
      </c>
      <c r="DO7">
        <v>-3.0169999999999999</v>
      </c>
      <c r="DP7">
        <v>117.4605</v>
      </c>
      <c r="DQ7">
        <v>9.2578999999999994</v>
      </c>
      <c r="DR7">
        <v>0.54720000000000002</v>
      </c>
      <c r="DS7">
        <v>12.151899999999999</v>
      </c>
      <c r="DT7">
        <v>-12.5405</v>
      </c>
      <c r="DU7">
        <v>19.710799999999999</v>
      </c>
      <c r="DV7">
        <v>25.818300000000001</v>
      </c>
      <c r="DW7">
        <v>-6.5137</v>
      </c>
      <c r="DX7">
        <v>37.875599999999999</v>
      </c>
      <c r="DY7">
        <v>28.936199999999999</v>
      </c>
      <c r="DZ7">
        <v>23.688099999999999</v>
      </c>
      <c r="EA7">
        <v>-27.672899999999998</v>
      </c>
      <c r="EB7">
        <v>-7.0724</v>
      </c>
      <c r="EC7">
        <v>-81.977599999999995</v>
      </c>
      <c r="ED7">
        <v>20.022600000000001</v>
      </c>
      <c r="EE7">
        <v>23.198699999999999</v>
      </c>
      <c r="EG7">
        <v>-9.0945</v>
      </c>
      <c r="EH7">
        <v>22.2836</v>
      </c>
      <c r="EI7">
        <v>1.5699999999999998</v>
      </c>
      <c r="EJ7">
        <v>13.2685</v>
      </c>
      <c r="EK7">
        <v>13.2685</v>
      </c>
      <c r="EL7">
        <v>23.199400000000001</v>
      </c>
      <c r="EM7">
        <v>11.7288</v>
      </c>
      <c r="EN7">
        <v>13.215299999999999</v>
      </c>
      <c r="EO7">
        <v>12.720599999999999</v>
      </c>
      <c r="EP7">
        <v>3.7759999999999998</v>
      </c>
      <c r="EQ7">
        <v>44.025799999999997</v>
      </c>
      <c r="ER7">
        <v>23.719100000000001</v>
      </c>
      <c r="ES7">
        <v>2.3166000000000002</v>
      </c>
      <c r="ET7">
        <v>-4.766</v>
      </c>
      <c r="EU7">
        <v>0.39710000000000001</v>
      </c>
      <c r="EV7">
        <v>31.930099999999999</v>
      </c>
      <c r="EW7">
        <v>-6.1078000000000001</v>
      </c>
      <c r="EX7">
        <v>18.829699999999999</v>
      </c>
      <c r="EY7">
        <v>-7.5648</v>
      </c>
      <c r="EZ7">
        <v>-5.0312999999999999</v>
      </c>
      <c r="FA7">
        <v>18.222200000000001</v>
      </c>
      <c r="FB7">
        <v>-7.1395</v>
      </c>
      <c r="FC7">
        <v>22.336300000000001</v>
      </c>
      <c r="FD7">
        <v>7.4020999999999999</v>
      </c>
      <c r="FE7">
        <v>-17.160799999999998</v>
      </c>
      <c r="FF7">
        <v>-28.976700000000001</v>
      </c>
      <c r="FG7">
        <v>-5.4836</v>
      </c>
      <c r="FH7">
        <v>5.9040999999999997</v>
      </c>
      <c r="FI7">
        <v>29.769200000000001</v>
      </c>
      <c r="FJ7">
        <v>-7.1185</v>
      </c>
      <c r="FK7">
        <v>36.572899999999997</v>
      </c>
      <c r="FL7">
        <v>-4.516</v>
      </c>
      <c r="FM7">
        <v>21.596699999999998</v>
      </c>
      <c r="FN7">
        <v>4.2507999999999999</v>
      </c>
      <c r="FO7">
        <v>36.898600000000002</v>
      </c>
      <c r="FP7">
        <v>6.3171999999999997</v>
      </c>
      <c r="FQ7">
        <v>5.0267999999999997</v>
      </c>
      <c r="FR7">
        <v>-23.907399999999999</v>
      </c>
      <c r="FS7">
        <v>6.1409000000000002</v>
      </c>
      <c r="FT7">
        <v>6.1409000000000002</v>
      </c>
      <c r="FU7">
        <v>-25.808599999999998</v>
      </c>
      <c r="FV7">
        <v>-0.53039999999999998</v>
      </c>
      <c r="FW7">
        <v>-1.7856000000000001</v>
      </c>
      <c r="FX7">
        <v>6.2442000000000002</v>
      </c>
      <c r="FY7">
        <v>6.2442000000000002</v>
      </c>
      <c r="FZ7">
        <v>7.8853</v>
      </c>
      <c r="GA7">
        <v>-113.203</v>
      </c>
      <c r="GB7">
        <v>-6.18</v>
      </c>
      <c r="GC7">
        <v>8.1267999999999994</v>
      </c>
      <c r="GD7">
        <v>4.1483999999999996</v>
      </c>
      <c r="GE7">
        <v>11.291499999999999</v>
      </c>
      <c r="GF7">
        <v>-48.535299999999999</v>
      </c>
      <c r="GG7">
        <v>11.2591</v>
      </c>
      <c r="GH7">
        <v>49.323799999999999</v>
      </c>
      <c r="GI7">
        <v>-377.18239999999997</v>
      </c>
      <c r="GJ7">
        <v>-42.013100000000001</v>
      </c>
      <c r="GK7">
        <v>25.388200000000001</v>
      </c>
      <c r="GL7">
        <v>1.0598000000000001</v>
      </c>
      <c r="GM7">
        <v>24.191600000000001</v>
      </c>
      <c r="GN7">
        <v>-139.4366</v>
      </c>
      <c r="GO7">
        <v>-4.6862000000000004</v>
      </c>
      <c r="GP7">
        <v>2.7136</v>
      </c>
      <c r="GQ7">
        <v>-269.96170000000001</v>
      </c>
      <c r="GR7">
        <v>3.3464</v>
      </c>
      <c r="GS7">
        <v>19.946300000000001</v>
      </c>
      <c r="GT7">
        <v>4.5911</v>
      </c>
      <c r="GU7">
        <v>-28.802700000000002</v>
      </c>
      <c r="GV7">
        <v>20.1358</v>
      </c>
      <c r="GW7">
        <v>30.357199999999999</v>
      </c>
      <c r="GX7">
        <v>-9.9847999999999999</v>
      </c>
      <c r="GY7">
        <v>24.459399999999999</v>
      </c>
      <c r="HA7">
        <v>11.328200000000001</v>
      </c>
      <c r="HB7">
        <v>22.610500000000002</v>
      </c>
      <c r="HC7">
        <v>19.0229</v>
      </c>
      <c r="HD7">
        <v>24.963100000000001</v>
      </c>
      <c r="HE7">
        <v>-10.483700000000001</v>
      </c>
      <c r="HF7">
        <v>5.2526999999999999</v>
      </c>
      <c r="HG7">
        <v>26.854399999999998</v>
      </c>
      <c r="HH7">
        <v>24.270199999999999</v>
      </c>
      <c r="HI7">
        <v>19.730799999999999</v>
      </c>
      <c r="HJ7">
        <v>43.655299999999997</v>
      </c>
      <c r="HK7">
        <v>8.6333000000000002</v>
      </c>
      <c r="HL7">
        <v>-117.4483</v>
      </c>
      <c r="HM7">
        <v>-34.953400000000002</v>
      </c>
      <c r="HO7">
        <v>47.369399999999999</v>
      </c>
      <c r="HP7">
        <v>33.832999999999998</v>
      </c>
      <c r="HQ7">
        <v>-503.24540000000002</v>
      </c>
      <c r="HR7">
        <v>-3.7705000000000002</v>
      </c>
      <c r="HS7">
        <v>0.81069999999999998</v>
      </c>
      <c r="HT7">
        <v>17.577100000000002</v>
      </c>
      <c r="HU7">
        <v>0.86109999999999998</v>
      </c>
      <c r="HV7">
        <v>-83.543599999999998</v>
      </c>
      <c r="HW7">
        <v>17.0124</v>
      </c>
      <c r="HX7">
        <v>-6.2743000000000002</v>
      </c>
      <c r="HY7">
        <v>29.272500000000001</v>
      </c>
      <c r="HZ7">
        <v>73.147499999999994</v>
      </c>
      <c r="IA7">
        <v>13.615500000000001</v>
      </c>
      <c r="IB7">
        <v>41.058500000000002</v>
      </c>
      <c r="IC7">
        <v>29.219799999999999</v>
      </c>
      <c r="ID7">
        <v>-30.6401</v>
      </c>
      <c r="IE7">
        <v>9.4637999999999991</v>
      </c>
      <c r="IF7">
        <v>35.5974</v>
      </c>
      <c r="IG7">
        <v>14.930400000000001</v>
      </c>
      <c r="IH7">
        <v>14.8028</v>
      </c>
      <c r="II7">
        <v>-37.871400000000001</v>
      </c>
      <c r="IJ7">
        <v>12.878299999999999</v>
      </c>
      <c r="IK7">
        <v>-11.9725</v>
      </c>
      <c r="IL7">
        <v>-1835.2909999999999</v>
      </c>
      <c r="IN7">
        <v>13.4222</v>
      </c>
      <c r="IO7">
        <v>11.8916</v>
      </c>
      <c r="IP7">
        <v>260.51560000000001</v>
      </c>
      <c r="IQ7">
        <v>-2.7199999999999998</v>
      </c>
      <c r="IR7">
        <v>9.6135999999999999</v>
      </c>
      <c r="IS7">
        <v>21.2681</v>
      </c>
      <c r="IT7">
        <v>7.5217999999999998</v>
      </c>
      <c r="IU7">
        <v>1.9824000000000002</v>
      </c>
      <c r="IV7">
        <v>-22.063500000000001</v>
      </c>
      <c r="IW7">
        <v>-3.3946000000000001</v>
      </c>
      <c r="IX7">
        <v>23.896000000000001</v>
      </c>
      <c r="IY7">
        <v>22.953800000000001</v>
      </c>
      <c r="IZ7">
        <v>-9.0061</v>
      </c>
      <c r="JA7">
        <v>-58.613199999999999</v>
      </c>
      <c r="JB7">
        <v>26.465699999999998</v>
      </c>
      <c r="JC7">
        <v>5.3040000000000003</v>
      </c>
      <c r="JD7">
        <v>9.3768999999999991</v>
      </c>
      <c r="JE7">
        <v>15.9826</v>
      </c>
      <c r="JF7">
        <v>15.9826</v>
      </c>
      <c r="JG7">
        <v>1.6280000000000001</v>
      </c>
      <c r="JH7">
        <v>26.5502</v>
      </c>
      <c r="JI7">
        <v>38.825099999999999</v>
      </c>
      <c r="JJ7">
        <v>22.8444</v>
      </c>
      <c r="JK7">
        <v>-40.639499999999998</v>
      </c>
      <c r="JL7">
        <v>22.9209</v>
      </c>
      <c r="JM7">
        <v>-3.5878999999999999</v>
      </c>
      <c r="JN7">
        <v>-13.144500000000001</v>
      </c>
      <c r="JO7">
        <v>12.771699999999999</v>
      </c>
      <c r="JP7">
        <v>-15.3576</v>
      </c>
      <c r="JQ7">
        <v>26.421199999999999</v>
      </c>
      <c r="JR7">
        <v>-10.6153</v>
      </c>
      <c r="JS7">
        <v>-1.9925999999999999</v>
      </c>
      <c r="JT7">
        <v>-46.4572</v>
      </c>
      <c r="JU7">
        <v>7.1588000000000003</v>
      </c>
      <c r="JV7">
        <v>-9.5155999999999992</v>
      </c>
      <c r="JX7">
        <v>18.9983</v>
      </c>
      <c r="JY7">
        <v>28.812999999999999</v>
      </c>
      <c r="JZ7">
        <v>-10.300800000000001</v>
      </c>
      <c r="KA7">
        <v>-9.5180000000000007</v>
      </c>
      <c r="KB7">
        <v>-26.171399999999998</v>
      </c>
      <c r="KC7">
        <v>33.226999999999997</v>
      </c>
      <c r="KD7">
        <v>1.702</v>
      </c>
      <c r="KE7">
        <v>20.6631</v>
      </c>
      <c r="KF7">
        <v>-6.0164999999999997</v>
      </c>
      <c r="KG7">
        <v>8.9658999999999995</v>
      </c>
      <c r="KH7">
        <v>29.623200000000001</v>
      </c>
      <c r="KI7">
        <v>4.1806999999999999</v>
      </c>
      <c r="KJ7">
        <v>-50.886499999999998</v>
      </c>
      <c r="KK7">
        <v>19.1142</v>
      </c>
      <c r="KL7">
        <v>4.6835000000000004</v>
      </c>
      <c r="KM7">
        <v>-8.7058</v>
      </c>
      <c r="KN7">
        <v>-28.6386</v>
      </c>
      <c r="KO7">
        <v>31.078800000000001</v>
      </c>
      <c r="KP7">
        <v>50.784700000000001</v>
      </c>
      <c r="KQ7">
        <v>28.206700000000001</v>
      </c>
      <c r="KR7">
        <v>-27.197500000000002</v>
      </c>
      <c r="KS7">
        <v>40.853499999999997</v>
      </c>
      <c r="KT7">
        <v>-1.0963000000000001</v>
      </c>
      <c r="KU7">
        <v>1.4733000000000001</v>
      </c>
      <c r="KV7">
        <v>-14.8512</v>
      </c>
      <c r="KW7">
        <v>32.415199999999999</v>
      </c>
      <c r="KX7">
        <v>5.2371999999999996</v>
      </c>
      <c r="KY7">
        <v>28.4925</v>
      </c>
      <c r="KZ7">
        <v>1.8996</v>
      </c>
      <c r="LA7">
        <v>-9.1378000000000004</v>
      </c>
      <c r="LC7">
        <v>3.8052000000000001</v>
      </c>
      <c r="LD7">
        <v>-8.9572000000000003</v>
      </c>
      <c r="LE7">
        <v>-1932.6667</v>
      </c>
      <c r="LF7">
        <v>11.132899999999999</v>
      </c>
      <c r="LG7">
        <v>6.6065000000000005</v>
      </c>
      <c r="LH7">
        <v>15.4839</v>
      </c>
      <c r="LI7">
        <v>10.535299999999999</v>
      </c>
      <c r="LJ7">
        <v>24.166599999999999</v>
      </c>
      <c r="LK7">
        <v>30.310600000000001</v>
      </c>
      <c r="LL7">
        <v>-18.424600000000002</v>
      </c>
      <c r="LM7">
        <v>35.314599999999999</v>
      </c>
      <c r="LO7">
        <v>31.529499999999999</v>
      </c>
      <c r="LP7">
        <v>7.9696999999999996</v>
      </c>
      <c r="LQ7">
        <v>1.3543000000000001</v>
      </c>
      <c r="LR7">
        <v>9.9540000000000006</v>
      </c>
      <c r="LS7">
        <v>14.3332</v>
      </c>
      <c r="LT7">
        <v>18.692599999999999</v>
      </c>
      <c r="LU7">
        <v>36.063400000000001</v>
      </c>
      <c r="LV7">
        <v>-7.3312999999999997</v>
      </c>
      <c r="LW7">
        <v>15.6295</v>
      </c>
      <c r="LX7">
        <v>9.3536000000000001</v>
      </c>
      <c r="LY7">
        <v>17.952100000000002</v>
      </c>
      <c r="LZ7">
        <v>-209.154</v>
      </c>
      <c r="MA7">
        <v>-8.3790999999999993</v>
      </c>
      <c r="MB7">
        <v>1.8210999999999999</v>
      </c>
      <c r="MC7">
        <v>25.891400000000001</v>
      </c>
      <c r="MD7">
        <v>14.5288</v>
      </c>
      <c r="MF7">
        <v>5.1729000000000003</v>
      </c>
      <c r="MG7">
        <v>-3.0586000000000002</v>
      </c>
      <c r="MI7">
        <v>12.2714</v>
      </c>
      <c r="MJ7">
        <v>18.869</v>
      </c>
      <c r="MK7">
        <v>-3.5503999999999998</v>
      </c>
      <c r="ML7">
        <v>-39.628799999999998</v>
      </c>
      <c r="MM7">
        <v>23.189800000000002</v>
      </c>
      <c r="MN7">
        <v>-107863.3333</v>
      </c>
      <c r="MO7">
        <v>-4.8620000000000001</v>
      </c>
      <c r="MP7">
        <v>9.1575000000000006</v>
      </c>
      <c r="MQ7">
        <v>-6.9404000000000003</v>
      </c>
      <c r="MR7">
        <v>22.279599999999999</v>
      </c>
      <c r="MS7">
        <v>52.3992</v>
      </c>
      <c r="MT7">
        <v>19.7988</v>
      </c>
      <c r="MU7">
        <v>-15.6152</v>
      </c>
      <c r="MV7">
        <v>-2.5577999999999999</v>
      </c>
      <c r="MW7">
        <v>-173.19159999999999</v>
      </c>
      <c r="MX7">
        <v>15.126200000000001</v>
      </c>
      <c r="MY7">
        <v>-19.964600000000001</v>
      </c>
      <c r="MZ7">
        <v>-38.009599999999999</v>
      </c>
      <c r="NA7">
        <v>6.5941000000000001</v>
      </c>
      <c r="NB7">
        <v>24.736699999999999</v>
      </c>
      <c r="NC7">
        <v>13.997999999999999</v>
      </c>
      <c r="ND7">
        <v>13.988</v>
      </c>
      <c r="NE7">
        <v>35.005000000000003</v>
      </c>
      <c r="NF7">
        <v>-16.7942</v>
      </c>
      <c r="NG7">
        <v>4.7378999999999998</v>
      </c>
      <c r="NH7">
        <v>18.873999999999999</v>
      </c>
      <c r="NI7">
        <v>17.954699999999999</v>
      </c>
      <c r="NJ7">
        <v>25.919899999999998</v>
      </c>
      <c r="NK7">
        <v>4.1181999999999999</v>
      </c>
    </row>
    <row r="8" spans="1:375" x14ac:dyDescent="0.25">
      <c r="A8" s="2"/>
      <c r="C8">
        <v>12.385300000000001</v>
      </c>
      <c r="D8">
        <v>-10.419700000000001</v>
      </c>
      <c r="E8">
        <v>-6.9958</v>
      </c>
      <c r="F8">
        <v>11.312099999999999</v>
      </c>
      <c r="G8">
        <v>0.66320000000000001</v>
      </c>
      <c r="H8">
        <v>26.8658</v>
      </c>
      <c r="I8">
        <v>23.029499999999999</v>
      </c>
      <c r="J8">
        <v>-23.571200000000001</v>
      </c>
      <c r="K8">
        <v>14.8262</v>
      </c>
      <c r="L8">
        <v>0.35649999999999998</v>
      </c>
      <c r="M8">
        <v>53.2637</v>
      </c>
      <c r="N8">
        <v>15.001099999999999</v>
      </c>
      <c r="O8">
        <v>0.98029999999999995</v>
      </c>
      <c r="P8">
        <v>-0.64259999999999995</v>
      </c>
      <c r="Q8">
        <v>-28.534300000000002</v>
      </c>
      <c r="R8">
        <v>-24.203600000000002</v>
      </c>
      <c r="S8">
        <v>34.448599999999999</v>
      </c>
      <c r="T8">
        <v>28.201599999999999</v>
      </c>
      <c r="U8">
        <v>1.5424</v>
      </c>
      <c r="V8">
        <v>21.223800000000001</v>
      </c>
      <c r="W8">
        <v>-1.5594000000000001</v>
      </c>
      <c r="X8">
        <v>-34.829500000000003</v>
      </c>
      <c r="Y8">
        <v>-27.414999999999999</v>
      </c>
      <c r="Z8">
        <v>0.38009999999999999</v>
      </c>
      <c r="AA8">
        <v>10.342600000000001</v>
      </c>
      <c r="AB8">
        <v>-2268.2671999999998</v>
      </c>
      <c r="AC8">
        <v>28.547899999999998</v>
      </c>
      <c r="AD8">
        <v>-0.61770000000000003</v>
      </c>
      <c r="AE8">
        <v>2.5798999999999999</v>
      </c>
      <c r="AF8">
        <v>9.7681000000000004</v>
      </c>
      <c r="AG8">
        <v>18.392600000000002</v>
      </c>
      <c r="AH8">
        <v>7.2942</v>
      </c>
      <c r="AI8">
        <v>-64.930700000000002</v>
      </c>
      <c r="AJ8">
        <v>7.1966999999999999</v>
      </c>
      <c r="AK8">
        <v>14.085000000000001</v>
      </c>
      <c r="AL8">
        <v>1.2290000000000001</v>
      </c>
      <c r="AM8">
        <v>-1.4679</v>
      </c>
      <c r="AN8">
        <v>31.4541</v>
      </c>
      <c r="AO8">
        <v>-0.40960000000000002</v>
      </c>
      <c r="AP8">
        <v>14.395</v>
      </c>
      <c r="AQ8">
        <v>19.4437</v>
      </c>
      <c r="AR8">
        <v>-32.632100000000001</v>
      </c>
      <c r="AS8">
        <v>-1.1019000000000001</v>
      </c>
      <c r="AT8">
        <v>2.7697000000000003</v>
      </c>
      <c r="AU8">
        <v>29.063600000000001</v>
      </c>
      <c r="AV8">
        <v>12.4</v>
      </c>
      <c r="AW8">
        <v>7.7249999999999996</v>
      </c>
      <c r="AX8">
        <v>5.5877999999999997</v>
      </c>
      <c r="AY8">
        <v>13.3523</v>
      </c>
      <c r="AZ8">
        <v>16.230599999999999</v>
      </c>
      <c r="BA8">
        <v>27.9953</v>
      </c>
      <c r="BB8">
        <v>-48.814300000000003</v>
      </c>
      <c r="BC8">
        <v>28.515899999999998</v>
      </c>
      <c r="BD8">
        <v>20.152100000000001</v>
      </c>
      <c r="BE8">
        <v>11.786200000000001</v>
      </c>
      <c r="BF8">
        <v>35.425600000000003</v>
      </c>
      <c r="BG8">
        <v>23.7455</v>
      </c>
      <c r="BH8">
        <v>29.2484</v>
      </c>
      <c r="BI8">
        <v>7.9696999999999996</v>
      </c>
      <c r="BJ8">
        <v>15.946300000000001</v>
      </c>
      <c r="BK8">
        <v>19.413799999999998</v>
      </c>
      <c r="BL8">
        <v>11.103</v>
      </c>
      <c r="BM8">
        <v>11.6342</v>
      </c>
      <c r="BN8">
        <v>24.847999999999999</v>
      </c>
      <c r="BO8">
        <v>19.313199999999998</v>
      </c>
      <c r="BP8">
        <v>22.886500000000002</v>
      </c>
      <c r="BQ8">
        <v>5.3931000000000004</v>
      </c>
      <c r="BR8">
        <v>19.388400000000001</v>
      </c>
      <c r="BS8">
        <v>-252.19120000000001</v>
      </c>
      <c r="BT8">
        <v>12.9969</v>
      </c>
      <c r="BU8">
        <v>5.6752000000000002</v>
      </c>
      <c r="BV8">
        <v>14.916700000000001</v>
      </c>
      <c r="BW8">
        <v>17.124600000000001</v>
      </c>
      <c r="BX8">
        <v>-2.5655000000000001</v>
      </c>
      <c r="BY8">
        <v>-2.7193000000000001</v>
      </c>
      <c r="BZ8">
        <v>10.595700000000001</v>
      </c>
      <c r="CA8">
        <v>-6.6112000000000002</v>
      </c>
      <c r="CB8">
        <v>12.7903</v>
      </c>
      <c r="CC8">
        <v>21.480799999999999</v>
      </c>
      <c r="CD8">
        <v>-10.4413</v>
      </c>
      <c r="CE8">
        <v>-9.4596999999999998</v>
      </c>
      <c r="CF8">
        <v>-9.4596999999999998</v>
      </c>
      <c r="CG8">
        <v>-202.68369999999999</v>
      </c>
      <c r="CH8">
        <v>11.8002</v>
      </c>
      <c r="CI8">
        <v>6.3971999999999998</v>
      </c>
      <c r="CJ8">
        <v>-124.66</v>
      </c>
      <c r="CK8">
        <v>9.3323999999999998</v>
      </c>
      <c r="CL8">
        <v>-7.1300999999999997</v>
      </c>
      <c r="CM8">
        <v>-5.8319000000000001</v>
      </c>
      <c r="CN8">
        <v>-1.5382</v>
      </c>
      <c r="CO8">
        <v>-7.8464</v>
      </c>
      <c r="CP8">
        <v>-2.7739000000000003</v>
      </c>
      <c r="CQ8">
        <v>7.2241</v>
      </c>
      <c r="CR8">
        <v>3.4138999999999999</v>
      </c>
      <c r="CS8">
        <v>12.3019</v>
      </c>
      <c r="CT8">
        <v>6.1691000000000003</v>
      </c>
      <c r="CU8">
        <v>-36.915799999999997</v>
      </c>
      <c r="CV8">
        <v>-11.933</v>
      </c>
      <c r="CW8">
        <v>18.1996</v>
      </c>
      <c r="CX8">
        <v>4.2902000000000005</v>
      </c>
      <c r="CY8">
        <v>2.3997000000000002</v>
      </c>
      <c r="CZ8">
        <v>3.0550000000000002</v>
      </c>
      <c r="DA8">
        <v>12.102499999999999</v>
      </c>
      <c r="DB8">
        <v>-44.31</v>
      </c>
      <c r="DC8">
        <v>2.3002000000000002</v>
      </c>
      <c r="DD8">
        <v>25.256</v>
      </c>
      <c r="DE8">
        <v>-15.4047</v>
      </c>
      <c r="DF8">
        <v>10.7783</v>
      </c>
      <c r="DG8">
        <v>22.7135</v>
      </c>
      <c r="DH8">
        <v>10.731999999999999</v>
      </c>
      <c r="DI8">
        <v>-5.1127000000000002</v>
      </c>
      <c r="DJ8">
        <v>-4.3164999999999996</v>
      </c>
      <c r="DK8">
        <v>6.0742000000000003</v>
      </c>
      <c r="DL8">
        <v>-22.907299999999999</v>
      </c>
      <c r="DM8">
        <v>6.7841000000000005</v>
      </c>
      <c r="DO8">
        <v>105.3205</v>
      </c>
      <c r="DP8">
        <v>5.5861999999999998</v>
      </c>
      <c r="DQ8">
        <v>-3.0750999999999999</v>
      </c>
      <c r="DR8">
        <v>-7.5156000000000001</v>
      </c>
      <c r="DS8">
        <v>8.4281000000000006</v>
      </c>
      <c r="DT8">
        <v>3.3847</v>
      </c>
      <c r="DU8">
        <v>28.851500000000001</v>
      </c>
      <c r="DV8">
        <v>-50.311900000000001</v>
      </c>
      <c r="DW8">
        <v>-10.383800000000001</v>
      </c>
      <c r="DX8">
        <v>36.133400000000002</v>
      </c>
      <c r="DY8">
        <v>33.035699999999999</v>
      </c>
      <c r="DZ8">
        <v>3.8397999999999999</v>
      </c>
      <c r="EA8">
        <v>-4.6016000000000004</v>
      </c>
      <c r="EB8">
        <v>6.8185000000000002</v>
      </c>
      <c r="EC8">
        <v>-106.9727</v>
      </c>
      <c r="ED8">
        <v>23.910699999999999</v>
      </c>
      <c r="EE8">
        <v>18.567900000000002</v>
      </c>
      <c r="EG8">
        <v>1.1073999999999999</v>
      </c>
      <c r="EH8">
        <v>14.366</v>
      </c>
      <c r="EI8">
        <v>-29.628900000000002</v>
      </c>
      <c r="EJ8">
        <v>17.694900000000001</v>
      </c>
      <c r="EK8">
        <v>17.694900000000001</v>
      </c>
      <c r="EL8">
        <v>-4.5321999999999996</v>
      </c>
      <c r="EM8">
        <v>19.212499999999999</v>
      </c>
      <c r="EN8">
        <v>-19.944199999999999</v>
      </c>
      <c r="EO8">
        <v>11.030099999999999</v>
      </c>
      <c r="EP8">
        <v>31.617100000000001</v>
      </c>
      <c r="EQ8">
        <v>29.207999999999998</v>
      </c>
      <c r="ER8">
        <v>16.6937</v>
      </c>
      <c r="ES8">
        <v>2.9819</v>
      </c>
      <c r="ET8">
        <v>0.23219999999999999</v>
      </c>
      <c r="EU8">
        <v>3.3704999999999998</v>
      </c>
      <c r="EV8">
        <v>9.6014999999999997</v>
      </c>
      <c r="EW8">
        <v>2.0565000000000002</v>
      </c>
      <c r="EX8">
        <v>7.9675000000000002</v>
      </c>
      <c r="EY8">
        <v>-4.3821000000000003</v>
      </c>
      <c r="EZ8">
        <v>-7.6677</v>
      </c>
      <c r="FA8">
        <v>0.91539999999999999</v>
      </c>
      <c r="FB8">
        <v>7.9268000000000001</v>
      </c>
      <c r="FC8">
        <v>21.248999999999999</v>
      </c>
      <c r="FD8">
        <v>0.99270000000000003</v>
      </c>
      <c r="FE8">
        <v>-37.654899999999998</v>
      </c>
      <c r="FF8">
        <v>-1.8183</v>
      </c>
      <c r="FG8">
        <v>-11.5883</v>
      </c>
      <c r="FH8">
        <v>5.0877999999999997</v>
      </c>
      <c r="FI8">
        <v>10.555899999999999</v>
      </c>
      <c r="FJ8">
        <v>-22.427399999999999</v>
      </c>
      <c r="FK8">
        <v>-38.102899999999998</v>
      </c>
      <c r="FL8">
        <v>-3.2006999999999999</v>
      </c>
      <c r="FM8">
        <v>13.1378</v>
      </c>
      <c r="FN8">
        <v>10.650600000000001</v>
      </c>
      <c r="FO8">
        <v>16.223700000000001</v>
      </c>
      <c r="FP8">
        <v>30.5549</v>
      </c>
      <c r="FQ8">
        <v>3.9859999999999998</v>
      </c>
      <c r="FR8">
        <v>-23.453499999999998</v>
      </c>
      <c r="FS8">
        <v>2.3856000000000002</v>
      </c>
      <c r="FT8">
        <v>2.3856000000000002</v>
      </c>
      <c r="FU8">
        <v>-5.0580999999999996</v>
      </c>
      <c r="FV8">
        <v>-3.5101</v>
      </c>
      <c r="FW8">
        <v>1.0646</v>
      </c>
      <c r="FX8">
        <v>2.9596</v>
      </c>
      <c r="FY8">
        <v>2.9596</v>
      </c>
      <c r="FZ8">
        <v>20.577999999999999</v>
      </c>
      <c r="GA8">
        <v>-114.1687</v>
      </c>
      <c r="GB8">
        <v>8.9914000000000005</v>
      </c>
      <c r="GC8">
        <v>2.7728999999999999</v>
      </c>
      <c r="GD8">
        <v>7.0476999999999999</v>
      </c>
      <c r="GE8">
        <v>45.696100000000001</v>
      </c>
      <c r="GF8">
        <v>0.90400000000000003</v>
      </c>
      <c r="GG8">
        <v>18.268799999999999</v>
      </c>
      <c r="GH8">
        <v>35.209800000000001</v>
      </c>
      <c r="GI8">
        <v>-292.1173</v>
      </c>
      <c r="GJ8">
        <v>-66.778300000000002</v>
      </c>
      <c r="GK8">
        <v>2.1951000000000001</v>
      </c>
      <c r="GL8">
        <v>-3.0371000000000001</v>
      </c>
      <c r="GM8">
        <v>3.9489000000000001</v>
      </c>
      <c r="GN8">
        <v>-280.08530000000002</v>
      </c>
      <c r="GO8">
        <v>-11.6349</v>
      </c>
      <c r="GP8">
        <v>-4.5256999999999996</v>
      </c>
      <c r="GQ8">
        <v>-477.85340000000002</v>
      </c>
      <c r="GR8">
        <v>-56.554499999999997</v>
      </c>
      <c r="GS8">
        <v>28.869599999999998</v>
      </c>
      <c r="GT8">
        <v>1.2639</v>
      </c>
      <c r="GU8">
        <v>-18.512599999999999</v>
      </c>
      <c r="GV8">
        <v>-39.958599999999997</v>
      </c>
      <c r="GW8">
        <v>10.177899999999999</v>
      </c>
      <c r="GX8">
        <v>-6.7389000000000001</v>
      </c>
      <c r="GY8">
        <v>18.818200000000001</v>
      </c>
      <c r="HA8">
        <v>11.751200000000001</v>
      </c>
      <c r="HB8">
        <v>10.8786</v>
      </c>
      <c r="HC8">
        <v>7.7354000000000003</v>
      </c>
      <c r="HD8">
        <v>15.6852</v>
      </c>
      <c r="HE8">
        <v>14.877000000000001</v>
      </c>
      <c r="HF8">
        <v>18.013000000000002</v>
      </c>
      <c r="HG8">
        <v>25.874400000000001</v>
      </c>
      <c r="HH8">
        <v>15.3711</v>
      </c>
      <c r="HI8">
        <v>18.446899999999999</v>
      </c>
      <c r="HJ8">
        <v>10.9344</v>
      </c>
      <c r="HK8">
        <v>21.212800000000001</v>
      </c>
      <c r="HL8">
        <v>-13.795299999999999</v>
      </c>
      <c r="HM8">
        <v>-56.027000000000001</v>
      </c>
      <c r="HO8">
        <v>5.1999000000000004</v>
      </c>
      <c r="HP8">
        <v>26.334399999999999</v>
      </c>
      <c r="HQ8">
        <v>-657.47130000000004</v>
      </c>
      <c r="HR8">
        <v>-12.5726</v>
      </c>
      <c r="HS8">
        <v>-3.9605999999999999</v>
      </c>
      <c r="HT8">
        <v>14.761800000000001</v>
      </c>
      <c r="HU8">
        <v>9.7012</v>
      </c>
      <c r="HV8">
        <v>-35.5471</v>
      </c>
      <c r="HW8">
        <v>20.665800000000001</v>
      </c>
      <c r="HX8">
        <v>-71.648399999999995</v>
      </c>
      <c r="HY8">
        <v>4.7340999999999998</v>
      </c>
      <c r="HZ8">
        <v>2.5648</v>
      </c>
      <c r="IA8">
        <v>16.8523</v>
      </c>
      <c r="IB8">
        <v>58.546199999999999</v>
      </c>
      <c r="IC8">
        <v>11.7799</v>
      </c>
      <c r="ID8">
        <v>-19.6248</v>
      </c>
      <c r="IE8">
        <v>18.5062</v>
      </c>
      <c r="IF8">
        <v>4.5766999999999998</v>
      </c>
      <c r="IG8">
        <v>1.3140000000000001</v>
      </c>
      <c r="IH8">
        <v>-0.83579999999999999</v>
      </c>
      <c r="II8">
        <v>-42.202500000000001</v>
      </c>
      <c r="IJ8">
        <v>19.567399999999999</v>
      </c>
      <c r="IK8">
        <v>-23.832000000000001</v>
      </c>
      <c r="IL8">
        <v>-3321.8458000000001</v>
      </c>
      <c r="IN8">
        <v>2.0265</v>
      </c>
      <c r="IO8">
        <v>20.7776</v>
      </c>
      <c r="IP8">
        <v>18.913</v>
      </c>
      <c r="IQ8">
        <v>13.9078</v>
      </c>
      <c r="IR8">
        <v>14.242900000000001</v>
      </c>
      <c r="IS8">
        <v>9.4224999999999994</v>
      </c>
      <c r="IT8">
        <v>-3.6677999999999997</v>
      </c>
      <c r="IU8">
        <v>14.466699999999999</v>
      </c>
      <c r="IV8">
        <v>34.796500000000002</v>
      </c>
      <c r="IW8">
        <v>11.7806</v>
      </c>
      <c r="IX8">
        <v>-1.3721000000000001</v>
      </c>
      <c r="IY8">
        <v>26.8691</v>
      </c>
      <c r="IZ8">
        <v>-9.2626000000000008</v>
      </c>
      <c r="JA8">
        <v>-19.438199999999998</v>
      </c>
      <c r="JB8">
        <v>18.2699</v>
      </c>
      <c r="JC8">
        <v>12.5322</v>
      </c>
      <c r="JD8">
        <v>9.7032000000000007</v>
      </c>
      <c r="JE8">
        <v>-3.7161</v>
      </c>
      <c r="JF8">
        <v>-3.7161</v>
      </c>
      <c r="JG8">
        <v>-1.804</v>
      </c>
      <c r="JH8">
        <v>16.689499999999999</v>
      </c>
      <c r="JI8">
        <v>35.848799999999997</v>
      </c>
      <c r="JJ8">
        <v>7.6188000000000002</v>
      </c>
      <c r="JK8">
        <v>-91.693299999999994</v>
      </c>
      <c r="JL8">
        <v>-6.5046999999999997</v>
      </c>
      <c r="JM8">
        <v>-4.7983000000000002</v>
      </c>
      <c r="JN8">
        <v>-43.801000000000002</v>
      </c>
      <c r="JO8">
        <v>10.5253</v>
      </c>
      <c r="JP8">
        <v>-3.9919000000000002</v>
      </c>
      <c r="JQ8">
        <v>32.294600000000003</v>
      </c>
      <c r="JR8">
        <v>1.7328000000000001</v>
      </c>
      <c r="JS8">
        <v>6.7953999999999999</v>
      </c>
      <c r="JT8">
        <v>-36.837699999999998</v>
      </c>
      <c r="JU8">
        <v>8.3909000000000002</v>
      </c>
      <c r="JV8">
        <v>3.7751000000000001</v>
      </c>
      <c r="JX8">
        <v>1.5381</v>
      </c>
      <c r="JY8">
        <v>16.1083</v>
      </c>
      <c r="JZ8">
        <v>-14.3536</v>
      </c>
      <c r="KA8">
        <v>-39.901000000000003</v>
      </c>
      <c r="KB8">
        <v>-26.395499999999998</v>
      </c>
      <c r="KC8">
        <v>20.401</v>
      </c>
      <c r="KD8">
        <v>4.4935</v>
      </c>
      <c r="KE8">
        <v>7.6525999999999996</v>
      </c>
      <c r="KF8">
        <v>6.2146999999999997</v>
      </c>
      <c r="KG8">
        <v>4.0524000000000004</v>
      </c>
      <c r="KH8">
        <v>27.619599999999998</v>
      </c>
      <c r="KI8">
        <v>0.66720000000000002</v>
      </c>
      <c r="KJ8">
        <v>-71.359499999999997</v>
      </c>
      <c r="KK8">
        <v>15.4255</v>
      </c>
      <c r="KL8">
        <v>-8.9641999999999999</v>
      </c>
      <c r="KM8">
        <v>-2.7513999999999998</v>
      </c>
      <c r="KN8">
        <v>-9.9228000000000005</v>
      </c>
      <c r="KO8">
        <v>16.047999999999998</v>
      </c>
      <c r="KP8">
        <v>60.554400000000001</v>
      </c>
      <c r="KQ8">
        <v>24.968599999999999</v>
      </c>
      <c r="KR8">
        <v>-61.994100000000003</v>
      </c>
      <c r="KS8">
        <v>30.0441</v>
      </c>
      <c r="KT8">
        <v>6.9812000000000003</v>
      </c>
      <c r="KU8">
        <v>0.2041</v>
      </c>
      <c r="KV8">
        <v>-12.3855</v>
      </c>
      <c r="KW8">
        <v>11.8042</v>
      </c>
      <c r="KX8">
        <v>15.480600000000001</v>
      </c>
      <c r="KY8">
        <v>45.715699999999998</v>
      </c>
      <c r="KZ8">
        <v>6.3011999999999997</v>
      </c>
      <c r="LA8">
        <v>31.4498</v>
      </c>
      <c r="LC8">
        <v>3.5442999999999998</v>
      </c>
      <c r="LD8">
        <v>5.2938999999999998</v>
      </c>
      <c r="LE8">
        <v>-980.78599999999994</v>
      </c>
      <c r="LF8">
        <v>1.0018</v>
      </c>
      <c r="LG8">
        <v>11.3568</v>
      </c>
      <c r="LH8">
        <v>8.1857000000000006</v>
      </c>
      <c r="LI8">
        <v>-4.1014999999999997</v>
      </c>
      <c r="LJ8">
        <v>8.4930000000000003</v>
      </c>
      <c r="LK8">
        <v>-19.4057</v>
      </c>
      <c r="LL8">
        <v>34.364899999999999</v>
      </c>
      <c r="LM8">
        <v>20.0976</v>
      </c>
      <c r="LO8">
        <v>80.942599999999999</v>
      </c>
      <c r="LP8">
        <v>10.6951</v>
      </c>
      <c r="LQ8">
        <v>-2.0329999999999999</v>
      </c>
      <c r="LR8">
        <v>4.3640999999999996</v>
      </c>
      <c r="LS8">
        <v>6.1382000000000003</v>
      </c>
      <c r="LT8">
        <v>-58.113300000000002</v>
      </c>
      <c r="LU8">
        <v>31.6584</v>
      </c>
      <c r="LV8">
        <v>12.160299999999999</v>
      </c>
      <c r="LW8">
        <v>15.723599999999999</v>
      </c>
      <c r="LX8">
        <v>14.472200000000001</v>
      </c>
      <c r="LY8">
        <v>16.180800000000001</v>
      </c>
      <c r="LZ8">
        <v>-43.709299999999999</v>
      </c>
      <c r="MA8">
        <v>4.9911000000000003</v>
      </c>
      <c r="MB8">
        <v>-9.8224999999999998</v>
      </c>
      <c r="MC8">
        <v>50.685099999999998</v>
      </c>
      <c r="MD8">
        <v>-19.278300000000002</v>
      </c>
      <c r="MF8">
        <v>-0.60940000000000005</v>
      </c>
      <c r="MG8">
        <v>-12.7506</v>
      </c>
      <c r="MI8">
        <v>13.332100000000001</v>
      </c>
      <c r="MJ8">
        <v>39.649299999999997</v>
      </c>
      <c r="MK8">
        <v>6.2294999999999998</v>
      </c>
      <c r="ML8">
        <v>-0.22869999999999999</v>
      </c>
      <c r="MM8">
        <v>3.6334</v>
      </c>
      <c r="MN8">
        <v>-507933.3333</v>
      </c>
      <c r="MO8">
        <v>5.5289000000000001</v>
      </c>
      <c r="MP8">
        <v>11.625299999999999</v>
      </c>
      <c r="MQ8">
        <v>-11.1937</v>
      </c>
      <c r="MR8">
        <v>17.183900000000001</v>
      </c>
      <c r="MS8">
        <v>53.758499999999998</v>
      </c>
      <c r="MT8">
        <v>21.717400000000001</v>
      </c>
      <c r="MU8">
        <v>-10.969799999999999</v>
      </c>
      <c r="MV8">
        <v>-3.8243999999999998</v>
      </c>
      <c r="MW8">
        <v>-145.9659</v>
      </c>
      <c r="MX8">
        <v>23.2012</v>
      </c>
      <c r="MY8">
        <v>-14.9209</v>
      </c>
      <c r="MZ8">
        <v>-44.157800000000002</v>
      </c>
      <c r="NA8">
        <v>-0.1701</v>
      </c>
      <c r="NB8">
        <v>15.247999999999999</v>
      </c>
      <c r="NC8">
        <v>14.300700000000001</v>
      </c>
      <c r="ND8">
        <v>-0.52300000000000002</v>
      </c>
      <c r="NE8">
        <v>41.156599999999997</v>
      </c>
      <c r="NF8">
        <v>-35.931399999999996</v>
      </c>
      <c r="NG8">
        <v>7.7440999999999995</v>
      </c>
      <c r="NH8">
        <v>19.347000000000001</v>
      </c>
      <c r="NI8">
        <v>15.5425</v>
      </c>
      <c r="NJ8">
        <v>48.351700000000001</v>
      </c>
      <c r="NK8">
        <v>-2.9184000000000001</v>
      </c>
    </row>
    <row r="9" spans="1:375" x14ac:dyDescent="0.25">
      <c r="A9" s="2"/>
      <c r="C9">
        <v>9.6656999999999993</v>
      </c>
      <c r="D9">
        <v>8.5714000000000006</v>
      </c>
      <c r="E9">
        <v>12.2744</v>
      </c>
      <c r="F9">
        <v>2.9535999999999998</v>
      </c>
      <c r="G9">
        <v>-2.1566000000000001</v>
      </c>
      <c r="H9">
        <v>16.955500000000001</v>
      </c>
      <c r="I9">
        <v>22.08</v>
      </c>
      <c r="J9">
        <v>-40.919800000000002</v>
      </c>
      <c r="K9">
        <v>27.422699999999999</v>
      </c>
      <c r="L9">
        <v>-5.1577000000000002</v>
      </c>
      <c r="M9">
        <v>13.233599999999999</v>
      </c>
      <c r="N9">
        <v>31.845700000000001</v>
      </c>
      <c r="O9">
        <v>39.5274</v>
      </c>
      <c r="P9">
        <v>-1.0663</v>
      </c>
      <c r="Q9">
        <v>4.4335000000000004</v>
      </c>
      <c r="R9">
        <v>-33.331400000000002</v>
      </c>
      <c r="S9">
        <v>28.176300000000001</v>
      </c>
      <c r="T9">
        <v>38.424500000000002</v>
      </c>
      <c r="U9">
        <v>-1.2269000000000001</v>
      </c>
      <c r="V9">
        <v>16.8247</v>
      </c>
      <c r="W9">
        <v>16.405100000000001</v>
      </c>
      <c r="X9">
        <v>-33.410299999999999</v>
      </c>
      <c r="Z9">
        <v>27.873799999999999</v>
      </c>
      <c r="AA9">
        <v>26.554300000000001</v>
      </c>
      <c r="AB9">
        <v>-2351.4121</v>
      </c>
      <c r="AC9">
        <v>38.971200000000003</v>
      </c>
      <c r="AD9">
        <v>-4.9291999999999998</v>
      </c>
      <c r="AE9">
        <v>-38.158700000000003</v>
      </c>
      <c r="AF9">
        <v>-1.0710999999999999</v>
      </c>
      <c r="AG9">
        <v>-0.2185</v>
      </c>
      <c r="AH9">
        <v>5.1711999999999998</v>
      </c>
      <c r="AI9">
        <v>-49.688600000000001</v>
      </c>
      <c r="AJ9">
        <v>6.0998000000000001</v>
      </c>
      <c r="AK9">
        <v>8.6344999999999992</v>
      </c>
      <c r="AL9">
        <v>18.667000000000002</v>
      </c>
      <c r="AM9">
        <v>-0.25359999999999999</v>
      </c>
      <c r="AN9">
        <v>80.686700000000002</v>
      </c>
      <c r="AO9">
        <v>-19.165900000000001</v>
      </c>
      <c r="AP9">
        <v>-10.4612</v>
      </c>
      <c r="AQ9">
        <v>2.5333999999999999</v>
      </c>
      <c r="AR9">
        <v>-32.433799999999998</v>
      </c>
      <c r="AS9">
        <v>-7.4017999999999997</v>
      </c>
      <c r="AT9">
        <v>7.5076000000000001</v>
      </c>
      <c r="AU9">
        <v>16.542899999999999</v>
      </c>
      <c r="AV9">
        <v>14.3078</v>
      </c>
      <c r="AW9">
        <v>13.500999999999999</v>
      </c>
      <c r="AX9">
        <v>-31.035699999999999</v>
      </c>
      <c r="AY9">
        <v>7.4569999999999999</v>
      </c>
      <c r="AZ9">
        <v>28.331800000000001</v>
      </c>
      <c r="BA9">
        <v>6.2396000000000003</v>
      </c>
      <c r="BB9">
        <v>-48.014699999999998</v>
      </c>
      <c r="BC9">
        <v>17.104399999999998</v>
      </c>
      <c r="BD9">
        <v>10.6174</v>
      </c>
      <c r="BE9">
        <v>-20.9773</v>
      </c>
      <c r="BF9">
        <v>4.6154000000000002</v>
      </c>
      <c r="BG9">
        <v>16.9313</v>
      </c>
      <c r="BH9">
        <v>23.455500000000001</v>
      </c>
      <c r="BI9">
        <v>12.9049</v>
      </c>
      <c r="BJ9">
        <v>17.003499999999999</v>
      </c>
      <c r="BK9">
        <v>12.659700000000001</v>
      </c>
      <c r="BL9">
        <v>12.856999999999999</v>
      </c>
      <c r="BM9">
        <v>2.9188999999999998</v>
      </c>
      <c r="BN9">
        <v>22.878299999999999</v>
      </c>
      <c r="BO9">
        <v>29.548200000000001</v>
      </c>
      <c r="BP9">
        <v>23.332699999999999</v>
      </c>
      <c r="BQ9">
        <v>11.9436</v>
      </c>
      <c r="BR9">
        <v>14.585699999999999</v>
      </c>
      <c r="BS9">
        <v>-227.77780000000001</v>
      </c>
      <c r="BU9">
        <v>10.823</v>
      </c>
      <c r="BV9">
        <v>0.92920000000000003</v>
      </c>
      <c r="BW9">
        <v>2.9506999999999999</v>
      </c>
      <c r="BX9">
        <v>15.7972</v>
      </c>
      <c r="BY9">
        <v>24.4589</v>
      </c>
      <c r="BZ9">
        <v>6.0961999999999996</v>
      </c>
      <c r="CA9">
        <v>27.954999999999998</v>
      </c>
      <c r="CB9">
        <v>3.5281000000000002</v>
      </c>
      <c r="CC9">
        <v>19.818300000000001</v>
      </c>
      <c r="CD9">
        <v>-5.6420000000000003</v>
      </c>
      <c r="CE9">
        <v>-1.8919999999999999</v>
      </c>
      <c r="CF9">
        <v>-1.8919999999999999</v>
      </c>
      <c r="CG9">
        <v>4.0406000000000004</v>
      </c>
      <c r="CH9">
        <v>9.0935000000000006</v>
      </c>
      <c r="CI9">
        <v>5.1620999999999997</v>
      </c>
      <c r="CJ9">
        <v>-152.1739</v>
      </c>
      <c r="CK9">
        <v>17.287400000000002</v>
      </c>
      <c r="CL9">
        <v>27.263200000000001</v>
      </c>
      <c r="CM9">
        <v>-36.839100000000002</v>
      </c>
      <c r="CN9">
        <v>11.673400000000001</v>
      </c>
      <c r="CO9">
        <v>11.0748</v>
      </c>
      <c r="CP9">
        <v>17.1784</v>
      </c>
      <c r="CQ9">
        <v>-7.9082999999999997</v>
      </c>
      <c r="CR9">
        <v>24.773199999999999</v>
      </c>
      <c r="CS9">
        <v>17.5913</v>
      </c>
      <c r="CT9">
        <v>9.0591000000000008</v>
      </c>
      <c r="CU9">
        <v>24.985700000000001</v>
      </c>
      <c r="CV9">
        <v>-3.3050000000000002</v>
      </c>
      <c r="CW9">
        <v>-66.397499999999994</v>
      </c>
      <c r="CX9">
        <v>10.0947</v>
      </c>
      <c r="CY9">
        <v>0.26910000000000001</v>
      </c>
      <c r="CZ9">
        <v>1.8191999999999999</v>
      </c>
      <c r="DA9">
        <v>1.3246</v>
      </c>
      <c r="DB9">
        <v>-23.0124</v>
      </c>
      <c r="DC9">
        <v>-7.2446999999999999</v>
      </c>
      <c r="DD9">
        <v>20.129799999999999</v>
      </c>
      <c r="DE9">
        <v>5.1940999999999997</v>
      </c>
      <c r="DF9">
        <v>6.9252000000000002</v>
      </c>
      <c r="DG9">
        <v>-4.9211</v>
      </c>
      <c r="DH9">
        <v>-1.5304</v>
      </c>
      <c r="DI9">
        <v>-4.7084999999999999</v>
      </c>
      <c r="DJ9">
        <v>-29.188600000000001</v>
      </c>
      <c r="DK9">
        <v>-3.3256000000000001</v>
      </c>
      <c r="DL9">
        <v>-12.897</v>
      </c>
      <c r="DM9">
        <v>-3.0427</v>
      </c>
      <c r="DO9">
        <v>8.9625000000000004</v>
      </c>
      <c r="DP9">
        <v>-35.582099999999997</v>
      </c>
      <c r="DQ9">
        <v>-4.7706999999999997</v>
      </c>
      <c r="DR9">
        <v>4.4851000000000001</v>
      </c>
      <c r="DS9">
        <v>-16.307400000000001</v>
      </c>
      <c r="DT9">
        <v>-4.0008999999999997</v>
      </c>
      <c r="DU9">
        <v>44.010399999999997</v>
      </c>
      <c r="DV9">
        <v>-57.8322</v>
      </c>
      <c r="DW9">
        <v>21.291899999999998</v>
      </c>
      <c r="DX9">
        <v>32.288499999999999</v>
      </c>
      <c r="DY9">
        <v>58.1357</v>
      </c>
      <c r="DZ9">
        <v>8.4151000000000007</v>
      </c>
      <c r="EA9">
        <v>-39.832300000000004</v>
      </c>
      <c r="EB9">
        <v>-2.6846999999999999</v>
      </c>
      <c r="EC9">
        <v>-104.6114</v>
      </c>
      <c r="ED9">
        <v>26.393699999999999</v>
      </c>
      <c r="EE9">
        <v>10.267099999999999</v>
      </c>
      <c r="EG9">
        <v>2.7513000000000001</v>
      </c>
      <c r="EH9">
        <v>23.866599999999998</v>
      </c>
      <c r="EI9">
        <v>-9.4539000000000009</v>
      </c>
      <c r="EJ9">
        <v>20.3141</v>
      </c>
      <c r="EK9">
        <v>20.3141</v>
      </c>
      <c r="EL9">
        <v>4.8065999999999995</v>
      </c>
      <c r="EM9">
        <v>11.5038</v>
      </c>
      <c r="EN9">
        <v>-9.1664999999999992</v>
      </c>
      <c r="EO9">
        <v>17.369</v>
      </c>
      <c r="EP9">
        <v>21.946200000000001</v>
      </c>
      <c r="EQ9">
        <v>15.822900000000001</v>
      </c>
      <c r="ER9">
        <v>18.832000000000001</v>
      </c>
      <c r="ES9">
        <v>-2.2753000000000001</v>
      </c>
      <c r="ET9">
        <v>-16.3018</v>
      </c>
      <c r="EU9">
        <v>26.741800000000001</v>
      </c>
      <c r="EV9">
        <v>-45.877899999999997</v>
      </c>
      <c r="EW9">
        <v>3.6322000000000001</v>
      </c>
      <c r="EX9">
        <v>14.190899999999999</v>
      </c>
      <c r="EY9">
        <v>-21.788399999999999</v>
      </c>
      <c r="EZ9">
        <v>3.0430999999999999</v>
      </c>
      <c r="FA9">
        <v>8.4494000000000007</v>
      </c>
      <c r="FB9">
        <v>11.5815</v>
      </c>
      <c r="FC9">
        <v>15.6038</v>
      </c>
      <c r="FD9">
        <v>-6.2183999999999999</v>
      </c>
      <c r="FE9">
        <v>7.1711999999999998</v>
      </c>
      <c r="FF9">
        <v>-9.2607999999999997</v>
      </c>
      <c r="FG9">
        <v>-26.479800000000001</v>
      </c>
      <c r="FH9">
        <v>8.7476000000000003</v>
      </c>
      <c r="FI9">
        <v>12.214</v>
      </c>
      <c r="FJ9">
        <v>-29.818100000000001</v>
      </c>
      <c r="FK9">
        <v>-38.170299999999997</v>
      </c>
      <c r="FL9">
        <v>-0.86750000000000005</v>
      </c>
      <c r="FM9">
        <v>11.3551</v>
      </c>
      <c r="FN9">
        <v>-2.5369999999999999</v>
      </c>
      <c r="FO9">
        <v>45.922899999999998</v>
      </c>
      <c r="FP9">
        <v>46.589599999999997</v>
      </c>
      <c r="FQ9">
        <v>9.1859000000000002</v>
      </c>
      <c r="FR9">
        <v>-4.8578000000000001</v>
      </c>
      <c r="FS9">
        <v>-1.829</v>
      </c>
      <c r="FT9">
        <v>-1.829</v>
      </c>
      <c r="FU9">
        <v>1.907</v>
      </c>
      <c r="FV9">
        <v>9.1472999999999995</v>
      </c>
      <c r="FW9">
        <v>1.7162999999999999</v>
      </c>
      <c r="FX9">
        <v>5.0850999999999997</v>
      </c>
      <c r="FY9">
        <v>5.0850999999999997</v>
      </c>
      <c r="FZ9">
        <v>-0.2465</v>
      </c>
      <c r="GA9">
        <v>-67.946899999999999</v>
      </c>
      <c r="GB9">
        <v>20.228300000000001</v>
      </c>
      <c r="GC9">
        <v>13.3691</v>
      </c>
      <c r="GD9">
        <v>-15.727499999999999</v>
      </c>
      <c r="GE9">
        <v>-8.1918000000000006</v>
      </c>
      <c r="GF9">
        <v>6.2598000000000003</v>
      </c>
      <c r="GG9">
        <v>12.5495</v>
      </c>
      <c r="GH9">
        <v>48.426200000000001</v>
      </c>
      <c r="GI9">
        <v>-156.52539999999999</v>
      </c>
      <c r="GJ9">
        <v>-49.717199999999998</v>
      </c>
      <c r="GK9">
        <v>-3.8585000000000003</v>
      </c>
      <c r="GL9">
        <v>1.1908000000000001</v>
      </c>
      <c r="GM9">
        <v>6.1353</v>
      </c>
      <c r="GN9">
        <v>-40.180900000000001</v>
      </c>
      <c r="GO9">
        <v>-3.0150000000000001</v>
      </c>
      <c r="GP9">
        <v>10.4628</v>
      </c>
      <c r="GQ9">
        <v>-1141.8423</v>
      </c>
      <c r="GR9">
        <v>-167.43369999999999</v>
      </c>
      <c r="GS9">
        <v>12.252700000000001</v>
      </c>
      <c r="GT9">
        <v>8.6300000000000002E-2</v>
      </c>
      <c r="GU9">
        <v>-14.006399999999999</v>
      </c>
      <c r="GV9">
        <v>-23.610299999999999</v>
      </c>
      <c r="GW9">
        <v>27.208100000000002</v>
      </c>
      <c r="GX9">
        <v>-10.411200000000001</v>
      </c>
      <c r="GY9">
        <v>26.624400000000001</v>
      </c>
      <c r="HA9">
        <v>32.8446</v>
      </c>
      <c r="HB9">
        <v>6.5713999999999997</v>
      </c>
      <c r="HC9">
        <v>5.3792</v>
      </c>
      <c r="HD9">
        <v>-20.299700000000001</v>
      </c>
      <c r="HE9">
        <v>-11.704700000000001</v>
      </c>
      <c r="HF9">
        <v>-0.4698</v>
      </c>
      <c r="HG9">
        <v>30.167999999999999</v>
      </c>
      <c r="HH9">
        <v>18.162199999999999</v>
      </c>
      <c r="HI9">
        <v>16.073899999999998</v>
      </c>
      <c r="HJ9">
        <v>37.638300000000001</v>
      </c>
      <c r="HK9">
        <v>-7.1635999999999997</v>
      </c>
      <c r="HL9">
        <v>21.263500000000001</v>
      </c>
      <c r="HM9">
        <v>8.0421999999999993</v>
      </c>
      <c r="HO9">
        <v>14.116199999999999</v>
      </c>
      <c r="HP9">
        <v>42.966999999999999</v>
      </c>
      <c r="HQ9">
        <v>-580.44640000000004</v>
      </c>
      <c r="HR9">
        <v>-6.5225999999999997</v>
      </c>
      <c r="HS9">
        <v>-11.560600000000001</v>
      </c>
      <c r="HT9">
        <v>3.3287</v>
      </c>
      <c r="HU9">
        <v>19.470700000000001</v>
      </c>
      <c r="HV9">
        <v>55.950899999999997</v>
      </c>
      <c r="HW9">
        <v>14.542899999999999</v>
      </c>
      <c r="HX9">
        <v>-9.7729999999999997</v>
      </c>
      <c r="HY9">
        <v>19.978000000000002</v>
      </c>
      <c r="HZ9">
        <v>12.5397</v>
      </c>
      <c r="IA9">
        <v>15.622999999999999</v>
      </c>
      <c r="IB9">
        <v>32.533799999999999</v>
      </c>
      <c r="IC9">
        <v>1.175</v>
      </c>
      <c r="ID9">
        <v>-2.8401000000000001</v>
      </c>
      <c r="IE9">
        <v>15.6747</v>
      </c>
      <c r="IF9">
        <v>5.0442999999999998</v>
      </c>
      <c r="IG9">
        <v>1.1477999999999999</v>
      </c>
      <c r="IH9">
        <v>-7.2489999999999997</v>
      </c>
      <c r="II9">
        <v>-41.108699999999999</v>
      </c>
      <c r="IJ9">
        <v>22.828099999999999</v>
      </c>
      <c r="IK9">
        <v>-22.9892</v>
      </c>
      <c r="IL9">
        <v>-1505.8961999999999</v>
      </c>
      <c r="IN9">
        <v>4.5068000000000001</v>
      </c>
      <c r="IO9">
        <v>50.968699999999998</v>
      </c>
      <c r="IP9">
        <v>119.3625</v>
      </c>
      <c r="IQ9">
        <v>-2.1677</v>
      </c>
      <c r="IR9">
        <v>-6.3592000000000004</v>
      </c>
      <c r="IS9">
        <v>16.0746</v>
      </c>
      <c r="IT9">
        <v>3.4756</v>
      </c>
      <c r="IU9">
        <v>14.778600000000001</v>
      </c>
      <c r="IV9">
        <v>-24.000399999999999</v>
      </c>
      <c r="IW9">
        <v>10.271800000000001</v>
      </c>
      <c r="IX9">
        <v>15.3797</v>
      </c>
      <c r="IY9">
        <v>24.673000000000002</v>
      </c>
      <c r="IZ9">
        <v>-28.757200000000001</v>
      </c>
      <c r="JA9">
        <v>95.281400000000005</v>
      </c>
      <c r="JB9">
        <v>-3.1762000000000001</v>
      </c>
      <c r="JC9">
        <v>-5.4638999999999998</v>
      </c>
      <c r="JD9">
        <v>24.726700000000001</v>
      </c>
      <c r="JE9">
        <v>-1.6781000000000001</v>
      </c>
      <c r="JF9">
        <v>-1.6781000000000001</v>
      </c>
      <c r="JG9">
        <v>6.8375000000000004</v>
      </c>
      <c r="JH9">
        <v>5.7286000000000001</v>
      </c>
      <c r="JI9">
        <v>28.239599999999999</v>
      </c>
      <c r="JJ9">
        <v>27.108799999999999</v>
      </c>
      <c r="JK9">
        <v>-98.195700000000002</v>
      </c>
      <c r="JL9">
        <v>0.84819999999999995</v>
      </c>
      <c r="JM9">
        <v>-201.2517</v>
      </c>
      <c r="JN9">
        <v>-44.596200000000003</v>
      </c>
      <c r="JO9">
        <v>-40.4846</v>
      </c>
      <c r="JP9">
        <v>3.8265000000000002</v>
      </c>
      <c r="JQ9">
        <v>-23.752099999999999</v>
      </c>
      <c r="JR9">
        <v>-1.9041999999999999</v>
      </c>
      <c r="JS9">
        <v>1.3538000000000001</v>
      </c>
      <c r="JT9">
        <v>-16.327000000000002</v>
      </c>
      <c r="JU9">
        <v>12.3969</v>
      </c>
      <c r="JV9">
        <v>-3.0470000000000002</v>
      </c>
      <c r="JX9">
        <v>-6.8102999999999998</v>
      </c>
      <c r="JY9">
        <v>12.0159</v>
      </c>
      <c r="KA9">
        <v>41.572699999999998</v>
      </c>
      <c r="KC9">
        <v>21.628699999999998</v>
      </c>
      <c r="KD9">
        <v>3.7641999999999998</v>
      </c>
      <c r="KE9">
        <v>11.765499999999999</v>
      </c>
      <c r="KF9">
        <v>7.4466000000000001</v>
      </c>
      <c r="KG9">
        <v>5.5027999999999997</v>
      </c>
      <c r="KH9">
        <v>-1.2214</v>
      </c>
      <c r="KI9">
        <v>1.8512999999999999</v>
      </c>
      <c r="KJ9">
        <v>-67.474800000000002</v>
      </c>
      <c r="KK9">
        <v>17.259599999999999</v>
      </c>
      <c r="KL9">
        <v>11.3612</v>
      </c>
      <c r="KM9">
        <v>-4.4955999999999996</v>
      </c>
      <c r="KN9">
        <v>16.528300000000002</v>
      </c>
      <c r="KO9">
        <v>18.111000000000001</v>
      </c>
      <c r="KP9">
        <v>31.777000000000001</v>
      </c>
      <c r="KQ9">
        <v>7.0854999999999997</v>
      </c>
      <c r="KR9">
        <v>-45.631399999999999</v>
      </c>
      <c r="KS9">
        <v>33.210099999999997</v>
      </c>
      <c r="KT9">
        <v>-1.4601</v>
      </c>
      <c r="KU9">
        <v>29.763100000000001</v>
      </c>
      <c r="KV9">
        <v>38.567399999999999</v>
      </c>
      <c r="KW9">
        <v>6.4062000000000001</v>
      </c>
      <c r="KX9">
        <v>5.5967000000000002</v>
      </c>
      <c r="KY9">
        <v>24.615500000000001</v>
      </c>
      <c r="KZ9">
        <v>4.9227999999999996</v>
      </c>
      <c r="LA9">
        <v>-16.654599999999999</v>
      </c>
      <c r="LC9">
        <v>-12.838799999999999</v>
      </c>
      <c r="LD9">
        <v>-0.19889999999999999</v>
      </c>
      <c r="LE9">
        <v>-358.19819999999999</v>
      </c>
      <c r="LF9">
        <v>13.4963</v>
      </c>
      <c r="LG9">
        <v>-1.9148000000000001</v>
      </c>
      <c r="LH9">
        <v>14.686999999999999</v>
      </c>
      <c r="LI9">
        <v>-5.2831000000000001</v>
      </c>
      <c r="LJ9">
        <v>6.0942999999999996</v>
      </c>
      <c r="LK9">
        <v>-10.3354</v>
      </c>
      <c r="LL9">
        <v>50.705599999999997</v>
      </c>
      <c r="LM9">
        <v>21.112500000000001</v>
      </c>
      <c r="LO9">
        <v>-0.55579999999999996</v>
      </c>
      <c r="LP9">
        <v>8.8801000000000005</v>
      </c>
      <c r="LQ9">
        <v>3.9643000000000002</v>
      </c>
      <c r="LR9">
        <v>8.7148000000000003</v>
      </c>
      <c r="LS9">
        <v>8.3406000000000002</v>
      </c>
      <c r="LT9">
        <v>-39.735599999999998</v>
      </c>
      <c r="LU9">
        <v>18.936699999999998</v>
      </c>
      <c r="LV9">
        <v>8.8489000000000004</v>
      </c>
      <c r="LW9">
        <v>1.7356</v>
      </c>
      <c r="LX9">
        <v>6.6934000000000005</v>
      </c>
      <c r="LY9">
        <v>19.769300000000001</v>
      </c>
      <c r="LZ9">
        <v>-48.134599999999999</v>
      </c>
      <c r="MA9">
        <v>13.621600000000001</v>
      </c>
      <c r="MB9">
        <v>1.8789</v>
      </c>
      <c r="MC9">
        <v>30.488299999999999</v>
      </c>
      <c r="MD9">
        <v>-14.684100000000001</v>
      </c>
      <c r="MF9">
        <v>-2.0354999999999999</v>
      </c>
      <c r="MG9">
        <v>7.0190999999999999</v>
      </c>
      <c r="MI9">
        <v>16.080400000000001</v>
      </c>
      <c r="MJ9">
        <v>44.701300000000003</v>
      </c>
      <c r="MK9">
        <v>7.9485999999999999</v>
      </c>
      <c r="ML9">
        <v>-6.4036999999999997</v>
      </c>
      <c r="MM9">
        <v>64.219099999999997</v>
      </c>
      <c r="MN9">
        <v>-494466.6667</v>
      </c>
      <c r="MP9">
        <v>2.0021</v>
      </c>
      <c r="MQ9">
        <v>-1.1444000000000001</v>
      </c>
      <c r="MR9">
        <v>19.495899999999999</v>
      </c>
      <c r="MS9">
        <v>49.997500000000002</v>
      </c>
      <c r="MT9">
        <v>5.1219999999999999</v>
      </c>
      <c r="MU9">
        <v>-5.9818999999999996</v>
      </c>
      <c r="MV9">
        <v>-2.7827000000000002</v>
      </c>
      <c r="MW9">
        <v>148.1352</v>
      </c>
      <c r="MX9">
        <v>-3.8247999999999998</v>
      </c>
      <c r="MY9">
        <v>-10.2468</v>
      </c>
      <c r="MZ9">
        <v>-79.407600000000002</v>
      </c>
      <c r="NA9">
        <v>1.0730999999999999</v>
      </c>
      <c r="NB9">
        <v>24.6447</v>
      </c>
      <c r="NC9">
        <v>14.6996</v>
      </c>
      <c r="ND9">
        <v>-2.2534999999999998</v>
      </c>
      <c r="NE9">
        <v>22.956499999999998</v>
      </c>
      <c r="NF9">
        <v>-1.7100000000000001E-2</v>
      </c>
      <c r="NG9">
        <v>12.869299999999999</v>
      </c>
      <c r="NH9">
        <v>21.911799999999999</v>
      </c>
      <c r="NI9">
        <v>23.817699999999999</v>
      </c>
      <c r="NJ9">
        <v>14.9941</v>
      </c>
      <c r="NK9">
        <v>-11.5106</v>
      </c>
    </row>
    <row r="10" spans="1:375" x14ac:dyDescent="0.25">
      <c r="A10" s="2"/>
      <c r="C10">
        <v>17.707699999999999</v>
      </c>
      <c r="D10">
        <v>23.262799999999999</v>
      </c>
      <c r="E10">
        <v>27.163599999999999</v>
      </c>
      <c r="F10">
        <v>20.822600000000001</v>
      </c>
      <c r="G10">
        <v>-14.859400000000001</v>
      </c>
      <c r="H10">
        <v>25.0259</v>
      </c>
      <c r="I10">
        <v>17.5489</v>
      </c>
      <c r="J10">
        <v>16.0504</v>
      </c>
      <c r="K10">
        <v>-3.6204999999999998</v>
      </c>
      <c r="L10">
        <v>6.6071</v>
      </c>
      <c r="M10">
        <v>32.860300000000002</v>
      </c>
      <c r="N10">
        <v>7.7694000000000001</v>
      </c>
      <c r="O10">
        <v>31.819600000000001</v>
      </c>
      <c r="P10">
        <v>-2.0171999999999999</v>
      </c>
      <c r="Q10">
        <v>-48.645000000000003</v>
      </c>
      <c r="R10">
        <v>-76.190299999999993</v>
      </c>
      <c r="S10">
        <v>34.282400000000003</v>
      </c>
      <c r="T10">
        <v>46.197400000000002</v>
      </c>
      <c r="U10">
        <v>-10.865500000000001</v>
      </c>
      <c r="V10">
        <v>24.0717</v>
      </c>
      <c r="W10">
        <v>8.7683999999999997</v>
      </c>
      <c r="X10">
        <v>-4.8076999999999996</v>
      </c>
      <c r="Z10">
        <v>12.376099999999999</v>
      </c>
      <c r="AA10">
        <v>13.681900000000001</v>
      </c>
      <c r="AB10">
        <v>-12651.6414</v>
      </c>
      <c r="AC10">
        <v>138.11760000000001</v>
      </c>
      <c r="AD10">
        <v>4.6751000000000005</v>
      </c>
      <c r="AE10">
        <v>-45.760399999999997</v>
      </c>
      <c r="AF10">
        <v>14.5259</v>
      </c>
      <c r="AG10">
        <v>-4.8769</v>
      </c>
      <c r="AH10">
        <v>-10.0383</v>
      </c>
      <c r="AI10">
        <v>-102.76600000000001</v>
      </c>
      <c r="AJ10">
        <v>-3.1214</v>
      </c>
      <c r="AK10">
        <v>34.765099999999997</v>
      </c>
      <c r="AL10">
        <v>18.373899999999999</v>
      </c>
      <c r="AM10">
        <v>8.0619999999999994</v>
      </c>
      <c r="AN10">
        <v>11.550800000000001</v>
      </c>
      <c r="AO10">
        <v>-4.9821</v>
      </c>
      <c r="AP10">
        <v>-1.6667000000000001</v>
      </c>
      <c r="AQ10">
        <v>10.5396</v>
      </c>
      <c r="AR10">
        <v>-30.687999999999999</v>
      </c>
      <c r="AS10">
        <v>-5.9965999999999999</v>
      </c>
      <c r="AT10">
        <v>5.7790999999999997</v>
      </c>
      <c r="AU10">
        <v>5.7496999999999998</v>
      </c>
      <c r="AV10">
        <v>18.299499999999998</v>
      </c>
      <c r="AW10">
        <v>12.9399</v>
      </c>
      <c r="AX10">
        <v>6.9454000000000002</v>
      </c>
      <c r="AY10">
        <v>-11.8927</v>
      </c>
      <c r="AZ10">
        <v>12.7751</v>
      </c>
      <c r="BA10">
        <v>9.5595999999999997</v>
      </c>
      <c r="BB10">
        <v>-26.697900000000001</v>
      </c>
      <c r="BC10">
        <v>19.7729</v>
      </c>
      <c r="BD10">
        <v>9.7687000000000008</v>
      </c>
      <c r="BE10">
        <v>-16.8904</v>
      </c>
      <c r="BF10">
        <v>-0.18260000000000001</v>
      </c>
      <c r="BG10">
        <v>21.365200000000002</v>
      </c>
      <c r="BH10">
        <v>15.925000000000001</v>
      </c>
      <c r="BI10">
        <v>10.01</v>
      </c>
      <c r="BJ10">
        <v>-13.2683</v>
      </c>
      <c r="BK10">
        <v>10.768000000000001</v>
      </c>
      <c r="BL10">
        <v>24.145600000000002</v>
      </c>
      <c r="BM10">
        <v>3.0703</v>
      </c>
      <c r="BN10">
        <v>62.332900000000002</v>
      </c>
      <c r="BO10">
        <v>22.9453</v>
      </c>
      <c r="BP10">
        <v>35.443800000000003</v>
      </c>
      <c r="BQ10">
        <v>-1.6013999999999999</v>
      </c>
      <c r="BR10">
        <v>6.3500000000000001E-2</v>
      </c>
      <c r="BS10">
        <v>-376</v>
      </c>
      <c r="BU10">
        <v>22.7498</v>
      </c>
      <c r="BV10">
        <v>7.1319999999999997</v>
      </c>
      <c r="BW10">
        <v>4.0488</v>
      </c>
      <c r="BX10">
        <v>41.972000000000001</v>
      </c>
      <c r="BY10">
        <v>3.9581</v>
      </c>
      <c r="BZ10">
        <v>6.4725000000000001</v>
      </c>
      <c r="CA10">
        <v>-10.4153</v>
      </c>
      <c r="CB10">
        <v>6.2516999999999996</v>
      </c>
      <c r="CC10">
        <v>35.739800000000002</v>
      </c>
      <c r="CD10">
        <v>-2.6263000000000001</v>
      </c>
      <c r="CE10">
        <v>-21.379100000000001</v>
      </c>
      <c r="CF10">
        <v>-21.379100000000001</v>
      </c>
      <c r="CG10">
        <v>-92.518900000000002</v>
      </c>
      <c r="CH10">
        <v>10.4269</v>
      </c>
      <c r="CI10">
        <v>-1.5836000000000001</v>
      </c>
      <c r="CJ10">
        <v>-76.738900000000001</v>
      </c>
      <c r="CK10">
        <v>9.9938000000000002</v>
      </c>
      <c r="CL10">
        <v>-7.7876000000000003</v>
      </c>
      <c r="CM10">
        <v>-50.299900000000001</v>
      </c>
      <c r="CN10">
        <v>-0.59809999999999997</v>
      </c>
      <c r="CO10">
        <v>9.2220999999999993</v>
      </c>
      <c r="CP10">
        <v>-5.1445999999999996</v>
      </c>
      <c r="CQ10">
        <v>-19.5426</v>
      </c>
      <c r="CR10">
        <v>14.8734</v>
      </c>
      <c r="CS10">
        <v>-6.4432999999999998</v>
      </c>
      <c r="CT10">
        <v>0.84860000000000002</v>
      </c>
      <c r="CU10">
        <v>31.807099999999998</v>
      </c>
      <c r="CV10">
        <v>-6.0575999999999999</v>
      </c>
      <c r="CW10">
        <v>-15.5214</v>
      </c>
      <c r="CX10">
        <v>8.6875999999999998</v>
      </c>
      <c r="CY10">
        <v>5.5564</v>
      </c>
      <c r="CZ10">
        <v>-0.55530000000000002</v>
      </c>
      <c r="DA10">
        <v>-1.9496</v>
      </c>
      <c r="DB10">
        <v>-21.3796</v>
      </c>
      <c r="DC10">
        <v>-3.3492000000000002</v>
      </c>
      <c r="DD10">
        <v>26.481000000000002</v>
      </c>
      <c r="DE10">
        <v>-7.4894999999999996</v>
      </c>
      <c r="DF10">
        <v>-2.8256000000000001</v>
      </c>
      <c r="DG10">
        <v>-10.039999999999999</v>
      </c>
      <c r="DH10">
        <v>-9.5343</v>
      </c>
      <c r="DI10">
        <v>8.8626000000000005</v>
      </c>
      <c r="DJ10">
        <v>17.2043</v>
      </c>
      <c r="DK10">
        <v>11.8751</v>
      </c>
      <c r="DL10">
        <v>-20.3657</v>
      </c>
      <c r="DO10">
        <v>-66.499300000000005</v>
      </c>
      <c r="DP10">
        <v>-6.5693000000000001</v>
      </c>
      <c r="DQ10">
        <v>-18.9876</v>
      </c>
      <c r="DR10">
        <v>12.5656</v>
      </c>
      <c r="DS10">
        <v>-7.3136999999999999</v>
      </c>
      <c r="DT10">
        <v>10.351100000000001</v>
      </c>
      <c r="DU10">
        <v>41.2806</v>
      </c>
      <c r="DV10">
        <v>145.72389999999999</v>
      </c>
      <c r="DW10">
        <v>-3.6215000000000002</v>
      </c>
      <c r="DX10">
        <v>21.037800000000001</v>
      </c>
      <c r="DY10">
        <v>26.886099999999999</v>
      </c>
      <c r="DZ10">
        <v>-6.9638999999999998</v>
      </c>
      <c r="EA10">
        <v>-15.5296</v>
      </c>
      <c r="EB10">
        <v>8.1982999999999997</v>
      </c>
      <c r="EC10">
        <v>-2.5162</v>
      </c>
      <c r="ED10">
        <v>-2.6623000000000001</v>
      </c>
      <c r="EE10">
        <v>14.2361</v>
      </c>
      <c r="EG10">
        <v>-23.55</v>
      </c>
      <c r="EH10">
        <v>26.930499999999999</v>
      </c>
      <c r="EI10">
        <v>-16.6633</v>
      </c>
      <c r="EJ10">
        <v>23.605699999999999</v>
      </c>
      <c r="EK10">
        <v>23.605699999999999</v>
      </c>
      <c r="EL10">
        <v>-0.94910000000000005</v>
      </c>
      <c r="EM10">
        <v>34.538699999999999</v>
      </c>
      <c r="EN10">
        <v>-21.982600000000001</v>
      </c>
      <c r="EO10">
        <v>-9.8522999999999996</v>
      </c>
      <c r="EP10">
        <v>10.4938</v>
      </c>
      <c r="EQ10">
        <v>-65.237399999999994</v>
      </c>
      <c r="ER10">
        <v>40.239600000000003</v>
      </c>
      <c r="ES10">
        <v>-2.8477000000000001</v>
      </c>
      <c r="ET10">
        <v>-8.8624000000000009</v>
      </c>
      <c r="EU10">
        <v>6.5891999999999999</v>
      </c>
      <c r="EV10">
        <v>136.26259999999999</v>
      </c>
      <c r="EW10">
        <v>-0.7268</v>
      </c>
      <c r="EX10">
        <v>33.758299999999998</v>
      </c>
      <c r="EY10">
        <v>13.133800000000001</v>
      </c>
      <c r="EZ10">
        <v>-8.5734999999999992</v>
      </c>
      <c r="FA10">
        <v>2.0403000000000002</v>
      </c>
      <c r="FB10">
        <v>-5.7633999999999999</v>
      </c>
      <c r="FC10">
        <v>16.7806</v>
      </c>
      <c r="FD10">
        <v>-6.2263000000000002</v>
      </c>
      <c r="FE10">
        <v>13.8645</v>
      </c>
      <c r="FF10">
        <v>-1.9068000000000001</v>
      </c>
      <c r="FG10">
        <v>-14.4512</v>
      </c>
      <c r="FH10">
        <v>3.7115999999999998</v>
      </c>
      <c r="FI10">
        <v>8.2513000000000005</v>
      </c>
      <c r="FJ10">
        <v>0.58540000000000003</v>
      </c>
      <c r="FK10">
        <v>67.766599999999997</v>
      </c>
      <c r="FL10">
        <v>-8.5793999999999997</v>
      </c>
      <c r="FM10">
        <v>-20.503799999999998</v>
      </c>
      <c r="FN10">
        <v>5.0296000000000003</v>
      </c>
      <c r="FO10">
        <v>33.546900000000001</v>
      </c>
      <c r="FP10">
        <v>8.4537999999999993</v>
      </c>
      <c r="FQ10">
        <v>3.6516000000000002</v>
      </c>
      <c r="FR10">
        <v>8.7439</v>
      </c>
      <c r="FS10">
        <v>0.23580000000000001</v>
      </c>
      <c r="FT10">
        <v>0.23580000000000001</v>
      </c>
      <c r="FU10">
        <v>15.391999999999999</v>
      </c>
      <c r="FV10">
        <v>9.3321000000000005</v>
      </c>
      <c r="FW10">
        <v>-3.8889</v>
      </c>
      <c r="FX10">
        <v>1.1589</v>
      </c>
      <c r="FY10">
        <v>1.1589</v>
      </c>
      <c r="FZ10">
        <v>13.3283</v>
      </c>
      <c r="GA10">
        <v>-56.615900000000003</v>
      </c>
      <c r="GB10">
        <v>3.9773000000000001</v>
      </c>
      <c r="GC10">
        <v>8.0114999999999998</v>
      </c>
      <c r="GD10">
        <v>-8.8539999999999992</v>
      </c>
      <c r="GE10">
        <v>1.6484000000000001</v>
      </c>
      <c r="GF10">
        <v>-5.5551000000000004</v>
      </c>
      <c r="GG10">
        <v>-4.9105999999999996</v>
      </c>
      <c r="GH10">
        <v>39.055799999999998</v>
      </c>
      <c r="GJ10">
        <v>-155.6206</v>
      </c>
      <c r="GK10">
        <v>-5.4592999999999998</v>
      </c>
      <c r="GL10">
        <v>13.976599999999999</v>
      </c>
      <c r="GM10">
        <v>10.5779</v>
      </c>
      <c r="GN10">
        <v>-111.5115</v>
      </c>
      <c r="GO10">
        <v>9.9468999999999994</v>
      </c>
      <c r="GP10">
        <v>7.6937999999999995</v>
      </c>
      <c r="GQ10">
        <v>-777.41819999999996</v>
      </c>
      <c r="GR10">
        <v>-12.7058</v>
      </c>
      <c r="GS10">
        <v>20.188199999999998</v>
      </c>
      <c r="GT10">
        <v>-4.9088000000000003</v>
      </c>
      <c r="GU10">
        <v>-39.430500000000002</v>
      </c>
      <c r="GV10">
        <v>-16.5291</v>
      </c>
      <c r="GW10">
        <v>25.913699999999999</v>
      </c>
      <c r="GX10">
        <v>16.813800000000001</v>
      </c>
      <c r="GY10">
        <v>9.7184000000000008</v>
      </c>
      <c r="HA10">
        <v>-7.9000000000000001E-2</v>
      </c>
      <c r="HB10">
        <v>-24.729199999999999</v>
      </c>
      <c r="HC10">
        <v>3.4068000000000001</v>
      </c>
      <c r="HD10">
        <v>13.033899999999999</v>
      </c>
      <c r="HE10">
        <v>3.5577000000000001</v>
      </c>
      <c r="HF10">
        <v>10.3377</v>
      </c>
      <c r="HG10">
        <v>26.303100000000001</v>
      </c>
      <c r="HH10">
        <v>-4.4755000000000003</v>
      </c>
      <c r="HI10">
        <v>9.7372999999999994</v>
      </c>
      <c r="HJ10">
        <v>20.6524</v>
      </c>
      <c r="HK10">
        <v>-12.0261</v>
      </c>
      <c r="HL10">
        <v>12.033300000000001</v>
      </c>
      <c r="HM10">
        <v>-13.882999999999999</v>
      </c>
      <c r="HO10">
        <v>6.3513000000000002</v>
      </c>
      <c r="HP10">
        <v>15.0884</v>
      </c>
      <c r="HQ10">
        <v>-377.82769999999999</v>
      </c>
      <c r="HR10">
        <v>4.0586000000000002</v>
      </c>
      <c r="HS10">
        <v>21.119499999999999</v>
      </c>
      <c r="HT10">
        <v>0.48449999999999999</v>
      </c>
      <c r="HU10">
        <v>-9.1783999999999999</v>
      </c>
      <c r="HV10">
        <v>-830.74030000000005</v>
      </c>
      <c r="HW10">
        <v>22.837199999999999</v>
      </c>
      <c r="HX10">
        <v>-1.4590000000000001</v>
      </c>
      <c r="HY10">
        <v>25.284199999999998</v>
      </c>
      <c r="HZ10">
        <v>-23.0123</v>
      </c>
      <c r="IA10">
        <v>17.4284</v>
      </c>
      <c r="IB10">
        <v>58.583799999999997</v>
      </c>
      <c r="IC10">
        <v>11.5197</v>
      </c>
      <c r="ID10">
        <v>-26.123000000000001</v>
      </c>
      <c r="IE10">
        <v>0.95509999999999995</v>
      </c>
      <c r="IF10">
        <v>1.0003</v>
      </c>
      <c r="IG10">
        <v>7.0045000000000002</v>
      </c>
      <c r="IH10">
        <v>-13.800800000000001</v>
      </c>
      <c r="II10">
        <v>-25.648499999999999</v>
      </c>
      <c r="IJ10">
        <v>-38.089700000000001</v>
      </c>
      <c r="IK10">
        <v>-19.2136</v>
      </c>
      <c r="IL10">
        <v>-910.67589999999996</v>
      </c>
      <c r="IN10">
        <v>12.189500000000001</v>
      </c>
      <c r="IO10">
        <v>-3.5710999999999999</v>
      </c>
      <c r="IP10">
        <v>30.699400000000001</v>
      </c>
      <c r="IQ10">
        <v>55.787700000000001</v>
      </c>
      <c r="IR10">
        <v>-61.9024</v>
      </c>
      <c r="IS10">
        <v>-3.2743000000000002</v>
      </c>
      <c r="IT10">
        <v>0.63229999999999997</v>
      </c>
      <c r="IU10">
        <v>0.88300000000000001</v>
      </c>
      <c r="IV10">
        <v>-31.483499999999999</v>
      </c>
      <c r="IW10">
        <v>4.8334000000000001</v>
      </c>
      <c r="IX10">
        <v>7.6669</v>
      </c>
      <c r="IY10">
        <v>22.873799999999999</v>
      </c>
      <c r="IZ10">
        <v>-41.309699999999999</v>
      </c>
      <c r="JA10">
        <v>40.366500000000002</v>
      </c>
      <c r="JB10">
        <v>14.8742</v>
      </c>
      <c r="JC10">
        <v>0.67290000000000005</v>
      </c>
      <c r="JD10">
        <v>24.769300000000001</v>
      </c>
      <c r="JE10">
        <v>17.9938</v>
      </c>
      <c r="JF10">
        <v>17.9938</v>
      </c>
      <c r="JG10">
        <v>12.3721</v>
      </c>
      <c r="JH10">
        <v>-16.594200000000001</v>
      </c>
      <c r="JI10">
        <v>31.4664</v>
      </c>
      <c r="JJ10">
        <v>18.3171</v>
      </c>
      <c r="JK10">
        <v>-37.127400000000002</v>
      </c>
      <c r="JL10">
        <v>25.756499999999999</v>
      </c>
      <c r="JM10">
        <v>-304.1182</v>
      </c>
      <c r="JN10">
        <v>-95.823700000000002</v>
      </c>
      <c r="JO10">
        <v>-6.1807999999999996</v>
      </c>
      <c r="JP10">
        <v>-1.147</v>
      </c>
      <c r="JQ10">
        <v>17.361599999999999</v>
      </c>
      <c r="JR10">
        <v>-0.58209999999999995</v>
      </c>
      <c r="JS10">
        <v>0.21959999999999999</v>
      </c>
      <c r="JT10">
        <v>-13.957699999999999</v>
      </c>
      <c r="JU10">
        <v>10.655100000000001</v>
      </c>
      <c r="JV10">
        <v>11.452400000000001</v>
      </c>
      <c r="JX10">
        <v>-3.6978</v>
      </c>
      <c r="JY10">
        <v>15.4047</v>
      </c>
      <c r="KA10">
        <v>-86.168300000000002</v>
      </c>
      <c r="KC10">
        <v>31.721499999999999</v>
      </c>
      <c r="KD10">
        <v>3.4005000000000001</v>
      </c>
      <c r="KE10">
        <v>-5.2157999999999998</v>
      </c>
      <c r="KF10">
        <v>12.4069</v>
      </c>
      <c r="KG10">
        <v>-0.44040000000000001</v>
      </c>
      <c r="KH10">
        <v>7.399</v>
      </c>
      <c r="KI10">
        <v>7.3019999999999996</v>
      </c>
      <c r="KJ10">
        <v>56.072800000000001</v>
      </c>
      <c r="KK10">
        <v>3.9407000000000001</v>
      </c>
      <c r="KL10">
        <v>0.55579999999999996</v>
      </c>
      <c r="KM10">
        <v>4.5015999999999998</v>
      </c>
      <c r="KN10">
        <v>5.3347999999999995</v>
      </c>
      <c r="KO10">
        <v>24.013200000000001</v>
      </c>
      <c r="KP10">
        <v>26.928699999999999</v>
      </c>
      <c r="KQ10">
        <v>24.610299999999999</v>
      </c>
      <c r="KR10">
        <v>-34.270000000000003</v>
      </c>
      <c r="KS10">
        <v>30.870200000000001</v>
      </c>
      <c r="KT10">
        <v>-7.5427999999999997</v>
      </c>
      <c r="KU10">
        <v>8.3792000000000009</v>
      </c>
      <c r="KV10">
        <v>0.5272</v>
      </c>
      <c r="KW10">
        <v>32.4925</v>
      </c>
      <c r="KX10">
        <v>22.987500000000001</v>
      </c>
      <c r="KY10">
        <v>10.737299999999999</v>
      </c>
      <c r="KZ10">
        <v>-17.795000000000002</v>
      </c>
      <c r="LA10">
        <v>-43.066899999999997</v>
      </c>
      <c r="LC10">
        <v>24.364599999999999</v>
      </c>
      <c r="LD10">
        <v>2.3054999999999999</v>
      </c>
      <c r="LE10">
        <v>-255.67009999999999</v>
      </c>
      <c r="LF10">
        <v>21.354299999999999</v>
      </c>
      <c r="LG10">
        <v>-8.5907</v>
      </c>
      <c r="LH10">
        <v>29.805499999999999</v>
      </c>
      <c r="LI10">
        <v>-4.4264000000000001</v>
      </c>
      <c r="LJ10">
        <v>9.5625999999999998</v>
      </c>
      <c r="LK10">
        <v>5.4550999999999998</v>
      </c>
      <c r="LL10">
        <v>23.692</v>
      </c>
      <c r="LM10">
        <v>8.2948000000000004</v>
      </c>
      <c r="LO10">
        <v>-16.872900000000001</v>
      </c>
      <c r="LP10">
        <v>12.414199999999999</v>
      </c>
      <c r="LQ10">
        <v>2.0573999999999999</v>
      </c>
      <c r="LR10">
        <v>18.3018</v>
      </c>
      <c r="LS10">
        <v>0.82840000000000003</v>
      </c>
      <c r="LT10">
        <v>-134.70509999999999</v>
      </c>
      <c r="LU10">
        <v>9.5667000000000009</v>
      </c>
      <c r="LV10">
        <v>-2.5247000000000002</v>
      </c>
      <c r="LW10">
        <v>2.9342000000000001</v>
      </c>
      <c r="LX10">
        <v>12.130699999999999</v>
      </c>
      <c r="LY10">
        <v>8.8153000000000006</v>
      </c>
      <c r="LZ10">
        <v>-99.904600000000002</v>
      </c>
      <c r="MA10">
        <v>-0.88190000000000002</v>
      </c>
      <c r="MB10">
        <v>21.218599999999999</v>
      </c>
      <c r="MC10">
        <v>14.9627</v>
      </c>
      <c r="MD10">
        <v>-1.5992999999999999</v>
      </c>
      <c r="MF10">
        <v>-4.7736000000000001</v>
      </c>
      <c r="MG10">
        <v>-0.40010000000000001</v>
      </c>
      <c r="MI10">
        <v>-4.2194000000000003</v>
      </c>
      <c r="MJ10">
        <v>41.149700000000003</v>
      </c>
      <c r="MK10">
        <v>15.948</v>
      </c>
      <c r="ML10">
        <v>-5.7843999999999998</v>
      </c>
      <c r="MM10">
        <v>0.43909999999999999</v>
      </c>
      <c r="MN10">
        <v>-510600</v>
      </c>
      <c r="MP10">
        <v>0.35909999999999997</v>
      </c>
      <c r="MQ10">
        <v>14.3523</v>
      </c>
      <c r="MR10">
        <v>11.5565</v>
      </c>
      <c r="MS10">
        <v>52.814100000000003</v>
      </c>
      <c r="MT10">
        <v>40.4619</v>
      </c>
      <c r="MU10">
        <v>-4.3585000000000003</v>
      </c>
      <c r="MV10">
        <v>3.2534999999999998</v>
      </c>
      <c r="MW10">
        <v>-126.98090000000001</v>
      </c>
      <c r="MX10">
        <v>-5.5553999999999997</v>
      </c>
      <c r="MY10">
        <v>0.24640000000000001</v>
      </c>
      <c r="MZ10">
        <v>-25.643599999999999</v>
      </c>
      <c r="NA10">
        <v>0.2107</v>
      </c>
      <c r="NB10">
        <v>5.6574999999999998</v>
      </c>
      <c r="NC10">
        <v>14.319900000000001</v>
      </c>
      <c r="ND10">
        <v>-27.427499999999998</v>
      </c>
      <c r="NE10">
        <v>31.463899999999999</v>
      </c>
      <c r="NF10">
        <v>-0.51849999999999996</v>
      </c>
      <c r="NG10">
        <v>8.3263999999999996</v>
      </c>
      <c r="NH10">
        <v>13.0748</v>
      </c>
      <c r="NI10">
        <v>9.3745999999999992</v>
      </c>
      <c r="NJ10">
        <v>7.0384000000000002</v>
      </c>
      <c r="NK10">
        <v>8.1646000000000001</v>
      </c>
    </row>
    <row r="11" spans="1:375" x14ac:dyDescent="0.25">
      <c r="A11" s="2"/>
      <c r="C11">
        <v>0.20480000000000001</v>
      </c>
      <c r="D11">
        <v>53.676499999999997</v>
      </c>
      <c r="E11">
        <v>9.0623000000000005</v>
      </c>
      <c r="F11">
        <v>10.356199999999999</v>
      </c>
      <c r="G11">
        <v>-21.547899999999998</v>
      </c>
      <c r="H11">
        <v>25.979600000000001</v>
      </c>
      <c r="I11">
        <v>34.625100000000003</v>
      </c>
      <c r="J11">
        <v>10.4399</v>
      </c>
      <c r="K11">
        <v>26.852499999999999</v>
      </c>
      <c r="L11">
        <v>9.7446999999999999</v>
      </c>
      <c r="M11">
        <v>27.195499999999999</v>
      </c>
      <c r="N11">
        <v>2.9539</v>
      </c>
      <c r="O11">
        <v>20.133500000000002</v>
      </c>
      <c r="P11">
        <v>-9.7799999999999998E-2</v>
      </c>
      <c r="Q11">
        <v>-49.941200000000002</v>
      </c>
      <c r="R11">
        <v>-38.988100000000003</v>
      </c>
      <c r="S11">
        <v>22.454999999999998</v>
      </c>
      <c r="T11">
        <v>28.762699999999999</v>
      </c>
      <c r="U11">
        <v>10.5962</v>
      </c>
      <c r="V11">
        <v>38.723599999999998</v>
      </c>
      <c r="W11">
        <v>-2.0979000000000001</v>
      </c>
      <c r="X11">
        <v>-6.8649000000000004</v>
      </c>
      <c r="Z11">
        <v>1.3971</v>
      </c>
      <c r="AA11">
        <v>25.893699999999999</v>
      </c>
      <c r="AB11">
        <v>-1095.8921</v>
      </c>
      <c r="AC11">
        <v>66.7102</v>
      </c>
      <c r="AD11">
        <v>26.9895</v>
      </c>
      <c r="AE11">
        <v>3.1499000000000001</v>
      </c>
      <c r="AF11">
        <v>4.4884000000000004</v>
      </c>
      <c r="AG11">
        <v>20.918199999999999</v>
      </c>
      <c r="AH11">
        <v>15.042999999999999</v>
      </c>
      <c r="AI11">
        <v>-144.529</v>
      </c>
      <c r="AJ11">
        <v>7.6218000000000004</v>
      </c>
      <c r="AK11">
        <v>23.710699999999999</v>
      </c>
      <c r="AL11">
        <v>14.691800000000001</v>
      </c>
      <c r="AM11">
        <v>-9.1303999999999998</v>
      </c>
      <c r="AN11">
        <v>-25.010300000000001</v>
      </c>
      <c r="AO11">
        <v>1.6156999999999999</v>
      </c>
      <c r="AP11">
        <v>-2.0657999999999999</v>
      </c>
      <c r="AQ11">
        <v>10.7019</v>
      </c>
      <c r="AR11">
        <v>-20.888999999999999</v>
      </c>
      <c r="AS11">
        <v>22.208200000000001</v>
      </c>
      <c r="AT11">
        <v>5.9911000000000003</v>
      </c>
      <c r="AU11">
        <v>19.901499999999999</v>
      </c>
      <c r="AV11">
        <v>9.1218000000000004</v>
      </c>
      <c r="AW11">
        <v>9.5804000000000009</v>
      </c>
      <c r="AX11">
        <v>5.2317</v>
      </c>
      <c r="AY11">
        <v>10.272</v>
      </c>
      <c r="AZ11">
        <v>17.306699999999999</v>
      </c>
      <c r="BA11">
        <v>23.019500000000001</v>
      </c>
      <c r="BB11">
        <v>2.4546000000000001</v>
      </c>
      <c r="BC11">
        <v>6.9648000000000003</v>
      </c>
      <c r="BD11">
        <v>4.5610999999999997</v>
      </c>
      <c r="BE11">
        <v>-5.8629999999999995</v>
      </c>
      <c r="BF11">
        <v>48.643900000000002</v>
      </c>
      <c r="BG11">
        <v>2.9849999999999999</v>
      </c>
      <c r="BH11">
        <v>19.411100000000001</v>
      </c>
      <c r="BI11">
        <v>10.989599999999999</v>
      </c>
      <c r="BJ11">
        <v>25.6965</v>
      </c>
      <c r="BK11">
        <v>8.9093</v>
      </c>
      <c r="BL11">
        <v>17.890499999999999</v>
      </c>
      <c r="BM11">
        <v>43.178800000000003</v>
      </c>
      <c r="BN11">
        <v>19.230799999999999</v>
      </c>
      <c r="BO11">
        <v>25.31</v>
      </c>
      <c r="BP11">
        <v>25.818100000000001</v>
      </c>
      <c r="BQ11">
        <v>26.643799999999999</v>
      </c>
      <c r="BR11">
        <v>12.119400000000001</v>
      </c>
      <c r="BS11">
        <v>-4576</v>
      </c>
      <c r="BU11">
        <v>19.670400000000001</v>
      </c>
      <c r="BV11">
        <v>25.488399999999999</v>
      </c>
      <c r="BW11">
        <v>-7.0850999999999997</v>
      </c>
      <c r="BX11">
        <v>10.6187</v>
      </c>
      <c r="BY11">
        <v>-2.5182000000000002</v>
      </c>
      <c r="BZ11">
        <v>4.1116000000000001</v>
      </c>
      <c r="CA11">
        <v>4.4789000000000003</v>
      </c>
      <c r="CB11">
        <v>7.2808000000000002</v>
      </c>
      <c r="CC11">
        <v>29.1755</v>
      </c>
      <c r="CD11">
        <v>33.799999999999997</v>
      </c>
      <c r="CE11">
        <v>-2.7351999999999999</v>
      </c>
      <c r="CF11">
        <v>-2.7351999999999999</v>
      </c>
      <c r="CG11">
        <v>33.825299999999999</v>
      </c>
      <c r="CH11">
        <v>5.9610000000000003</v>
      </c>
      <c r="CI11">
        <v>3.8855</v>
      </c>
      <c r="CJ11">
        <v>-72.475800000000007</v>
      </c>
      <c r="CK11">
        <v>3.1751</v>
      </c>
      <c r="CL11">
        <v>-10.7714</v>
      </c>
      <c r="CM11">
        <v>-66.217200000000005</v>
      </c>
      <c r="CN11">
        <v>5.2656000000000001</v>
      </c>
      <c r="CO11">
        <v>6.9732000000000003</v>
      </c>
      <c r="CP11">
        <v>-7.8574999999999999</v>
      </c>
      <c r="CQ11">
        <v>6.9993999999999996</v>
      </c>
      <c r="CR11">
        <v>1.3928</v>
      </c>
      <c r="CS11">
        <v>18.7531</v>
      </c>
      <c r="CT11">
        <v>1.8323</v>
      </c>
      <c r="CU11">
        <v>18.853300000000001</v>
      </c>
      <c r="CV11">
        <v>6.2127999999999997</v>
      </c>
      <c r="CW11">
        <v>56.607799999999997</v>
      </c>
      <c r="CX11">
        <v>7.9185999999999996</v>
      </c>
      <c r="CY11">
        <v>-18.822299999999998</v>
      </c>
      <c r="CZ11">
        <v>-2.2923</v>
      </c>
      <c r="DA11">
        <v>23.5792</v>
      </c>
      <c r="DB11">
        <v>23.377400000000002</v>
      </c>
      <c r="DC11">
        <v>-16.4587</v>
      </c>
      <c r="DD11">
        <v>32.941499999999998</v>
      </c>
      <c r="DE11">
        <v>-9.0722000000000005</v>
      </c>
      <c r="DF11">
        <v>9.3948999999999998</v>
      </c>
      <c r="DG11">
        <v>16.030200000000001</v>
      </c>
      <c r="DH11">
        <v>58.675400000000003</v>
      </c>
      <c r="DI11">
        <v>2.9255</v>
      </c>
      <c r="DJ11">
        <v>36.659399999999998</v>
      </c>
      <c r="DK11">
        <v>15.4596</v>
      </c>
      <c r="DL11">
        <v>-13.282399999999999</v>
      </c>
      <c r="DO11">
        <v>-20.892499999999998</v>
      </c>
      <c r="DP11">
        <v>33.187600000000003</v>
      </c>
      <c r="DQ11">
        <v>9.8892000000000007</v>
      </c>
      <c r="DR11">
        <v>11.0025</v>
      </c>
      <c r="DS11">
        <v>28.212399999999999</v>
      </c>
      <c r="DT11">
        <v>6.1319999999999997</v>
      </c>
      <c r="DU11">
        <v>27.421700000000001</v>
      </c>
      <c r="DV11">
        <v>-46.820500000000003</v>
      </c>
      <c r="DW11">
        <v>-0.58109999999999995</v>
      </c>
      <c r="DX11">
        <v>37.492899999999999</v>
      </c>
      <c r="DY11">
        <v>30.473199999999999</v>
      </c>
      <c r="DZ11">
        <v>14.817</v>
      </c>
      <c r="EA11">
        <v>17.534500000000001</v>
      </c>
      <c r="EB11">
        <v>-7.3800000000000004E-2</v>
      </c>
      <c r="EC11">
        <v>20.496200000000002</v>
      </c>
      <c r="ED11">
        <v>26.748000000000001</v>
      </c>
      <c r="EE11">
        <v>20.6114</v>
      </c>
      <c r="EG11">
        <v>-26.310500000000001</v>
      </c>
      <c r="EH11">
        <v>32.080199999999998</v>
      </c>
      <c r="EI11">
        <v>-6.0590000000000002</v>
      </c>
      <c r="EJ11">
        <v>18.763000000000002</v>
      </c>
      <c r="EK11">
        <v>18.763000000000002</v>
      </c>
      <c r="EL11">
        <v>4.0236000000000001</v>
      </c>
      <c r="EM11">
        <v>26.298999999999999</v>
      </c>
      <c r="EN11">
        <v>8.8681999999999999</v>
      </c>
      <c r="EO11">
        <v>15.2423</v>
      </c>
      <c r="EP11">
        <v>20.7666</v>
      </c>
      <c r="EQ11">
        <v>50.060299999999998</v>
      </c>
      <c r="ER11">
        <v>30.930599999999998</v>
      </c>
      <c r="ES11">
        <v>1.8472</v>
      </c>
      <c r="ET11">
        <v>-33.2605</v>
      </c>
      <c r="EU11">
        <v>2.5228999999999999</v>
      </c>
      <c r="EV11">
        <v>-69.582400000000007</v>
      </c>
      <c r="EW11">
        <v>5.1932999999999998</v>
      </c>
      <c r="EX11">
        <v>23.889299999999999</v>
      </c>
      <c r="EY11">
        <v>18.431899999999999</v>
      </c>
      <c r="EZ11">
        <v>-26.070499999999999</v>
      </c>
      <c r="FA11">
        <v>5.7115999999999998</v>
      </c>
      <c r="FB11">
        <v>-0.8639</v>
      </c>
      <c r="FC11">
        <v>26.133400000000002</v>
      </c>
      <c r="FD11">
        <v>0.48480000000000001</v>
      </c>
      <c r="FE11">
        <v>-12.062099999999999</v>
      </c>
      <c r="FF11">
        <v>0.75560000000000005</v>
      </c>
      <c r="FG11">
        <v>-13.5768</v>
      </c>
      <c r="FH11">
        <v>11.4278</v>
      </c>
      <c r="FI11">
        <v>11.8538</v>
      </c>
      <c r="FJ11">
        <v>-36.675600000000003</v>
      </c>
      <c r="FK11">
        <v>23.8688</v>
      </c>
      <c r="FL11">
        <v>-1.5746</v>
      </c>
      <c r="FM11">
        <v>29.1678</v>
      </c>
      <c r="FN11">
        <v>9.2506000000000004</v>
      </c>
      <c r="FO11">
        <v>44.3337</v>
      </c>
      <c r="FP11">
        <v>1.8500999999999999</v>
      </c>
      <c r="FQ11">
        <v>10.223599999999999</v>
      </c>
      <c r="FR11">
        <v>-8.8178000000000001</v>
      </c>
      <c r="FS11">
        <v>2.3702000000000001</v>
      </c>
      <c r="FT11">
        <v>2.3702000000000001</v>
      </c>
      <c r="FU11">
        <v>11.141299999999999</v>
      </c>
      <c r="FV11">
        <v>5.2004999999999999</v>
      </c>
      <c r="FW11">
        <v>9.9429999999999996</v>
      </c>
      <c r="FX11">
        <v>4.2045000000000003</v>
      </c>
      <c r="FY11">
        <v>4.2045000000000003</v>
      </c>
      <c r="FZ11">
        <v>-1.9942</v>
      </c>
      <c r="GA11">
        <v>10.787599999999999</v>
      </c>
      <c r="GB11">
        <v>11.0816</v>
      </c>
      <c r="GC11">
        <v>17.9236</v>
      </c>
      <c r="GD11">
        <v>-15.507300000000001</v>
      </c>
      <c r="GE11">
        <v>3.4125000000000001</v>
      </c>
      <c r="GF11">
        <v>-13.266299999999999</v>
      </c>
      <c r="GG11">
        <v>10.3316</v>
      </c>
      <c r="GH11">
        <v>31.1877</v>
      </c>
      <c r="GJ11">
        <v>-48.413600000000002</v>
      </c>
      <c r="GK11">
        <v>14.2225</v>
      </c>
      <c r="GL11">
        <v>0.95860000000000001</v>
      </c>
      <c r="GM11">
        <v>13.7066</v>
      </c>
      <c r="GN11">
        <v>-38.839799999999997</v>
      </c>
      <c r="GO11">
        <v>-3.0804</v>
      </c>
      <c r="GP11">
        <v>9.9474999999999998</v>
      </c>
      <c r="GQ11">
        <v>-2026.0952</v>
      </c>
      <c r="GR11">
        <v>37.350900000000003</v>
      </c>
      <c r="GS11">
        <v>21.316299999999998</v>
      </c>
      <c r="GT11">
        <v>-5.1748000000000003</v>
      </c>
      <c r="GV11">
        <v>-43.437800000000003</v>
      </c>
      <c r="GW11">
        <v>31.883900000000001</v>
      </c>
      <c r="GX11">
        <v>6.5237999999999996</v>
      </c>
      <c r="GY11">
        <v>21.828099999999999</v>
      </c>
      <c r="HA11">
        <v>-8.9987999999999992</v>
      </c>
      <c r="HB11">
        <v>12.909599999999999</v>
      </c>
      <c r="HC11">
        <v>23.203900000000001</v>
      </c>
      <c r="HD11">
        <v>-9.2550000000000008</v>
      </c>
      <c r="HE11">
        <v>5.5227000000000004</v>
      </c>
      <c r="HF11">
        <v>5.1704999999999997</v>
      </c>
      <c r="HG11">
        <v>31.089500000000001</v>
      </c>
      <c r="HH11">
        <v>-10.796099999999999</v>
      </c>
      <c r="HI11">
        <v>7.9055999999999997</v>
      </c>
      <c r="HJ11">
        <v>42.637500000000003</v>
      </c>
      <c r="HK11">
        <v>3.8209</v>
      </c>
      <c r="HL11">
        <v>-4.2427999999999999</v>
      </c>
      <c r="HM11">
        <v>14.5303</v>
      </c>
      <c r="HO11">
        <v>18.952999999999999</v>
      </c>
      <c r="HP11">
        <v>34.698</v>
      </c>
      <c r="HQ11">
        <v>-314.29469999999998</v>
      </c>
      <c r="HR11">
        <v>-18.403199999999998</v>
      </c>
      <c r="HS11">
        <v>4.3307000000000002</v>
      </c>
      <c r="HT11">
        <v>1.8860000000000001</v>
      </c>
      <c r="HU11">
        <v>-1.5805</v>
      </c>
      <c r="HW11">
        <v>15.606400000000001</v>
      </c>
      <c r="HX11">
        <v>-22.790500000000002</v>
      </c>
      <c r="HY11">
        <v>7.6937999999999995</v>
      </c>
      <c r="HZ11">
        <v>37.6783</v>
      </c>
      <c r="IA11">
        <v>23.3293</v>
      </c>
      <c r="IB11">
        <v>55.466000000000001</v>
      </c>
      <c r="IC11">
        <v>36.430599999999998</v>
      </c>
      <c r="ID11">
        <v>-46.69</v>
      </c>
      <c r="IE11">
        <v>7.1498999999999997</v>
      </c>
      <c r="IF11">
        <v>20.252300000000002</v>
      </c>
      <c r="IG11">
        <v>11.599500000000001</v>
      </c>
      <c r="IH11">
        <v>-17.757899999999999</v>
      </c>
      <c r="II11">
        <v>-27.732399999999998</v>
      </c>
      <c r="IJ11">
        <v>9.2899999999999991</v>
      </c>
      <c r="IK11">
        <v>13.5503</v>
      </c>
      <c r="IL11">
        <v>-2816.748</v>
      </c>
      <c r="IN11">
        <v>-5.0091000000000001</v>
      </c>
      <c r="IO11">
        <v>41.335299999999997</v>
      </c>
      <c r="IP11">
        <v>-104.878</v>
      </c>
      <c r="IQ11">
        <v>8.8716000000000008</v>
      </c>
      <c r="IR11">
        <v>-20.287600000000001</v>
      </c>
      <c r="IS11">
        <v>21.448799999999999</v>
      </c>
      <c r="IT11">
        <v>10.436</v>
      </c>
      <c r="IU11">
        <v>3.1310000000000002</v>
      </c>
      <c r="IV11">
        <v>-11.3109</v>
      </c>
      <c r="IW11">
        <v>-3.2677</v>
      </c>
      <c r="IX11">
        <v>20.585999999999999</v>
      </c>
      <c r="IY11">
        <v>22.702999999999999</v>
      </c>
      <c r="IZ11">
        <v>-10.972300000000001</v>
      </c>
      <c r="JA11">
        <v>48.7851</v>
      </c>
      <c r="JB11">
        <v>-30.999700000000001</v>
      </c>
      <c r="JC11">
        <v>9.2637999999999998</v>
      </c>
      <c r="JD11">
        <v>1.9525000000000001</v>
      </c>
      <c r="JE11">
        <v>7.2645</v>
      </c>
      <c r="JF11">
        <v>7.2645</v>
      </c>
      <c r="JG11">
        <v>-0.30909999999999999</v>
      </c>
      <c r="JH11">
        <v>19.2837</v>
      </c>
      <c r="JI11">
        <v>29.411799999999999</v>
      </c>
      <c r="JJ11">
        <v>11.272399999999999</v>
      </c>
      <c r="JK11">
        <v>-51.892699999999998</v>
      </c>
      <c r="JL11">
        <v>33.252200000000002</v>
      </c>
      <c r="JN11">
        <v>-80.038899999999998</v>
      </c>
      <c r="JO11">
        <v>-2.8193999999999999</v>
      </c>
      <c r="JP11">
        <v>1.4214</v>
      </c>
      <c r="JQ11">
        <v>-6.5438999999999998</v>
      </c>
      <c r="JR11">
        <v>-11.196999999999999</v>
      </c>
      <c r="JS11">
        <v>6.2634999999999996</v>
      </c>
      <c r="JT11">
        <v>-4.8391000000000002</v>
      </c>
      <c r="JU11">
        <v>11.579000000000001</v>
      </c>
      <c r="JV11">
        <v>-9.2567000000000004</v>
      </c>
      <c r="JX11">
        <v>10.914999999999999</v>
      </c>
      <c r="JY11">
        <v>20.691099999999999</v>
      </c>
      <c r="KA11">
        <v>-0.82620000000000005</v>
      </c>
      <c r="KC11">
        <v>13.6416</v>
      </c>
      <c r="KD11">
        <v>4.6619000000000002</v>
      </c>
      <c r="KE11">
        <v>19.526499999999999</v>
      </c>
      <c r="KF11">
        <v>-1.8169</v>
      </c>
      <c r="KG11">
        <v>12.876799999999999</v>
      </c>
      <c r="KH11">
        <v>32.8309</v>
      </c>
      <c r="KI11">
        <v>41.467199999999998</v>
      </c>
      <c r="KJ11">
        <v>-46.441299999999998</v>
      </c>
      <c r="KK11">
        <v>19.9452</v>
      </c>
      <c r="KL11">
        <v>-40.1706</v>
      </c>
      <c r="KM11">
        <v>-7.9025999999999996</v>
      </c>
      <c r="KN11">
        <v>16.817499999999999</v>
      </c>
      <c r="KO11">
        <v>17.616499999999998</v>
      </c>
      <c r="KP11">
        <v>-11.494</v>
      </c>
      <c r="KQ11">
        <v>26.724900000000002</v>
      </c>
      <c r="KR11">
        <v>42.952100000000002</v>
      </c>
      <c r="KS11">
        <v>32.436799999999998</v>
      </c>
      <c r="KT11">
        <v>-0.28999999999999998</v>
      </c>
      <c r="KU11">
        <v>-18.599599999999999</v>
      </c>
      <c r="KV11">
        <v>4.5572999999999997</v>
      </c>
      <c r="KW11">
        <v>32.8386</v>
      </c>
      <c r="KX11">
        <v>-20.347799999999999</v>
      </c>
      <c r="KY11">
        <v>38.0822</v>
      </c>
      <c r="KZ11">
        <v>-7.5071000000000003</v>
      </c>
      <c r="LA11">
        <v>-38.805999999999997</v>
      </c>
      <c r="LC11">
        <v>17.015000000000001</v>
      </c>
      <c r="LD11">
        <v>10.3902</v>
      </c>
      <c r="LE11">
        <v>-143.07149999999999</v>
      </c>
      <c r="LF11">
        <v>13.429</v>
      </c>
      <c r="LG11">
        <v>6.1478000000000002</v>
      </c>
      <c r="LH11">
        <v>21.552199999999999</v>
      </c>
      <c r="LI11">
        <v>11.001300000000001</v>
      </c>
      <c r="LJ11">
        <v>7.3125999999999998</v>
      </c>
      <c r="LK11">
        <v>18.116700000000002</v>
      </c>
      <c r="LL11">
        <v>-22.186900000000001</v>
      </c>
      <c r="LM11">
        <v>29.255500000000001</v>
      </c>
      <c r="LO11">
        <v>28.7378</v>
      </c>
      <c r="LP11">
        <v>6.0632000000000001</v>
      </c>
      <c r="LQ11">
        <v>1.3409</v>
      </c>
      <c r="LR11">
        <v>-2.2378999999999998</v>
      </c>
      <c r="LS11">
        <v>12.2316</v>
      </c>
      <c r="LT11">
        <v>-40.436399999999999</v>
      </c>
      <c r="LU11">
        <v>33.199100000000001</v>
      </c>
      <c r="LV11">
        <v>-6.9897999999999998</v>
      </c>
      <c r="LW11">
        <v>11.200799999999999</v>
      </c>
      <c r="LX11">
        <v>4.6181999999999999</v>
      </c>
      <c r="LY11">
        <v>25.500699999999998</v>
      </c>
      <c r="LZ11">
        <v>46.770600000000002</v>
      </c>
      <c r="MA11">
        <v>11.485900000000001</v>
      </c>
      <c r="MB11">
        <v>13.2774</v>
      </c>
      <c r="MC11">
        <v>36.862200000000001</v>
      </c>
      <c r="MD11">
        <v>7.4513999999999996</v>
      </c>
      <c r="MF11">
        <v>0.41810000000000003</v>
      </c>
      <c r="MG11">
        <v>4.4730999999999996</v>
      </c>
      <c r="MI11">
        <v>10.8095</v>
      </c>
      <c r="MJ11">
        <v>34.328000000000003</v>
      </c>
      <c r="MK11">
        <v>-1.9874000000000001</v>
      </c>
      <c r="ML11">
        <v>27.587599999999998</v>
      </c>
      <c r="MM11">
        <v>103.12220000000001</v>
      </c>
      <c r="MN11">
        <v>-45165</v>
      </c>
      <c r="MP11">
        <v>23.3566</v>
      </c>
      <c r="MQ11">
        <v>3.5939000000000001</v>
      </c>
      <c r="MR11">
        <v>23.444199999999999</v>
      </c>
      <c r="MS11">
        <v>56.470199999999998</v>
      </c>
      <c r="MT11">
        <v>33.0989</v>
      </c>
      <c r="MU11">
        <v>-13.433400000000001</v>
      </c>
      <c r="MV11">
        <v>-7.2447999999999997</v>
      </c>
      <c r="MW11">
        <v>-167.74189999999999</v>
      </c>
      <c r="MX11">
        <v>20.622399999999999</v>
      </c>
      <c r="MY11">
        <v>-14.65</v>
      </c>
      <c r="MZ11">
        <v>-50.629199999999997</v>
      </c>
      <c r="NA11">
        <v>4.5807000000000002</v>
      </c>
      <c r="NB11">
        <v>20.9193</v>
      </c>
      <c r="NC11">
        <v>13.7552</v>
      </c>
      <c r="ND11">
        <v>0.26250000000000001</v>
      </c>
      <c r="NE11">
        <v>22.459900000000001</v>
      </c>
      <c r="NF11">
        <v>-0.15179999999999999</v>
      </c>
      <c r="NG11">
        <v>11.0532</v>
      </c>
      <c r="NH11">
        <v>-152.29490000000001</v>
      </c>
      <c r="NI11">
        <v>13.401999999999999</v>
      </c>
      <c r="NJ11">
        <v>-0.3679</v>
      </c>
      <c r="NK11">
        <v>4.3479000000000001</v>
      </c>
    </row>
    <row r="12" spans="1:375" x14ac:dyDescent="0.25">
      <c r="A12" s="2"/>
      <c r="C12">
        <v>-0.84799999999999998</v>
      </c>
      <c r="D12">
        <v>12.366199999999999</v>
      </c>
      <c r="E12">
        <v>-11.7064</v>
      </c>
      <c r="F12">
        <v>11.193</v>
      </c>
      <c r="G12">
        <v>0.1885</v>
      </c>
      <c r="H12">
        <v>33.974400000000003</v>
      </c>
      <c r="I12">
        <v>26.162800000000001</v>
      </c>
      <c r="J12">
        <v>-10.213799999999999</v>
      </c>
      <c r="K12">
        <v>11.8805</v>
      </c>
      <c r="L12">
        <v>3.9809000000000001</v>
      </c>
      <c r="M12">
        <v>53.090400000000002</v>
      </c>
      <c r="N12">
        <v>6.4398</v>
      </c>
      <c r="O12">
        <v>8.1522000000000006</v>
      </c>
      <c r="P12">
        <v>-0.81810000000000005</v>
      </c>
      <c r="Q12">
        <v>45.6738</v>
      </c>
      <c r="R12">
        <v>-37.940800000000003</v>
      </c>
      <c r="S12">
        <v>28.567799999999998</v>
      </c>
      <c r="T12">
        <v>33.928899999999999</v>
      </c>
      <c r="U12">
        <v>-1.4959</v>
      </c>
      <c r="V12">
        <v>15.7788</v>
      </c>
      <c r="W12">
        <v>22.4787</v>
      </c>
      <c r="X12">
        <v>-21.144500000000001</v>
      </c>
      <c r="Z12">
        <v>0.41349999999999998</v>
      </c>
      <c r="AA12">
        <v>21.838699999999999</v>
      </c>
      <c r="AB12">
        <v>-3495.3425999999999</v>
      </c>
      <c r="AC12">
        <v>23.316099999999999</v>
      </c>
      <c r="AD12">
        <v>6.5366</v>
      </c>
      <c r="AE12">
        <v>10.7051</v>
      </c>
      <c r="AF12">
        <v>5.3032000000000004</v>
      </c>
      <c r="AG12">
        <v>10.482799999999999</v>
      </c>
      <c r="AH12">
        <v>19.609300000000001</v>
      </c>
      <c r="AI12">
        <v>-195.3312</v>
      </c>
      <c r="AJ12">
        <v>7.3909000000000002</v>
      </c>
      <c r="AK12">
        <v>25.6569</v>
      </c>
      <c r="AL12">
        <v>-3.6246</v>
      </c>
      <c r="AM12">
        <v>6.2069000000000001</v>
      </c>
      <c r="AN12">
        <v>-69.558599999999998</v>
      </c>
      <c r="AO12">
        <v>2.3319999999999999</v>
      </c>
      <c r="AP12">
        <v>23.812999999999999</v>
      </c>
      <c r="AQ12">
        <v>16.430299999999999</v>
      </c>
      <c r="AR12">
        <v>-17.5426</v>
      </c>
      <c r="AT12">
        <v>6.4176000000000002</v>
      </c>
      <c r="AU12">
        <v>20.299299999999999</v>
      </c>
      <c r="AV12">
        <v>5.7274000000000003</v>
      </c>
      <c r="AW12">
        <v>13.3849</v>
      </c>
      <c r="AX12">
        <v>14.756499999999999</v>
      </c>
      <c r="AY12">
        <v>-6.5380000000000003</v>
      </c>
      <c r="AZ12">
        <v>25.865400000000001</v>
      </c>
      <c r="BA12">
        <v>22.347799999999999</v>
      </c>
      <c r="BB12">
        <v>-24.117999999999999</v>
      </c>
      <c r="BC12">
        <v>33.491399999999999</v>
      </c>
      <c r="BD12">
        <v>0.98370000000000002</v>
      </c>
      <c r="BE12">
        <v>10.4831</v>
      </c>
      <c r="BF12">
        <v>46.610900000000001</v>
      </c>
      <c r="BG12">
        <v>15.333399999999999</v>
      </c>
      <c r="BH12">
        <v>24.839600000000001</v>
      </c>
      <c r="BI12">
        <v>7.0793999999999997</v>
      </c>
      <c r="BJ12">
        <v>-20.559200000000001</v>
      </c>
      <c r="BK12">
        <v>8.6033000000000008</v>
      </c>
      <c r="BL12">
        <v>19.277799999999999</v>
      </c>
      <c r="BM12">
        <v>22.430499999999999</v>
      </c>
      <c r="BN12">
        <v>-32.386200000000002</v>
      </c>
      <c r="BO12">
        <v>18.524799999999999</v>
      </c>
      <c r="BP12">
        <v>22.598099999999999</v>
      </c>
      <c r="BQ12">
        <v>5.3994999999999997</v>
      </c>
      <c r="BR12">
        <v>16.647400000000001</v>
      </c>
      <c r="BS12">
        <v>-1933.3333</v>
      </c>
      <c r="BU12">
        <v>19.262499999999999</v>
      </c>
      <c r="BV12">
        <v>12.753299999999999</v>
      </c>
      <c r="BW12">
        <v>9.8401999999999994</v>
      </c>
      <c r="BX12">
        <v>-5.6826999999999996</v>
      </c>
      <c r="BY12">
        <v>11.8908</v>
      </c>
      <c r="BZ12">
        <v>24.494199999999999</v>
      </c>
      <c r="CA12">
        <v>2.1661000000000001</v>
      </c>
      <c r="CB12">
        <v>10.157299999999999</v>
      </c>
      <c r="CC12">
        <v>22.9087</v>
      </c>
      <c r="CD12">
        <v>-5.1741999999999999</v>
      </c>
      <c r="CE12">
        <v>-3.3437000000000001</v>
      </c>
      <c r="CF12">
        <v>-3.3437000000000001</v>
      </c>
      <c r="CG12">
        <v>164.4898</v>
      </c>
      <c r="CH12">
        <v>21.593399999999999</v>
      </c>
      <c r="CI12">
        <v>1.3166</v>
      </c>
      <c r="CJ12">
        <v>-72.358000000000004</v>
      </c>
      <c r="CK12">
        <v>8.7978000000000005</v>
      </c>
      <c r="CL12">
        <v>12.077400000000001</v>
      </c>
      <c r="CM12">
        <v>-19.054099999999998</v>
      </c>
      <c r="CN12">
        <v>25.898099999999999</v>
      </c>
      <c r="CO12">
        <v>5.3456000000000001</v>
      </c>
      <c r="CP12">
        <v>4.7854999999999999</v>
      </c>
      <c r="CQ12">
        <v>-9.9405000000000001</v>
      </c>
      <c r="CR12">
        <v>2.2911000000000001</v>
      </c>
      <c r="CS12">
        <v>8.5543999999999993</v>
      </c>
      <c r="CT12">
        <v>11.043900000000001</v>
      </c>
      <c r="CU12">
        <v>13.7257</v>
      </c>
      <c r="CV12">
        <v>-0.95989999999999998</v>
      </c>
      <c r="CW12">
        <v>22.122499999999999</v>
      </c>
      <c r="CX12">
        <v>-0.63439999999999996</v>
      </c>
      <c r="CY12">
        <v>-7.6867999999999999</v>
      </c>
      <c r="CZ12">
        <v>-4.3090999999999999</v>
      </c>
      <c r="DA12">
        <v>-3.0246</v>
      </c>
      <c r="DB12">
        <v>-4.9886999999999997</v>
      </c>
      <c r="DC12">
        <v>19.8353</v>
      </c>
      <c r="DD12">
        <v>35.108899999999998</v>
      </c>
      <c r="DE12">
        <v>9.8231000000000002</v>
      </c>
      <c r="DF12">
        <v>-7.2073999999999998</v>
      </c>
      <c r="DG12">
        <v>21.9284</v>
      </c>
      <c r="DH12">
        <v>6.1736000000000004</v>
      </c>
      <c r="DI12">
        <v>-7.0176999999999996</v>
      </c>
      <c r="DJ12">
        <v>-7.4542999999999999</v>
      </c>
      <c r="DK12">
        <v>3.7073</v>
      </c>
      <c r="DL12">
        <v>-28.1861</v>
      </c>
      <c r="DO12">
        <v>-7.1536999999999997</v>
      </c>
      <c r="DP12">
        <v>3.3757000000000001</v>
      </c>
      <c r="DQ12">
        <v>-38.593699999999998</v>
      </c>
      <c r="DR12">
        <v>14.8155</v>
      </c>
      <c r="DS12">
        <v>-0.2671</v>
      </c>
      <c r="DT12">
        <v>-0.2</v>
      </c>
      <c r="DU12">
        <v>-27.096499999999999</v>
      </c>
      <c r="DV12">
        <v>-58.793199999999999</v>
      </c>
      <c r="DW12">
        <v>7.2115999999999998</v>
      </c>
      <c r="DX12">
        <v>37.850900000000003</v>
      </c>
      <c r="DY12">
        <v>6.1013999999999999</v>
      </c>
      <c r="DZ12">
        <v>-4.8773999999999997</v>
      </c>
      <c r="EA12">
        <v>-44.560499999999998</v>
      </c>
      <c r="EB12">
        <v>17.855</v>
      </c>
      <c r="EC12">
        <v>10.540699999999999</v>
      </c>
      <c r="ED12">
        <v>-4.1620999999999997</v>
      </c>
      <c r="EE12">
        <v>10.6594</v>
      </c>
      <c r="EG12">
        <v>-7.0039999999999996</v>
      </c>
      <c r="EH12">
        <v>17.863299999999999</v>
      </c>
      <c r="EI12">
        <v>-12.0579</v>
      </c>
      <c r="EJ12">
        <v>25.306899999999999</v>
      </c>
      <c r="EK12">
        <v>25.306899999999999</v>
      </c>
      <c r="EL12">
        <v>4.5867000000000004</v>
      </c>
      <c r="EM12">
        <v>30.5059</v>
      </c>
      <c r="EN12">
        <v>15.7273</v>
      </c>
      <c r="EO12">
        <v>15.6075</v>
      </c>
      <c r="EP12">
        <v>20.822600000000001</v>
      </c>
      <c r="EQ12">
        <v>26.665600000000001</v>
      </c>
      <c r="ER12">
        <v>16.878599999999999</v>
      </c>
      <c r="ES12">
        <v>3.7391999999999999</v>
      </c>
      <c r="ET12">
        <v>6.3151000000000002</v>
      </c>
      <c r="EU12">
        <v>9.9951000000000008</v>
      </c>
      <c r="EV12">
        <v>-5.5167000000000002</v>
      </c>
      <c r="EW12">
        <v>-3.4117000000000002</v>
      </c>
      <c r="EX12">
        <v>19.5898</v>
      </c>
      <c r="EY12">
        <v>8.8178999999999998</v>
      </c>
      <c r="EZ12">
        <v>18.491</v>
      </c>
      <c r="FA12">
        <v>4.2465999999999999</v>
      </c>
      <c r="FB12">
        <v>18.793099999999999</v>
      </c>
      <c r="FC12">
        <v>16.7942</v>
      </c>
      <c r="FD12">
        <v>-19.337299999999999</v>
      </c>
      <c r="FE12">
        <v>-10.413</v>
      </c>
      <c r="FF12">
        <v>-25.438500000000001</v>
      </c>
      <c r="FG12">
        <v>-27.754999999999999</v>
      </c>
      <c r="FH12">
        <v>14.7126</v>
      </c>
      <c r="FI12">
        <v>14.286799999999999</v>
      </c>
      <c r="FJ12">
        <v>-26.630600000000001</v>
      </c>
      <c r="FK12">
        <v>-38.2562</v>
      </c>
      <c r="FL12">
        <v>2.7906</v>
      </c>
      <c r="FM12">
        <v>14.260899999999999</v>
      </c>
      <c r="FN12">
        <v>6.4854000000000003</v>
      </c>
      <c r="FO12">
        <v>39.922400000000003</v>
      </c>
      <c r="FP12">
        <v>35.075499999999998</v>
      </c>
      <c r="FQ12">
        <v>6.0109000000000004</v>
      </c>
      <c r="FR12">
        <v>-6.6497999999999999</v>
      </c>
      <c r="FS12">
        <v>0.80489999999999995</v>
      </c>
      <c r="FT12">
        <v>0.80489999999999995</v>
      </c>
      <c r="FU12">
        <v>7.4998000000000005</v>
      </c>
      <c r="FV12">
        <v>5.4180000000000001</v>
      </c>
      <c r="FW12">
        <v>6.8344000000000005</v>
      </c>
      <c r="FX12">
        <v>1.4628999999999999</v>
      </c>
      <c r="FY12">
        <v>1.4628999999999999</v>
      </c>
      <c r="FZ12">
        <v>30.9344</v>
      </c>
      <c r="GA12">
        <v>-29.959800000000001</v>
      </c>
      <c r="GB12">
        <v>9.7857000000000003</v>
      </c>
      <c r="GC12">
        <v>22.637499999999999</v>
      </c>
      <c r="GD12">
        <v>-5.6417999999999999</v>
      </c>
      <c r="GE12">
        <v>13.2348</v>
      </c>
      <c r="GF12">
        <v>-6.6444999999999999</v>
      </c>
      <c r="GG12">
        <v>9.9483999999999995</v>
      </c>
      <c r="GH12">
        <v>50.650799999999997</v>
      </c>
      <c r="GJ12">
        <v>-24.0123</v>
      </c>
      <c r="GK12">
        <v>-1.3864000000000001</v>
      </c>
      <c r="GL12">
        <v>-5.6928999999999998</v>
      </c>
      <c r="GM12">
        <v>11.7014</v>
      </c>
      <c r="GN12">
        <v>-61.532600000000002</v>
      </c>
      <c r="GO12">
        <v>-11.2737</v>
      </c>
      <c r="GP12">
        <v>9.2632999999999992</v>
      </c>
      <c r="GQ12">
        <v>-1764.5985000000001</v>
      </c>
      <c r="GR12">
        <v>-34.443899999999999</v>
      </c>
      <c r="GS12">
        <v>17.081399999999999</v>
      </c>
      <c r="GT12">
        <v>1.9651999999999998</v>
      </c>
      <c r="GV12">
        <v>-29.282299999999999</v>
      </c>
      <c r="GW12">
        <v>13.8093</v>
      </c>
      <c r="GX12">
        <v>-9.3986000000000001</v>
      </c>
      <c r="GY12">
        <v>25.147300000000001</v>
      </c>
      <c r="HA12">
        <v>13.9869</v>
      </c>
      <c r="HB12">
        <v>40.830599999999997</v>
      </c>
      <c r="HC12">
        <v>1.895</v>
      </c>
      <c r="HD12">
        <v>13.6769</v>
      </c>
      <c r="HE12">
        <v>-44.9651</v>
      </c>
      <c r="HF12">
        <v>6.7315000000000005</v>
      </c>
      <c r="HG12">
        <v>12.3643</v>
      </c>
      <c r="HH12">
        <v>6.1639999999999997</v>
      </c>
      <c r="HI12">
        <v>17.446999999999999</v>
      </c>
      <c r="HJ12">
        <v>17.9437</v>
      </c>
      <c r="HK12">
        <v>13.021800000000001</v>
      </c>
      <c r="HL12">
        <v>-9.0238999999999994</v>
      </c>
      <c r="HM12">
        <v>-72.111400000000003</v>
      </c>
      <c r="HO12">
        <v>-7.7740999999999998</v>
      </c>
      <c r="HP12">
        <v>35.000799999999998</v>
      </c>
      <c r="HQ12">
        <v>-488.99770000000001</v>
      </c>
      <c r="HR12">
        <v>-18.6754</v>
      </c>
      <c r="HS12">
        <v>-22.641300000000001</v>
      </c>
      <c r="HT12">
        <v>8.5911000000000008</v>
      </c>
      <c r="HU12">
        <v>22.8277</v>
      </c>
      <c r="HW12">
        <v>17.473400000000002</v>
      </c>
      <c r="HX12">
        <v>-55.3904</v>
      </c>
      <c r="HY12">
        <v>21.781300000000002</v>
      </c>
      <c r="HZ12">
        <v>13.0212</v>
      </c>
      <c r="IA12">
        <v>28.9498</v>
      </c>
      <c r="IB12">
        <v>21.485199999999999</v>
      </c>
      <c r="IC12">
        <v>11.3612</v>
      </c>
      <c r="ID12">
        <v>-24.196200000000001</v>
      </c>
      <c r="IE12">
        <v>3.8491</v>
      </c>
      <c r="IF12">
        <v>-24.746400000000001</v>
      </c>
      <c r="IG12">
        <v>-9.3865999999999996</v>
      </c>
      <c r="IH12">
        <v>-11.1952</v>
      </c>
      <c r="II12">
        <v>-30.612200000000001</v>
      </c>
      <c r="IJ12">
        <v>-4.1879</v>
      </c>
      <c r="IK12">
        <v>5.1699000000000002</v>
      </c>
      <c r="IL12">
        <v>-2882.8969000000002</v>
      </c>
      <c r="IN12">
        <v>2.3308</v>
      </c>
      <c r="IO12">
        <v>-9.9285999999999994</v>
      </c>
      <c r="IP12">
        <v>-39.576500000000003</v>
      </c>
      <c r="IQ12">
        <v>9.4740000000000002</v>
      </c>
      <c r="IR12">
        <v>-7.2455999999999996</v>
      </c>
      <c r="IS12">
        <v>12.3797</v>
      </c>
      <c r="IT12">
        <v>-18.196400000000001</v>
      </c>
      <c r="IU12">
        <v>19.2441</v>
      </c>
      <c r="IV12">
        <v>3.4695</v>
      </c>
      <c r="IW12">
        <v>3.7080000000000002</v>
      </c>
      <c r="IX12">
        <v>-2.5272999999999999</v>
      </c>
      <c r="IY12">
        <v>-29.544499999999999</v>
      </c>
      <c r="IZ12">
        <v>1.1456</v>
      </c>
      <c r="JB12">
        <v>31.476700000000001</v>
      </c>
      <c r="JC12">
        <v>-2.2854999999999999</v>
      </c>
      <c r="JD12">
        <v>3.6962999999999999</v>
      </c>
      <c r="JE12">
        <v>-1.8717000000000001</v>
      </c>
      <c r="JF12">
        <v>-1.8717000000000001</v>
      </c>
      <c r="JG12">
        <v>-7.0932000000000004</v>
      </c>
      <c r="JH12">
        <v>24.815300000000001</v>
      </c>
      <c r="JI12">
        <v>23.793900000000001</v>
      </c>
      <c r="JJ12">
        <v>6.9949000000000003</v>
      </c>
      <c r="JK12">
        <v>-36.808599999999998</v>
      </c>
      <c r="JL12">
        <v>-6.2826000000000004</v>
      </c>
      <c r="JN12">
        <v>-57.889000000000003</v>
      </c>
      <c r="JO12">
        <v>-5.0789999999999997</v>
      </c>
      <c r="JP12">
        <v>-6.1028000000000002</v>
      </c>
      <c r="JQ12">
        <v>5.976</v>
      </c>
      <c r="JR12">
        <v>7.5978000000000003</v>
      </c>
      <c r="JS12">
        <v>4.7328999999999999</v>
      </c>
      <c r="JT12">
        <v>-25.044</v>
      </c>
      <c r="JU12">
        <v>0.3039</v>
      </c>
      <c r="JV12">
        <v>9.8506</v>
      </c>
      <c r="JX12">
        <v>-4.3726000000000003</v>
      </c>
      <c r="JY12">
        <v>61.338900000000002</v>
      </c>
      <c r="KA12">
        <v>-51.785200000000003</v>
      </c>
      <c r="KC12">
        <v>-1.1309</v>
      </c>
      <c r="KD12">
        <v>6.2408000000000001</v>
      </c>
      <c r="KE12">
        <v>10.810700000000001</v>
      </c>
      <c r="KF12">
        <v>5.3600000000000002E-2</v>
      </c>
      <c r="KG12">
        <v>3.7046000000000001</v>
      </c>
      <c r="KH12">
        <v>42.042700000000004</v>
      </c>
      <c r="KI12">
        <v>5.3148</v>
      </c>
      <c r="KJ12">
        <v>-32.395299999999999</v>
      </c>
      <c r="KK12">
        <v>29.5305</v>
      </c>
      <c r="KL12">
        <v>-12.5327</v>
      </c>
      <c r="KM12">
        <v>6.5960000000000001</v>
      </c>
      <c r="KN12">
        <v>1.8601999999999999</v>
      </c>
      <c r="KO12">
        <v>6.8266999999999998</v>
      </c>
      <c r="KP12">
        <v>-66.286199999999994</v>
      </c>
      <c r="KQ12">
        <v>4.6455000000000002</v>
      </c>
      <c r="KR12">
        <v>-38.448999999999998</v>
      </c>
      <c r="KS12">
        <v>25.123699999999999</v>
      </c>
      <c r="KT12">
        <v>3.3119000000000001</v>
      </c>
      <c r="KU12">
        <v>-29.076799999999999</v>
      </c>
      <c r="KV12">
        <v>-8.3826000000000001</v>
      </c>
      <c r="KW12">
        <v>8.1353000000000009</v>
      </c>
      <c r="KX12">
        <v>13.519500000000001</v>
      </c>
      <c r="KY12">
        <v>12.666600000000001</v>
      </c>
      <c r="KZ12">
        <v>-21.8307</v>
      </c>
      <c r="LA12">
        <v>-12.1889</v>
      </c>
      <c r="LC12">
        <v>0.1744</v>
      </c>
      <c r="LD12">
        <v>-10.1486</v>
      </c>
      <c r="LE12">
        <v>-215.92789999999999</v>
      </c>
      <c r="LF12">
        <v>15.036300000000001</v>
      </c>
      <c r="LG12">
        <v>6.3809000000000005</v>
      </c>
      <c r="LH12">
        <v>5.2384000000000004</v>
      </c>
      <c r="LI12">
        <v>14.435499999999999</v>
      </c>
      <c r="LJ12">
        <v>10.6517</v>
      </c>
      <c r="LK12">
        <v>21.696300000000001</v>
      </c>
      <c r="LL12">
        <v>17.934100000000001</v>
      </c>
      <c r="LM12">
        <v>25.8064</v>
      </c>
      <c r="LO12">
        <v>-12.6456</v>
      </c>
      <c r="LP12">
        <v>13.4785</v>
      </c>
      <c r="LQ12">
        <v>0.50760000000000005</v>
      </c>
      <c r="LR12">
        <v>0.25779999999999997</v>
      </c>
      <c r="LS12">
        <v>-0.35880000000000001</v>
      </c>
      <c r="LT12">
        <v>-6.6463999999999999</v>
      </c>
      <c r="LU12">
        <v>31.120899999999999</v>
      </c>
      <c r="LV12">
        <v>16.618099999999998</v>
      </c>
      <c r="LW12">
        <v>14.2926</v>
      </c>
      <c r="LX12">
        <v>5.8234000000000004</v>
      </c>
      <c r="LY12">
        <v>21.815200000000001</v>
      </c>
      <c r="LZ12">
        <v>-30.9252</v>
      </c>
      <c r="MA12">
        <v>26.625900000000001</v>
      </c>
      <c r="MB12">
        <v>33.250500000000002</v>
      </c>
      <c r="MC12">
        <v>32.492100000000001</v>
      </c>
      <c r="MD12">
        <v>-10.0921</v>
      </c>
      <c r="MF12">
        <v>-6.4120999999999997</v>
      </c>
      <c r="MG12">
        <v>3.9234999999999998</v>
      </c>
      <c r="MI12">
        <v>1.083</v>
      </c>
      <c r="MJ12">
        <v>34.6892</v>
      </c>
      <c r="MK12">
        <v>8.3460999999999999</v>
      </c>
      <c r="ML12">
        <v>36.721899999999998</v>
      </c>
      <c r="MM12">
        <v>-12.5136</v>
      </c>
      <c r="MN12">
        <v>62700</v>
      </c>
      <c r="MP12">
        <v>27.799499999999998</v>
      </c>
      <c r="MQ12">
        <v>29.5212</v>
      </c>
      <c r="MR12">
        <v>10.2178</v>
      </c>
      <c r="MS12">
        <v>68.465100000000007</v>
      </c>
      <c r="MT12">
        <v>28.673999999999999</v>
      </c>
      <c r="MU12">
        <v>1.2466999999999999</v>
      </c>
      <c r="MV12">
        <v>2.9106000000000001</v>
      </c>
      <c r="MW12">
        <v>-425.58479999999997</v>
      </c>
      <c r="MX12">
        <v>-2.3940000000000001</v>
      </c>
      <c r="MY12">
        <v>5.2531999999999996</v>
      </c>
      <c r="MZ12">
        <v>-65.427499999999995</v>
      </c>
      <c r="NA12">
        <v>-2.3247</v>
      </c>
      <c r="NB12">
        <v>7.9667000000000003</v>
      </c>
      <c r="NC12">
        <v>13.729900000000001</v>
      </c>
      <c r="ND12">
        <v>22.358699999999999</v>
      </c>
      <c r="NE12">
        <v>34.881900000000002</v>
      </c>
      <c r="NF12">
        <v>-5.8476999999999997</v>
      </c>
      <c r="NG12">
        <v>-6.6056999999999997</v>
      </c>
      <c r="NH12">
        <v>75.427999999999997</v>
      </c>
      <c r="NI12">
        <v>17.373200000000001</v>
      </c>
      <c r="NJ12">
        <v>37.993299999999998</v>
      </c>
      <c r="NK12">
        <v>34.4129</v>
      </c>
    </row>
    <row r="13" spans="1:375" x14ac:dyDescent="0.25">
      <c r="A13" s="2"/>
      <c r="C13">
        <v>-5.0260999999999996</v>
      </c>
      <c r="D13">
        <v>6.9767000000000001</v>
      </c>
      <c r="E13">
        <v>43.253799999999998</v>
      </c>
      <c r="F13">
        <v>-1.9896</v>
      </c>
      <c r="G13">
        <v>-12.5601</v>
      </c>
      <c r="H13">
        <v>17.204499999999999</v>
      </c>
      <c r="I13">
        <v>14.667199999999999</v>
      </c>
      <c r="J13">
        <v>-94.479399999999998</v>
      </c>
      <c r="K13">
        <v>16.578499999999998</v>
      </c>
      <c r="L13">
        <v>10.4823</v>
      </c>
      <c r="M13">
        <v>16.808299999999999</v>
      </c>
      <c r="N13">
        <v>18.331099999999999</v>
      </c>
      <c r="O13">
        <v>13.8226</v>
      </c>
      <c r="P13">
        <v>-3.6762000000000001</v>
      </c>
      <c r="Q13">
        <v>-20.6831</v>
      </c>
      <c r="R13">
        <v>-44.9739</v>
      </c>
      <c r="S13">
        <v>14.4163</v>
      </c>
      <c r="T13">
        <v>33.475200000000001</v>
      </c>
      <c r="U13">
        <v>4.3037000000000001</v>
      </c>
      <c r="V13">
        <v>23.221900000000002</v>
      </c>
      <c r="W13">
        <v>26.0777</v>
      </c>
      <c r="X13">
        <v>-63.1036</v>
      </c>
      <c r="Z13">
        <v>7.1849999999999996</v>
      </c>
      <c r="AA13">
        <v>27.179400000000001</v>
      </c>
      <c r="AB13">
        <v>-1516.9358999999999</v>
      </c>
      <c r="AC13">
        <v>29.0563</v>
      </c>
      <c r="AD13">
        <v>6.2708000000000004</v>
      </c>
      <c r="AE13">
        <v>-0.88449999999999995</v>
      </c>
      <c r="AF13">
        <v>13.580500000000001</v>
      </c>
      <c r="AG13">
        <v>-0.22189999999999999</v>
      </c>
      <c r="AH13">
        <v>12.228300000000001</v>
      </c>
      <c r="AI13">
        <v>-134.38740000000001</v>
      </c>
      <c r="AJ13">
        <v>10.170999999999999</v>
      </c>
      <c r="AK13">
        <v>15.895899999999999</v>
      </c>
      <c r="AL13">
        <v>17.662800000000001</v>
      </c>
      <c r="AM13">
        <v>5.1074999999999999</v>
      </c>
      <c r="AN13">
        <v>-290.38979999999998</v>
      </c>
      <c r="AO13">
        <v>-5.2644000000000002</v>
      </c>
      <c r="AP13">
        <v>4.8979999999999997</v>
      </c>
      <c r="AQ13">
        <v>0.8</v>
      </c>
      <c r="AR13">
        <v>-14.071</v>
      </c>
      <c r="AT13">
        <v>-2.0811999999999999</v>
      </c>
      <c r="AU13">
        <v>1.5364</v>
      </c>
      <c r="AV13">
        <v>11.9049</v>
      </c>
      <c r="AW13">
        <v>13.7171</v>
      </c>
      <c r="AX13">
        <v>-17.372900000000001</v>
      </c>
      <c r="AY13">
        <v>-9.5005000000000006</v>
      </c>
      <c r="AZ13">
        <v>26.127800000000001</v>
      </c>
      <c r="BA13">
        <v>27.162099999999999</v>
      </c>
      <c r="BB13">
        <v>-93.505399999999995</v>
      </c>
      <c r="BC13">
        <v>17.164999999999999</v>
      </c>
      <c r="BD13">
        <v>6.3352000000000004</v>
      </c>
      <c r="BE13">
        <v>-3.0141</v>
      </c>
      <c r="BF13">
        <v>6.8575999999999997</v>
      </c>
      <c r="BG13">
        <v>17.468299999999999</v>
      </c>
      <c r="BH13">
        <v>24.8918</v>
      </c>
      <c r="BI13">
        <v>8.0206</v>
      </c>
      <c r="BJ13">
        <v>-22.396000000000001</v>
      </c>
      <c r="BK13">
        <v>-2.1036000000000001</v>
      </c>
      <c r="BL13">
        <v>20.5596</v>
      </c>
      <c r="BM13">
        <v>30.319299999999998</v>
      </c>
      <c r="BN13">
        <v>-18.0928</v>
      </c>
      <c r="BO13">
        <v>23.883700000000001</v>
      </c>
      <c r="BP13">
        <v>22.698599999999999</v>
      </c>
      <c r="BQ13">
        <v>11.431900000000001</v>
      </c>
      <c r="BR13">
        <v>13.6907</v>
      </c>
      <c r="BS13">
        <v>-1316</v>
      </c>
      <c r="BU13">
        <v>14.5847</v>
      </c>
      <c r="BV13">
        <v>4.0852000000000004</v>
      </c>
      <c r="BW13">
        <v>5.3487</v>
      </c>
      <c r="BX13">
        <v>7.0220000000000002</v>
      </c>
      <c r="BY13">
        <v>30.4163</v>
      </c>
      <c r="BZ13">
        <v>22.189299999999999</v>
      </c>
      <c r="CA13">
        <v>40.753300000000003</v>
      </c>
      <c r="CB13">
        <v>9.0200000000000002E-2</v>
      </c>
      <c r="CC13">
        <v>10.938000000000001</v>
      </c>
      <c r="CD13">
        <v>-20.7014</v>
      </c>
      <c r="CE13">
        <v>14.879</v>
      </c>
      <c r="CF13">
        <v>14.879</v>
      </c>
      <c r="CG13">
        <v>-40.125700000000002</v>
      </c>
      <c r="CH13">
        <v>23.147500000000001</v>
      </c>
      <c r="CI13">
        <v>1.0740000000000001</v>
      </c>
      <c r="CJ13">
        <v>-7.6455000000000002</v>
      </c>
      <c r="CK13">
        <v>13.7867</v>
      </c>
      <c r="CL13">
        <v>13.6799</v>
      </c>
      <c r="CM13">
        <v>-126.262</v>
      </c>
      <c r="CN13">
        <v>16.672599999999999</v>
      </c>
      <c r="CO13">
        <v>5.6754999999999995</v>
      </c>
      <c r="CP13">
        <v>-2.355</v>
      </c>
      <c r="CQ13">
        <v>-30.400400000000001</v>
      </c>
      <c r="CR13">
        <v>21.655200000000001</v>
      </c>
      <c r="CS13">
        <v>23.915900000000001</v>
      </c>
      <c r="CT13">
        <v>5.2443999999999997</v>
      </c>
      <c r="CU13">
        <v>20.105399999999999</v>
      </c>
      <c r="CV13">
        <v>-12.8912</v>
      </c>
      <c r="CW13">
        <v>-35.819699999999997</v>
      </c>
      <c r="CX13">
        <v>2.8448000000000002</v>
      </c>
      <c r="CY13">
        <v>-11.8225</v>
      </c>
      <c r="CZ13">
        <v>-1.8738999999999999</v>
      </c>
      <c r="DA13">
        <v>4.4489000000000001</v>
      </c>
      <c r="DB13">
        <v>-15.722300000000001</v>
      </c>
      <c r="DC13">
        <v>-0.67569999999999997</v>
      </c>
      <c r="DD13">
        <v>43.077800000000003</v>
      </c>
      <c r="DE13">
        <v>7.8977000000000004</v>
      </c>
      <c r="DF13">
        <v>-4.5499000000000001</v>
      </c>
      <c r="DG13">
        <v>2.0451000000000001</v>
      </c>
      <c r="DH13">
        <v>-11.1404</v>
      </c>
      <c r="DI13">
        <v>1.829</v>
      </c>
      <c r="DJ13">
        <v>-28.7958</v>
      </c>
      <c r="DK13">
        <v>3.6118999999999999</v>
      </c>
      <c r="DL13">
        <v>-46.880299999999998</v>
      </c>
      <c r="DO13">
        <v>11.499700000000001</v>
      </c>
      <c r="DP13">
        <v>-3.4622999999999999</v>
      </c>
      <c r="DQ13">
        <v>-38.030799999999999</v>
      </c>
      <c r="DR13">
        <v>-6.3539000000000003</v>
      </c>
      <c r="DS13">
        <v>18.1541</v>
      </c>
      <c r="DT13">
        <v>-5.3513000000000002</v>
      </c>
      <c r="DU13">
        <v>25.4909</v>
      </c>
      <c r="DV13">
        <v>74.163300000000007</v>
      </c>
      <c r="DW13">
        <v>7.5186000000000002</v>
      </c>
      <c r="DX13">
        <v>30.533899999999999</v>
      </c>
      <c r="DY13">
        <v>-14.611499999999999</v>
      </c>
      <c r="DZ13">
        <v>8.9626999999999999</v>
      </c>
      <c r="EA13">
        <v>-26.0307</v>
      </c>
      <c r="EB13">
        <v>-2.2963</v>
      </c>
      <c r="EC13">
        <v>-38.588000000000001</v>
      </c>
      <c r="ED13">
        <v>28.306699999999999</v>
      </c>
      <c r="EE13">
        <v>9.4756</v>
      </c>
      <c r="EG13">
        <v>-3.6269</v>
      </c>
      <c r="EH13">
        <v>32.6096</v>
      </c>
      <c r="EI13">
        <v>2.4228000000000001</v>
      </c>
      <c r="EJ13">
        <v>23.541799999999999</v>
      </c>
      <c r="EK13">
        <v>23.541799999999999</v>
      </c>
      <c r="EL13">
        <v>8.5524000000000004</v>
      </c>
      <c r="EM13">
        <v>-3.5095000000000001</v>
      </c>
      <c r="EN13">
        <v>-4.1393000000000004</v>
      </c>
      <c r="EO13">
        <v>14.1365</v>
      </c>
      <c r="EP13">
        <v>16.535699999999999</v>
      </c>
      <c r="EQ13">
        <v>15.9276</v>
      </c>
      <c r="ER13">
        <v>22.503399999999999</v>
      </c>
      <c r="ES13">
        <v>1.5274999999999999</v>
      </c>
      <c r="ET13">
        <v>-28.0684</v>
      </c>
      <c r="EU13">
        <v>11.8437</v>
      </c>
      <c r="EV13">
        <v>-43.159399999999998</v>
      </c>
      <c r="EW13">
        <v>2.9839000000000002</v>
      </c>
      <c r="EX13">
        <v>15.518800000000001</v>
      </c>
      <c r="EY13">
        <v>0.27229999999999999</v>
      </c>
      <c r="EZ13">
        <v>-20.465199999999999</v>
      </c>
      <c r="FA13">
        <v>1.4052</v>
      </c>
      <c r="FB13">
        <v>1.2504</v>
      </c>
      <c r="FC13">
        <v>15.384</v>
      </c>
      <c r="FD13">
        <v>-1.9569000000000001</v>
      </c>
      <c r="FE13">
        <v>-4.0514000000000001</v>
      </c>
      <c r="FF13">
        <v>-23.442599999999999</v>
      </c>
      <c r="FG13">
        <v>-24.639800000000001</v>
      </c>
      <c r="FH13">
        <v>8.5533000000000001</v>
      </c>
      <c r="FI13">
        <v>-21.603999999999999</v>
      </c>
      <c r="FJ13">
        <v>-16.970199999999998</v>
      </c>
      <c r="FK13">
        <v>-42.857100000000003</v>
      </c>
      <c r="FL13">
        <v>-4.1775000000000002</v>
      </c>
      <c r="FM13">
        <v>21.2163</v>
      </c>
      <c r="FN13">
        <v>13.186199999999999</v>
      </c>
      <c r="FO13">
        <v>50.020699999999998</v>
      </c>
      <c r="FP13">
        <v>49.378300000000003</v>
      </c>
      <c r="FQ13">
        <v>5.0690999999999997</v>
      </c>
      <c r="FR13">
        <v>-5.0761000000000003</v>
      </c>
      <c r="FS13">
        <v>-0.97360000000000002</v>
      </c>
      <c r="FT13">
        <v>-0.97360000000000002</v>
      </c>
      <c r="FU13">
        <v>-0.88970000000000005</v>
      </c>
      <c r="FV13">
        <v>0.84770000000000001</v>
      </c>
      <c r="FW13">
        <v>1.2126000000000001</v>
      </c>
      <c r="FX13">
        <v>8.0053000000000001</v>
      </c>
      <c r="FY13">
        <v>8.0053000000000001</v>
      </c>
      <c r="FZ13">
        <v>-0.2243</v>
      </c>
      <c r="GA13">
        <v>-30.091799999999999</v>
      </c>
      <c r="GB13">
        <v>-7.8109999999999999</v>
      </c>
      <c r="GC13">
        <v>-12.450699999999999</v>
      </c>
      <c r="GD13">
        <v>1.7482</v>
      </c>
      <c r="GE13">
        <v>-10.682</v>
      </c>
      <c r="GF13">
        <v>8.4129000000000005</v>
      </c>
      <c r="GG13">
        <v>9.1448999999999998</v>
      </c>
      <c r="GH13">
        <v>46.592700000000001</v>
      </c>
      <c r="GJ13">
        <v>15.9155</v>
      </c>
      <c r="GK13">
        <v>3.6307</v>
      </c>
      <c r="GL13">
        <v>4.8094000000000001</v>
      </c>
      <c r="GM13">
        <v>21.709499999999998</v>
      </c>
      <c r="GN13">
        <v>-62.395099999999999</v>
      </c>
      <c r="GO13">
        <v>-1.8874</v>
      </c>
      <c r="GP13">
        <v>5.5429000000000004</v>
      </c>
      <c r="GQ13">
        <v>-959.87260000000003</v>
      </c>
      <c r="GR13">
        <v>-48.244900000000001</v>
      </c>
      <c r="GS13">
        <v>20.773299999999999</v>
      </c>
      <c r="GT13">
        <v>-6.2004999999999999</v>
      </c>
      <c r="GV13">
        <v>-20.0837</v>
      </c>
      <c r="GW13">
        <v>18.7591</v>
      </c>
      <c r="GX13">
        <v>-18.517299999999999</v>
      </c>
      <c r="GY13">
        <v>25.322400000000002</v>
      </c>
      <c r="HA13">
        <v>7.9252000000000002</v>
      </c>
      <c r="HB13">
        <v>39.852600000000002</v>
      </c>
      <c r="HC13">
        <v>7.3347999999999995</v>
      </c>
      <c r="HD13">
        <v>-9.4551999999999996</v>
      </c>
      <c r="HE13">
        <v>-54.041499999999999</v>
      </c>
      <c r="HF13">
        <v>14.7616</v>
      </c>
      <c r="HG13">
        <v>33.699399999999997</v>
      </c>
      <c r="HH13">
        <v>18.784500000000001</v>
      </c>
      <c r="HI13">
        <v>16.058199999999999</v>
      </c>
      <c r="HJ13">
        <v>49.2316</v>
      </c>
      <c r="HK13">
        <v>-8.3533000000000008</v>
      </c>
      <c r="HL13">
        <v>32.811999999999998</v>
      </c>
      <c r="HM13">
        <v>-63.073700000000002</v>
      </c>
      <c r="HO13">
        <v>-3.8151999999999999</v>
      </c>
      <c r="HP13">
        <v>37.331200000000003</v>
      </c>
      <c r="HQ13">
        <v>-287.96080000000001</v>
      </c>
      <c r="HR13">
        <v>-17.142399999999999</v>
      </c>
      <c r="HS13">
        <v>-5.2441000000000004</v>
      </c>
      <c r="HT13">
        <v>-3.9633000000000003</v>
      </c>
      <c r="HU13">
        <v>22.177700000000002</v>
      </c>
      <c r="HW13">
        <v>11.581099999999999</v>
      </c>
      <c r="HX13">
        <v>-34.581099999999999</v>
      </c>
      <c r="HY13">
        <v>43.743499999999997</v>
      </c>
      <c r="HZ13">
        <v>11.4733</v>
      </c>
      <c r="IA13">
        <v>28.2806</v>
      </c>
      <c r="IB13">
        <v>30.194800000000001</v>
      </c>
      <c r="IC13">
        <v>13.305199999999999</v>
      </c>
      <c r="ID13">
        <v>-6.8574999999999999</v>
      </c>
      <c r="IE13">
        <v>11.700099999999999</v>
      </c>
      <c r="IF13">
        <v>-34.3078</v>
      </c>
      <c r="IG13">
        <v>0.25509999999999999</v>
      </c>
      <c r="IH13">
        <v>4.2892000000000001</v>
      </c>
      <c r="II13">
        <v>-19.143799999999999</v>
      </c>
      <c r="IJ13">
        <v>9.7435000000000009</v>
      </c>
      <c r="IK13">
        <v>5.2980999999999998</v>
      </c>
      <c r="IL13">
        <v>-30332.110499999999</v>
      </c>
      <c r="IN13">
        <v>-3.8226</v>
      </c>
      <c r="IO13">
        <v>28.214500000000001</v>
      </c>
      <c r="IP13">
        <v>16.263400000000001</v>
      </c>
      <c r="IQ13">
        <v>18.674800000000001</v>
      </c>
      <c r="IR13">
        <v>52.489699999999999</v>
      </c>
      <c r="IS13">
        <v>8.7058</v>
      </c>
      <c r="IT13">
        <v>20.2773</v>
      </c>
      <c r="IU13">
        <v>17.7866</v>
      </c>
      <c r="IV13">
        <v>23.454000000000001</v>
      </c>
      <c r="IW13">
        <v>3.7277</v>
      </c>
      <c r="IX13">
        <v>0.98719999999999997</v>
      </c>
      <c r="IY13">
        <v>34.6417</v>
      </c>
      <c r="IZ13">
        <v>12.3628</v>
      </c>
      <c r="JB13">
        <v>28.989799999999999</v>
      </c>
      <c r="JC13">
        <v>-1.087</v>
      </c>
      <c r="JD13">
        <v>18.691700000000001</v>
      </c>
      <c r="JE13">
        <v>8.1058000000000003</v>
      </c>
      <c r="JF13">
        <v>8.1058000000000003</v>
      </c>
      <c r="JG13">
        <v>5.2294999999999998</v>
      </c>
      <c r="JH13">
        <v>13.446199999999999</v>
      </c>
      <c r="JI13">
        <v>11.3057</v>
      </c>
      <c r="JJ13">
        <v>13.974299999999999</v>
      </c>
      <c r="JK13">
        <v>-14.8812</v>
      </c>
      <c r="JL13">
        <v>-12.0189</v>
      </c>
      <c r="JN13">
        <v>-59.297499999999999</v>
      </c>
      <c r="JO13">
        <v>-6.0326000000000004</v>
      </c>
      <c r="JP13">
        <v>2.3961000000000001</v>
      </c>
      <c r="JQ13">
        <v>-44.381399999999999</v>
      </c>
      <c r="JR13">
        <v>3.8346</v>
      </c>
      <c r="JS13">
        <v>4.8621999999999996</v>
      </c>
      <c r="JT13">
        <v>-3.6474000000000002</v>
      </c>
      <c r="JU13">
        <v>18.985399999999998</v>
      </c>
      <c r="JV13">
        <v>0.22900000000000001</v>
      </c>
      <c r="JX13">
        <v>3.2355</v>
      </c>
      <c r="JY13">
        <v>12.916399999999999</v>
      </c>
      <c r="KA13">
        <v>-20.843399999999999</v>
      </c>
      <c r="KC13">
        <v>-7.4556000000000004</v>
      </c>
      <c r="KD13">
        <v>2.0781999999999998</v>
      </c>
      <c r="KE13">
        <v>1.8395000000000001</v>
      </c>
      <c r="KF13">
        <v>4.2793999999999999</v>
      </c>
      <c r="KG13">
        <v>20.847100000000001</v>
      </c>
      <c r="KH13">
        <v>28.0764</v>
      </c>
      <c r="KI13">
        <v>-26.073799999999999</v>
      </c>
      <c r="KJ13">
        <v>-58.836199999999998</v>
      </c>
      <c r="KK13">
        <v>11.625399999999999</v>
      </c>
      <c r="KL13">
        <v>4.5171000000000001</v>
      </c>
      <c r="KM13">
        <v>-11.5741</v>
      </c>
      <c r="KN13">
        <v>8.1242000000000001</v>
      </c>
      <c r="KO13">
        <v>-34.500599999999999</v>
      </c>
      <c r="KP13">
        <v>-46.301000000000002</v>
      </c>
      <c r="KQ13">
        <v>2.4563000000000001</v>
      </c>
      <c r="KR13">
        <v>-57.968699999999998</v>
      </c>
      <c r="KS13">
        <v>12.864000000000001</v>
      </c>
      <c r="KT13">
        <v>0.6704</v>
      </c>
      <c r="KU13">
        <v>-23.688600000000001</v>
      </c>
      <c r="KV13">
        <v>-8.4483999999999995</v>
      </c>
      <c r="KW13">
        <v>4.9928999999999997</v>
      </c>
      <c r="KX13">
        <v>9.5785999999999998</v>
      </c>
      <c r="KY13">
        <v>15.6806</v>
      </c>
      <c r="KZ13">
        <v>2.4525999999999999</v>
      </c>
      <c r="LA13">
        <v>53.860500000000002</v>
      </c>
      <c r="LC13">
        <v>-6.5407000000000002</v>
      </c>
      <c r="LD13">
        <v>-2.0707</v>
      </c>
      <c r="LE13">
        <v>-700.83889999999997</v>
      </c>
      <c r="LF13">
        <v>-19.6615</v>
      </c>
      <c r="LG13">
        <v>5.2035</v>
      </c>
      <c r="LH13">
        <v>15.647500000000001</v>
      </c>
      <c r="LI13">
        <v>9.3648000000000007</v>
      </c>
      <c r="LJ13">
        <v>13.901899999999999</v>
      </c>
      <c r="LK13">
        <v>-10.944900000000001</v>
      </c>
      <c r="LL13">
        <v>63.673000000000002</v>
      </c>
      <c r="LM13">
        <v>24.782800000000002</v>
      </c>
      <c r="LO13">
        <v>-24.677700000000002</v>
      </c>
      <c r="LP13">
        <v>10.1746</v>
      </c>
      <c r="LQ13">
        <v>-0.15590000000000001</v>
      </c>
      <c r="LR13">
        <v>18.833200000000001</v>
      </c>
      <c r="LS13">
        <v>7.9637000000000002</v>
      </c>
      <c r="LT13">
        <v>30.4604</v>
      </c>
      <c r="LU13">
        <v>15.8621</v>
      </c>
      <c r="LV13">
        <v>12.9427</v>
      </c>
      <c r="LW13">
        <v>16.1629</v>
      </c>
      <c r="LX13">
        <v>3.8269000000000002</v>
      </c>
      <c r="LY13">
        <v>16.952300000000001</v>
      </c>
      <c r="LZ13">
        <v>-11.3276</v>
      </c>
      <c r="MA13">
        <v>6.2702999999999998</v>
      </c>
      <c r="MB13">
        <v>17.141100000000002</v>
      </c>
      <c r="MC13">
        <v>28.327999999999999</v>
      </c>
      <c r="MD13">
        <v>-6.7679</v>
      </c>
      <c r="MF13">
        <v>1.6693</v>
      </c>
      <c r="MG13">
        <v>1.7732000000000001</v>
      </c>
      <c r="MI13">
        <v>15.6905</v>
      </c>
      <c r="MJ13">
        <v>29.927900000000001</v>
      </c>
      <c r="MK13">
        <v>33.9621</v>
      </c>
      <c r="ML13">
        <v>24.462</v>
      </c>
      <c r="MM13">
        <v>5.0625999999999998</v>
      </c>
      <c r="MN13">
        <v>-118.78700000000001</v>
      </c>
      <c r="MP13">
        <v>-12.5488</v>
      </c>
      <c r="MQ13">
        <v>7.6859999999999999</v>
      </c>
      <c r="MR13">
        <v>-4.8891999999999998</v>
      </c>
      <c r="MS13">
        <v>48.314300000000003</v>
      </c>
      <c r="MT13">
        <v>-5.6984000000000004</v>
      </c>
      <c r="MU13">
        <v>-14.9283</v>
      </c>
      <c r="MV13">
        <v>-2.7736999999999998</v>
      </c>
      <c r="MW13">
        <v>-1065.3096</v>
      </c>
      <c r="MX13">
        <v>-0.97350000000000003</v>
      </c>
      <c r="MY13">
        <v>4.8469999999999995</v>
      </c>
      <c r="MZ13">
        <v>-52.893799999999999</v>
      </c>
      <c r="NA13">
        <v>1.6859</v>
      </c>
      <c r="NB13">
        <v>11.9124</v>
      </c>
      <c r="NC13">
        <v>16.9331</v>
      </c>
      <c r="ND13">
        <v>-1.9180999999999999</v>
      </c>
      <c r="NE13">
        <v>26.528500000000001</v>
      </c>
      <c r="NF13">
        <v>26.9648</v>
      </c>
      <c r="NG13">
        <v>0.18540000000000001</v>
      </c>
      <c r="NH13">
        <v>13.8307</v>
      </c>
      <c r="NI13">
        <v>18.276499999999999</v>
      </c>
      <c r="NJ13">
        <v>43.991100000000003</v>
      </c>
      <c r="NK13">
        <v>7.2492000000000001</v>
      </c>
    </row>
    <row r="14" spans="1:375" x14ac:dyDescent="0.25">
      <c r="A14" s="2"/>
      <c r="C14">
        <v>-10.121700000000001</v>
      </c>
      <c r="D14">
        <v>12.2867</v>
      </c>
      <c r="E14">
        <v>-1.0305</v>
      </c>
      <c r="F14">
        <v>15.3171</v>
      </c>
      <c r="G14">
        <v>-10.110900000000001</v>
      </c>
      <c r="H14">
        <v>34.457000000000001</v>
      </c>
      <c r="I14">
        <v>13.3918</v>
      </c>
      <c r="J14">
        <v>38.284500000000001</v>
      </c>
      <c r="K14">
        <v>11.8178</v>
      </c>
      <c r="L14">
        <v>15.1273</v>
      </c>
      <c r="M14">
        <v>17.161999999999999</v>
      </c>
      <c r="N14">
        <v>2.4420000000000002</v>
      </c>
      <c r="O14">
        <v>23.320900000000002</v>
      </c>
      <c r="P14">
        <v>-9.9206000000000003</v>
      </c>
      <c r="Q14">
        <v>-33.103000000000002</v>
      </c>
      <c r="R14">
        <v>-43.569299999999998</v>
      </c>
      <c r="S14">
        <v>29.008099999999999</v>
      </c>
      <c r="T14">
        <v>42.544400000000003</v>
      </c>
      <c r="U14">
        <v>-0.67730000000000001</v>
      </c>
      <c r="V14">
        <v>31.950199999999999</v>
      </c>
      <c r="W14">
        <v>22.196000000000002</v>
      </c>
      <c r="X14">
        <v>-15.9268</v>
      </c>
      <c r="Z14">
        <v>10.4031</v>
      </c>
      <c r="AA14">
        <v>18.9023</v>
      </c>
      <c r="AB14">
        <v>-462.79289999999997</v>
      </c>
      <c r="AC14">
        <v>88.750699999999995</v>
      </c>
      <c r="AD14">
        <v>-5.3372999999999999</v>
      </c>
      <c r="AE14">
        <v>6.3944000000000001</v>
      </c>
      <c r="AF14">
        <v>40.378300000000003</v>
      </c>
      <c r="AG14">
        <v>14.872400000000001</v>
      </c>
      <c r="AH14">
        <v>9.9491999999999994</v>
      </c>
      <c r="AI14">
        <v>-298.822</v>
      </c>
      <c r="AJ14">
        <v>5.1181999999999999</v>
      </c>
      <c r="AK14">
        <v>21.712499999999999</v>
      </c>
      <c r="AL14">
        <v>21.4848</v>
      </c>
      <c r="AM14">
        <v>-3.7143000000000002</v>
      </c>
      <c r="AN14">
        <v>26.6313</v>
      </c>
      <c r="AO14">
        <v>-17.885300000000001</v>
      </c>
      <c r="AP14">
        <v>35.881</v>
      </c>
      <c r="AQ14">
        <v>13.064500000000001</v>
      </c>
      <c r="AR14">
        <v>-4.6992000000000003</v>
      </c>
      <c r="AT14">
        <v>7.5342000000000002</v>
      </c>
      <c r="AU14">
        <v>-2.4411999999999998</v>
      </c>
      <c r="AV14">
        <v>16.297000000000001</v>
      </c>
      <c r="AW14">
        <v>13.497</v>
      </c>
      <c r="AX14">
        <v>-1.6787000000000001</v>
      </c>
      <c r="AY14">
        <v>-32.6464</v>
      </c>
      <c r="AZ14">
        <v>15.17</v>
      </c>
      <c r="BA14">
        <v>-11.5588</v>
      </c>
      <c r="BB14">
        <v>-29.913599999999999</v>
      </c>
      <c r="BC14">
        <v>21.999700000000001</v>
      </c>
      <c r="BD14">
        <v>10.2392</v>
      </c>
      <c r="BE14">
        <v>7.3315999999999999</v>
      </c>
      <c r="BF14">
        <v>14.0611</v>
      </c>
      <c r="BG14">
        <v>5.7026000000000003</v>
      </c>
      <c r="BH14">
        <v>17.585100000000001</v>
      </c>
      <c r="BI14">
        <v>6.2926000000000002</v>
      </c>
      <c r="BJ14">
        <v>-21.078499999999998</v>
      </c>
      <c r="BK14">
        <v>9.6846999999999994</v>
      </c>
      <c r="BL14">
        <v>21.2636</v>
      </c>
      <c r="BM14">
        <v>36.586799999999997</v>
      </c>
      <c r="BN14">
        <v>18.9847</v>
      </c>
      <c r="BO14">
        <v>23.196400000000001</v>
      </c>
      <c r="BP14">
        <v>37.307000000000002</v>
      </c>
      <c r="BQ14">
        <v>0.51629999999999998</v>
      </c>
      <c r="BR14">
        <v>2.4140000000000001</v>
      </c>
      <c r="BS14">
        <v>-1673.6841999999999</v>
      </c>
      <c r="BU14">
        <v>25.2057</v>
      </c>
      <c r="BV14">
        <v>17.985299999999999</v>
      </c>
      <c r="BW14">
        <v>5.3756000000000004</v>
      </c>
      <c r="BX14">
        <v>38.5533</v>
      </c>
      <c r="BY14">
        <v>4.2468000000000004</v>
      </c>
      <c r="BZ14">
        <v>23.168299999999999</v>
      </c>
      <c r="CA14">
        <v>-19.814599999999999</v>
      </c>
      <c r="CB14">
        <v>9.0210000000000008</v>
      </c>
      <c r="CC14">
        <v>39.375999999999998</v>
      </c>
      <c r="CD14">
        <v>12.428100000000001</v>
      </c>
      <c r="CE14">
        <v>26.7438</v>
      </c>
      <c r="CF14">
        <v>26.7438</v>
      </c>
      <c r="CG14">
        <v>50.904200000000003</v>
      </c>
      <c r="CH14">
        <v>16.916899999999998</v>
      </c>
      <c r="CI14">
        <v>0.85519999999999996</v>
      </c>
      <c r="CJ14">
        <v>-130.24430000000001</v>
      </c>
      <c r="CK14">
        <v>24.7942</v>
      </c>
      <c r="CL14">
        <v>2.9218999999999999</v>
      </c>
      <c r="CM14">
        <v>-74.486999999999995</v>
      </c>
      <c r="CN14">
        <v>3.4319000000000002</v>
      </c>
      <c r="CO14">
        <v>-6.5232999999999999</v>
      </c>
      <c r="CP14">
        <v>3.6771000000000003</v>
      </c>
      <c r="CQ14">
        <v>-2.1011000000000002</v>
      </c>
      <c r="CR14">
        <v>2.8524000000000003</v>
      </c>
      <c r="CS14">
        <v>-0.92120000000000002</v>
      </c>
      <c r="CT14">
        <v>9.8742999999999999</v>
      </c>
      <c r="CU14">
        <v>61.504199999999997</v>
      </c>
      <c r="CV14">
        <v>-12.7151</v>
      </c>
      <c r="CW14">
        <v>-24.874300000000002</v>
      </c>
      <c r="CX14">
        <v>1.0397000000000001</v>
      </c>
      <c r="CY14">
        <v>12.9588</v>
      </c>
      <c r="CZ14">
        <v>-8.4509000000000007</v>
      </c>
      <c r="DA14">
        <v>-1.855</v>
      </c>
      <c r="DB14">
        <v>-9.5457000000000001</v>
      </c>
      <c r="DC14">
        <v>9.9994999999999994</v>
      </c>
      <c r="DD14">
        <v>29.8035</v>
      </c>
      <c r="DE14">
        <v>0.86529999999999996</v>
      </c>
      <c r="DF14">
        <v>-1.6194999999999999</v>
      </c>
      <c r="DG14">
        <v>-4.9958</v>
      </c>
      <c r="DH14">
        <v>0</v>
      </c>
      <c r="DI14">
        <v>-4.5144000000000002</v>
      </c>
      <c r="DJ14">
        <v>17.763200000000001</v>
      </c>
      <c r="DK14">
        <v>5.41</v>
      </c>
      <c r="DL14">
        <v>-34.793500000000002</v>
      </c>
      <c r="DO14">
        <v>-99.957899999999995</v>
      </c>
      <c r="DP14">
        <v>-15.300599999999999</v>
      </c>
      <c r="DQ14">
        <v>-43.840400000000002</v>
      </c>
      <c r="DR14">
        <v>29.054400000000001</v>
      </c>
      <c r="DS14">
        <v>14.0802</v>
      </c>
      <c r="DT14">
        <v>1.0192000000000001</v>
      </c>
      <c r="DU14">
        <v>-7.4623999999999997</v>
      </c>
      <c r="DV14">
        <v>127.27930000000001</v>
      </c>
      <c r="DW14">
        <v>5.8599999999999999E-2</v>
      </c>
      <c r="DX14">
        <v>27.8672</v>
      </c>
      <c r="DY14">
        <v>-1.1342000000000001</v>
      </c>
      <c r="DZ14">
        <v>-9.3696999999999999</v>
      </c>
      <c r="EA14">
        <v>1.0457000000000001</v>
      </c>
      <c r="EB14">
        <v>6.5224000000000002</v>
      </c>
      <c r="ED14">
        <v>-28.291799999999999</v>
      </c>
      <c r="EE14">
        <v>16.043800000000001</v>
      </c>
      <c r="EG14">
        <v>-48.164099999999998</v>
      </c>
      <c r="EH14">
        <v>39.995899999999999</v>
      </c>
      <c r="EI14">
        <v>-20.5626</v>
      </c>
      <c r="EJ14">
        <v>29.457100000000001</v>
      </c>
      <c r="EK14">
        <v>29.457100000000001</v>
      </c>
      <c r="EL14">
        <v>12.6288</v>
      </c>
      <c r="EM14">
        <v>25.419</v>
      </c>
      <c r="EN14">
        <v>-8.6090999999999998</v>
      </c>
      <c r="EO14">
        <v>3.5864000000000003</v>
      </c>
      <c r="EP14">
        <v>11.197900000000001</v>
      </c>
      <c r="EQ14">
        <v>-90.300799999999995</v>
      </c>
      <c r="ER14">
        <v>42.979300000000002</v>
      </c>
      <c r="ES14">
        <v>-4.5097000000000005</v>
      </c>
      <c r="ET14">
        <v>-18.207100000000001</v>
      </c>
      <c r="EU14">
        <v>-3.1549</v>
      </c>
      <c r="EV14">
        <v>9.9163999999999994</v>
      </c>
      <c r="EW14">
        <v>-2.0465</v>
      </c>
      <c r="EX14">
        <v>-30.401</v>
      </c>
      <c r="EY14">
        <v>22.366299999999999</v>
      </c>
      <c r="EZ14">
        <v>9.2895000000000003</v>
      </c>
      <c r="FA14">
        <v>-6.9965000000000002</v>
      </c>
      <c r="FB14">
        <v>9.6343999999999994</v>
      </c>
      <c r="FC14">
        <v>-1.55E-2</v>
      </c>
      <c r="FD14">
        <v>3.5059</v>
      </c>
      <c r="FE14">
        <v>8.6435999999999993</v>
      </c>
      <c r="FF14">
        <v>2.5377000000000001</v>
      </c>
      <c r="FG14">
        <v>-38.764299999999999</v>
      </c>
      <c r="FH14">
        <v>15.659599999999999</v>
      </c>
      <c r="FI14">
        <v>13.020899999999999</v>
      </c>
      <c r="FJ14">
        <v>-38.729399999999998</v>
      </c>
      <c r="FK14">
        <v>64.6417</v>
      </c>
      <c r="FL14">
        <v>-0.14119999999999999</v>
      </c>
      <c r="FM14">
        <v>10.7361</v>
      </c>
      <c r="FN14">
        <v>6.1562000000000001</v>
      </c>
      <c r="FO14">
        <v>43.603099999999998</v>
      </c>
      <c r="FP14">
        <v>5.5067000000000004</v>
      </c>
      <c r="FQ14">
        <v>-0.71909999999999996</v>
      </c>
      <c r="FR14">
        <v>-5.3281999999999998</v>
      </c>
      <c r="FS14">
        <v>0.69379999999999997</v>
      </c>
      <c r="FT14">
        <v>0.69379999999999997</v>
      </c>
      <c r="FU14">
        <v>-7.9379</v>
      </c>
      <c r="FV14">
        <v>-9.0267999999999997</v>
      </c>
      <c r="FW14">
        <v>0.56420000000000003</v>
      </c>
      <c r="FX14">
        <v>8.5884999999999998</v>
      </c>
      <c r="FY14">
        <v>8.5884999999999998</v>
      </c>
      <c r="FZ14">
        <v>13.698499999999999</v>
      </c>
      <c r="GA14">
        <v>-22.133099999999999</v>
      </c>
      <c r="GB14">
        <v>10.749000000000001</v>
      </c>
      <c r="GC14">
        <v>17.970600000000001</v>
      </c>
      <c r="GD14">
        <v>-10.4582</v>
      </c>
      <c r="GE14">
        <v>-18.668099999999999</v>
      </c>
      <c r="GF14">
        <v>-7.1345000000000001</v>
      </c>
      <c r="GG14">
        <v>9.1590000000000007</v>
      </c>
      <c r="GH14">
        <v>35.381</v>
      </c>
      <c r="GJ14">
        <v>-5.2596999999999996</v>
      </c>
      <c r="GK14">
        <v>26.929500000000001</v>
      </c>
      <c r="GL14">
        <v>19.8767</v>
      </c>
      <c r="GM14">
        <v>19.959099999999999</v>
      </c>
      <c r="GN14">
        <v>-49.040599999999998</v>
      </c>
      <c r="GO14">
        <v>28.267900000000001</v>
      </c>
      <c r="GP14">
        <v>6.1177000000000001</v>
      </c>
      <c r="GQ14">
        <v>-863.57330000000002</v>
      </c>
      <c r="GR14">
        <v>32.996699999999997</v>
      </c>
      <c r="GS14">
        <v>12.3118</v>
      </c>
      <c r="GT14">
        <v>-5.7831000000000001</v>
      </c>
      <c r="GV14">
        <v>8.9755000000000003</v>
      </c>
      <c r="GW14">
        <v>22.136399999999998</v>
      </c>
      <c r="GX14">
        <v>-1.7484</v>
      </c>
      <c r="GY14">
        <v>9.0219000000000005</v>
      </c>
      <c r="HA14">
        <v>1.4436</v>
      </c>
      <c r="HB14">
        <v>21.524000000000001</v>
      </c>
      <c r="HC14">
        <v>-2.2019000000000002</v>
      </c>
      <c r="HD14">
        <v>0.70189999999999997</v>
      </c>
      <c r="HE14">
        <v>-28.178999999999998</v>
      </c>
      <c r="HF14">
        <v>11.054600000000001</v>
      </c>
      <c r="HG14">
        <v>29.1144</v>
      </c>
      <c r="HH14">
        <v>9.0592000000000006</v>
      </c>
      <c r="HI14">
        <v>11.318199999999999</v>
      </c>
      <c r="HJ14">
        <v>39.066400000000002</v>
      </c>
      <c r="HK14">
        <v>5.7013999999999996</v>
      </c>
      <c r="HL14">
        <v>-17.597000000000001</v>
      </c>
      <c r="HM14">
        <v>-30.377300000000002</v>
      </c>
      <c r="HO14">
        <v>2.6621999999999999</v>
      </c>
      <c r="HP14">
        <v>22.513000000000002</v>
      </c>
      <c r="HQ14">
        <v>-439.11520000000002</v>
      </c>
      <c r="HR14">
        <v>0.2873</v>
      </c>
      <c r="HS14">
        <v>24.702500000000001</v>
      </c>
      <c r="HT14">
        <v>9.3629999999999995</v>
      </c>
      <c r="HU14">
        <v>0.75600000000000001</v>
      </c>
      <c r="HW14">
        <v>26.9251</v>
      </c>
      <c r="HX14">
        <v>-0.78039999999999998</v>
      </c>
      <c r="HY14">
        <v>23.4602</v>
      </c>
      <c r="HZ14">
        <v>3.7946</v>
      </c>
      <c r="IA14">
        <v>22.647600000000001</v>
      </c>
      <c r="IB14">
        <v>48.972999999999999</v>
      </c>
      <c r="IC14">
        <v>-4.1227999999999998</v>
      </c>
      <c r="ID14">
        <v>-11.3698</v>
      </c>
      <c r="IE14">
        <v>9.1218000000000004</v>
      </c>
      <c r="IF14">
        <v>45.557200000000002</v>
      </c>
      <c r="IG14">
        <v>1.1284000000000001</v>
      </c>
      <c r="IH14">
        <v>18.510000000000002</v>
      </c>
      <c r="II14">
        <v>-6.1444000000000001</v>
      </c>
      <c r="IJ14">
        <v>-4.3654000000000002</v>
      </c>
      <c r="IK14">
        <v>6.4115000000000002</v>
      </c>
      <c r="IL14">
        <v>-5452.0834000000004</v>
      </c>
      <c r="IN14">
        <v>11.8703</v>
      </c>
      <c r="IO14">
        <v>-7.4602000000000004</v>
      </c>
      <c r="IP14">
        <v>-100</v>
      </c>
      <c r="IQ14">
        <v>-19.826899999999998</v>
      </c>
      <c r="IR14">
        <v>-16.618099999999998</v>
      </c>
      <c r="IS14">
        <v>2.0188000000000001</v>
      </c>
      <c r="IT14">
        <v>7.8345000000000002</v>
      </c>
      <c r="IU14">
        <v>-17.994700000000002</v>
      </c>
      <c r="IV14">
        <v>-18.995100000000001</v>
      </c>
      <c r="IW14">
        <v>7.2172999999999998</v>
      </c>
      <c r="IX14">
        <v>2.1726999999999999</v>
      </c>
      <c r="IY14">
        <v>19.639700000000001</v>
      </c>
      <c r="IZ14">
        <v>24.3432</v>
      </c>
      <c r="JB14">
        <v>17.4846</v>
      </c>
      <c r="JC14">
        <v>-4.2690999999999999</v>
      </c>
      <c r="JD14">
        <v>29.056000000000001</v>
      </c>
      <c r="JE14">
        <v>6.9097</v>
      </c>
      <c r="JF14">
        <v>6.9097</v>
      </c>
      <c r="JG14">
        <v>24.512699999999999</v>
      </c>
      <c r="JH14">
        <v>16.890899999999998</v>
      </c>
      <c r="JI14">
        <v>32.611800000000002</v>
      </c>
      <c r="JJ14">
        <v>12.305300000000001</v>
      </c>
      <c r="JK14">
        <v>3.8628</v>
      </c>
      <c r="JL14">
        <v>31.6219</v>
      </c>
      <c r="JN14">
        <v>-70.290599999999998</v>
      </c>
      <c r="JO14">
        <v>-8.7149000000000001</v>
      </c>
      <c r="JP14">
        <v>-5.8765000000000001</v>
      </c>
      <c r="JQ14">
        <v>-22.3263</v>
      </c>
      <c r="JR14">
        <v>8.3232999999999997</v>
      </c>
      <c r="JS14">
        <v>8.3920999999999992</v>
      </c>
      <c r="JT14">
        <v>-29.926500000000001</v>
      </c>
      <c r="JU14">
        <v>9.8659999999999997</v>
      </c>
      <c r="JV14">
        <v>13.301600000000001</v>
      </c>
      <c r="JX14">
        <v>5.8251999999999997</v>
      </c>
      <c r="JY14">
        <v>4.6433</v>
      </c>
      <c r="KA14">
        <v>3.1743000000000001</v>
      </c>
      <c r="KC14">
        <v>-6.3906999999999998</v>
      </c>
      <c r="KD14">
        <v>2.9784999999999999</v>
      </c>
      <c r="KE14">
        <v>-8.9057999999999993</v>
      </c>
      <c r="KF14">
        <v>6.0894000000000004</v>
      </c>
      <c r="KG14">
        <v>5.4382999999999999</v>
      </c>
      <c r="KH14">
        <v>4.1920999999999999</v>
      </c>
      <c r="KI14">
        <v>6.5362999999999998</v>
      </c>
      <c r="KJ14">
        <v>28.315899999999999</v>
      </c>
      <c r="KK14">
        <v>-14.029299999999999</v>
      </c>
      <c r="KL14">
        <v>-23.828800000000001</v>
      </c>
      <c r="KM14">
        <v>11.964700000000001</v>
      </c>
      <c r="KN14">
        <v>-8.6143000000000001</v>
      </c>
      <c r="KO14">
        <v>9.173</v>
      </c>
      <c r="KP14">
        <v>31.293099999999999</v>
      </c>
      <c r="KQ14">
        <v>25.005299999999998</v>
      </c>
      <c r="KR14">
        <v>-80.729699999999994</v>
      </c>
      <c r="KS14">
        <v>-9.2879000000000005</v>
      </c>
      <c r="KT14">
        <v>1.2145999999999999</v>
      </c>
      <c r="KU14">
        <v>-8.7645</v>
      </c>
      <c r="KV14">
        <v>3.1608000000000001</v>
      </c>
      <c r="KW14">
        <v>26.105799999999999</v>
      </c>
      <c r="KX14">
        <v>5.8909000000000002</v>
      </c>
      <c r="KY14">
        <v>12.709899999999999</v>
      </c>
      <c r="KZ14">
        <v>9.8337000000000003</v>
      </c>
      <c r="LA14">
        <v>25.673100000000002</v>
      </c>
      <c r="LC14">
        <v>-31.0626</v>
      </c>
      <c r="LD14">
        <v>-8.8734000000000002</v>
      </c>
      <c r="LE14">
        <v>-787.46870000000001</v>
      </c>
      <c r="LF14">
        <v>-2.4733000000000001</v>
      </c>
      <c r="LG14">
        <v>-0.97089999999999999</v>
      </c>
      <c r="LH14">
        <v>35.692999999999998</v>
      </c>
      <c r="LI14">
        <v>14.8454</v>
      </c>
      <c r="LJ14">
        <v>13.394299999999999</v>
      </c>
      <c r="LK14">
        <v>2.7138</v>
      </c>
      <c r="LL14">
        <v>27.326799999999999</v>
      </c>
      <c r="LM14">
        <v>5.0936000000000003</v>
      </c>
      <c r="LO14">
        <v>-22.3934</v>
      </c>
      <c r="LP14">
        <v>9.0871999999999993</v>
      </c>
      <c r="LQ14">
        <v>-0.36559999999999998</v>
      </c>
      <c r="LR14">
        <v>1.1836</v>
      </c>
      <c r="LS14">
        <v>2.7951000000000001</v>
      </c>
      <c r="LT14">
        <v>-6.5948000000000002</v>
      </c>
      <c r="LU14">
        <v>11.0862</v>
      </c>
      <c r="LV14">
        <v>-14.884499999999999</v>
      </c>
      <c r="LW14">
        <v>4.0069999999999997</v>
      </c>
      <c r="LX14">
        <v>15.6334</v>
      </c>
      <c r="LY14">
        <v>28.821999999999999</v>
      </c>
      <c r="LZ14">
        <v>-4.2008999999999999</v>
      </c>
      <c r="MA14">
        <v>-4.4924999999999997</v>
      </c>
      <c r="MB14">
        <v>16.407499999999999</v>
      </c>
      <c r="MC14">
        <v>12.181900000000001</v>
      </c>
      <c r="MD14">
        <v>9.5469000000000008</v>
      </c>
      <c r="MF14">
        <v>3.2054</v>
      </c>
      <c r="MG14">
        <v>2.2639</v>
      </c>
      <c r="MI14">
        <v>-4.0705999999999998</v>
      </c>
      <c r="MJ14">
        <v>34.065300000000001</v>
      </c>
      <c r="MK14">
        <v>3.3329</v>
      </c>
      <c r="ML14">
        <v>26.366099999999999</v>
      </c>
      <c r="MM14">
        <v>5.2263000000000002</v>
      </c>
      <c r="MN14">
        <v>-50020</v>
      </c>
      <c r="MP14">
        <v>22.992699999999999</v>
      </c>
      <c r="MQ14">
        <v>23.715399999999999</v>
      </c>
      <c r="MR14">
        <v>22.100300000000001</v>
      </c>
      <c r="MS14">
        <v>56.806199999999997</v>
      </c>
      <c r="MT14">
        <v>49.688499999999998</v>
      </c>
      <c r="MU14">
        <v>12.7539</v>
      </c>
      <c r="MV14">
        <v>-4.6182999999999996</v>
      </c>
      <c r="MW14">
        <v>-2270.5036</v>
      </c>
      <c r="MX14">
        <v>10.532</v>
      </c>
      <c r="MY14">
        <v>9.7891999999999992</v>
      </c>
      <c r="MZ14">
        <v>-52.274500000000003</v>
      </c>
      <c r="NA14">
        <v>2.8590999999999998</v>
      </c>
      <c r="NB14">
        <v>13.270099999999999</v>
      </c>
      <c r="NC14">
        <v>35.189500000000002</v>
      </c>
      <c r="ND14">
        <v>-10.8209</v>
      </c>
      <c r="NE14">
        <v>33.78</v>
      </c>
      <c r="NF14">
        <v>-6.7484999999999999</v>
      </c>
      <c r="NG14">
        <v>-18.2105</v>
      </c>
      <c r="NH14">
        <v>15.3666</v>
      </c>
      <c r="NI14">
        <v>11.8499</v>
      </c>
      <c r="NJ14">
        <v>22.3765</v>
      </c>
      <c r="NK14">
        <v>13.6532</v>
      </c>
    </row>
    <row r="15" spans="1:375" x14ac:dyDescent="0.25">
      <c r="A15" s="2"/>
      <c r="C15">
        <v>22.1191</v>
      </c>
      <c r="D15">
        <v>51.385899999999999</v>
      </c>
      <c r="E15">
        <v>19.267600000000002</v>
      </c>
      <c r="F15">
        <v>24.2455</v>
      </c>
      <c r="G15">
        <v>-8.0389999999999997</v>
      </c>
      <c r="H15">
        <v>25.188500000000001</v>
      </c>
      <c r="I15">
        <v>27.815999999999999</v>
      </c>
      <c r="J15">
        <v>-13.609400000000001</v>
      </c>
      <c r="K15">
        <v>25.165199999999999</v>
      </c>
      <c r="L15">
        <v>24.832599999999999</v>
      </c>
      <c r="M15">
        <v>46.248800000000003</v>
      </c>
      <c r="N15">
        <v>27.2883</v>
      </c>
      <c r="O15">
        <v>29.889399999999998</v>
      </c>
      <c r="P15">
        <v>-0.19089999999999999</v>
      </c>
      <c r="Q15">
        <v>-26.601400000000002</v>
      </c>
      <c r="R15">
        <v>-21.620100000000001</v>
      </c>
      <c r="S15">
        <v>29.245999999999999</v>
      </c>
      <c r="T15">
        <v>34.345100000000002</v>
      </c>
      <c r="U15">
        <v>-19.0838</v>
      </c>
      <c r="V15">
        <v>35.035499999999999</v>
      </c>
      <c r="W15">
        <v>6.5783000000000005</v>
      </c>
      <c r="X15">
        <v>6.7084000000000001</v>
      </c>
      <c r="Z15">
        <v>20.109500000000001</v>
      </c>
      <c r="AA15">
        <v>18.936399999999999</v>
      </c>
      <c r="AB15">
        <v>-996.0249</v>
      </c>
      <c r="AC15">
        <v>33.763100000000001</v>
      </c>
      <c r="AD15">
        <v>33.117199999999997</v>
      </c>
      <c r="AE15">
        <v>7.6754999999999995</v>
      </c>
      <c r="AF15">
        <v>31.494800000000001</v>
      </c>
      <c r="AG15">
        <v>8.798</v>
      </c>
      <c r="AH15">
        <v>26.104299999999999</v>
      </c>
      <c r="AI15">
        <v>-290.3177</v>
      </c>
      <c r="AJ15">
        <v>12.605600000000001</v>
      </c>
      <c r="AK15">
        <v>29.5746</v>
      </c>
      <c r="AL15">
        <v>15.4977</v>
      </c>
      <c r="AM15">
        <v>-11.220800000000001</v>
      </c>
      <c r="AN15">
        <v>32.304099999999998</v>
      </c>
      <c r="AO15">
        <v>4.1498999999999997</v>
      </c>
      <c r="AP15">
        <v>12.135400000000001</v>
      </c>
      <c r="AQ15">
        <v>7.2826000000000004</v>
      </c>
      <c r="AR15">
        <v>-8.5356000000000005</v>
      </c>
      <c r="AT15">
        <v>10.755599999999999</v>
      </c>
      <c r="AU15">
        <v>13.2464</v>
      </c>
      <c r="AV15">
        <v>18.066800000000001</v>
      </c>
      <c r="AW15">
        <v>13.5641</v>
      </c>
      <c r="AX15">
        <v>-6.5674000000000001</v>
      </c>
      <c r="AZ15">
        <v>16.091999999999999</v>
      </c>
      <c r="BA15">
        <v>14.9343</v>
      </c>
      <c r="BB15">
        <v>-58.355200000000004</v>
      </c>
      <c r="BC15">
        <v>19.5303</v>
      </c>
      <c r="BD15">
        <v>2.5335000000000001</v>
      </c>
      <c r="BE15">
        <v>-2.8162000000000003</v>
      </c>
      <c r="BF15">
        <v>63.215499999999999</v>
      </c>
      <c r="BG15">
        <v>3.91</v>
      </c>
      <c r="BH15">
        <v>16.625399999999999</v>
      </c>
      <c r="BI15">
        <v>12.065099999999999</v>
      </c>
      <c r="BJ15">
        <v>8.8397000000000006</v>
      </c>
      <c r="BK15">
        <v>-14.1746</v>
      </c>
      <c r="BL15">
        <v>22.6267</v>
      </c>
      <c r="BM15">
        <v>55.591799999999999</v>
      </c>
      <c r="BN15">
        <v>6.1985000000000001</v>
      </c>
      <c r="BO15">
        <v>24.438300000000002</v>
      </c>
      <c r="BP15">
        <v>23.651</v>
      </c>
      <c r="BQ15">
        <v>21.328099999999999</v>
      </c>
      <c r="BR15">
        <v>9.6473999999999993</v>
      </c>
      <c r="BS15">
        <v>-3205.2631999999999</v>
      </c>
      <c r="BU15">
        <v>25.291399999999999</v>
      </c>
      <c r="BV15">
        <v>-1.1826000000000001</v>
      </c>
      <c r="BW15">
        <v>-2.6739999999999999</v>
      </c>
      <c r="BX15">
        <v>15.11</v>
      </c>
      <c r="BY15">
        <v>10.8482</v>
      </c>
      <c r="BZ15">
        <v>6.3327</v>
      </c>
      <c r="CA15">
        <v>-17.166399999999999</v>
      </c>
      <c r="CB15">
        <v>14.292899999999999</v>
      </c>
      <c r="CC15">
        <v>27.2896</v>
      </c>
      <c r="CD15">
        <v>21.7636</v>
      </c>
      <c r="CE15">
        <v>-40.433199999999999</v>
      </c>
      <c r="CF15">
        <v>-40.433199999999999</v>
      </c>
      <c r="CG15">
        <v>-42.195900000000002</v>
      </c>
      <c r="CH15">
        <v>9.1896000000000004</v>
      </c>
      <c r="CI15">
        <v>2.4460999999999999</v>
      </c>
      <c r="CJ15">
        <v>22.368400000000001</v>
      </c>
      <c r="CK15">
        <v>15.5901</v>
      </c>
      <c r="CL15">
        <v>-4.8737000000000004</v>
      </c>
      <c r="CM15">
        <v>-8.5299999999999994</v>
      </c>
      <c r="CN15">
        <v>23.403300000000002</v>
      </c>
      <c r="CO15">
        <v>22.251300000000001</v>
      </c>
      <c r="CP15">
        <v>4.1242000000000001</v>
      </c>
      <c r="CQ15">
        <v>-0.52549999999999997</v>
      </c>
      <c r="CR15">
        <v>5.5971000000000002</v>
      </c>
      <c r="CS15">
        <v>25.724599999999999</v>
      </c>
      <c r="CT15">
        <v>-2.9617</v>
      </c>
      <c r="CU15">
        <v>27.025200000000002</v>
      </c>
      <c r="CV15">
        <v>11.347099999999999</v>
      </c>
      <c r="CW15">
        <v>74.624200000000002</v>
      </c>
      <c r="CX15">
        <v>-10.147</v>
      </c>
      <c r="CY15">
        <v>-11.6457</v>
      </c>
      <c r="CZ15">
        <v>1.3649</v>
      </c>
      <c r="DA15">
        <v>12.3864</v>
      </c>
      <c r="DB15">
        <v>-1.7600000000000001E-2</v>
      </c>
      <c r="DC15">
        <v>-0.35580000000000001</v>
      </c>
      <c r="DD15">
        <v>40.726399999999998</v>
      </c>
      <c r="DE15">
        <v>-2.8889</v>
      </c>
      <c r="DF15">
        <v>-10.7933</v>
      </c>
      <c r="DG15">
        <v>-0.45069999999999999</v>
      </c>
      <c r="DH15">
        <v>-32.087499999999999</v>
      </c>
      <c r="DI15">
        <v>-7.843</v>
      </c>
      <c r="DJ15">
        <v>40.622100000000003</v>
      </c>
      <c r="DK15">
        <v>16.6873</v>
      </c>
      <c r="DL15">
        <v>49.576799999999999</v>
      </c>
      <c r="DO15">
        <v>-63.466900000000003</v>
      </c>
      <c r="DP15">
        <v>47.681199999999997</v>
      </c>
      <c r="DQ15">
        <v>31.1356</v>
      </c>
      <c r="DR15">
        <v>39.082099999999997</v>
      </c>
      <c r="DS15">
        <v>29.8157</v>
      </c>
      <c r="DT15">
        <v>-3.7067000000000001</v>
      </c>
      <c r="DU15">
        <v>66.463700000000003</v>
      </c>
      <c r="DV15">
        <v>131.14949999999999</v>
      </c>
      <c r="DW15">
        <v>8.0121000000000002</v>
      </c>
      <c r="DX15">
        <v>39.084800000000001</v>
      </c>
      <c r="DY15">
        <v>28.735600000000002</v>
      </c>
      <c r="DZ15">
        <v>0.29459999999999997</v>
      </c>
      <c r="EA15">
        <v>2.9922</v>
      </c>
      <c r="EB15">
        <v>-4.9318</v>
      </c>
      <c r="ED15">
        <v>-16.236599999999999</v>
      </c>
      <c r="EE15">
        <v>17.915600000000001</v>
      </c>
      <c r="EG15">
        <v>-34.396500000000003</v>
      </c>
      <c r="EH15">
        <v>17.9711</v>
      </c>
      <c r="EI15">
        <v>-32.905000000000001</v>
      </c>
      <c r="EJ15">
        <v>28.999500000000001</v>
      </c>
      <c r="EK15">
        <v>28.999500000000001</v>
      </c>
      <c r="EL15">
        <v>31.5121</v>
      </c>
      <c r="EM15">
        <v>29.116399999999999</v>
      </c>
      <c r="EN15">
        <v>39.906300000000002</v>
      </c>
      <c r="EO15">
        <v>13.849500000000001</v>
      </c>
      <c r="EP15">
        <v>21.524799999999999</v>
      </c>
      <c r="EQ15">
        <v>39.990499999999997</v>
      </c>
      <c r="ER15">
        <v>26.391200000000001</v>
      </c>
      <c r="ES15">
        <v>8.2890999999999995</v>
      </c>
      <c r="ET15">
        <v>0.48699999999999999</v>
      </c>
      <c r="EU15">
        <v>6.9379</v>
      </c>
      <c r="EV15">
        <v>1.4954000000000001</v>
      </c>
      <c r="EW15">
        <v>-5.6367000000000003</v>
      </c>
      <c r="EX15">
        <v>17.6051</v>
      </c>
      <c r="EY15">
        <v>-29.154599999999999</v>
      </c>
      <c r="EZ15">
        <v>10.7179</v>
      </c>
      <c r="FA15">
        <v>8.4191000000000003</v>
      </c>
      <c r="FB15">
        <v>8.8597999999999999</v>
      </c>
      <c r="FC15">
        <v>17.822400000000002</v>
      </c>
      <c r="FD15">
        <v>-1.8639000000000001</v>
      </c>
      <c r="FE15">
        <v>-17.426600000000001</v>
      </c>
      <c r="FF15">
        <v>-25.541399999999999</v>
      </c>
      <c r="FG15">
        <v>13.3629</v>
      </c>
      <c r="FH15">
        <v>5.6307999999999998</v>
      </c>
      <c r="FI15">
        <v>17.430599999999998</v>
      </c>
      <c r="FJ15">
        <v>-36.545999999999999</v>
      </c>
      <c r="FK15">
        <v>21.2212</v>
      </c>
      <c r="FL15">
        <v>-5.4333999999999998</v>
      </c>
      <c r="FM15">
        <v>10.6044</v>
      </c>
      <c r="FN15">
        <v>5.5758999999999999</v>
      </c>
      <c r="FO15">
        <v>46.720399999999998</v>
      </c>
      <c r="FP15">
        <v>3.7275</v>
      </c>
      <c r="FQ15">
        <v>6.3766999999999996</v>
      </c>
      <c r="FR15">
        <v>-28.4801</v>
      </c>
      <c r="FS15">
        <v>0.58009999999999995</v>
      </c>
      <c r="FT15">
        <v>0.58009999999999995</v>
      </c>
      <c r="FU15">
        <v>-13.248900000000001</v>
      </c>
      <c r="FV15">
        <v>5.0513000000000003</v>
      </c>
      <c r="FW15">
        <v>5.8460000000000001</v>
      </c>
      <c r="FX15">
        <v>-0.41360000000000002</v>
      </c>
      <c r="FY15">
        <v>-0.41360000000000002</v>
      </c>
      <c r="FZ15">
        <v>9.6714000000000002</v>
      </c>
      <c r="GA15">
        <v>37.838999999999999</v>
      </c>
      <c r="GB15">
        <v>-10.490399999999999</v>
      </c>
      <c r="GC15">
        <v>24.373100000000001</v>
      </c>
      <c r="GD15">
        <v>-5.0133999999999999</v>
      </c>
      <c r="GE15">
        <v>19.589600000000001</v>
      </c>
      <c r="GF15">
        <v>-2.0998999999999999</v>
      </c>
      <c r="GG15">
        <v>6.9223999999999997</v>
      </c>
      <c r="GH15">
        <v>45.773299999999999</v>
      </c>
      <c r="GJ15">
        <v>5.7437000000000005</v>
      </c>
      <c r="GK15">
        <v>17.844899999999999</v>
      </c>
      <c r="GL15">
        <v>-2.1164000000000001</v>
      </c>
      <c r="GM15">
        <v>27.1023</v>
      </c>
      <c r="GN15">
        <v>-10.295199999999999</v>
      </c>
      <c r="GO15">
        <v>-1.9988999999999999</v>
      </c>
      <c r="GP15">
        <v>5.1386000000000003</v>
      </c>
      <c r="GQ15">
        <v>-2033.3130000000001</v>
      </c>
      <c r="GR15">
        <v>14.0284</v>
      </c>
      <c r="GS15">
        <v>16.072700000000001</v>
      </c>
      <c r="GT15">
        <v>-3.0005000000000002</v>
      </c>
      <c r="GV15">
        <v>-21.0534</v>
      </c>
      <c r="GW15">
        <v>30.6005</v>
      </c>
      <c r="GX15">
        <v>-13.4627</v>
      </c>
      <c r="GY15">
        <v>24.955200000000001</v>
      </c>
      <c r="HA15">
        <v>1.9005999999999998</v>
      </c>
      <c r="HB15">
        <v>18.222799999999999</v>
      </c>
      <c r="HC15">
        <v>16.311</v>
      </c>
      <c r="HD15">
        <v>-7.2588999999999997</v>
      </c>
      <c r="HE15">
        <v>-35.604799999999997</v>
      </c>
      <c r="HF15">
        <v>4.8998999999999997</v>
      </c>
      <c r="HG15">
        <v>15.131399999999999</v>
      </c>
      <c r="HH15">
        <v>-14.0191</v>
      </c>
      <c r="HI15">
        <v>2.6573000000000002</v>
      </c>
      <c r="HJ15">
        <v>50.812899999999999</v>
      </c>
      <c r="HK15">
        <v>10.5487</v>
      </c>
      <c r="HL15">
        <v>-37.878700000000002</v>
      </c>
      <c r="HM15">
        <v>31.7468</v>
      </c>
      <c r="HO15">
        <v>23.2591</v>
      </c>
      <c r="HP15">
        <v>33.456299999999999</v>
      </c>
      <c r="HQ15">
        <v>-54.497999999999998</v>
      </c>
      <c r="HR15">
        <v>29.648399999999999</v>
      </c>
      <c r="HS15">
        <v>-6.1029</v>
      </c>
      <c r="HT15">
        <v>13.9895</v>
      </c>
      <c r="HU15">
        <v>8.0790000000000006</v>
      </c>
      <c r="HW15">
        <v>11.363799999999999</v>
      </c>
      <c r="HX15">
        <v>-6.4709000000000003</v>
      </c>
      <c r="HY15">
        <v>28.686499999999999</v>
      </c>
      <c r="HZ15">
        <v>18.234300000000001</v>
      </c>
      <c r="IA15">
        <v>17.711400000000001</v>
      </c>
      <c r="IB15">
        <v>46.564599999999999</v>
      </c>
      <c r="IC15">
        <v>38.327599999999997</v>
      </c>
      <c r="ID15">
        <v>1.3899999999999999E-2</v>
      </c>
      <c r="IE15">
        <v>23.4177</v>
      </c>
      <c r="IF15">
        <v>-53.017699999999998</v>
      </c>
      <c r="IG15">
        <v>13.947100000000001</v>
      </c>
      <c r="IH15">
        <v>-1.8325</v>
      </c>
      <c r="II15">
        <v>-22.866599999999998</v>
      </c>
      <c r="IJ15">
        <v>1.4822</v>
      </c>
      <c r="IK15">
        <v>16.1142</v>
      </c>
      <c r="IL15">
        <v>-7900.99</v>
      </c>
      <c r="IN15">
        <v>12.275600000000001</v>
      </c>
      <c r="IO15">
        <v>12.1334</v>
      </c>
      <c r="IP15">
        <v>178.2123</v>
      </c>
      <c r="IQ15">
        <v>13.3927</v>
      </c>
      <c r="IR15">
        <v>-1.7570999999999999</v>
      </c>
      <c r="IS15">
        <v>17.128299999999999</v>
      </c>
      <c r="IT15">
        <v>16.390499999999999</v>
      </c>
      <c r="IU15">
        <v>14.184100000000001</v>
      </c>
      <c r="IV15">
        <v>-7.8083999999999998</v>
      </c>
      <c r="IW15">
        <v>1.4475</v>
      </c>
      <c r="IX15">
        <v>27.9739</v>
      </c>
      <c r="IY15">
        <v>3.2549000000000001</v>
      </c>
      <c r="IZ15">
        <v>13.192</v>
      </c>
      <c r="JB15">
        <v>39.658099999999997</v>
      </c>
      <c r="JC15">
        <v>-4.4335000000000004</v>
      </c>
      <c r="JD15">
        <v>9.0848999999999993</v>
      </c>
      <c r="JE15">
        <v>11.061199999999999</v>
      </c>
      <c r="JF15">
        <v>11.061199999999999</v>
      </c>
      <c r="JG15">
        <v>4.0766999999999998</v>
      </c>
      <c r="JH15">
        <v>32.917999999999999</v>
      </c>
      <c r="JI15">
        <v>30.3354</v>
      </c>
      <c r="JJ15">
        <v>19.449300000000001</v>
      </c>
      <c r="JK15">
        <v>-8.8325999999999993</v>
      </c>
      <c r="JL15">
        <v>12.851100000000001</v>
      </c>
      <c r="JN15">
        <v>-36.769399999999997</v>
      </c>
      <c r="JO15">
        <v>-6.4211</v>
      </c>
      <c r="JP15">
        <v>-3.7595000000000001</v>
      </c>
      <c r="JQ15">
        <v>-2.9990999999999999</v>
      </c>
      <c r="JR15">
        <v>-9.7396999999999991</v>
      </c>
      <c r="JS15">
        <v>-2.4969000000000001</v>
      </c>
      <c r="JT15">
        <v>3.5004</v>
      </c>
      <c r="JU15">
        <v>19.9069</v>
      </c>
      <c r="JV15">
        <v>-2.8223000000000003</v>
      </c>
      <c r="JX15">
        <v>16.621500000000001</v>
      </c>
      <c r="JY15">
        <v>27.4011</v>
      </c>
      <c r="KA15">
        <v>-71.045699999999997</v>
      </c>
      <c r="KC15">
        <v>8.3036999999999992</v>
      </c>
      <c r="KD15">
        <v>-2.4967000000000001</v>
      </c>
      <c r="KE15">
        <v>22.739799999999999</v>
      </c>
      <c r="KF15">
        <v>0.98099999999999998</v>
      </c>
      <c r="KG15">
        <v>2.9405000000000001</v>
      </c>
      <c r="KH15">
        <v>33.4786</v>
      </c>
      <c r="KI15">
        <v>15.841100000000001</v>
      </c>
      <c r="KJ15">
        <v>-21.018699999999999</v>
      </c>
      <c r="KK15">
        <v>21.826899999999998</v>
      </c>
      <c r="KL15">
        <v>-35.851700000000001</v>
      </c>
      <c r="KM15">
        <v>19.517800000000001</v>
      </c>
      <c r="KN15">
        <v>-10.215999999999999</v>
      </c>
      <c r="KO15">
        <v>18.869199999999999</v>
      </c>
      <c r="KP15">
        <v>34.596800000000002</v>
      </c>
      <c r="KQ15">
        <v>17.9834</v>
      </c>
      <c r="KR15">
        <v>-72.106099999999998</v>
      </c>
      <c r="KS15">
        <v>41.736400000000003</v>
      </c>
      <c r="KT15">
        <v>-23.217500000000001</v>
      </c>
      <c r="KU15">
        <v>10.889699999999999</v>
      </c>
      <c r="KV15">
        <v>-2.1434000000000002</v>
      </c>
      <c r="KW15">
        <v>13.433199999999999</v>
      </c>
      <c r="KX15">
        <v>0.44779999999999998</v>
      </c>
      <c r="KY15">
        <v>38.709400000000002</v>
      </c>
      <c r="KZ15">
        <v>14.450900000000001</v>
      </c>
      <c r="LA15">
        <v>46.647599999999997</v>
      </c>
      <c r="LC15">
        <v>19.290800000000001</v>
      </c>
      <c r="LD15">
        <v>0.61539999999999995</v>
      </c>
      <c r="LE15">
        <v>-1323.9437</v>
      </c>
      <c r="LF15">
        <v>-39.349499999999999</v>
      </c>
      <c r="LG15">
        <v>5.2900999999999998</v>
      </c>
      <c r="LH15">
        <v>19.125399999999999</v>
      </c>
      <c r="LJ15">
        <v>18.456700000000001</v>
      </c>
      <c r="LK15">
        <v>19.322299999999998</v>
      </c>
      <c r="LL15">
        <v>-11.829499999999999</v>
      </c>
      <c r="LM15">
        <v>20.864699999999999</v>
      </c>
      <c r="LO15">
        <v>-20.132000000000001</v>
      </c>
      <c r="LP15">
        <v>15.2697</v>
      </c>
      <c r="LQ15">
        <v>1.6526999999999998</v>
      </c>
      <c r="LR15">
        <v>2.7311000000000001</v>
      </c>
      <c r="LS15">
        <v>18.898099999999999</v>
      </c>
      <c r="LT15">
        <v>24.0609</v>
      </c>
      <c r="LU15">
        <v>23.918099999999999</v>
      </c>
      <c r="LV15">
        <v>9.3649000000000004</v>
      </c>
      <c r="LW15">
        <v>25.333100000000002</v>
      </c>
      <c r="LX15">
        <v>2.5324</v>
      </c>
      <c r="LY15">
        <v>15.251099999999999</v>
      </c>
      <c r="LZ15">
        <v>2.1143999999999998</v>
      </c>
      <c r="MA15">
        <v>4.2732999999999999</v>
      </c>
      <c r="MB15">
        <v>23.1587</v>
      </c>
      <c r="MC15">
        <v>15.1432</v>
      </c>
      <c r="MD15">
        <v>5.9276999999999997</v>
      </c>
      <c r="MF15">
        <v>-0.59570000000000001</v>
      </c>
      <c r="MG15">
        <v>-3.2006000000000001</v>
      </c>
      <c r="MI15">
        <v>-6.3346</v>
      </c>
      <c r="MJ15">
        <v>3.8102</v>
      </c>
      <c r="MK15">
        <v>17.349499999999999</v>
      </c>
      <c r="ML15">
        <v>9.5396000000000001</v>
      </c>
      <c r="MM15">
        <v>15.6213</v>
      </c>
      <c r="MN15">
        <v>-150087.5</v>
      </c>
      <c r="MP15">
        <v>17.6022</v>
      </c>
      <c r="MQ15">
        <v>22.171299999999999</v>
      </c>
      <c r="MR15">
        <v>27.088200000000001</v>
      </c>
      <c r="MS15">
        <v>47.325600000000001</v>
      </c>
      <c r="MT15">
        <v>9.6882000000000001</v>
      </c>
      <c r="MU15">
        <v>7.4768999999999997</v>
      </c>
      <c r="MV15">
        <v>1.8224</v>
      </c>
      <c r="MX15">
        <v>8.4312000000000005</v>
      </c>
      <c r="MY15">
        <v>-0.30680000000000002</v>
      </c>
      <c r="MZ15">
        <v>-37.613300000000002</v>
      </c>
      <c r="NA15">
        <v>2.2904999999999998</v>
      </c>
      <c r="NB15">
        <v>6.2888999999999999</v>
      </c>
      <c r="NC15">
        <v>12.9825</v>
      </c>
      <c r="ND15">
        <v>5.3280000000000003</v>
      </c>
      <c r="NE15">
        <v>31.694199999999999</v>
      </c>
      <c r="NF15">
        <v>-4.2497999999999996</v>
      </c>
      <c r="NG15">
        <v>-4.3792999999999997</v>
      </c>
      <c r="NH15">
        <v>22.9375</v>
      </c>
      <c r="NI15">
        <v>14.4795</v>
      </c>
      <c r="NJ15">
        <v>22.154800000000002</v>
      </c>
      <c r="NK15">
        <v>54.311</v>
      </c>
    </row>
    <row r="16" spans="1:375" x14ac:dyDescent="0.25">
      <c r="A16" s="2"/>
      <c r="C16">
        <v>22.569099999999999</v>
      </c>
      <c r="D16">
        <v>2.2545999999999999</v>
      </c>
      <c r="E16">
        <v>18.643000000000001</v>
      </c>
      <c r="F16">
        <v>15.913</v>
      </c>
      <c r="G16">
        <v>9.7844999999999995</v>
      </c>
      <c r="H16">
        <v>36.6143</v>
      </c>
      <c r="I16">
        <v>24.345500000000001</v>
      </c>
      <c r="J16">
        <v>-22.342199999999998</v>
      </c>
      <c r="K16">
        <v>15.7667</v>
      </c>
      <c r="L16">
        <v>8.2629000000000001</v>
      </c>
      <c r="M16">
        <v>51.579799999999999</v>
      </c>
      <c r="N16">
        <v>21.551200000000001</v>
      </c>
      <c r="O16">
        <v>15.4465</v>
      </c>
      <c r="P16">
        <v>5.6993</v>
      </c>
      <c r="Q16">
        <v>15.743</v>
      </c>
      <c r="R16">
        <v>-6.3868999999999998</v>
      </c>
      <c r="S16">
        <v>25.331399999999999</v>
      </c>
      <c r="T16">
        <v>35.481000000000002</v>
      </c>
      <c r="U16">
        <v>-28.6494</v>
      </c>
      <c r="V16">
        <v>31.0718</v>
      </c>
      <c r="W16">
        <v>28.689299999999999</v>
      </c>
      <c r="X16">
        <v>-15.250500000000001</v>
      </c>
      <c r="Z16">
        <v>6.5826000000000002</v>
      </c>
      <c r="AA16">
        <v>10.998699999999999</v>
      </c>
      <c r="AB16">
        <v>-561.59389999999996</v>
      </c>
      <c r="AC16">
        <v>9.5403000000000002</v>
      </c>
      <c r="AD16">
        <v>-13.1332</v>
      </c>
      <c r="AE16">
        <v>12.994199999999999</v>
      </c>
      <c r="AF16">
        <v>27.403500000000001</v>
      </c>
      <c r="AG16">
        <v>8.6161999999999992</v>
      </c>
      <c r="AH16">
        <v>15.7499</v>
      </c>
      <c r="AI16">
        <v>-194.6738</v>
      </c>
      <c r="AJ16">
        <v>-0.57630000000000003</v>
      </c>
      <c r="AK16">
        <v>18.5746</v>
      </c>
      <c r="AL16">
        <v>11.2669</v>
      </c>
      <c r="AM16">
        <v>4.0529000000000002</v>
      </c>
      <c r="AN16">
        <v>56.660499999999999</v>
      </c>
      <c r="AO16">
        <v>11.300800000000001</v>
      </c>
      <c r="AP16">
        <v>12.443</v>
      </c>
      <c r="AQ16">
        <v>13.916</v>
      </c>
      <c r="AR16">
        <v>-5.7325999999999997</v>
      </c>
      <c r="AT16">
        <v>-0.81620000000000004</v>
      </c>
      <c r="AU16">
        <v>26.177800000000001</v>
      </c>
      <c r="AV16">
        <v>7.5582000000000003</v>
      </c>
      <c r="AW16">
        <v>5.5758999999999999</v>
      </c>
      <c r="AX16">
        <v>0.25779999999999997</v>
      </c>
      <c r="AZ16">
        <v>25.274699999999999</v>
      </c>
      <c r="BA16">
        <v>25.187799999999999</v>
      </c>
      <c r="BB16">
        <v>-51.000700000000002</v>
      </c>
      <c r="BC16">
        <v>33.480699999999999</v>
      </c>
      <c r="BD16">
        <v>11.6334</v>
      </c>
      <c r="BE16">
        <v>-11.793699999999999</v>
      </c>
      <c r="BF16">
        <v>30.007899999999999</v>
      </c>
      <c r="BG16">
        <v>22.087700000000002</v>
      </c>
      <c r="BH16">
        <v>15.7201</v>
      </c>
      <c r="BI16">
        <v>5.5415999999999999</v>
      </c>
      <c r="BJ16">
        <v>-21.0124</v>
      </c>
      <c r="BK16">
        <v>19.789200000000001</v>
      </c>
      <c r="BL16">
        <v>18.412299999999998</v>
      </c>
      <c r="BM16">
        <v>28.504100000000001</v>
      </c>
      <c r="BN16">
        <v>15.948499999999999</v>
      </c>
      <c r="BO16">
        <v>18.372399999999999</v>
      </c>
      <c r="BP16">
        <v>28.059699999999999</v>
      </c>
      <c r="BQ16">
        <v>8.3523999999999994</v>
      </c>
      <c r="BR16">
        <v>15.942600000000001</v>
      </c>
      <c r="BS16">
        <v>-5505.2632000000003</v>
      </c>
      <c r="BU16">
        <v>9.9314999999999998</v>
      </c>
      <c r="BV16">
        <v>15.990399999999999</v>
      </c>
      <c r="BW16">
        <v>9.7721</v>
      </c>
      <c r="BX16">
        <v>3.5991999999999997</v>
      </c>
      <c r="BY16">
        <v>-1.9539</v>
      </c>
      <c r="BZ16">
        <v>12.491199999999999</v>
      </c>
      <c r="CA16">
        <v>-27.1648</v>
      </c>
      <c r="CB16">
        <v>13.815200000000001</v>
      </c>
      <c r="CC16">
        <v>12.0251</v>
      </c>
      <c r="CD16">
        <v>2.3826999999999998</v>
      </c>
      <c r="CE16">
        <v>-29.985600000000002</v>
      </c>
      <c r="CF16">
        <v>-29.985600000000002</v>
      </c>
      <c r="CG16">
        <v>-118.12560000000001</v>
      </c>
      <c r="CH16">
        <v>20.227699999999999</v>
      </c>
      <c r="CI16">
        <v>1.8648</v>
      </c>
      <c r="CJ16">
        <v>-120.9546</v>
      </c>
      <c r="CK16">
        <v>11.9046</v>
      </c>
      <c r="CL16">
        <v>-5.8193000000000001</v>
      </c>
      <c r="CM16">
        <v>-19.6511</v>
      </c>
      <c r="CN16">
        <v>33.204700000000003</v>
      </c>
      <c r="CO16">
        <v>16.081299999999999</v>
      </c>
      <c r="CP16">
        <v>1.6962999999999999</v>
      </c>
      <c r="CQ16">
        <v>-4.6303000000000001</v>
      </c>
      <c r="CR16">
        <v>4.1985000000000001</v>
      </c>
      <c r="CS16">
        <v>24.1782</v>
      </c>
      <c r="CT16">
        <v>13.9556</v>
      </c>
      <c r="CU16">
        <v>15.4503</v>
      </c>
      <c r="CV16">
        <v>9.0873000000000008</v>
      </c>
      <c r="CW16">
        <v>24.452100000000002</v>
      </c>
      <c r="CX16">
        <v>-4.8868</v>
      </c>
      <c r="CY16">
        <v>8.2727000000000004</v>
      </c>
      <c r="CZ16">
        <v>-3.2025999999999999</v>
      </c>
      <c r="DA16">
        <v>-5.04</v>
      </c>
      <c r="DB16">
        <v>4.7133000000000003</v>
      </c>
      <c r="DC16">
        <v>11.329499999999999</v>
      </c>
      <c r="DD16">
        <v>50.384999999999998</v>
      </c>
      <c r="DE16">
        <v>13.2065</v>
      </c>
      <c r="DF16">
        <v>11.2607</v>
      </c>
      <c r="DG16">
        <v>16.5243</v>
      </c>
      <c r="DH16">
        <v>36.941400000000002</v>
      </c>
      <c r="DI16">
        <v>-19.419899999999998</v>
      </c>
      <c r="DJ16">
        <v>-36.783200000000001</v>
      </c>
      <c r="DK16">
        <v>5.4920999999999998</v>
      </c>
      <c r="DL16">
        <v>-15.1181</v>
      </c>
      <c r="DO16">
        <v>-3.3245</v>
      </c>
      <c r="DP16">
        <v>3.3609</v>
      </c>
      <c r="DQ16">
        <v>-22.585599999999999</v>
      </c>
      <c r="DR16">
        <v>23.7151</v>
      </c>
      <c r="DS16">
        <v>23.084700000000002</v>
      </c>
      <c r="DT16">
        <v>-11.8529</v>
      </c>
      <c r="DU16">
        <v>462.1737</v>
      </c>
      <c r="DW16">
        <v>-5.9472000000000005</v>
      </c>
      <c r="DX16">
        <v>35.469700000000003</v>
      </c>
      <c r="DY16">
        <v>35.953899999999997</v>
      </c>
      <c r="DZ16">
        <v>4.8114999999999997</v>
      </c>
      <c r="EA16">
        <v>-4.7218</v>
      </c>
      <c r="EB16">
        <v>-2.2046999999999999</v>
      </c>
      <c r="ED16">
        <v>-2.1135000000000002</v>
      </c>
      <c r="EE16">
        <v>20.790199999999999</v>
      </c>
      <c r="EG16">
        <v>-8.3948999999999998</v>
      </c>
      <c r="EH16">
        <v>29.8078</v>
      </c>
      <c r="EI16">
        <v>-3.0228000000000002</v>
      </c>
      <c r="EJ16">
        <v>28.089600000000001</v>
      </c>
      <c r="EK16">
        <v>28.089600000000001</v>
      </c>
      <c r="EL16">
        <v>12.7308</v>
      </c>
      <c r="EM16">
        <v>-4.4314999999999998</v>
      </c>
      <c r="EN16">
        <v>-3.1806999999999999</v>
      </c>
      <c r="EO16">
        <v>5.3128000000000002</v>
      </c>
      <c r="EP16">
        <v>18.959099999999999</v>
      </c>
      <c r="EQ16">
        <v>29.827500000000001</v>
      </c>
      <c r="ER16">
        <v>22.717600000000001</v>
      </c>
      <c r="ES16">
        <v>-3.2463000000000002</v>
      </c>
      <c r="ET16">
        <v>-0.32890000000000003</v>
      </c>
      <c r="EU16">
        <v>5.1006999999999998</v>
      </c>
      <c r="EV16">
        <v>-15.3657</v>
      </c>
      <c r="EW16">
        <v>-13.913</v>
      </c>
      <c r="EX16">
        <v>24.255800000000001</v>
      </c>
      <c r="EY16">
        <v>-10.7768</v>
      </c>
      <c r="EZ16">
        <v>5.3394000000000004</v>
      </c>
      <c r="FA16">
        <v>2.0987999999999998</v>
      </c>
      <c r="FB16">
        <v>12.2247</v>
      </c>
      <c r="FC16">
        <v>34.757300000000001</v>
      </c>
      <c r="FD16">
        <v>8.41</v>
      </c>
      <c r="FE16">
        <v>-41.347299999999997</v>
      </c>
      <c r="FF16">
        <v>-8.7286999999999999</v>
      </c>
      <c r="FG16">
        <v>1.9923999999999999</v>
      </c>
      <c r="FH16">
        <v>14.161200000000001</v>
      </c>
      <c r="FI16">
        <v>13.2948</v>
      </c>
      <c r="FJ16">
        <v>3.3641999999999999</v>
      </c>
      <c r="FK16">
        <v>-26.782599999999999</v>
      </c>
      <c r="FL16">
        <v>-0.26150000000000001</v>
      </c>
      <c r="FM16">
        <v>13.202</v>
      </c>
      <c r="FN16">
        <v>10.8218</v>
      </c>
      <c r="FO16">
        <v>30.33</v>
      </c>
      <c r="FP16">
        <v>27.305900000000001</v>
      </c>
      <c r="FQ16">
        <v>0.40889999999999999</v>
      </c>
      <c r="FR16">
        <v>-23.156700000000001</v>
      </c>
      <c r="FS16">
        <v>0.61709999999999998</v>
      </c>
      <c r="FT16">
        <v>0.61709999999999998</v>
      </c>
      <c r="FU16">
        <v>-11.0573</v>
      </c>
      <c r="FV16">
        <v>-8.8630999999999993</v>
      </c>
      <c r="FW16">
        <v>0.61719999999999997</v>
      </c>
      <c r="FX16">
        <v>-5.3011999999999997</v>
      </c>
      <c r="FY16">
        <v>-5.3011999999999997</v>
      </c>
      <c r="FZ16">
        <v>13.8323</v>
      </c>
      <c r="GA16">
        <v>19.343399999999999</v>
      </c>
      <c r="GB16">
        <v>-15.7956</v>
      </c>
      <c r="GC16">
        <v>10.459199999999999</v>
      </c>
      <c r="GD16">
        <v>-14.0558</v>
      </c>
      <c r="GE16">
        <v>29.840900000000001</v>
      </c>
      <c r="GF16">
        <v>-8.4108000000000001</v>
      </c>
      <c r="GG16">
        <v>9.0393000000000008</v>
      </c>
      <c r="GH16">
        <v>39.550800000000002</v>
      </c>
      <c r="GJ16">
        <v>-104.7655</v>
      </c>
      <c r="GK16">
        <v>10.999499999999999</v>
      </c>
      <c r="GL16">
        <v>-1.4189000000000001</v>
      </c>
      <c r="GM16">
        <v>32.453299999999999</v>
      </c>
      <c r="GN16">
        <v>-1.0740000000000001</v>
      </c>
      <c r="GO16">
        <v>23.9483</v>
      </c>
      <c r="GP16">
        <v>23.509599999999999</v>
      </c>
      <c r="GQ16">
        <v>-469.73160000000001</v>
      </c>
      <c r="GR16">
        <v>-28.8567</v>
      </c>
      <c r="GS16">
        <v>17.749600000000001</v>
      </c>
      <c r="GT16">
        <v>0.92310000000000003</v>
      </c>
      <c r="GV16">
        <v>-10.2392</v>
      </c>
      <c r="GW16">
        <v>11.239699999999999</v>
      </c>
      <c r="GX16">
        <v>-19.860700000000001</v>
      </c>
      <c r="GY16">
        <v>25.180800000000001</v>
      </c>
      <c r="HA16">
        <v>29.558399999999999</v>
      </c>
      <c r="HB16">
        <v>5.3109999999999999</v>
      </c>
      <c r="HC16">
        <v>0.75849999999999995</v>
      </c>
      <c r="HD16">
        <v>7.016</v>
      </c>
      <c r="HE16">
        <v>-4.6277999999999997</v>
      </c>
      <c r="HF16">
        <v>27.451599999999999</v>
      </c>
      <c r="HG16">
        <v>38.027999999999999</v>
      </c>
      <c r="HH16">
        <v>-28.738299999999999</v>
      </c>
      <c r="HI16">
        <v>23.3568</v>
      </c>
      <c r="HJ16">
        <v>25.683499999999999</v>
      </c>
      <c r="HK16">
        <v>-6.6420000000000003</v>
      </c>
      <c r="HL16">
        <v>-9.2969000000000008</v>
      </c>
      <c r="HM16">
        <v>-3.5804</v>
      </c>
      <c r="HO16">
        <v>-8.7212999999999994</v>
      </c>
      <c r="HP16">
        <v>32.894599999999997</v>
      </c>
      <c r="HQ16">
        <v>-267.0147</v>
      </c>
      <c r="HR16">
        <v>-10.1508</v>
      </c>
      <c r="HS16">
        <v>-1.5645</v>
      </c>
      <c r="HT16">
        <v>10.1683</v>
      </c>
      <c r="HU16">
        <v>9.3102999999999998</v>
      </c>
      <c r="HW16">
        <v>18.374300000000002</v>
      </c>
      <c r="HX16">
        <v>-7.1021999999999998</v>
      </c>
      <c r="HY16">
        <v>13.114100000000001</v>
      </c>
      <c r="HZ16">
        <v>-8.7334999999999994</v>
      </c>
      <c r="IA16">
        <v>23.774999999999999</v>
      </c>
      <c r="IB16">
        <v>27.598099999999999</v>
      </c>
      <c r="IC16">
        <v>19.263400000000001</v>
      </c>
      <c r="ID16">
        <v>-28.093699999999998</v>
      </c>
      <c r="IE16">
        <v>8.2466000000000008</v>
      </c>
      <c r="IF16">
        <v>-18.8263</v>
      </c>
      <c r="IG16">
        <v>3.8307000000000002</v>
      </c>
      <c r="IH16">
        <v>4.2438000000000002</v>
      </c>
      <c r="II16">
        <v>-16</v>
      </c>
      <c r="IJ16">
        <v>9.5282</v>
      </c>
      <c r="IK16">
        <v>-2.9516</v>
      </c>
      <c r="IL16">
        <v>-259.28190000000001</v>
      </c>
      <c r="IN16">
        <v>1.7322</v>
      </c>
      <c r="IO16">
        <v>11.635899999999999</v>
      </c>
      <c r="IP16">
        <v>37.748699999999999</v>
      </c>
      <c r="IQ16">
        <v>0.92349999999999999</v>
      </c>
      <c r="IR16">
        <v>7.0189000000000004</v>
      </c>
      <c r="IS16">
        <v>7.5997000000000003</v>
      </c>
      <c r="IT16">
        <v>20.698</v>
      </c>
      <c r="IU16">
        <v>7.4246999999999996</v>
      </c>
      <c r="IV16">
        <v>4.8128000000000002</v>
      </c>
      <c r="IW16">
        <v>12.603300000000001</v>
      </c>
      <c r="IX16">
        <v>25.317499999999999</v>
      </c>
      <c r="IY16">
        <v>20.885100000000001</v>
      </c>
      <c r="IZ16">
        <v>-19.773</v>
      </c>
      <c r="JB16">
        <v>5.4253</v>
      </c>
      <c r="JC16">
        <v>-22.239599999999999</v>
      </c>
      <c r="JD16">
        <v>-2.7974000000000001</v>
      </c>
      <c r="JE16">
        <v>-1.4473</v>
      </c>
      <c r="JF16">
        <v>-1.4473</v>
      </c>
      <c r="JG16">
        <v>-3.3071000000000002</v>
      </c>
      <c r="JH16">
        <v>23.691800000000001</v>
      </c>
      <c r="JI16">
        <v>39.519100000000002</v>
      </c>
      <c r="JJ16">
        <v>12.3827</v>
      </c>
      <c r="JK16">
        <v>-19.485299999999999</v>
      </c>
      <c r="JL16">
        <v>-4.7534999999999998</v>
      </c>
      <c r="JN16">
        <v>3.0529999999999999</v>
      </c>
      <c r="JO16">
        <v>9.1334</v>
      </c>
      <c r="JP16">
        <v>2.3243999999999998</v>
      </c>
      <c r="JQ16">
        <v>31.545999999999999</v>
      </c>
      <c r="JR16">
        <v>30.015799999999999</v>
      </c>
      <c r="JS16">
        <v>2.2092999999999998</v>
      </c>
      <c r="JT16">
        <v>-5.6448</v>
      </c>
      <c r="JU16">
        <v>7.89</v>
      </c>
      <c r="JV16">
        <v>8.9023000000000003</v>
      </c>
      <c r="JX16">
        <v>12.5593</v>
      </c>
      <c r="JY16">
        <v>45.083100000000002</v>
      </c>
      <c r="KA16">
        <v>2.2862</v>
      </c>
      <c r="KC16">
        <v>8.7159999999999993</v>
      </c>
      <c r="KD16">
        <v>3.1987000000000001</v>
      </c>
      <c r="KE16">
        <v>12.5656</v>
      </c>
      <c r="KF16">
        <v>-4.6612</v>
      </c>
      <c r="KG16">
        <v>18.413</v>
      </c>
      <c r="KH16">
        <v>39.9739</v>
      </c>
      <c r="KI16">
        <v>-17.8827</v>
      </c>
      <c r="KJ16">
        <v>-67.695400000000006</v>
      </c>
      <c r="KK16">
        <v>24.3933</v>
      </c>
      <c r="KL16">
        <v>-10.8169</v>
      </c>
      <c r="KM16">
        <v>1.0891999999999999</v>
      </c>
      <c r="KN16">
        <v>-16.713699999999999</v>
      </c>
      <c r="KO16">
        <v>17.3294</v>
      </c>
      <c r="KP16">
        <v>54.327100000000002</v>
      </c>
      <c r="KQ16">
        <v>51.742899999999999</v>
      </c>
      <c r="KR16">
        <v>-61.684600000000003</v>
      </c>
      <c r="KS16">
        <v>47.652299999999997</v>
      </c>
      <c r="KT16">
        <v>16.759</v>
      </c>
      <c r="KU16">
        <v>-12.917300000000001</v>
      </c>
      <c r="KV16">
        <v>-2.9390000000000001</v>
      </c>
      <c r="KW16">
        <v>25.345700000000001</v>
      </c>
      <c r="KX16">
        <v>10.902200000000001</v>
      </c>
      <c r="KY16">
        <v>30.946899999999999</v>
      </c>
      <c r="KZ16">
        <v>14.8522</v>
      </c>
      <c r="LA16">
        <v>-2.1604999999999999</v>
      </c>
      <c r="LC16">
        <v>0.98119999999999996</v>
      </c>
      <c r="LD16">
        <v>6.8951000000000002</v>
      </c>
      <c r="LE16">
        <v>-638.62210000000005</v>
      </c>
      <c r="LF16">
        <v>-22.7287</v>
      </c>
      <c r="LG16">
        <v>12.761200000000001</v>
      </c>
      <c r="LH16">
        <v>13.979800000000001</v>
      </c>
      <c r="LJ16">
        <v>20.543099999999999</v>
      </c>
      <c r="LK16">
        <v>17.846699999999998</v>
      </c>
      <c r="LL16">
        <v>14.9838</v>
      </c>
      <c r="LM16">
        <v>15.039300000000001</v>
      </c>
      <c r="LO16">
        <v>14.7561</v>
      </c>
      <c r="LP16">
        <v>5.8655999999999997</v>
      </c>
      <c r="LQ16">
        <v>3.1758000000000002</v>
      </c>
      <c r="LR16">
        <v>-5.2983000000000002</v>
      </c>
      <c r="LS16">
        <v>-5.6807999999999996</v>
      </c>
      <c r="LT16">
        <v>19.795400000000001</v>
      </c>
      <c r="LU16">
        <v>27.322600000000001</v>
      </c>
      <c r="LV16">
        <v>15.805199999999999</v>
      </c>
      <c r="LW16">
        <v>15.6501</v>
      </c>
      <c r="LX16">
        <v>7.8316999999999997</v>
      </c>
      <c r="LY16">
        <v>19.8276</v>
      </c>
      <c r="LZ16">
        <v>-35.790799999999997</v>
      </c>
      <c r="MA16">
        <v>12.728999999999999</v>
      </c>
      <c r="MB16">
        <v>18.5459</v>
      </c>
      <c r="MC16">
        <v>31.8491</v>
      </c>
      <c r="MD16">
        <v>-16.2546</v>
      </c>
      <c r="MF16">
        <v>-4.1517999999999997</v>
      </c>
      <c r="MG16">
        <v>3.9836999999999998</v>
      </c>
      <c r="MI16">
        <v>-6.4280999999999997</v>
      </c>
      <c r="MJ16">
        <v>19.596499999999999</v>
      </c>
      <c r="MK16">
        <v>0.86890000000000001</v>
      </c>
      <c r="ML16">
        <v>0.70250000000000001</v>
      </c>
      <c r="MM16">
        <v>8.7074999999999996</v>
      </c>
      <c r="MN16">
        <v>-11.5006</v>
      </c>
      <c r="MP16">
        <v>-10.5304</v>
      </c>
      <c r="MQ16">
        <v>-11.7339</v>
      </c>
      <c r="MR16">
        <v>7.4587000000000003</v>
      </c>
      <c r="MS16">
        <v>-2.4561999999999999</v>
      </c>
      <c r="MT16">
        <v>36.140500000000003</v>
      </c>
      <c r="MU16">
        <v>-36.708599999999997</v>
      </c>
      <c r="MV16">
        <v>-1.0842000000000001</v>
      </c>
      <c r="MX16">
        <v>-1.0454000000000001</v>
      </c>
      <c r="MY16">
        <v>-2.3039000000000001</v>
      </c>
      <c r="MZ16">
        <v>-33.130699999999997</v>
      </c>
      <c r="NA16">
        <v>-1.9601</v>
      </c>
      <c r="NB16">
        <v>10.840199999999999</v>
      </c>
      <c r="NC16">
        <v>8.0921000000000003</v>
      </c>
      <c r="ND16">
        <v>13.3017</v>
      </c>
      <c r="NE16">
        <v>32.772500000000001</v>
      </c>
      <c r="NF16">
        <v>-8.3332999999999995</v>
      </c>
      <c r="NG16">
        <v>-15.5481</v>
      </c>
      <c r="NH16">
        <v>35.2986</v>
      </c>
      <c r="NI16">
        <v>8.1463999999999999</v>
      </c>
      <c r="NJ16">
        <v>46.160299999999999</v>
      </c>
      <c r="NK16">
        <v>-5.0601000000000003</v>
      </c>
    </row>
    <row r="17" spans="1:375" x14ac:dyDescent="0.25">
      <c r="A17" s="2"/>
      <c r="C17">
        <v>4.2861000000000002</v>
      </c>
      <c r="D17">
        <v>-8.0279000000000007</v>
      </c>
      <c r="E17">
        <v>15.7804</v>
      </c>
      <c r="F17">
        <v>7.3093000000000004</v>
      </c>
      <c r="G17">
        <v>-3.7852999999999999</v>
      </c>
      <c r="H17">
        <v>25.6267</v>
      </c>
      <c r="I17">
        <v>21.4635</v>
      </c>
      <c r="J17">
        <v>-41.813200000000002</v>
      </c>
      <c r="K17">
        <v>1.1544000000000001</v>
      </c>
      <c r="L17">
        <v>12.010999999999999</v>
      </c>
      <c r="M17">
        <v>28.167200000000001</v>
      </c>
      <c r="N17">
        <v>-4.2122999999999999</v>
      </c>
      <c r="O17">
        <v>-9.7263000000000002</v>
      </c>
      <c r="P17">
        <v>0.4249</v>
      </c>
      <c r="Q17">
        <v>-10.503500000000001</v>
      </c>
      <c r="R17">
        <v>-2.4675000000000002</v>
      </c>
      <c r="S17">
        <v>29.027899999999999</v>
      </c>
      <c r="T17">
        <v>46.0045</v>
      </c>
      <c r="U17">
        <v>-9.4100000000000003E-2</v>
      </c>
      <c r="V17">
        <v>36.158999999999999</v>
      </c>
      <c r="W17">
        <v>19.519200000000001</v>
      </c>
      <c r="X17">
        <v>-14.3432</v>
      </c>
      <c r="Z17">
        <v>9.4372000000000007</v>
      </c>
      <c r="AA17">
        <v>16.7575</v>
      </c>
      <c r="AB17">
        <v>-889.21939999999995</v>
      </c>
      <c r="AC17">
        <v>18.8337</v>
      </c>
      <c r="AD17">
        <v>-2.4445999999999999</v>
      </c>
      <c r="AE17">
        <v>-2.4249000000000001</v>
      </c>
      <c r="AF17">
        <v>12.8978</v>
      </c>
      <c r="AG17">
        <v>3.8162000000000003</v>
      </c>
      <c r="AH17">
        <v>1.6082999999999998</v>
      </c>
      <c r="AI17">
        <v>-148.3954</v>
      </c>
      <c r="AJ17">
        <v>7.2473000000000001</v>
      </c>
      <c r="AK17">
        <v>21.160499999999999</v>
      </c>
      <c r="AL17">
        <v>16.979800000000001</v>
      </c>
      <c r="AM17">
        <v>-5.8009000000000004</v>
      </c>
      <c r="AN17">
        <v>35.937800000000003</v>
      </c>
      <c r="AO17">
        <v>-7.9996</v>
      </c>
      <c r="AP17">
        <v>0.64600000000000002</v>
      </c>
      <c r="AQ17">
        <v>1.4904999999999999</v>
      </c>
      <c r="AR17">
        <v>-0.77869999999999995</v>
      </c>
      <c r="AT17">
        <v>4.3087999999999997</v>
      </c>
      <c r="AU17">
        <v>15.1532</v>
      </c>
      <c r="AV17">
        <v>12.0533</v>
      </c>
      <c r="AW17">
        <v>12.0131</v>
      </c>
      <c r="AX17">
        <v>5.8327999999999998</v>
      </c>
      <c r="AZ17">
        <v>25.0383</v>
      </c>
      <c r="BA17">
        <v>26.306000000000001</v>
      </c>
      <c r="BB17">
        <v>-0.41020000000000001</v>
      </c>
      <c r="BC17">
        <v>-2.6316000000000002</v>
      </c>
      <c r="BD17">
        <v>13.8855</v>
      </c>
      <c r="BE17">
        <v>-9.3564000000000007</v>
      </c>
      <c r="BF17">
        <v>12.666700000000001</v>
      </c>
      <c r="BG17">
        <v>21.212199999999999</v>
      </c>
      <c r="BH17">
        <v>15.741099999999999</v>
      </c>
      <c r="BI17">
        <v>8.6328999999999994</v>
      </c>
      <c r="BJ17">
        <v>-1.7195</v>
      </c>
      <c r="BK17">
        <v>2.8778999999999999</v>
      </c>
      <c r="BL17">
        <v>17.515799999999999</v>
      </c>
      <c r="BM17">
        <v>25.326699999999999</v>
      </c>
      <c r="BN17">
        <v>2.6615000000000002</v>
      </c>
      <c r="BO17">
        <v>23.045999999999999</v>
      </c>
      <c r="BP17">
        <v>24.432600000000001</v>
      </c>
      <c r="BQ17">
        <v>7.9398999999999997</v>
      </c>
      <c r="BR17">
        <v>12.212</v>
      </c>
      <c r="BS17">
        <v>-2831.25</v>
      </c>
      <c r="BU17">
        <v>32.312899999999999</v>
      </c>
      <c r="BV17">
        <v>5.0732999999999997</v>
      </c>
      <c r="BW17">
        <v>2.3041999999999998</v>
      </c>
      <c r="BX17">
        <v>4.4291999999999998</v>
      </c>
      <c r="BY17">
        <v>18.5702</v>
      </c>
      <c r="BZ17">
        <v>18.267800000000001</v>
      </c>
      <c r="CA17">
        <v>25.713899999999999</v>
      </c>
      <c r="CB17">
        <v>7.3924000000000003</v>
      </c>
      <c r="CC17">
        <v>9.9598999999999993</v>
      </c>
      <c r="CD17">
        <v>-38.278399999999998</v>
      </c>
      <c r="CG17">
        <v>13.823600000000001</v>
      </c>
      <c r="CH17">
        <v>2.8563000000000001</v>
      </c>
      <c r="CI17">
        <v>6.8628</v>
      </c>
      <c r="CJ17">
        <v>-94.334500000000006</v>
      </c>
      <c r="CK17">
        <v>-3.3633000000000002</v>
      </c>
      <c r="CL17">
        <v>15.8284</v>
      </c>
      <c r="CM17">
        <v>22.8246</v>
      </c>
      <c r="CN17">
        <v>16.7026</v>
      </c>
      <c r="CO17">
        <v>5.9231999999999996</v>
      </c>
      <c r="CP17">
        <v>3.9807000000000001</v>
      </c>
      <c r="CQ17">
        <v>-7.5678999999999998</v>
      </c>
      <c r="CR17">
        <v>10.6938</v>
      </c>
      <c r="CS17">
        <v>17.164300000000001</v>
      </c>
      <c r="CT17">
        <v>14.561299999999999</v>
      </c>
      <c r="CU17">
        <v>22.5166</v>
      </c>
      <c r="CV17">
        <v>-6.5841000000000003</v>
      </c>
      <c r="CW17">
        <v>-21.828800000000001</v>
      </c>
      <c r="CX17">
        <v>-0.1172</v>
      </c>
      <c r="CY17">
        <v>-18.855799999999999</v>
      </c>
      <c r="CZ17">
        <v>0.36670000000000003</v>
      </c>
      <c r="DA17">
        <v>-6.9877000000000002</v>
      </c>
      <c r="DB17">
        <v>-17.6021</v>
      </c>
      <c r="DC17">
        <v>-8.7155000000000005</v>
      </c>
      <c r="DD17">
        <v>44.050899999999999</v>
      </c>
      <c r="DE17">
        <v>-9.1008999999999993</v>
      </c>
      <c r="DF17">
        <v>4.0435999999999996</v>
      </c>
      <c r="DG17">
        <v>10.0124</v>
      </c>
      <c r="DH17">
        <v>-5.7911999999999999</v>
      </c>
      <c r="DI17">
        <v>-13.594200000000001</v>
      </c>
      <c r="DJ17">
        <v>-30.630600000000001</v>
      </c>
      <c r="DK17">
        <v>13.176399999999999</v>
      </c>
      <c r="DL17">
        <v>-6.1620999999999997</v>
      </c>
      <c r="DO17">
        <v>-39.746699999999997</v>
      </c>
      <c r="DP17">
        <v>8.5901999999999994</v>
      </c>
      <c r="DQ17">
        <v>-38.270099999999999</v>
      </c>
      <c r="DR17">
        <v>12.207000000000001</v>
      </c>
      <c r="DS17">
        <v>-10.566000000000001</v>
      </c>
      <c r="DT17">
        <v>0.53659999999999997</v>
      </c>
      <c r="DU17">
        <v>121.569</v>
      </c>
      <c r="DW17">
        <v>-2.9645000000000001</v>
      </c>
      <c r="DX17">
        <v>31.727499999999999</v>
      </c>
      <c r="DY17">
        <v>-0.3352</v>
      </c>
      <c r="DZ17">
        <v>9.0719999999999992</v>
      </c>
      <c r="EA17">
        <v>-19.258400000000002</v>
      </c>
      <c r="EB17">
        <v>-0.60029999999999994</v>
      </c>
      <c r="ED17">
        <v>-79.583100000000002</v>
      </c>
      <c r="EE17">
        <v>8.3567999999999998</v>
      </c>
      <c r="EG17">
        <v>-18.130099999999999</v>
      </c>
      <c r="EH17">
        <v>32.334499999999998</v>
      </c>
      <c r="EI17">
        <v>-7.5339</v>
      </c>
      <c r="EJ17">
        <v>33.642000000000003</v>
      </c>
      <c r="EK17">
        <v>33.642000000000003</v>
      </c>
      <c r="EL17">
        <v>7.5918000000000001</v>
      </c>
      <c r="EM17">
        <v>24.392600000000002</v>
      </c>
      <c r="EN17">
        <v>11.397600000000001</v>
      </c>
      <c r="EO17">
        <v>9.9093</v>
      </c>
      <c r="EP17">
        <v>19.8797</v>
      </c>
      <c r="EQ17">
        <v>8.4578000000000007</v>
      </c>
      <c r="ER17">
        <v>28.729900000000001</v>
      </c>
      <c r="ES17">
        <v>3.1202999999999999</v>
      </c>
      <c r="ET17">
        <v>-22.532399999999999</v>
      </c>
      <c r="EU17">
        <v>9.8320000000000007</v>
      </c>
      <c r="EV17">
        <v>-23.346299999999999</v>
      </c>
      <c r="EW17">
        <v>-20.2456</v>
      </c>
      <c r="EX17">
        <v>6.8007999999999997</v>
      </c>
      <c r="EY17">
        <v>-3.2355</v>
      </c>
      <c r="EZ17">
        <v>1.7986</v>
      </c>
      <c r="FA17">
        <v>4.4301000000000004</v>
      </c>
      <c r="FB17">
        <v>20.308299999999999</v>
      </c>
      <c r="FC17">
        <v>11.410399999999999</v>
      </c>
      <c r="FD17">
        <v>0.52329999999999999</v>
      </c>
      <c r="FE17">
        <v>-36.956200000000003</v>
      </c>
      <c r="FF17">
        <v>-9.8128999999999991</v>
      </c>
      <c r="FG17">
        <v>26.177800000000001</v>
      </c>
      <c r="FH17">
        <v>-3.0589</v>
      </c>
      <c r="FI17">
        <v>21.83</v>
      </c>
      <c r="FJ17">
        <v>-19.927499999999998</v>
      </c>
      <c r="FK17">
        <v>-38.219900000000003</v>
      </c>
      <c r="FL17">
        <v>-4.4775</v>
      </c>
      <c r="FM17">
        <v>0.4355</v>
      </c>
      <c r="FN17">
        <v>11.849299999999999</v>
      </c>
      <c r="FO17">
        <v>47.3155</v>
      </c>
      <c r="FP17">
        <v>46.981999999999999</v>
      </c>
      <c r="FQ17">
        <v>5.3201000000000001</v>
      </c>
      <c r="FR17">
        <v>-29.1417</v>
      </c>
      <c r="FS17">
        <v>-0.39829999999999999</v>
      </c>
      <c r="FT17">
        <v>-0.39829999999999999</v>
      </c>
      <c r="FU17">
        <v>1</v>
      </c>
      <c r="FV17">
        <v>12.9399</v>
      </c>
      <c r="FW17">
        <v>5.3171999999999997</v>
      </c>
      <c r="FX17">
        <v>6.5182000000000002</v>
      </c>
      <c r="FY17">
        <v>6.5182000000000002</v>
      </c>
      <c r="FZ17">
        <v>9.2408000000000001</v>
      </c>
      <c r="GA17">
        <v>1.1102000000000001</v>
      </c>
      <c r="GB17">
        <v>-9.4497999999999998</v>
      </c>
      <c r="GC17">
        <v>21.746400000000001</v>
      </c>
      <c r="GD17">
        <v>-19.2301</v>
      </c>
      <c r="GE17">
        <v>15.9824</v>
      </c>
      <c r="GF17">
        <v>-1.8725000000000001</v>
      </c>
      <c r="GG17">
        <v>2.1408999999999998</v>
      </c>
      <c r="GH17">
        <v>49.227899999999998</v>
      </c>
      <c r="GJ17">
        <v>-120.3068</v>
      </c>
      <c r="GK17">
        <v>16.5992</v>
      </c>
      <c r="GL17">
        <v>-1.4391</v>
      </c>
      <c r="GM17">
        <v>15.2972</v>
      </c>
      <c r="GN17">
        <v>12.505700000000001</v>
      </c>
      <c r="GO17">
        <v>-22.434799999999999</v>
      </c>
      <c r="GP17">
        <v>-11.3088</v>
      </c>
      <c r="GQ17">
        <v>-1756.4476</v>
      </c>
      <c r="GR17">
        <v>9.5420999999999996</v>
      </c>
      <c r="GS17">
        <v>17.378599999999999</v>
      </c>
      <c r="GT17">
        <v>-12.9499</v>
      </c>
      <c r="GV17">
        <v>8.9877000000000002</v>
      </c>
      <c r="GW17">
        <v>31.638300000000001</v>
      </c>
      <c r="GX17">
        <v>-11.3459</v>
      </c>
      <c r="GY17">
        <v>11.0868</v>
      </c>
      <c r="HA17">
        <v>8.7805</v>
      </c>
      <c r="HB17">
        <v>16.075500000000002</v>
      </c>
      <c r="HC17">
        <v>11.1523</v>
      </c>
      <c r="HD17">
        <v>-11.632999999999999</v>
      </c>
      <c r="HE17">
        <v>-37.978299999999997</v>
      </c>
      <c r="HF17">
        <v>14.087</v>
      </c>
      <c r="HG17">
        <v>14.975999999999999</v>
      </c>
      <c r="HH17">
        <v>9.2098999999999993</v>
      </c>
      <c r="HI17">
        <v>24.0566</v>
      </c>
      <c r="HJ17">
        <v>46.379199999999997</v>
      </c>
      <c r="HK17">
        <v>-8.1229999999999993</v>
      </c>
      <c r="HL17">
        <v>-63.347099999999998</v>
      </c>
      <c r="HM17">
        <v>6.9897999999999998</v>
      </c>
      <c r="HO17">
        <v>21.439900000000002</v>
      </c>
      <c r="HP17">
        <v>32.012500000000003</v>
      </c>
      <c r="HQ17">
        <v>-104.4654</v>
      </c>
      <c r="HR17">
        <v>11.515700000000001</v>
      </c>
      <c r="HS17">
        <v>0.2429</v>
      </c>
      <c r="HT17">
        <v>7.1828000000000003</v>
      </c>
      <c r="HU17">
        <v>12.277100000000001</v>
      </c>
      <c r="HW17">
        <v>9.7585999999999995</v>
      </c>
      <c r="HX17">
        <v>-15.8865</v>
      </c>
      <c r="HY17">
        <v>4.1265999999999998</v>
      </c>
      <c r="HZ17">
        <v>54.297800000000002</v>
      </c>
      <c r="IA17">
        <v>24.8032</v>
      </c>
      <c r="IB17">
        <v>18.392399999999999</v>
      </c>
      <c r="IC17">
        <v>5.7744</v>
      </c>
      <c r="ID17">
        <v>-13.5623</v>
      </c>
      <c r="IE17">
        <v>2.9767999999999999</v>
      </c>
      <c r="IF17">
        <v>8.6564999999999994</v>
      </c>
      <c r="IG17">
        <v>5.6524999999999999</v>
      </c>
      <c r="IH17">
        <v>5.2358000000000002</v>
      </c>
      <c r="II17">
        <v>-17.070799999999998</v>
      </c>
      <c r="IJ17">
        <v>22.839600000000001</v>
      </c>
      <c r="IK17">
        <v>7.4843999999999999</v>
      </c>
      <c r="IN17">
        <v>-16.985700000000001</v>
      </c>
      <c r="IO17">
        <v>18.642199999999999</v>
      </c>
      <c r="IP17">
        <v>20.445</v>
      </c>
      <c r="IQ17">
        <v>22.085000000000001</v>
      </c>
      <c r="IR17">
        <v>3.4727999999999999</v>
      </c>
      <c r="IS17">
        <v>2.5127000000000002</v>
      </c>
      <c r="IT17">
        <v>15.626899999999999</v>
      </c>
      <c r="IU17">
        <v>15.173400000000001</v>
      </c>
      <c r="IV17">
        <v>-5.3026999999999997</v>
      </c>
      <c r="IW17">
        <v>-0.64170000000000005</v>
      </c>
      <c r="IX17">
        <v>32.221800000000002</v>
      </c>
      <c r="IY17">
        <v>37.031100000000002</v>
      </c>
      <c r="IZ17">
        <v>17.148</v>
      </c>
      <c r="JB17">
        <v>18.9726</v>
      </c>
      <c r="JC17">
        <v>5.3571</v>
      </c>
      <c r="JD17">
        <v>14.290800000000001</v>
      </c>
      <c r="JE17">
        <v>10.6655</v>
      </c>
      <c r="JF17">
        <v>10.6655</v>
      </c>
      <c r="JG17">
        <v>-8.1346000000000007</v>
      </c>
      <c r="JH17">
        <v>21.685200000000002</v>
      </c>
      <c r="JI17">
        <v>28.843499999999999</v>
      </c>
      <c r="JJ17">
        <v>19.0259</v>
      </c>
      <c r="JK17">
        <v>-11.0686</v>
      </c>
      <c r="JL17">
        <v>2.8115999999999999</v>
      </c>
      <c r="JN17">
        <v>-22.015000000000001</v>
      </c>
      <c r="JO17">
        <v>13.8209</v>
      </c>
      <c r="JP17">
        <v>3.0379999999999998</v>
      </c>
      <c r="JQ17">
        <v>23.341000000000001</v>
      </c>
      <c r="JR17">
        <v>-6.3154000000000003</v>
      </c>
      <c r="JS17">
        <v>6.9216999999999995</v>
      </c>
      <c r="JT17">
        <v>-2.714</v>
      </c>
      <c r="JU17">
        <v>10.176</v>
      </c>
      <c r="JV17">
        <v>-1.2557</v>
      </c>
      <c r="JX17">
        <v>-0.40849999999999997</v>
      </c>
      <c r="JY17">
        <v>16.593599999999999</v>
      </c>
      <c r="KA17">
        <v>-36.666800000000002</v>
      </c>
      <c r="KC17">
        <v>17.573799999999999</v>
      </c>
      <c r="KD17">
        <v>1.3906000000000001</v>
      </c>
      <c r="KE17">
        <v>10.1153</v>
      </c>
      <c r="KF17">
        <v>1.0290999999999999</v>
      </c>
      <c r="KG17">
        <v>14.908200000000001</v>
      </c>
      <c r="KH17">
        <v>28.032499999999999</v>
      </c>
      <c r="KI17">
        <v>19.0382</v>
      </c>
      <c r="KJ17">
        <v>0.37290000000000001</v>
      </c>
      <c r="KK17">
        <v>20.310300000000002</v>
      </c>
      <c r="KL17">
        <v>5.2469000000000001</v>
      </c>
      <c r="KM17">
        <v>-13.176500000000001</v>
      </c>
      <c r="KN17">
        <v>9.3873999999999995</v>
      </c>
      <c r="KO17">
        <v>31.003399999999999</v>
      </c>
      <c r="KP17">
        <v>35.055300000000003</v>
      </c>
      <c r="KQ17">
        <v>18.502600000000001</v>
      </c>
      <c r="KR17">
        <v>-14.057700000000001</v>
      </c>
      <c r="KS17">
        <v>37.4617</v>
      </c>
      <c r="KT17">
        <v>-5.6135000000000002</v>
      </c>
      <c r="KU17">
        <v>-24.689</v>
      </c>
      <c r="KV17">
        <v>-3.3456000000000001</v>
      </c>
      <c r="KX17">
        <v>0.46639999999999998</v>
      </c>
      <c r="KY17">
        <v>29.872700000000002</v>
      </c>
      <c r="KZ17">
        <v>-6.1059999999999999</v>
      </c>
      <c r="LA17">
        <v>20.7301</v>
      </c>
      <c r="LC17">
        <v>-22.290099999999999</v>
      </c>
      <c r="LD17">
        <v>1.7675999999999998</v>
      </c>
      <c r="LE17">
        <v>-302.15050000000002</v>
      </c>
      <c r="LF17">
        <v>-10.718</v>
      </c>
      <c r="LG17">
        <v>2.2736000000000001</v>
      </c>
      <c r="LH17">
        <v>27.344200000000001</v>
      </c>
      <c r="LJ17">
        <v>16.238900000000001</v>
      </c>
      <c r="LK17">
        <v>3.3001</v>
      </c>
      <c r="LL17">
        <v>74.509500000000003</v>
      </c>
      <c r="LM17">
        <v>11.787800000000001</v>
      </c>
      <c r="LO17">
        <v>-9.2128999999999994</v>
      </c>
      <c r="LP17">
        <v>8.3849999999999998</v>
      </c>
      <c r="LQ17">
        <v>3.7227999999999999</v>
      </c>
      <c r="LR17">
        <v>15.9656</v>
      </c>
      <c r="LS17">
        <v>5.0678000000000001</v>
      </c>
      <c r="LT17">
        <v>39.055599999999998</v>
      </c>
      <c r="LU17">
        <v>10.2082</v>
      </c>
      <c r="LV17">
        <v>1.45</v>
      </c>
      <c r="LW17">
        <v>17.934100000000001</v>
      </c>
      <c r="LX17">
        <v>4.3952999999999998</v>
      </c>
      <c r="LY17">
        <v>24.970199999999998</v>
      </c>
      <c r="LZ17">
        <v>-9.6388999999999996</v>
      </c>
      <c r="MA17">
        <v>-8.2052999999999994</v>
      </c>
      <c r="MB17">
        <v>21.440200000000001</v>
      </c>
      <c r="MC17">
        <v>32.383299999999998</v>
      </c>
      <c r="MD17">
        <v>-12.731999999999999</v>
      </c>
      <c r="MF17">
        <v>4.3836000000000004</v>
      </c>
      <c r="MG17">
        <v>6.3605</v>
      </c>
      <c r="MI17">
        <v>1.9154</v>
      </c>
      <c r="MJ17">
        <v>12.0511</v>
      </c>
      <c r="MK17">
        <v>2.2641</v>
      </c>
      <c r="ML17">
        <v>39.578099999999999</v>
      </c>
      <c r="MM17">
        <v>6.2430000000000003</v>
      </c>
      <c r="MN17">
        <v>-9.4658999999999995</v>
      </c>
      <c r="MP17">
        <v>-0.23039999999999999</v>
      </c>
      <c r="MQ17">
        <v>11.0443</v>
      </c>
      <c r="MR17">
        <v>2.5441000000000003</v>
      </c>
      <c r="MS17">
        <v>37.817900000000002</v>
      </c>
      <c r="MT17">
        <v>8.2446000000000002</v>
      </c>
      <c r="MU17">
        <v>-14.1762</v>
      </c>
      <c r="MV17">
        <v>-3.3433999999999999</v>
      </c>
      <c r="MX17">
        <v>-9.5159000000000002</v>
      </c>
      <c r="MY17">
        <v>3.7429000000000001</v>
      </c>
      <c r="MZ17">
        <v>4.8959999999999999</v>
      </c>
      <c r="NA17">
        <v>2.0834999999999999</v>
      </c>
      <c r="NB17">
        <v>-1.1854</v>
      </c>
      <c r="NC17">
        <v>12.2347</v>
      </c>
      <c r="ND17">
        <v>17.192799999999998</v>
      </c>
      <c r="NE17">
        <v>36.379899999999999</v>
      </c>
      <c r="NF17">
        <v>-3.2486999999999999</v>
      </c>
      <c r="NG17">
        <v>5.8212000000000002</v>
      </c>
      <c r="NH17">
        <v>12.945600000000001</v>
      </c>
      <c r="NI17">
        <v>2.1776</v>
      </c>
      <c r="NJ17">
        <v>20.570499999999999</v>
      </c>
      <c r="NK17">
        <v>-0.15479999999999999</v>
      </c>
    </row>
    <row r="18" spans="1:375" x14ac:dyDescent="0.25">
      <c r="A18" s="2"/>
      <c r="C18">
        <v>12.200699999999999</v>
      </c>
      <c r="D18">
        <v>8.9717000000000002</v>
      </c>
      <c r="E18">
        <v>6.7065999999999999</v>
      </c>
      <c r="F18">
        <v>-28.6008</v>
      </c>
      <c r="G18">
        <v>-6.9172000000000002</v>
      </c>
      <c r="H18">
        <v>34.386000000000003</v>
      </c>
      <c r="I18">
        <v>13.4841</v>
      </c>
      <c r="J18">
        <v>64.490200000000002</v>
      </c>
      <c r="K18">
        <v>-4.4550000000000001</v>
      </c>
      <c r="L18">
        <v>16.435600000000001</v>
      </c>
      <c r="M18">
        <v>54.515999999999998</v>
      </c>
      <c r="N18">
        <v>0.16170000000000001</v>
      </c>
      <c r="O18">
        <v>6.4192999999999998</v>
      </c>
      <c r="P18">
        <v>0.95440000000000003</v>
      </c>
      <c r="Q18">
        <v>21.675699999999999</v>
      </c>
      <c r="R18">
        <v>-6.6332000000000004</v>
      </c>
      <c r="S18">
        <v>20.548999999999999</v>
      </c>
      <c r="T18">
        <v>51.578299999999999</v>
      </c>
      <c r="U18">
        <v>3.1112000000000002</v>
      </c>
      <c r="V18">
        <v>22.682099999999998</v>
      </c>
      <c r="W18">
        <v>22.6066</v>
      </c>
      <c r="X18">
        <v>-9.7042000000000002</v>
      </c>
      <c r="Z18">
        <v>-3.6726999999999999</v>
      </c>
      <c r="AA18">
        <v>7.3388999999999998</v>
      </c>
      <c r="AB18">
        <v>-778.06100000000004</v>
      </c>
      <c r="AC18">
        <v>59.388599999999997</v>
      </c>
      <c r="AD18">
        <v>25.5928</v>
      </c>
      <c r="AE18">
        <v>5.593</v>
      </c>
      <c r="AF18">
        <v>9.9335000000000004</v>
      </c>
      <c r="AG18">
        <v>9.3757000000000001</v>
      </c>
      <c r="AH18">
        <v>19.6052</v>
      </c>
      <c r="AI18">
        <v>-203.7037</v>
      </c>
      <c r="AJ18">
        <v>-9.3188999999999993</v>
      </c>
      <c r="AK18">
        <v>19.9129</v>
      </c>
      <c r="AL18">
        <v>19.4206</v>
      </c>
      <c r="AM18">
        <v>-7.0251999999999999</v>
      </c>
      <c r="AN18">
        <v>-5.8509000000000002</v>
      </c>
      <c r="AO18">
        <v>-1.9491000000000001</v>
      </c>
      <c r="AP18">
        <v>-5.1330999999999998</v>
      </c>
      <c r="AQ18">
        <v>15.8851</v>
      </c>
      <c r="AT18">
        <v>6.4893999999999998</v>
      </c>
      <c r="AU18">
        <v>18.9754</v>
      </c>
      <c r="AV18">
        <v>-12.3969</v>
      </c>
      <c r="AW18">
        <v>14.924900000000001</v>
      </c>
      <c r="AX18">
        <v>3.6595</v>
      </c>
      <c r="AZ18">
        <v>24.276199999999999</v>
      </c>
      <c r="BA18">
        <v>8.9229000000000003</v>
      </c>
      <c r="BB18">
        <v>-25.4374</v>
      </c>
      <c r="BC18">
        <v>15.7788</v>
      </c>
      <c r="BD18">
        <v>10.2247</v>
      </c>
      <c r="BE18">
        <v>-0.1144</v>
      </c>
      <c r="BF18">
        <v>10.662100000000001</v>
      </c>
      <c r="BG18">
        <v>11.2165</v>
      </c>
      <c r="BH18">
        <v>22.3398</v>
      </c>
      <c r="BI18">
        <v>6.0311000000000003</v>
      </c>
      <c r="BJ18">
        <v>4.6741999999999999</v>
      </c>
      <c r="BK18">
        <v>10.0771</v>
      </c>
      <c r="BL18">
        <v>21.382300000000001</v>
      </c>
      <c r="BM18">
        <v>66.070999999999998</v>
      </c>
      <c r="BN18">
        <v>19.735800000000001</v>
      </c>
      <c r="BO18">
        <v>24.857399999999998</v>
      </c>
      <c r="BP18">
        <v>26.9681</v>
      </c>
      <c r="BQ18">
        <v>0.85219999999999996</v>
      </c>
      <c r="BR18">
        <v>-0.74280000000000002</v>
      </c>
      <c r="BS18">
        <v>-15.871499999999999</v>
      </c>
      <c r="BU18">
        <v>20.183900000000001</v>
      </c>
      <c r="BV18">
        <v>34.649900000000002</v>
      </c>
      <c r="BW18">
        <v>2.2292999999999998</v>
      </c>
      <c r="BX18">
        <v>47.487699999999997</v>
      </c>
      <c r="BY18">
        <v>17.7547</v>
      </c>
      <c r="BZ18">
        <v>9.5628999999999991</v>
      </c>
      <c r="CA18">
        <v>-15.385899999999999</v>
      </c>
      <c r="CB18">
        <v>7.8655999999999997</v>
      </c>
      <c r="CC18">
        <v>24.0793</v>
      </c>
      <c r="CD18">
        <v>8.4269999999999996</v>
      </c>
      <c r="CG18">
        <v>160.1876</v>
      </c>
      <c r="CH18">
        <v>6.8330000000000002</v>
      </c>
      <c r="CI18">
        <v>0.43919999999999998</v>
      </c>
      <c r="CJ18">
        <v>27.297999999999998</v>
      </c>
      <c r="CK18">
        <v>-3.3529999999999998</v>
      </c>
      <c r="CL18">
        <v>-8.3329000000000004</v>
      </c>
      <c r="CM18">
        <v>76.168899999999994</v>
      </c>
      <c r="CN18">
        <v>6.8783000000000003</v>
      </c>
      <c r="CO18">
        <v>10.110900000000001</v>
      </c>
      <c r="CP18">
        <v>2.8018000000000001</v>
      </c>
      <c r="CQ18">
        <v>-10.431800000000001</v>
      </c>
      <c r="CR18">
        <v>22.5731</v>
      </c>
      <c r="CS18">
        <v>-8.4867000000000008</v>
      </c>
      <c r="CT18">
        <v>4.1677</v>
      </c>
      <c r="CU18">
        <v>40.677599999999998</v>
      </c>
      <c r="CV18">
        <v>4.5808999999999997</v>
      </c>
      <c r="CW18">
        <v>-16.115500000000001</v>
      </c>
      <c r="CX18">
        <v>2.0407999999999999</v>
      </c>
      <c r="CY18">
        <v>-7.4851000000000001</v>
      </c>
      <c r="CZ18">
        <v>0.7036</v>
      </c>
      <c r="DA18">
        <v>-2.2942</v>
      </c>
      <c r="DB18">
        <v>6.8959999999999999</v>
      </c>
      <c r="DC18">
        <v>15.11</v>
      </c>
      <c r="DD18">
        <v>24.4419</v>
      </c>
      <c r="DE18">
        <v>-11.31</v>
      </c>
      <c r="DF18">
        <v>2.9636</v>
      </c>
      <c r="DG18">
        <v>-6.1372</v>
      </c>
      <c r="DH18">
        <v>-6.7975000000000003</v>
      </c>
      <c r="DI18">
        <v>5.6814999999999998</v>
      </c>
      <c r="DJ18">
        <v>21.284400000000002</v>
      </c>
      <c r="DK18">
        <v>6.0469999999999997</v>
      </c>
      <c r="DL18">
        <v>-13.0014</v>
      </c>
      <c r="DO18">
        <v>-34.156500000000001</v>
      </c>
      <c r="DP18">
        <v>-28.814299999999999</v>
      </c>
      <c r="DQ18">
        <v>-62.676400000000001</v>
      </c>
      <c r="DR18">
        <v>14.478300000000001</v>
      </c>
      <c r="DS18">
        <v>11.1553</v>
      </c>
      <c r="DT18">
        <v>12.8026</v>
      </c>
      <c r="DU18">
        <v>-17.951699999999999</v>
      </c>
      <c r="DW18">
        <v>8.6539999999999999</v>
      </c>
      <c r="DX18">
        <v>30.628399999999999</v>
      </c>
      <c r="DY18">
        <v>26.2654</v>
      </c>
      <c r="DZ18">
        <v>5.4237000000000002</v>
      </c>
      <c r="EA18">
        <v>25.4649</v>
      </c>
      <c r="EB18">
        <v>8.9247999999999994</v>
      </c>
      <c r="ED18">
        <v>-37.512</v>
      </c>
      <c r="EE18">
        <v>21.660299999999999</v>
      </c>
      <c r="EG18">
        <v>-34.211399999999998</v>
      </c>
      <c r="EH18">
        <v>42.332700000000003</v>
      </c>
      <c r="EI18">
        <v>-15.8225</v>
      </c>
      <c r="EJ18">
        <v>28.8278</v>
      </c>
      <c r="EK18">
        <v>28.8278</v>
      </c>
      <c r="EL18">
        <v>2.3612000000000002</v>
      </c>
      <c r="EM18">
        <v>10.6617</v>
      </c>
      <c r="EN18">
        <v>-9.2124000000000006</v>
      </c>
      <c r="EO18">
        <v>-9.5155999999999992</v>
      </c>
      <c r="EP18">
        <v>15.315099999999999</v>
      </c>
      <c r="EQ18">
        <v>-69.234499999999997</v>
      </c>
      <c r="ER18">
        <v>34.296799999999998</v>
      </c>
      <c r="ES18">
        <v>-5.4695</v>
      </c>
      <c r="ET18">
        <v>-2.5289999999999999</v>
      </c>
      <c r="EU18">
        <v>12.71</v>
      </c>
      <c r="EV18">
        <v>47.614699999999999</v>
      </c>
      <c r="EW18">
        <v>1.7530000000000001</v>
      </c>
      <c r="EX18">
        <v>36.376399999999997</v>
      </c>
      <c r="EY18">
        <v>4.4554999999999998</v>
      </c>
      <c r="EZ18">
        <v>8.0005000000000006</v>
      </c>
      <c r="FA18">
        <v>-1.6581999999999999</v>
      </c>
      <c r="FB18">
        <v>10.5886</v>
      </c>
      <c r="FC18">
        <v>10.0413</v>
      </c>
      <c r="FD18">
        <v>9.4867000000000008</v>
      </c>
      <c r="FE18">
        <v>-65.793999999999997</v>
      </c>
      <c r="FF18">
        <v>-21.1417</v>
      </c>
      <c r="FG18">
        <v>-12.283200000000001</v>
      </c>
      <c r="FH18">
        <v>9.0928000000000004</v>
      </c>
      <c r="FI18">
        <v>14.6876</v>
      </c>
      <c r="FJ18">
        <v>-58.543300000000002</v>
      </c>
      <c r="FK18">
        <v>59.9026</v>
      </c>
      <c r="FL18">
        <v>-10.3368</v>
      </c>
      <c r="FM18">
        <v>0.56720000000000004</v>
      </c>
      <c r="FN18">
        <v>11.816700000000001</v>
      </c>
      <c r="FO18">
        <v>51.139200000000002</v>
      </c>
      <c r="FP18">
        <v>8.5622000000000007</v>
      </c>
      <c r="FQ18">
        <v>4.1189</v>
      </c>
      <c r="FR18">
        <v>-17.893799999999999</v>
      </c>
      <c r="FS18">
        <v>-0.56010000000000004</v>
      </c>
      <c r="FT18">
        <v>-0.56010000000000004</v>
      </c>
      <c r="FU18">
        <v>25.4861</v>
      </c>
      <c r="FV18">
        <v>1.3465</v>
      </c>
      <c r="FW18">
        <v>-2.2063999999999999</v>
      </c>
      <c r="FX18">
        <v>1.9093</v>
      </c>
      <c r="FY18">
        <v>1.9093</v>
      </c>
      <c r="FZ18">
        <v>-4.9847000000000001</v>
      </c>
      <c r="GA18">
        <v>-1.9548999999999999</v>
      </c>
      <c r="GB18">
        <v>-7.8291000000000004</v>
      </c>
      <c r="GC18">
        <v>25.439</v>
      </c>
      <c r="GD18">
        <v>-16.322099999999999</v>
      </c>
      <c r="GE18">
        <v>-0.89570000000000005</v>
      </c>
      <c r="GF18">
        <v>-7.5846999999999998</v>
      </c>
      <c r="GG18">
        <v>0.20610000000000001</v>
      </c>
      <c r="GH18">
        <v>30.45</v>
      </c>
      <c r="GJ18">
        <v>-146.83670000000001</v>
      </c>
      <c r="GK18">
        <v>7.3266999999999998</v>
      </c>
      <c r="GL18">
        <v>18.846499999999999</v>
      </c>
      <c r="GM18">
        <v>26.9116</v>
      </c>
      <c r="GN18">
        <v>-15.9018</v>
      </c>
      <c r="GO18">
        <v>-16.5595</v>
      </c>
      <c r="GP18">
        <v>10.4674</v>
      </c>
      <c r="GQ18">
        <v>-585.86699999999996</v>
      </c>
      <c r="GR18">
        <v>27.944700000000001</v>
      </c>
      <c r="GS18">
        <v>9.4352</v>
      </c>
      <c r="GT18">
        <v>-1.4533</v>
      </c>
      <c r="GV18">
        <v>-0.1105</v>
      </c>
      <c r="GW18">
        <v>37.427999999999997</v>
      </c>
      <c r="GX18">
        <v>-2.0802</v>
      </c>
      <c r="GY18">
        <v>11.954000000000001</v>
      </c>
      <c r="HA18">
        <v>12.917999999999999</v>
      </c>
      <c r="HB18">
        <v>20.724</v>
      </c>
      <c r="HC18">
        <v>-6.7846000000000002</v>
      </c>
      <c r="HD18">
        <v>12.5627</v>
      </c>
      <c r="HE18">
        <v>-10.6288</v>
      </c>
      <c r="HF18">
        <v>18.733499999999999</v>
      </c>
      <c r="HG18">
        <v>33.737400000000001</v>
      </c>
      <c r="HH18">
        <v>3.7660999999999998</v>
      </c>
      <c r="HI18">
        <v>5.6055999999999999</v>
      </c>
      <c r="HJ18">
        <v>30.517600000000002</v>
      </c>
      <c r="HK18">
        <v>19.570799999999998</v>
      </c>
      <c r="HL18">
        <v>9.0671999999999997</v>
      </c>
      <c r="HM18">
        <v>0.58899999999999997</v>
      </c>
      <c r="HO18">
        <v>11.635300000000001</v>
      </c>
      <c r="HP18">
        <v>22.6479</v>
      </c>
      <c r="HQ18">
        <v>-117.63209999999999</v>
      </c>
      <c r="HR18">
        <v>4.4084000000000003</v>
      </c>
      <c r="HS18">
        <v>-1.0001</v>
      </c>
      <c r="HT18">
        <v>13.4749</v>
      </c>
      <c r="HU18">
        <v>-5.2541000000000002</v>
      </c>
      <c r="HW18">
        <v>27.0181</v>
      </c>
      <c r="HX18">
        <v>-28.375</v>
      </c>
      <c r="HY18">
        <v>24.7666</v>
      </c>
      <c r="HZ18">
        <v>-16.270299999999999</v>
      </c>
      <c r="IA18">
        <v>27.727799999999998</v>
      </c>
      <c r="IB18">
        <v>59.359200000000001</v>
      </c>
      <c r="IC18">
        <v>14.6569</v>
      </c>
      <c r="ID18">
        <v>-4.7095000000000002</v>
      </c>
      <c r="IE18">
        <v>1.2089000000000001</v>
      </c>
      <c r="IF18">
        <v>3.8688000000000002</v>
      </c>
      <c r="IG18">
        <v>4.2385000000000002</v>
      </c>
      <c r="IH18">
        <v>1.0467</v>
      </c>
      <c r="II18">
        <v>-23.081900000000001</v>
      </c>
      <c r="IJ18">
        <v>-0.59470000000000001</v>
      </c>
      <c r="IK18">
        <v>10.116400000000001</v>
      </c>
      <c r="IN18">
        <v>4.2026000000000003</v>
      </c>
      <c r="IO18">
        <v>3.3494999999999999</v>
      </c>
      <c r="IP18">
        <v>-121.2593</v>
      </c>
      <c r="IQ18">
        <v>-8.9928000000000008</v>
      </c>
      <c r="IS18">
        <v>-13.3363</v>
      </c>
      <c r="IT18">
        <v>5.1219999999999999</v>
      </c>
      <c r="IU18">
        <v>1.6536</v>
      </c>
      <c r="IV18">
        <v>-14.027200000000001</v>
      </c>
      <c r="IW18">
        <v>10.1715</v>
      </c>
      <c r="IX18">
        <v>4.1020000000000003</v>
      </c>
      <c r="IY18">
        <v>-2.0491999999999999</v>
      </c>
      <c r="IZ18">
        <v>33.5625</v>
      </c>
      <c r="JB18">
        <v>25</v>
      </c>
      <c r="JC18">
        <v>-5.8304</v>
      </c>
      <c r="JD18">
        <v>26.794599999999999</v>
      </c>
      <c r="JE18">
        <v>7.9626000000000001</v>
      </c>
      <c r="JF18">
        <v>7.9626000000000001</v>
      </c>
      <c r="JG18">
        <v>20.6938</v>
      </c>
      <c r="JH18">
        <v>44.5991</v>
      </c>
      <c r="JI18">
        <v>43.6434</v>
      </c>
      <c r="JJ18">
        <v>7.2023000000000001</v>
      </c>
      <c r="JK18">
        <v>9.9129000000000005</v>
      </c>
      <c r="JL18">
        <v>42.046399999999998</v>
      </c>
      <c r="JN18">
        <v>-12.4932</v>
      </c>
      <c r="JO18">
        <v>12.2623</v>
      </c>
      <c r="JP18">
        <v>6.6890999999999998</v>
      </c>
      <c r="JQ18">
        <v>-17.629200000000001</v>
      </c>
      <c r="JR18">
        <v>4.7564000000000002</v>
      </c>
      <c r="JS18">
        <v>0.52459999999999996</v>
      </c>
      <c r="JT18">
        <v>-7.2747999999999999</v>
      </c>
      <c r="JU18">
        <v>12.6972</v>
      </c>
      <c r="JV18">
        <v>16.276700000000002</v>
      </c>
      <c r="JX18">
        <v>14.7005</v>
      </c>
      <c r="JY18">
        <v>13.115399999999999</v>
      </c>
      <c r="KA18">
        <v>13.5633</v>
      </c>
      <c r="KC18">
        <v>28.194600000000001</v>
      </c>
      <c r="KD18">
        <v>5.4301000000000004</v>
      </c>
      <c r="KE18">
        <v>-10.8202</v>
      </c>
      <c r="KF18">
        <v>4.4089999999999998</v>
      </c>
      <c r="KG18">
        <v>19.406500000000001</v>
      </c>
      <c r="KH18">
        <v>11.6576</v>
      </c>
      <c r="KI18">
        <v>15.8729</v>
      </c>
      <c r="KJ18">
        <v>22.831900000000001</v>
      </c>
      <c r="KK18">
        <v>-0.92179999999999995</v>
      </c>
      <c r="KL18">
        <v>-19.440200000000001</v>
      </c>
      <c r="KM18">
        <v>11.245799999999999</v>
      </c>
      <c r="KN18">
        <v>7.6672000000000002</v>
      </c>
      <c r="KO18">
        <v>20.995000000000001</v>
      </c>
      <c r="KP18">
        <v>30.8081</v>
      </c>
      <c r="KQ18">
        <v>18.432700000000001</v>
      </c>
      <c r="KR18">
        <v>-49.564399999999999</v>
      </c>
      <c r="KS18">
        <v>2.1505000000000001</v>
      </c>
      <c r="KT18">
        <v>-5.1584000000000003</v>
      </c>
      <c r="KU18">
        <v>-8.6449999999999996</v>
      </c>
      <c r="KV18">
        <v>9.4550000000000001</v>
      </c>
      <c r="KX18">
        <v>0.56920000000000004</v>
      </c>
      <c r="KY18">
        <v>11.8283</v>
      </c>
      <c r="KZ18">
        <v>6.8166000000000002</v>
      </c>
      <c r="LA18">
        <v>-9.3210999999999995</v>
      </c>
      <c r="LC18">
        <v>-48.605899999999998</v>
      </c>
      <c r="LD18">
        <v>-10.648</v>
      </c>
      <c r="LE18">
        <v>-128.45679999999999</v>
      </c>
      <c r="LF18">
        <v>-9.5472000000000001</v>
      </c>
      <c r="LG18">
        <v>4.6265000000000001</v>
      </c>
      <c r="LH18">
        <v>36.2224</v>
      </c>
      <c r="LJ18">
        <v>12.889200000000001</v>
      </c>
      <c r="LK18">
        <v>6.5490000000000004</v>
      </c>
      <c r="LL18">
        <v>21.872399999999999</v>
      </c>
      <c r="LM18">
        <v>-6.1105</v>
      </c>
      <c r="LO18">
        <v>-11.9503</v>
      </c>
      <c r="LP18">
        <v>4.6684000000000001</v>
      </c>
      <c r="LQ18">
        <v>-0.88170000000000004</v>
      </c>
      <c r="LR18">
        <v>-3.1804000000000001</v>
      </c>
      <c r="LS18">
        <v>7.3806000000000003</v>
      </c>
      <c r="LT18">
        <v>30.2407</v>
      </c>
      <c r="LU18">
        <v>9.4929000000000006</v>
      </c>
      <c r="LV18">
        <v>-16.977499999999999</v>
      </c>
      <c r="LW18">
        <v>-6.1586999999999996</v>
      </c>
      <c r="LX18">
        <v>7.3948</v>
      </c>
      <c r="LY18">
        <v>20.663399999999999</v>
      </c>
      <c r="LZ18">
        <v>12.753299999999999</v>
      </c>
      <c r="MA18">
        <v>9.7378999999999998</v>
      </c>
      <c r="MB18">
        <v>-30.8825</v>
      </c>
      <c r="MD18">
        <v>-18.2928</v>
      </c>
      <c r="MF18">
        <v>5.3007999999999997</v>
      </c>
      <c r="MG18">
        <v>3.0935999999999999</v>
      </c>
      <c r="MI18">
        <v>-7.3243</v>
      </c>
      <c r="MJ18">
        <v>40.246600000000001</v>
      </c>
      <c r="MK18">
        <v>0.57289999999999996</v>
      </c>
      <c r="ML18">
        <v>10.5975</v>
      </c>
      <c r="MM18">
        <v>8.5547000000000004</v>
      </c>
      <c r="MN18">
        <v>-10.3538</v>
      </c>
      <c r="MP18">
        <v>31.5791</v>
      </c>
      <c r="MQ18">
        <v>25.713100000000001</v>
      </c>
      <c r="MR18">
        <v>9.1661999999999999</v>
      </c>
      <c r="MS18">
        <v>-0.50939999999999996</v>
      </c>
      <c r="MT18">
        <v>42.168799999999997</v>
      </c>
      <c r="MU18">
        <v>-4.7371999999999996</v>
      </c>
      <c r="MV18">
        <v>-9.6691000000000003</v>
      </c>
      <c r="MX18">
        <v>7.2289000000000003</v>
      </c>
      <c r="MY18">
        <v>-5.3479999999999999</v>
      </c>
      <c r="MZ18">
        <v>62.757199999999997</v>
      </c>
      <c r="NA18">
        <v>3.1939000000000002</v>
      </c>
      <c r="NB18">
        <v>16.4971</v>
      </c>
      <c r="NC18">
        <v>6.1279000000000003</v>
      </c>
      <c r="ND18">
        <v>-7.3205999999999998</v>
      </c>
      <c r="NE18">
        <v>38.838299999999997</v>
      </c>
      <c r="NF18">
        <v>-36.069200000000002</v>
      </c>
      <c r="NG18">
        <v>4.0559000000000003</v>
      </c>
      <c r="NH18">
        <v>3.1404999999999998</v>
      </c>
      <c r="NI18">
        <v>-3.831</v>
      </c>
      <c r="NJ18">
        <v>34.581000000000003</v>
      </c>
      <c r="NK18">
        <v>21.999700000000001</v>
      </c>
    </row>
    <row r="19" spans="1:375" x14ac:dyDescent="0.25">
      <c r="A19" s="2"/>
      <c r="C19">
        <v>22.213799999999999</v>
      </c>
      <c r="D19">
        <v>68.114900000000006</v>
      </c>
      <c r="E19">
        <v>8.9267000000000003</v>
      </c>
      <c r="F19">
        <v>16.6402</v>
      </c>
      <c r="G19">
        <v>-6.5416999999999996</v>
      </c>
      <c r="H19">
        <v>29.1602</v>
      </c>
      <c r="I19">
        <v>29.0322</v>
      </c>
      <c r="J19">
        <v>16.997499999999999</v>
      </c>
      <c r="K19">
        <v>12.149900000000001</v>
      </c>
      <c r="L19">
        <v>18.848800000000001</v>
      </c>
      <c r="M19">
        <v>36.737900000000003</v>
      </c>
      <c r="O19">
        <v>21.381599999999999</v>
      </c>
      <c r="P19">
        <v>0.8841</v>
      </c>
      <c r="Q19">
        <v>-9.1412999999999993</v>
      </c>
      <c r="R19">
        <v>11.829800000000001</v>
      </c>
      <c r="S19">
        <v>26.246099999999998</v>
      </c>
      <c r="T19">
        <v>-18.232199999999999</v>
      </c>
      <c r="U19">
        <v>-8.0927000000000007</v>
      </c>
      <c r="V19">
        <v>32.006999999999998</v>
      </c>
      <c r="W19">
        <v>14.9293</v>
      </c>
      <c r="X19">
        <v>16.5977</v>
      </c>
      <c r="Z19">
        <v>6.4057000000000004</v>
      </c>
      <c r="AA19">
        <v>8.6097999999999999</v>
      </c>
      <c r="AB19">
        <v>-2366.8744000000002</v>
      </c>
      <c r="AC19">
        <v>27.1784</v>
      </c>
      <c r="AD19">
        <v>1.4903999999999999</v>
      </c>
      <c r="AE19">
        <v>-22.611699999999999</v>
      </c>
      <c r="AF19">
        <v>12.3131</v>
      </c>
      <c r="AG19">
        <v>8.8323</v>
      </c>
      <c r="AH19">
        <v>-42.738700000000001</v>
      </c>
      <c r="AI19">
        <v>-274.96539999999999</v>
      </c>
      <c r="AJ19">
        <v>-8.6568000000000005</v>
      </c>
      <c r="AK19">
        <v>31.400400000000001</v>
      </c>
      <c r="AL19">
        <v>15.916399999999999</v>
      </c>
      <c r="AM19">
        <v>-38.645400000000002</v>
      </c>
      <c r="AN19">
        <v>13.2073</v>
      </c>
      <c r="AO19">
        <v>-8.6998999999999995</v>
      </c>
      <c r="AP19">
        <v>-9.5436999999999994</v>
      </c>
      <c r="AQ19">
        <v>16.258600000000001</v>
      </c>
      <c r="AT19">
        <v>9.7268000000000008</v>
      </c>
      <c r="AU19">
        <v>8.1872000000000007</v>
      </c>
      <c r="AV19">
        <v>37.354799999999997</v>
      </c>
      <c r="AW19">
        <v>14.416700000000001</v>
      </c>
      <c r="AX19">
        <v>-6.6626000000000003</v>
      </c>
      <c r="AZ19">
        <v>15.859</v>
      </c>
      <c r="BA19">
        <v>22.977599999999999</v>
      </c>
      <c r="BB19">
        <v>-2.7387000000000001</v>
      </c>
      <c r="BC19">
        <v>17.3779</v>
      </c>
      <c r="BD19">
        <v>8.9954999999999998</v>
      </c>
      <c r="BE19">
        <v>2.5718999999999999</v>
      </c>
      <c r="BF19">
        <v>54.875900000000001</v>
      </c>
      <c r="BG19">
        <v>4.5987</v>
      </c>
      <c r="BH19">
        <v>19.2347</v>
      </c>
      <c r="BI19">
        <v>-1.071</v>
      </c>
      <c r="BJ19">
        <v>-10.753500000000001</v>
      </c>
      <c r="BK19">
        <v>9.5663999999999998</v>
      </c>
      <c r="BL19">
        <v>18.947800000000001</v>
      </c>
      <c r="BM19">
        <v>41.969900000000003</v>
      </c>
      <c r="BN19">
        <v>30.086300000000001</v>
      </c>
      <c r="BO19">
        <v>21.937200000000001</v>
      </c>
      <c r="BP19">
        <v>-39.417099999999998</v>
      </c>
      <c r="BQ19">
        <v>14.7536</v>
      </c>
      <c r="BR19">
        <v>24.244</v>
      </c>
      <c r="BS19">
        <v>-57.908200000000001</v>
      </c>
      <c r="BU19">
        <v>10.5298</v>
      </c>
      <c r="BV19">
        <v>12.1265</v>
      </c>
      <c r="BW19">
        <v>-8.0565999999999995</v>
      </c>
      <c r="BX19">
        <v>6.7297000000000002</v>
      </c>
      <c r="BY19">
        <v>14.491</v>
      </c>
      <c r="BZ19">
        <v>7.6401000000000003</v>
      </c>
      <c r="CA19">
        <v>15.5501</v>
      </c>
      <c r="CB19">
        <v>-1.3546</v>
      </c>
      <c r="CC19">
        <v>24.025400000000001</v>
      </c>
      <c r="CD19">
        <v>44.448399999999999</v>
      </c>
      <c r="CG19">
        <v>-5.7991000000000001</v>
      </c>
      <c r="CH19">
        <v>-9.8919999999999995</v>
      </c>
      <c r="CI19">
        <v>4.9257999999999997</v>
      </c>
      <c r="CJ19">
        <v>-32.219000000000001</v>
      </c>
      <c r="CK19">
        <v>27.683900000000001</v>
      </c>
      <c r="CL19">
        <v>3.2239</v>
      </c>
      <c r="CM19">
        <v>37.477899999999998</v>
      </c>
      <c r="CN19">
        <v>25.200800000000001</v>
      </c>
      <c r="CO19">
        <v>11.3667</v>
      </c>
      <c r="CP19">
        <v>-8.9928000000000008</v>
      </c>
      <c r="CQ19">
        <v>11.2392</v>
      </c>
      <c r="CR19">
        <v>-6.0308999999999999</v>
      </c>
      <c r="CS19">
        <v>24.418600000000001</v>
      </c>
      <c r="CT19">
        <v>8.3315999999999999</v>
      </c>
      <c r="CU19">
        <v>38.575400000000002</v>
      </c>
      <c r="CV19">
        <v>-35.919400000000003</v>
      </c>
      <c r="CW19">
        <v>54.170200000000001</v>
      </c>
      <c r="CX19">
        <v>3.3534999999999999</v>
      </c>
      <c r="CY19">
        <v>-10.189500000000001</v>
      </c>
      <c r="CZ19">
        <v>10.779199999999999</v>
      </c>
      <c r="DA19">
        <v>40.000500000000002</v>
      </c>
      <c r="DB19">
        <v>-14.1983</v>
      </c>
      <c r="DC19">
        <v>7.1749000000000001</v>
      </c>
      <c r="DD19">
        <v>52.739600000000003</v>
      </c>
      <c r="DE19">
        <v>-20.927599999999998</v>
      </c>
      <c r="DF19">
        <v>-0.5766</v>
      </c>
      <c r="DG19">
        <v>6.4794</v>
      </c>
      <c r="DH19">
        <v>86.756</v>
      </c>
      <c r="DI19">
        <v>-9.8923000000000005</v>
      </c>
      <c r="DJ19">
        <v>31.718900000000001</v>
      </c>
      <c r="DK19">
        <v>15.7629</v>
      </c>
      <c r="DL19">
        <v>6.6113999999999997</v>
      </c>
      <c r="DO19">
        <v>-19.964700000000001</v>
      </c>
      <c r="DP19">
        <v>54.539400000000001</v>
      </c>
      <c r="DQ19">
        <v>-47.234000000000002</v>
      </c>
      <c r="DR19">
        <v>19.817499999999999</v>
      </c>
      <c r="DS19">
        <v>19.474699999999999</v>
      </c>
      <c r="DT19">
        <v>-7.4119999999999999</v>
      </c>
      <c r="DU19">
        <v>83.992699999999999</v>
      </c>
      <c r="DW19">
        <v>8.6925000000000008</v>
      </c>
      <c r="DX19">
        <v>36.3093</v>
      </c>
      <c r="DZ19">
        <v>6.7135999999999996</v>
      </c>
      <c r="EA19">
        <v>13.152100000000001</v>
      </c>
      <c r="EB19">
        <v>1.7482</v>
      </c>
      <c r="ED19">
        <v>75.716999999999999</v>
      </c>
      <c r="EE19">
        <v>21.985199999999999</v>
      </c>
      <c r="EG19">
        <v>-52.944499999999998</v>
      </c>
      <c r="EH19">
        <v>32.637099999999997</v>
      </c>
      <c r="EI19">
        <v>-3.2808999999999999</v>
      </c>
      <c r="EJ19">
        <v>26.612200000000001</v>
      </c>
      <c r="EK19">
        <v>26.612200000000001</v>
      </c>
      <c r="EL19">
        <v>25.159099999999999</v>
      </c>
      <c r="EM19">
        <v>8.4666999999999994</v>
      </c>
      <c r="EN19">
        <v>24.830500000000001</v>
      </c>
      <c r="EO19">
        <v>7.6464999999999996</v>
      </c>
      <c r="EP19">
        <v>14.3172</v>
      </c>
      <c r="EQ19">
        <v>44.805</v>
      </c>
      <c r="ER19">
        <v>28.4803</v>
      </c>
      <c r="ES19">
        <v>2.1989000000000001</v>
      </c>
      <c r="ET19">
        <v>-13.982099999999999</v>
      </c>
      <c r="EU19">
        <v>-0.3206</v>
      </c>
      <c r="EV19">
        <v>-8.7439</v>
      </c>
      <c r="EW19">
        <v>0.90600000000000003</v>
      </c>
      <c r="EX19">
        <v>-3.9840999999999998</v>
      </c>
      <c r="EY19">
        <v>1.7528999999999999</v>
      </c>
      <c r="EZ19">
        <v>15.7287</v>
      </c>
      <c r="FA19">
        <v>22.2943</v>
      </c>
      <c r="FB19">
        <v>-8.1402999999999999</v>
      </c>
      <c r="FC19">
        <v>32.128799999999998</v>
      </c>
      <c r="FD19">
        <v>18.8233</v>
      </c>
      <c r="FE19">
        <v>32.151899999999998</v>
      </c>
      <c r="FF19">
        <v>-12.641999999999999</v>
      </c>
      <c r="FG19">
        <v>-43.075600000000001</v>
      </c>
      <c r="FH19">
        <v>13.1092</v>
      </c>
      <c r="FI19">
        <v>13.871600000000001</v>
      </c>
      <c r="FJ19">
        <v>20.816400000000002</v>
      </c>
      <c r="FK19">
        <v>19.817799999999998</v>
      </c>
      <c r="FL19">
        <v>2.5024999999999999</v>
      </c>
      <c r="FM19">
        <v>19.6584</v>
      </c>
      <c r="FN19">
        <v>4.2702999999999998</v>
      </c>
      <c r="FO19">
        <v>30.501899999999999</v>
      </c>
      <c r="FP19">
        <v>2.0760000000000001</v>
      </c>
      <c r="FQ19">
        <v>6.8426999999999998</v>
      </c>
      <c r="FR19">
        <v>-0.94059999999999999</v>
      </c>
      <c r="FS19">
        <v>2.7606000000000002</v>
      </c>
      <c r="FT19">
        <v>2.7606000000000002</v>
      </c>
      <c r="FU19">
        <v>-15.3018</v>
      </c>
      <c r="FV19">
        <v>-10.9391</v>
      </c>
      <c r="FW19">
        <v>4.8825000000000003</v>
      </c>
      <c r="FX19">
        <v>-5.7089999999999996</v>
      </c>
      <c r="FY19">
        <v>-5.7089999999999996</v>
      </c>
      <c r="FZ19">
        <v>129.85130000000001</v>
      </c>
      <c r="GA19">
        <v>5.9566999999999997</v>
      </c>
      <c r="GB19">
        <v>-2.6326999999999998</v>
      </c>
      <c r="GC19">
        <v>16.9468</v>
      </c>
      <c r="GD19">
        <v>4.0255000000000001</v>
      </c>
      <c r="GE19">
        <v>13.2704</v>
      </c>
      <c r="GF19">
        <v>-9.7239000000000004</v>
      </c>
      <c r="GG19">
        <v>6.3632</v>
      </c>
      <c r="GH19">
        <v>32.762300000000003</v>
      </c>
      <c r="GJ19">
        <v>-136.0761</v>
      </c>
      <c r="GK19">
        <v>19.5657</v>
      </c>
      <c r="GL19">
        <v>-2.5613000000000001</v>
      </c>
      <c r="GM19">
        <v>40.366</v>
      </c>
      <c r="GN19">
        <v>4.4339000000000004</v>
      </c>
      <c r="GO19">
        <v>-32.644300000000001</v>
      </c>
      <c r="GQ19">
        <v>-865.61749999999995</v>
      </c>
      <c r="GR19">
        <v>11.0572</v>
      </c>
      <c r="GS19">
        <v>18.277799999999999</v>
      </c>
      <c r="GT19">
        <v>0.72430000000000005</v>
      </c>
      <c r="GV19">
        <v>-55.127400000000002</v>
      </c>
      <c r="GW19">
        <v>22.990300000000001</v>
      </c>
      <c r="GX19">
        <v>-2.2504</v>
      </c>
      <c r="GY19">
        <v>52.0122</v>
      </c>
      <c r="HA19">
        <v>-6.3311000000000002</v>
      </c>
      <c r="HB19">
        <v>19.674099999999999</v>
      </c>
      <c r="HC19">
        <v>21.0563</v>
      </c>
      <c r="HD19">
        <v>-2.7919</v>
      </c>
      <c r="HE19">
        <v>10.8073</v>
      </c>
      <c r="HF19">
        <v>14.2166</v>
      </c>
      <c r="HG19">
        <v>28.462</v>
      </c>
      <c r="HH19">
        <v>11.8561</v>
      </c>
      <c r="HI19">
        <v>2.1036000000000001</v>
      </c>
      <c r="HJ19">
        <v>48.782600000000002</v>
      </c>
      <c r="HK19">
        <v>11.080399999999999</v>
      </c>
      <c r="HL19">
        <v>-35.297699999999999</v>
      </c>
      <c r="HM19">
        <v>-0.19339999999999999</v>
      </c>
      <c r="HO19">
        <v>12.827</v>
      </c>
      <c r="HP19">
        <v>26.2302</v>
      </c>
      <c r="HQ19">
        <v>-128.9315</v>
      </c>
      <c r="HR19">
        <v>-71.010000000000005</v>
      </c>
      <c r="HS19">
        <v>-6.1395999999999997</v>
      </c>
      <c r="HT19">
        <v>5.3292000000000002</v>
      </c>
      <c r="HU19">
        <v>5.5022000000000002</v>
      </c>
      <c r="HW19">
        <v>22.340299999999999</v>
      </c>
      <c r="HX19">
        <v>-29.5166</v>
      </c>
      <c r="HY19">
        <v>16.1248</v>
      </c>
      <c r="HZ19">
        <v>35.040799999999997</v>
      </c>
      <c r="IA19">
        <v>17.919</v>
      </c>
      <c r="IB19">
        <v>44.3065</v>
      </c>
      <c r="IC19">
        <v>46.631500000000003</v>
      </c>
      <c r="ID19">
        <v>-15.067500000000001</v>
      </c>
      <c r="IE19">
        <v>13.786099999999999</v>
      </c>
      <c r="IF19">
        <v>28.722799999999999</v>
      </c>
      <c r="IG19">
        <v>19.578700000000001</v>
      </c>
      <c r="IH19">
        <v>4.5632999999999999</v>
      </c>
      <c r="II19">
        <v>-5.3207000000000004</v>
      </c>
      <c r="IJ19">
        <v>26.7958</v>
      </c>
      <c r="IK19">
        <v>21.436199999999999</v>
      </c>
      <c r="IN19">
        <v>5.3193999999999999</v>
      </c>
      <c r="IO19">
        <v>32.981900000000003</v>
      </c>
      <c r="IP19">
        <v>-121.4756</v>
      </c>
      <c r="IQ19">
        <v>53.620600000000003</v>
      </c>
      <c r="IS19">
        <v>6.6638000000000002</v>
      </c>
      <c r="IT19">
        <v>17.911999999999999</v>
      </c>
      <c r="IU19">
        <v>18.651299999999999</v>
      </c>
      <c r="IV19">
        <v>-21.505800000000001</v>
      </c>
      <c r="IW19">
        <v>-6.0785999999999998</v>
      </c>
      <c r="IX19">
        <v>28.1252</v>
      </c>
      <c r="IY19">
        <v>-19.642099999999999</v>
      </c>
      <c r="IZ19">
        <v>-14.7156</v>
      </c>
      <c r="JB19">
        <v>34.921799999999998</v>
      </c>
      <c r="JC19">
        <v>2.7829000000000002</v>
      </c>
      <c r="JD19">
        <v>-20.052399999999999</v>
      </c>
      <c r="JE19">
        <v>15.0776</v>
      </c>
      <c r="JF19">
        <v>15.0776</v>
      </c>
      <c r="JG19">
        <v>2.2332999999999998</v>
      </c>
      <c r="JH19">
        <v>33.245600000000003</v>
      </c>
      <c r="JI19">
        <v>-1.6129</v>
      </c>
      <c r="JJ19">
        <v>23.7529</v>
      </c>
      <c r="JK19">
        <v>-34.915999999999997</v>
      </c>
      <c r="JN19">
        <v>4.0815999999999999</v>
      </c>
      <c r="JO19">
        <v>21.076499999999999</v>
      </c>
      <c r="JP19">
        <v>-5.9004000000000003</v>
      </c>
      <c r="JQ19">
        <v>46.454599999999999</v>
      </c>
      <c r="JR19">
        <v>-6.4105999999999996</v>
      </c>
      <c r="JS19">
        <v>8.7713999999999999</v>
      </c>
      <c r="JT19">
        <v>3.9533</v>
      </c>
      <c r="JU19">
        <v>15.164899999999999</v>
      </c>
      <c r="JV19">
        <v>-1.7425000000000002</v>
      </c>
      <c r="JX19">
        <v>19.427599999999998</v>
      </c>
      <c r="JY19">
        <v>17.793299999999999</v>
      </c>
      <c r="KA19">
        <v>-4.1540999999999997</v>
      </c>
      <c r="KC19">
        <v>23.427900000000001</v>
      </c>
      <c r="KD19">
        <v>-2.1307999999999998</v>
      </c>
      <c r="KE19">
        <v>13.912800000000001</v>
      </c>
      <c r="KF19">
        <v>-2.5897999999999999</v>
      </c>
      <c r="KG19">
        <v>3.5758000000000001</v>
      </c>
      <c r="KH19">
        <v>24.568899999999999</v>
      </c>
      <c r="KI19">
        <v>11.8429</v>
      </c>
      <c r="KJ19">
        <v>0.2276</v>
      </c>
      <c r="KK19">
        <v>-40.693199999999997</v>
      </c>
      <c r="KL19">
        <v>2.9699999999999998</v>
      </c>
      <c r="KM19">
        <v>8.6675000000000004</v>
      </c>
      <c r="KN19">
        <v>8.8856000000000002</v>
      </c>
      <c r="KO19">
        <v>-4.4493</v>
      </c>
      <c r="KP19">
        <v>11.4361</v>
      </c>
      <c r="KQ19">
        <v>9.4840999999999998</v>
      </c>
      <c r="KR19">
        <v>20.479700000000001</v>
      </c>
      <c r="KT19">
        <v>4.0304000000000002</v>
      </c>
      <c r="KU19">
        <v>-2.4356</v>
      </c>
      <c r="KV19">
        <v>2.3811</v>
      </c>
      <c r="KX19">
        <v>2.5589</v>
      </c>
      <c r="KY19">
        <v>30.6236</v>
      </c>
      <c r="KZ19">
        <v>5.2310999999999996</v>
      </c>
      <c r="LA19">
        <v>56.029800000000002</v>
      </c>
      <c r="LC19">
        <v>19.059799999999999</v>
      </c>
      <c r="LD19">
        <v>1.2254</v>
      </c>
      <c r="LE19">
        <v>-383.27</v>
      </c>
      <c r="LF19">
        <v>-33.197299999999998</v>
      </c>
      <c r="LG19">
        <v>-2.7300000000000001E-2</v>
      </c>
      <c r="LH19">
        <v>24.3766</v>
      </c>
      <c r="LJ19">
        <v>13.2798</v>
      </c>
      <c r="LK19">
        <v>7.9359000000000002</v>
      </c>
      <c r="LL19">
        <v>-13.6709</v>
      </c>
      <c r="LM19">
        <v>9.1049000000000007</v>
      </c>
      <c r="LO19">
        <v>43.955399999999997</v>
      </c>
      <c r="LP19">
        <v>9.9194999999999993</v>
      </c>
      <c r="LQ19">
        <v>3.1610999999999998</v>
      </c>
      <c r="LR19">
        <v>3.3283</v>
      </c>
      <c r="LS19">
        <v>1.8149999999999999</v>
      </c>
      <c r="LT19">
        <v>19.211099999999998</v>
      </c>
      <c r="LU19">
        <v>26.354600000000001</v>
      </c>
      <c r="LV19">
        <v>-5.8765000000000001</v>
      </c>
      <c r="LW19">
        <v>15.271699999999999</v>
      </c>
      <c r="LX19">
        <v>12.116300000000001</v>
      </c>
      <c r="LY19">
        <v>18.765999999999998</v>
      </c>
      <c r="LZ19">
        <v>-25.889700000000001</v>
      </c>
      <c r="MA19">
        <v>6.5122999999999998</v>
      </c>
      <c r="MB19">
        <v>26.956199999999999</v>
      </c>
      <c r="MD19">
        <v>3.1871999999999998</v>
      </c>
      <c r="MF19">
        <v>-1.3695999999999999</v>
      </c>
      <c r="MG19">
        <v>12.1569</v>
      </c>
      <c r="MI19">
        <v>3.6375999999999999</v>
      </c>
      <c r="MJ19">
        <v>58.012999999999998</v>
      </c>
      <c r="MK19">
        <v>-4.2792000000000003</v>
      </c>
      <c r="ML19">
        <v>-12.5585</v>
      </c>
      <c r="MM19">
        <v>17.2729</v>
      </c>
      <c r="MN19">
        <v>-11.0291</v>
      </c>
      <c r="MP19">
        <v>-1.6966999999999999</v>
      </c>
      <c r="MQ19">
        <v>-1.1378999999999999</v>
      </c>
      <c r="MR19">
        <v>26.415800000000001</v>
      </c>
      <c r="MS19">
        <v>41.163899999999998</v>
      </c>
      <c r="MT19">
        <v>26.5352</v>
      </c>
      <c r="MU19">
        <v>-7.6482000000000001</v>
      </c>
      <c r="MV19">
        <v>8.8025000000000002</v>
      </c>
      <c r="MX19">
        <v>12.504</v>
      </c>
      <c r="MY19">
        <v>-24.433700000000002</v>
      </c>
      <c r="MZ19">
        <v>-24.535499999999999</v>
      </c>
      <c r="NA19">
        <v>-4.5684000000000005</v>
      </c>
      <c r="NB19">
        <v>9.5954999999999995</v>
      </c>
      <c r="NC19">
        <v>10.303000000000001</v>
      </c>
      <c r="ND19">
        <v>10.130100000000001</v>
      </c>
      <c r="NE19">
        <v>56.003599999999999</v>
      </c>
      <c r="NF19">
        <v>-2.7159</v>
      </c>
      <c r="NG19">
        <v>6.8250000000000002</v>
      </c>
      <c r="NH19">
        <v>10.2125</v>
      </c>
      <c r="NI19">
        <v>13.568099999999999</v>
      </c>
      <c r="NJ19">
        <v>4.2622999999999998</v>
      </c>
      <c r="NK19">
        <v>79.614999999999995</v>
      </c>
    </row>
    <row r="20" spans="1:375" x14ac:dyDescent="0.25">
      <c r="A20" s="2"/>
      <c r="C20">
        <v>31.2151</v>
      </c>
      <c r="D20">
        <v>19.463100000000001</v>
      </c>
      <c r="E20">
        <v>16.885899999999999</v>
      </c>
      <c r="F20">
        <v>7.2794999999999996</v>
      </c>
      <c r="G20">
        <v>1.9127000000000001</v>
      </c>
      <c r="H20">
        <v>25.318200000000001</v>
      </c>
      <c r="I20">
        <v>22.929099999999998</v>
      </c>
      <c r="J20">
        <v>-29.9193</v>
      </c>
      <c r="K20">
        <v>9.2647999999999993</v>
      </c>
      <c r="L20">
        <v>24.047999999999998</v>
      </c>
      <c r="M20">
        <v>50.426900000000003</v>
      </c>
      <c r="O20">
        <v>-7.0824999999999996</v>
      </c>
      <c r="P20">
        <v>5.3792999999999997</v>
      </c>
      <c r="Q20">
        <v>21.877500000000001</v>
      </c>
      <c r="R20">
        <v>5.8575999999999997</v>
      </c>
      <c r="S20">
        <v>44.567700000000002</v>
      </c>
      <c r="T20">
        <v>48.287700000000001</v>
      </c>
      <c r="U20">
        <v>-6.8003999999999998</v>
      </c>
      <c r="V20">
        <v>24.2</v>
      </c>
      <c r="W20">
        <v>16.9788</v>
      </c>
      <c r="X20">
        <v>10.3756</v>
      </c>
      <c r="Z20">
        <v>2.0678999999999998</v>
      </c>
      <c r="AA20">
        <v>15.843</v>
      </c>
      <c r="AB20">
        <v>-2999.5230999999999</v>
      </c>
      <c r="AC20">
        <v>13.457100000000001</v>
      </c>
      <c r="AD20">
        <v>-1.8645</v>
      </c>
      <c r="AE20">
        <v>1.5704</v>
      </c>
      <c r="AF20">
        <v>-55.009500000000003</v>
      </c>
      <c r="AG20">
        <v>15.3028</v>
      </c>
      <c r="AI20">
        <v>-347.09219999999999</v>
      </c>
      <c r="AJ20">
        <v>-27.468900000000001</v>
      </c>
      <c r="AK20">
        <v>22.508900000000001</v>
      </c>
      <c r="AL20">
        <v>8.2399000000000004</v>
      </c>
      <c r="AM20">
        <v>-2.9915000000000003</v>
      </c>
      <c r="AN20">
        <v>-1.4307000000000001</v>
      </c>
      <c r="AO20">
        <v>-1.1743000000000001</v>
      </c>
      <c r="AP20">
        <v>6.6917999999999997</v>
      </c>
      <c r="AQ20">
        <v>4.8067000000000002</v>
      </c>
      <c r="AT20">
        <v>2.1785999999999999</v>
      </c>
      <c r="AU20">
        <v>24.4407</v>
      </c>
      <c r="AV20">
        <v>22.2864</v>
      </c>
      <c r="AW20">
        <v>13.375999999999999</v>
      </c>
      <c r="AX20">
        <v>-3.2210999999999999</v>
      </c>
      <c r="AZ20">
        <v>21.8247</v>
      </c>
      <c r="BA20">
        <v>14.793699999999999</v>
      </c>
      <c r="BB20">
        <v>-42.660600000000002</v>
      </c>
      <c r="BC20">
        <v>7.7728000000000002</v>
      </c>
      <c r="BD20">
        <v>4.6391</v>
      </c>
      <c r="BE20">
        <v>13.713100000000001</v>
      </c>
      <c r="BF20">
        <v>40.734299999999998</v>
      </c>
      <c r="BG20">
        <v>16.001000000000001</v>
      </c>
      <c r="BH20">
        <v>20.549499999999998</v>
      </c>
      <c r="BI20">
        <v>2.0167000000000002</v>
      </c>
      <c r="BJ20">
        <v>-0.95840000000000003</v>
      </c>
      <c r="BK20">
        <v>25.6996</v>
      </c>
      <c r="BL20">
        <v>21.5322</v>
      </c>
      <c r="BM20">
        <v>42.866500000000002</v>
      </c>
      <c r="BN20">
        <v>11.811400000000001</v>
      </c>
      <c r="BO20">
        <v>12.474399999999999</v>
      </c>
      <c r="BP20">
        <v>35.396099999999997</v>
      </c>
      <c r="BQ20">
        <v>3.718</v>
      </c>
      <c r="BR20">
        <v>15.608499999999999</v>
      </c>
      <c r="BS20">
        <v>-186.0573</v>
      </c>
      <c r="BU20">
        <v>8.6458999999999993</v>
      </c>
      <c r="BV20">
        <v>9.8487000000000009</v>
      </c>
      <c r="BW20">
        <v>7.0768000000000004</v>
      </c>
      <c r="BX20">
        <v>-2.6745999999999999</v>
      </c>
      <c r="BY20">
        <v>9.7087000000000003</v>
      </c>
      <c r="BZ20">
        <v>22.2638</v>
      </c>
      <c r="CA20">
        <v>-14.7433</v>
      </c>
      <c r="CB20">
        <v>12.6037</v>
      </c>
      <c r="CC20">
        <v>15.8634</v>
      </c>
      <c r="CD20">
        <v>-20.0749</v>
      </c>
      <c r="CG20">
        <v>-29.251100000000001</v>
      </c>
      <c r="CH20">
        <v>-2.9184999999999999</v>
      </c>
      <c r="CI20">
        <v>-5.7931999999999997</v>
      </c>
      <c r="CJ20">
        <v>-11.1111</v>
      </c>
      <c r="CK20">
        <v>12.0883</v>
      </c>
      <c r="CL20">
        <v>-2.9998</v>
      </c>
      <c r="CM20">
        <v>-7.2015000000000002</v>
      </c>
      <c r="CN20">
        <v>42.552900000000001</v>
      </c>
      <c r="CO20">
        <v>0.1399</v>
      </c>
      <c r="CP20">
        <v>7.0875000000000004</v>
      </c>
      <c r="CQ20">
        <v>-14.623699999999999</v>
      </c>
      <c r="CR20">
        <v>11.879200000000001</v>
      </c>
      <c r="CS20">
        <v>25.716000000000001</v>
      </c>
      <c r="CT20">
        <v>22.316299999999998</v>
      </c>
      <c r="CU20">
        <v>-2.5968999999999998</v>
      </c>
      <c r="CV20">
        <v>18.3581</v>
      </c>
      <c r="CW20">
        <v>22.109300000000001</v>
      </c>
      <c r="CX20">
        <v>10.93</v>
      </c>
      <c r="CY20">
        <v>3.3895</v>
      </c>
      <c r="CZ20">
        <v>-1.7455000000000001</v>
      </c>
      <c r="DA20">
        <v>11.4621</v>
      </c>
      <c r="DC20">
        <v>32.246200000000002</v>
      </c>
      <c r="DD20">
        <v>28.8813</v>
      </c>
      <c r="DE20">
        <v>6.78</v>
      </c>
      <c r="DF20">
        <v>-6.1429999999999998</v>
      </c>
      <c r="DG20">
        <v>5.4105999999999996</v>
      </c>
      <c r="DH20">
        <v>-6.335</v>
      </c>
      <c r="DI20">
        <v>-23.109400000000001</v>
      </c>
      <c r="DJ20">
        <v>-23.137899999999998</v>
      </c>
      <c r="DK20">
        <v>3.9201999999999999</v>
      </c>
      <c r="DL20">
        <v>-2.9717000000000002</v>
      </c>
      <c r="DO20">
        <v>41.005600000000001</v>
      </c>
      <c r="DP20">
        <v>8.8711000000000002</v>
      </c>
      <c r="DR20">
        <v>17.957899999999999</v>
      </c>
      <c r="DS20">
        <v>-1.05</v>
      </c>
      <c r="DT20">
        <v>-8.0603999999999996</v>
      </c>
      <c r="DU20">
        <v>-46.426200000000001</v>
      </c>
      <c r="DW20">
        <v>-0.2505</v>
      </c>
      <c r="DX20">
        <v>32.99</v>
      </c>
      <c r="DZ20">
        <v>13.8996</v>
      </c>
      <c r="EA20">
        <v>-27.3233</v>
      </c>
      <c r="EB20">
        <v>10.044700000000001</v>
      </c>
      <c r="ED20">
        <v>-2.0036</v>
      </c>
      <c r="EE20">
        <v>19.4146</v>
      </c>
      <c r="EG20">
        <v>-60.103099999999998</v>
      </c>
      <c r="EH20">
        <v>37.0974</v>
      </c>
      <c r="EI20">
        <v>0.74990000000000001</v>
      </c>
      <c r="EJ20">
        <v>11.623200000000001</v>
      </c>
      <c r="EK20">
        <v>11.623200000000001</v>
      </c>
      <c r="EL20">
        <v>21.130099999999999</v>
      </c>
      <c r="EM20">
        <v>15.209199999999999</v>
      </c>
      <c r="EN20">
        <v>-16.635200000000001</v>
      </c>
      <c r="EO20">
        <v>-19.9773</v>
      </c>
      <c r="EP20">
        <v>21.566800000000001</v>
      </c>
      <c r="EQ20">
        <v>20.440000000000001</v>
      </c>
      <c r="ER20">
        <v>18.961200000000002</v>
      </c>
      <c r="ES20">
        <v>-0.251</v>
      </c>
      <c r="ET20">
        <v>6.6696</v>
      </c>
      <c r="EU20">
        <v>30.901199999999999</v>
      </c>
      <c r="EV20">
        <v>-22.086500000000001</v>
      </c>
      <c r="EW20">
        <v>-0.15290000000000001</v>
      </c>
      <c r="EX20">
        <v>-32.695799999999998</v>
      </c>
      <c r="EY20">
        <v>12.408799999999999</v>
      </c>
      <c r="EZ20">
        <v>39.213099999999997</v>
      </c>
      <c r="FA20">
        <v>13.6562</v>
      </c>
      <c r="FB20">
        <v>0.2838</v>
      </c>
      <c r="FC20">
        <v>19.9514</v>
      </c>
      <c r="FD20">
        <v>18.589099999999998</v>
      </c>
      <c r="FE20">
        <v>-51.822299999999998</v>
      </c>
      <c r="FF20">
        <v>-16.947700000000001</v>
      </c>
      <c r="FG20">
        <v>-13.7736</v>
      </c>
      <c r="FH20">
        <v>4.7645999999999997</v>
      </c>
      <c r="FI20">
        <v>17.331800000000001</v>
      </c>
      <c r="FJ20">
        <v>60.318399999999997</v>
      </c>
      <c r="FK20">
        <v>-49.248100000000001</v>
      </c>
      <c r="FL20">
        <v>5.7018000000000004</v>
      </c>
      <c r="FM20">
        <v>0.5877</v>
      </c>
      <c r="FN20">
        <v>10.7652</v>
      </c>
      <c r="FO20">
        <v>42.140599999999999</v>
      </c>
      <c r="FP20">
        <v>27.825299999999999</v>
      </c>
      <c r="FQ20">
        <v>3.0602</v>
      </c>
      <c r="FR20">
        <v>-41.825200000000002</v>
      </c>
      <c r="FS20">
        <v>1.4245000000000001</v>
      </c>
      <c r="FT20">
        <v>1.4245000000000001</v>
      </c>
      <c r="FU20">
        <v>13.4445</v>
      </c>
      <c r="FV20">
        <v>-14.3827</v>
      </c>
      <c r="FW20">
        <v>5.2577999999999996</v>
      </c>
      <c r="FX20">
        <v>-5.6764000000000001</v>
      </c>
      <c r="FY20">
        <v>-5.6764000000000001</v>
      </c>
      <c r="FZ20">
        <v>19.3765</v>
      </c>
      <c r="GA20">
        <v>-2.2509999999999999</v>
      </c>
      <c r="GB20">
        <v>-11.9079</v>
      </c>
      <c r="GC20">
        <v>29.3612</v>
      </c>
      <c r="GD20">
        <v>-5.7660999999999998</v>
      </c>
      <c r="GE20">
        <v>14.975999999999999</v>
      </c>
      <c r="GF20">
        <v>-14.6812</v>
      </c>
      <c r="GG20">
        <v>6.9805999999999999</v>
      </c>
      <c r="GH20">
        <v>36.228200000000001</v>
      </c>
      <c r="GJ20">
        <v>-20.282499999999999</v>
      </c>
      <c r="GK20">
        <v>1.6583000000000001</v>
      </c>
      <c r="GL20">
        <v>-1.2134</v>
      </c>
      <c r="GM20">
        <v>23.409800000000001</v>
      </c>
      <c r="GN20">
        <v>13.7384</v>
      </c>
      <c r="GO20">
        <v>-51.247199999999999</v>
      </c>
      <c r="GQ20">
        <v>-76.415899999999993</v>
      </c>
      <c r="GR20">
        <v>-33.075299999999999</v>
      </c>
      <c r="GS20">
        <v>13.3407</v>
      </c>
      <c r="GT20">
        <v>-8.0500000000000002E-2</v>
      </c>
      <c r="GV20">
        <v>2.2835999999999999</v>
      </c>
      <c r="GW20">
        <v>19.160299999999999</v>
      </c>
      <c r="GX20">
        <v>-15.489599999999999</v>
      </c>
      <c r="GY20">
        <v>10.1876</v>
      </c>
      <c r="HA20">
        <v>7.9338999999999995</v>
      </c>
      <c r="HB20">
        <v>17.401199999999999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   <v>32.988399999999999</v>
      </c>
      <c r="HH20">
        <v>29.282</v>
      </c>
      <c r="HI20">
        <v>12.07</v>
      </c>
      <c r="HJ20">
        <v>18.5185</v>
      </c>
      <c r="HK20">
        <v>14.8834</v>
      </c>
      <c r="HL20">
        <v>-35.658099999999997</v>
      </c>
      <c r="HM20">
        <v>-22.1433</v>
      </c>
      <c r="HO20">
        <v>14.703200000000001</v>
      </c>
      <c r="HP20">
        <v>47.062600000000003</v>
      </c>
      <c r="HQ20">
        <v>-122.7225</v>
      </c>
      <c r="HR20">
        <v>-42.362400000000001</v>
      </c>
      <c r="HS20">
        <v>-8.5716000000000001</v>
      </c>
      <c r="HT20">
        <v>18.886500000000002</v>
      </c>
      <c r="HU20">
        <v>-2.0352999999999999</v>
      </c>
      <c r="HW20">
        <v>24.98</v>
      </c>
      <c r="HX20">
        <v>-51.528599999999997</v>
      </c>
      <c r="HY20">
        <v>9.4694000000000003</v>
      </c>
      <c r="HZ20">
        <v>-9.4786000000000001</v>
      </c>
      <c r="IA20">
        <v>32.894199999999998</v>
      </c>
      <c r="IB20">
        <v>36.978299999999997</v>
      </c>
      <c r="IC20">
        <v>22.556100000000001</v>
      </c>
      <c r="ID20">
        <v>-6.5004</v>
      </c>
      <c r="IE20">
        <v>-7.8065999999999995</v>
      </c>
      <c r="IF20">
        <v>15.187099999999999</v>
      </c>
      <c r="IG20">
        <v>12.202400000000001</v>
      </c>
      <c r="IH20">
        <v>5.9040999999999997</v>
      </c>
      <c r="II20">
        <v>-19.108899999999998</v>
      </c>
      <c r="IJ20">
        <v>2.5724</v>
      </c>
      <c r="IK20">
        <v>1.0455000000000001</v>
      </c>
      <c r="IN20">
        <v>9.0358000000000001</v>
      </c>
      <c r="IO20">
        <v>6.3933</v>
      </c>
      <c r="IP20">
        <v>321.59210000000002</v>
      </c>
      <c r="IQ20">
        <v>-4.1837</v>
      </c>
      <c r="IS20">
        <v>8.6059999999999999</v>
      </c>
      <c r="IT20">
        <v>-9.7088999999999999</v>
      </c>
      <c r="IU20">
        <v>-10.5411</v>
      </c>
      <c r="IV20">
        <v>-1.5531999999999999</v>
      </c>
      <c r="IW20">
        <v>0.2485</v>
      </c>
      <c r="IX20">
        <v>30.897200000000002</v>
      </c>
      <c r="IY20">
        <v>7.141</v>
      </c>
      <c r="IZ20">
        <v>-46.3461</v>
      </c>
      <c r="JB20">
        <v>15.9064</v>
      </c>
      <c r="JD20">
        <v>3.9255</v>
      </c>
      <c r="JE20">
        <v>3.6798999999999999</v>
      </c>
      <c r="JF20">
        <v>3.6798999999999999</v>
      </c>
      <c r="JG20">
        <v>10.0501</v>
      </c>
      <c r="JH20">
        <v>15.1792</v>
      </c>
      <c r="JI20">
        <v>33.197800000000001</v>
      </c>
      <c r="JJ20">
        <v>19.588200000000001</v>
      </c>
      <c r="JK20">
        <v>-0.41980000000000001</v>
      </c>
      <c r="JN20">
        <v>6.4367000000000001</v>
      </c>
      <c r="JO20">
        <v>19.0825</v>
      </c>
      <c r="JP20">
        <v>3.3938000000000001</v>
      </c>
      <c r="JQ20">
        <v>-23.992699999999999</v>
      </c>
      <c r="JR20">
        <v>19.848500000000001</v>
      </c>
      <c r="JS20">
        <v>-7.8863000000000003</v>
      </c>
      <c r="JT20">
        <v>20.768899999999999</v>
      </c>
      <c r="JU20">
        <v>7.9848999999999997</v>
      </c>
      <c r="JV20">
        <v>11.549900000000001</v>
      </c>
      <c r="JX20">
        <v>19.630199999999999</v>
      </c>
      <c r="JY20">
        <v>26.277000000000001</v>
      </c>
      <c r="KA20">
        <v>-897.78769999999997</v>
      </c>
      <c r="KC20">
        <v>28.924700000000001</v>
      </c>
      <c r="KD20">
        <v>-4.2171000000000003</v>
      </c>
      <c r="KE20">
        <v>7.6772999999999998</v>
      </c>
      <c r="KF20">
        <v>-3.3231999999999999</v>
      </c>
      <c r="KG20">
        <v>10.316599999999999</v>
      </c>
      <c r="KH20">
        <v>-12.4687</v>
      </c>
      <c r="KI20">
        <v>-0.751</v>
      </c>
      <c r="KJ20">
        <v>-9.4576999999999991</v>
      </c>
      <c r="KK20">
        <v>34.2806</v>
      </c>
      <c r="KL20">
        <v>14.4117</v>
      </c>
      <c r="KM20">
        <v>-18.2608</v>
      </c>
      <c r="KN20">
        <v>-37.2712</v>
      </c>
      <c r="KO20">
        <v>30.791599999999999</v>
      </c>
      <c r="KP20">
        <v>24.551400000000001</v>
      </c>
      <c r="KQ20">
        <v>42.419800000000002</v>
      </c>
      <c r="KR20">
        <v>7.3864999999999998</v>
      </c>
      <c r="KT20">
        <v>16.142700000000001</v>
      </c>
      <c r="KU20">
        <v>-14.794499999999999</v>
      </c>
      <c r="KV20">
        <v>-0.63660000000000005</v>
      </c>
      <c r="KX20">
        <v>11.783099999999999</v>
      </c>
      <c r="KY20">
        <v>27.911000000000001</v>
      </c>
      <c r="KZ20">
        <v>36.031100000000002</v>
      </c>
      <c r="LA20">
        <v>9.5591000000000008</v>
      </c>
      <c r="LC20">
        <v>-11.0213</v>
      </c>
      <c r="LD20">
        <v>4.6688999999999998</v>
      </c>
      <c r="LE20">
        <v>-125.4306</v>
      </c>
      <c r="LF20">
        <v>-34.447400000000002</v>
      </c>
      <c r="LG20">
        <v>6.7138</v>
      </c>
      <c r="LH20">
        <v>16.621600000000001</v>
      </c>
      <c r="LJ20">
        <v>9.9977</v>
      </c>
      <c r="LK20">
        <v>1.1584000000000001</v>
      </c>
      <c r="LL20">
        <v>22.7087</v>
      </c>
      <c r="LM20">
        <v>38.044800000000002</v>
      </c>
      <c r="LO20">
        <v>4.4763000000000002</v>
      </c>
      <c r="LP20">
        <v>4.423</v>
      </c>
      <c r="LQ20">
        <v>-1.7709000000000001</v>
      </c>
      <c r="LR20">
        <v>9.7543000000000006</v>
      </c>
      <c r="LS20">
        <v>14.8506</v>
      </c>
      <c r="LT20">
        <v>42.246499999999997</v>
      </c>
      <c r="LU20">
        <v>24.6524</v>
      </c>
      <c r="LV20">
        <v>6.6260000000000003</v>
      </c>
      <c r="LW20">
        <v>18.832599999999999</v>
      </c>
      <c r="LX20">
        <v>9.6088000000000005</v>
      </c>
      <c r="LY20">
        <v>13.791700000000001</v>
      </c>
      <c r="LZ20">
        <v>-29.913699999999999</v>
      </c>
      <c r="MA20">
        <v>-13.4282</v>
      </c>
      <c r="MB20">
        <v>30.521999999999998</v>
      </c>
      <c r="MD20">
        <v>2.9670999999999998</v>
      </c>
      <c r="MF20">
        <v>-13.546099999999999</v>
      </c>
      <c r="MG20">
        <v>2.7774000000000001</v>
      </c>
      <c r="MI20">
        <v>4.6159999999999997</v>
      </c>
      <c r="MJ20">
        <v>21.906300000000002</v>
      </c>
      <c r="MK20">
        <v>3.4283000000000001</v>
      </c>
      <c r="ML20">
        <v>26.747</v>
      </c>
      <c r="MM20">
        <v>7.3441999999999998</v>
      </c>
      <c r="MN20">
        <v>11.9657</v>
      </c>
      <c r="MP20">
        <v>24.299499999999998</v>
      </c>
      <c r="MQ20">
        <v>30.2987</v>
      </c>
      <c r="MR20">
        <v>5.7110000000000003</v>
      </c>
      <c r="MS20">
        <v>19.485700000000001</v>
      </c>
      <c r="MT20">
        <v>21.554300000000001</v>
      </c>
      <c r="MU20">
        <v>-5.4596</v>
      </c>
      <c r="MV20">
        <v>0.3004</v>
      </c>
      <c r="MX20">
        <v>8.3131000000000004</v>
      </c>
      <c r="MY20">
        <v>-1.147</v>
      </c>
      <c r="MZ20">
        <v>1.9609000000000001</v>
      </c>
      <c r="NA20">
        <v>5.1113</v>
      </c>
      <c r="NB20">
        <v>13.443899999999999</v>
      </c>
      <c r="NC20">
        <v>7.9298999999999999</v>
      </c>
      <c r="ND20">
        <v>4.4611999999999998</v>
      </c>
      <c r="NE20">
        <v>4.2667000000000002</v>
      </c>
      <c r="NF20">
        <v>-43.484299999999998</v>
      </c>
      <c r="NG20">
        <v>-12.7483</v>
      </c>
      <c r="NH20">
        <v>-9.5648</v>
      </c>
      <c r="NI20">
        <v>11.187200000000001</v>
      </c>
      <c r="NJ20">
        <v>18.285</v>
      </c>
    </row>
    <row r="21" spans="1:375" x14ac:dyDescent="0.25">
      <c r="A21" s="2"/>
      <c r="C21">
        <v>2.4809999999999999</v>
      </c>
      <c r="D21">
        <v>-5.4809000000000001</v>
      </c>
      <c r="E21">
        <v>1.3965000000000001</v>
      </c>
      <c r="F21">
        <v>3.0459000000000001</v>
      </c>
      <c r="G21">
        <v>1.4028</v>
      </c>
      <c r="H21">
        <v>25.484999999999999</v>
      </c>
      <c r="I21">
        <v>17.5121</v>
      </c>
      <c r="J21">
        <v>-12.7744</v>
      </c>
      <c r="K21">
        <v>1.8286</v>
      </c>
      <c r="L21">
        <v>9.8864000000000001</v>
      </c>
      <c r="M21">
        <v>51.802500000000002</v>
      </c>
      <c r="O21">
        <v>-9.6575000000000006</v>
      </c>
      <c r="P21">
        <v>1.4607000000000001</v>
      </c>
      <c r="Q21">
        <v>0.63849999999999996</v>
      </c>
      <c r="R21">
        <v>-1.0336000000000001</v>
      </c>
      <c r="S21">
        <v>25.846299999999999</v>
      </c>
      <c r="T21">
        <v>41.814100000000003</v>
      </c>
      <c r="U21">
        <v>-15.492599999999999</v>
      </c>
      <c r="V21">
        <v>26.7898</v>
      </c>
      <c r="W21">
        <v>10.435</v>
      </c>
      <c r="X21">
        <v>15.9612</v>
      </c>
      <c r="Z21">
        <v>10.553000000000001</v>
      </c>
      <c r="AA21">
        <v>10.9472</v>
      </c>
      <c r="AB21">
        <v>1859.1334999999999</v>
      </c>
      <c r="AC21">
        <v>36.709000000000003</v>
      </c>
      <c r="AD21">
        <v>-7.1802000000000001</v>
      </c>
      <c r="AE21">
        <v>-8.0126000000000008</v>
      </c>
      <c r="AF21">
        <v>-7.6422999999999996</v>
      </c>
      <c r="AG21">
        <v>9.5114000000000001</v>
      </c>
      <c r="AI21">
        <v>-228.6798</v>
      </c>
      <c r="AJ21">
        <v>-18.8443</v>
      </c>
      <c r="AK21">
        <v>22.4619</v>
      </c>
      <c r="AL21">
        <v>16.851600000000001</v>
      </c>
      <c r="AM21">
        <v>-4.8940000000000001</v>
      </c>
      <c r="AN21">
        <v>3.3595000000000002</v>
      </c>
      <c r="AO21">
        <v>20.340900000000001</v>
      </c>
      <c r="AP21">
        <v>-1.0398000000000001</v>
      </c>
      <c r="AQ21">
        <v>0.79039999999999999</v>
      </c>
      <c r="AT21">
        <v>0.1168</v>
      </c>
      <c r="AU21">
        <v>19.419599999999999</v>
      </c>
      <c r="AV21">
        <v>16.3264</v>
      </c>
      <c r="AW21">
        <v>17.041799999999999</v>
      </c>
      <c r="AX21">
        <v>9.0172000000000008</v>
      </c>
      <c r="AZ21">
        <v>23.3187</v>
      </c>
      <c r="BA21">
        <v>16.600100000000001</v>
      </c>
      <c r="BB21">
        <v>13.8506</v>
      </c>
      <c r="BC21">
        <v>5.3159999999999998</v>
      </c>
      <c r="BD21">
        <v>5.0232999999999999</v>
      </c>
      <c r="BE21">
        <v>-41.894500000000001</v>
      </c>
      <c r="BF21">
        <v>9.8346</v>
      </c>
      <c r="BG21">
        <v>16.519600000000001</v>
      </c>
      <c r="BH21">
        <v>15.236599999999999</v>
      </c>
      <c r="BI21">
        <v>1.1901999999999999</v>
      </c>
      <c r="BJ21">
        <v>-24.194900000000001</v>
      </c>
      <c r="BK21">
        <v>4.5494000000000003</v>
      </c>
      <c r="BL21">
        <v>18.9331</v>
      </c>
      <c r="BM21">
        <v>25.666899999999998</v>
      </c>
      <c r="BN21">
        <v>9.9895999999999994</v>
      </c>
      <c r="BO21">
        <v>26.974900000000002</v>
      </c>
      <c r="BP21">
        <v>18.412299999999998</v>
      </c>
      <c r="BQ21">
        <v>3.1259999999999999</v>
      </c>
      <c r="BR21">
        <v>8.4466000000000001</v>
      </c>
      <c r="BS21">
        <v>-18.598400000000002</v>
      </c>
      <c r="BU21">
        <v>22.8446</v>
      </c>
      <c r="BV21">
        <v>2.0975999999999999</v>
      </c>
      <c r="BW21">
        <v>0.51380000000000003</v>
      </c>
      <c r="BX21">
        <v>5.7504999999999997</v>
      </c>
      <c r="BY21">
        <v>15.1046</v>
      </c>
      <c r="BZ21">
        <v>33.028399999999998</v>
      </c>
      <c r="CA21">
        <v>19.064699999999998</v>
      </c>
      <c r="CB21">
        <v>1.6936</v>
      </c>
      <c r="CC21">
        <v>9.7710000000000008</v>
      </c>
      <c r="CD21">
        <v>12.9369</v>
      </c>
      <c r="CG21">
        <v>-61.8035</v>
      </c>
      <c r="CH21">
        <v>10.009399999999999</v>
      </c>
      <c r="CI21">
        <v>17.1678</v>
      </c>
      <c r="CJ21">
        <v>16.022200000000002</v>
      </c>
      <c r="CK21">
        <v>15.942600000000001</v>
      </c>
      <c r="CL21">
        <v>14.8453</v>
      </c>
      <c r="CM21">
        <v>86.024500000000003</v>
      </c>
      <c r="CN21">
        <v>16.813400000000001</v>
      </c>
      <c r="CO21">
        <v>-30.308499999999999</v>
      </c>
      <c r="CP21">
        <v>0.62360000000000004</v>
      </c>
      <c r="CQ21">
        <v>-11.4922</v>
      </c>
      <c r="CR21">
        <v>5.3849999999999998</v>
      </c>
      <c r="CS21">
        <v>-21.028300000000002</v>
      </c>
      <c r="CT21">
        <v>5.2965999999999998</v>
      </c>
      <c r="CU21">
        <v>8.327</v>
      </c>
      <c r="CV21">
        <v>9.1342999999999996</v>
      </c>
      <c r="CW21">
        <v>-37.481700000000004</v>
      </c>
      <c r="CX21">
        <v>-0.98219999999999996</v>
      </c>
      <c r="CY21">
        <v>-12.545199999999999</v>
      </c>
      <c r="CZ21">
        <v>-17.401900000000001</v>
      </c>
      <c r="DA21">
        <v>-2.7019000000000002</v>
      </c>
      <c r="DC21">
        <v>27.744499999999999</v>
      </c>
      <c r="DD21">
        <v>48.076500000000003</v>
      </c>
      <c r="DE21">
        <v>-10.171799999999999</v>
      </c>
      <c r="DF21">
        <v>-0.84279999999999999</v>
      </c>
      <c r="DG21">
        <v>15.654</v>
      </c>
      <c r="DH21">
        <v>-24.958600000000001</v>
      </c>
      <c r="DI21">
        <v>-19.399899999999999</v>
      </c>
      <c r="DJ21">
        <v>-19.5092</v>
      </c>
      <c r="DK21">
        <v>9.7852999999999994</v>
      </c>
      <c r="DL21">
        <v>6.6858000000000004</v>
      </c>
      <c r="DO21">
        <v>4.6376999999999997</v>
      </c>
      <c r="DP21">
        <v>2.1202999999999999</v>
      </c>
      <c r="DR21">
        <v>3.4586999999999999</v>
      </c>
      <c r="DS21">
        <v>10.1815</v>
      </c>
      <c r="DT21">
        <v>-5.0297000000000001</v>
      </c>
      <c r="DU21">
        <v>46.951599999999999</v>
      </c>
      <c r="DW21">
        <v>6.7301000000000002</v>
      </c>
      <c r="DX21">
        <v>31.253</v>
      </c>
      <c r="DZ21">
        <v>13.3057</v>
      </c>
      <c r="EA21">
        <v>-5.6378000000000004</v>
      </c>
      <c r="EB21">
        <v>-8.9733999999999998</v>
      </c>
      <c r="ED21">
        <v>-23.187000000000001</v>
      </c>
      <c r="EE21">
        <v>12.915900000000001</v>
      </c>
      <c r="EG21">
        <v>-60.279299999999999</v>
      </c>
      <c r="EH21">
        <v>21.924299999999999</v>
      </c>
      <c r="EI21">
        <v>2.9714</v>
      </c>
      <c r="EJ21">
        <v>29.220400000000001</v>
      </c>
      <c r="EK21">
        <v>29.220400000000001</v>
      </c>
      <c r="EL21">
        <v>-0.504</v>
      </c>
      <c r="EM21">
        <v>1.8632</v>
      </c>
      <c r="EN21">
        <v>-4.1707000000000001</v>
      </c>
      <c r="EO21">
        <v>-3.726</v>
      </c>
      <c r="EP21">
        <v>37.732399999999998</v>
      </c>
      <c r="EQ21">
        <v>11.794</v>
      </c>
      <c r="ER21">
        <v>32.883499999999998</v>
      </c>
      <c r="ES21">
        <v>-3.1358999999999999</v>
      </c>
      <c r="ET21">
        <v>-13.759600000000001</v>
      </c>
      <c r="EU21">
        <v>10.5739</v>
      </c>
      <c r="EV21">
        <v>-1.6518999999999999</v>
      </c>
      <c r="EW21">
        <v>2.8957000000000002</v>
      </c>
      <c r="EX21">
        <v>-42.75</v>
      </c>
      <c r="EY21">
        <v>8.0007999999999999</v>
      </c>
      <c r="EZ21">
        <v>30.301500000000001</v>
      </c>
      <c r="FA21">
        <v>8.1120000000000001</v>
      </c>
      <c r="FB21">
        <v>10.345700000000001</v>
      </c>
      <c r="FC21">
        <v>22.647500000000001</v>
      </c>
      <c r="FD21">
        <v>3.9910999999999999</v>
      </c>
      <c r="FE21">
        <v>-24.782499999999999</v>
      </c>
      <c r="FF21">
        <v>-15.226800000000001</v>
      </c>
      <c r="FG21">
        <v>-45.619500000000002</v>
      </c>
      <c r="FH21">
        <v>24.977699999999999</v>
      </c>
      <c r="FI21">
        <v>10.4636</v>
      </c>
      <c r="FJ21">
        <v>-36.1541</v>
      </c>
      <c r="FK21">
        <v>-28.119199999999999</v>
      </c>
      <c r="FL21">
        <v>-2.9500999999999999</v>
      </c>
      <c r="FM21">
        <v>17.565200000000001</v>
      </c>
      <c r="FN21">
        <v>-2.12E-2</v>
      </c>
      <c r="FO21">
        <v>19.282</v>
      </c>
      <c r="FP21">
        <v>47.776800000000001</v>
      </c>
      <c r="FQ21">
        <v>8.0838999999999999</v>
      </c>
      <c r="FS21">
        <v>-0.31419999999999998</v>
      </c>
      <c r="FT21">
        <v>-0.31419999999999998</v>
      </c>
      <c r="FU21">
        <v>14.8894</v>
      </c>
      <c r="FV21">
        <v>-9.3544</v>
      </c>
      <c r="FW21">
        <v>-7.2309000000000001</v>
      </c>
      <c r="FX21">
        <v>5.2763</v>
      </c>
      <c r="FY21">
        <v>5.2763</v>
      </c>
      <c r="FZ21">
        <v>14.2258</v>
      </c>
      <c r="GA21">
        <v>-16.260400000000001</v>
      </c>
      <c r="GB21">
        <v>8.9093999999999998</v>
      </c>
      <c r="GC21">
        <v>22.061499999999999</v>
      </c>
      <c r="GD21">
        <v>8.7485999999999997</v>
      </c>
      <c r="GE21">
        <v>32.761099999999999</v>
      </c>
      <c r="GF21">
        <v>-5.6543000000000001</v>
      </c>
      <c r="GG21">
        <v>3.5742000000000003</v>
      </c>
      <c r="GH21">
        <v>37.744500000000002</v>
      </c>
      <c r="GJ21">
        <v>-53.474299999999999</v>
      </c>
      <c r="GK21">
        <v>8.3529</v>
      </c>
      <c r="GL21">
        <v>25.628900000000002</v>
      </c>
      <c r="GM21">
        <v>28.965</v>
      </c>
      <c r="GN21">
        <v>7.859</v>
      </c>
      <c r="GO21">
        <v>58.169800000000002</v>
      </c>
      <c r="GQ21">
        <v>-33.515500000000003</v>
      </c>
      <c r="GR21">
        <v>-0.97919999999999996</v>
      </c>
      <c r="GS21">
        <v>10.914300000000001</v>
      </c>
      <c r="GT21">
        <v>3.2766000000000002</v>
      </c>
      <c r="GV21">
        <v>-24.694900000000001</v>
      </c>
      <c r="GW21">
        <v>20.024799999999999</v>
      </c>
      <c r="GX21">
        <v>-32.9465</v>
      </c>
      <c r="GY21">
        <v>15.9587</v>
      </c>
      <c r="HA21">
        <v>2.2473999999999998</v>
      </c>
      <c r="HB21">
        <v>27.120999999999999</v>
      </c>
      <c r="HC21">
        <v>-12.628399999999999</v>
      </c>
      <c r="HD21">
        <v>21.6495</v>
      </c>
      <c r="HE21">
        <v>-9.2919999999999998</v>
      </c>
      <c r="HF21">
        <v>32.110199999999999</v>
      </c>
      <c r="HG21">
        <v>27.781600000000001</v>
      </c>
      <c r="HH21">
        <v>33.872399999999999</v>
      </c>
      <c r="HI21">
        <v>22.502299999999998</v>
      </c>
      <c r="HJ21">
        <v>47.113300000000002</v>
      </c>
      <c r="HK21">
        <v>3.3561000000000001</v>
      </c>
      <c r="HL21">
        <v>39.564500000000002</v>
      </c>
      <c r="HM21">
        <v>-32.148600000000002</v>
      </c>
      <c r="HO21">
        <v>9.5798000000000005</v>
      </c>
      <c r="HP21">
        <v>43.707799999999999</v>
      </c>
      <c r="HQ21">
        <v>-66.736900000000006</v>
      </c>
      <c r="HR21">
        <v>-13.915100000000001</v>
      </c>
      <c r="HS21">
        <v>4.3817000000000004</v>
      </c>
      <c r="HT21">
        <v>11.985300000000001</v>
      </c>
      <c r="HU21">
        <v>4.9305000000000003</v>
      </c>
      <c r="HW21">
        <v>11.8835</v>
      </c>
      <c r="HX21">
        <v>-34.608800000000002</v>
      </c>
      <c r="HY21">
        <v>32.570999999999998</v>
      </c>
      <c r="HZ21">
        <v>30.180599999999998</v>
      </c>
      <c r="IA21">
        <v>20.381900000000002</v>
      </c>
      <c r="IB21">
        <v>1.8313000000000001</v>
      </c>
      <c r="IC21">
        <v>-0.40679999999999999</v>
      </c>
      <c r="ID21">
        <v>-8.6878999999999991</v>
      </c>
      <c r="IE21">
        <v>5.7721999999999998</v>
      </c>
      <c r="IF21">
        <v>2.2334000000000001</v>
      </c>
      <c r="IG21">
        <v>18.241</v>
      </c>
      <c r="IH21">
        <v>3.9957000000000003</v>
      </c>
      <c r="II21">
        <v>-7.0210999999999997</v>
      </c>
      <c r="IJ21">
        <v>37.6952</v>
      </c>
      <c r="IK21">
        <v>25.045000000000002</v>
      </c>
      <c r="IN21">
        <v>-7.8019999999999996</v>
      </c>
      <c r="IO21">
        <v>-23.436699999999998</v>
      </c>
      <c r="IP21">
        <v>-1373.4788000000001</v>
      </c>
      <c r="IQ21">
        <v>-15.4573</v>
      </c>
      <c r="IS21">
        <v>8.4097000000000008</v>
      </c>
      <c r="IT21">
        <v>-6.1429</v>
      </c>
      <c r="IU21">
        <v>29.734300000000001</v>
      </c>
      <c r="IV21">
        <v>15.7889</v>
      </c>
      <c r="IW21">
        <v>-8.8877000000000006</v>
      </c>
      <c r="IX21">
        <v>30.956800000000001</v>
      </c>
      <c r="IY21">
        <v>31.222899999999999</v>
      </c>
      <c r="IZ21">
        <v>-7.4069000000000003</v>
      </c>
      <c r="JB21">
        <v>12.896100000000001</v>
      </c>
      <c r="JD21">
        <v>18.842099999999999</v>
      </c>
      <c r="JE21">
        <v>0.37419999999999998</v>
      </c>
      <c r="JF21">
        <v>0.37419999999999998</v>
      </c>
      <c r="JG21">
        <v>2.5465</v>
      </c>
      <c r="JH21">
        <v>17.7745</v>
      </c>
      <c r="JI21">
        <v>30.8889</v>
      </c>
      <c r="JJ21">
        <v>22.2943</v>
      </c>
      <c r="JK21">
        <v>-12.879</v>
      </c>
      <c r="JN21">
        <v>-11.19</v>
      </c>
      <c r="JO21">
        <v>-1.0043</v>
      </c>
      <c r="JP21">
        <v>7.9627999999999997</v>
      </c>
      <c r="JQ21">
        <v>-7.8920000000000003</v>
      </c>
      <c r="JR21">
        <v>16.154699999999998</v>
      </c>
      <c r="JS21">
        <v>6.3556999999999997</v>
      </c>
      <c r="JT21">
        <v>-32.284799999999997</v>
      </c>
      <c r="JU21">
        <v>-1.7898000000000001</v>
      </c>
      <c r="JV21">
        <v>0.4047</v>
      </c>
      <c r="JX21">
        <v>16.8155</v>
      </c>
      <c r="JY21">
        <v>14.792400000000001</v>
      </c>
      <c r="KA21">
        <v>1033.9773</v>
      </c>
      <c r="KC21">
        <v>30.7514</v>
      </c>
      <c r="KD21">
        <v>-2.0762</v>
      </c>
      <c r="KE21">
        <v>4.8994</v>
      </c>
      <c r="KF21">
        <v>0.81689999999999996</v>
      </c>
      <c r="KG21">
        <v>17.694900000000001</v>
      </c>
      <c r="KI21">
        <v>-14.701000000000001</v>
      </c>
      <c r="KJ21">
        <v>10.6081</v>
      </c>
      <c r="KK21">
        <v>-44.672199999999997</v>
      </c>
      <c r="KL21">
        <v>9.1796000000000006</v>
      </c>
      <c r="KM21">
        <v>-14.885199999999999</v>
      </c>
      <c r="KN21">
        <v>-13.926</v>
      </c>
      <c r="KO21">
        <v>16.912500000000001</v>
      </c>
      <c r="KP21">
        <v>30.328900000000001</v>
      </c>
      <c r="KQ21">
        <v>4.0495000000000001</v>
      </c>
      <c r="KR21">
        <v>16.264299999999999</v>
      </c>
      <c r="KT21">
        <v>-4.6569000000000003</v>
      </c>
      <c r="KU21">
        <v>13.108599999999999</v>
      </c>
      <c r="KV21">
        <v>-1.0051000000000001</v>
      </c>
      <c r="KX21">
        <v>12.4635</v>
      </c>
      <c r="KY21">
        <v>8.1501999999999999</v>
      </c>
      <c r="KZ21">
        <v>-1.2572999999999999</v>
      </c>
      <c r="LA21">
        <v>-3.5468000000000002</v>
      </c>
      <c r="LC21">
        <v>-32.814300000000003</v>
      </c>
      <c r="LD21">
        <v>-6.6596000000000002</v>
      </c>
      <c r="LE21">
        <v>-116.8848</v>
      </c>
      <c r="LF21">
        <v>-43.991500000000002</v>
      </c>
      <c r="LG21">
        <v>6.8545999999999996</v>
      </c>
      <c r="LH21">
        <v>19.748799999999999</v>
      </c>
      <c r="LJ21">
        <v>23.088200000000001</v>
      </c>
      <c r="LK21">
        <v>-5.1506999999999996</v>
      </c>
      <c r="LL21">
        <v>57.613300000000002</v>
      </c>
      <c r="LM21">
        <v>17.339600000000001</v>
      </c>
      <c r="LO21">
        <v>14.6968</v>
      </c>
      <c r="LP21">
        <v>-3.8536999999999999</v>
      </c>
      <c r="LQ21">
        <v>3.5127000000000002</v>
      </c>
      <c r="LR21">
        <v>25.572500000000002</v>
      </c>
      <c r="LS21">
        <v>6.4337</v>
      </c>
      <c r="LT21">
        <v>25.637899999999998</v>
      </c>
      <c r="LU21">
        <v>7.9805000000000001</v>
      </c>
      <c r="LV21">
        <v>1.9594</v>
      </c>
      <c r="LW21">
        <v>13.989800000000001</v>
      </c>
      <c r="LX21">
        <v>7.2390999999999996</v>
      </c>
      <c r="LY21">
        <v>16.285599999999999</v>
      </c>
      <c r="LZ21">
        <v>-5.0331000000000001</v>
      </c>
      <c r="MA21">
        <v>4.1666999999999996</v>
      </c>
      <c r="MB21">
        <v>9.6052999999999997</v>
      </c>
      <c r="MD21">
        <v>2.3342000000000001</v>
      </c>
      <c r="MF21">
        <v>0.36530000000000001</v>
      </c>
      <c r="MG21">
        <v>-0.59789999999999999</v>
      </c>
      <c r="MI21">
        <v>16.072700000000001</v>
      </c>
      <c r="MK21">
        <v>-4.6988000000000003</v>
      </c>
      <c r="ML21">
        <v>7.8126999999999995</v>
      </c>
      <c r="MM21">
        <v>6.5179</v>
      </c>
      <c r="MN21">
        <v>-18.851600000000001</v>
      </c>
      <c r="MP21">
        <v>14.065200000000001</v>
      </c>
      <c r="MQ21">
        <v>28.0962</v>
      </c>
      <c r="MR21">
        <v>4.6271000000000004</v>
      </c>
      <c r="MS21">
        <v>-62.521000000000001</v>
      </c>
      <c r="MT21">
        <v>9.9308999999999994</v>
      </c>
      <c r="MU21">
        <v>-1.3687</v>
      </c>
      <c r="MV21">
        <v>4.0052000000000003</v>
      </c>
      <c r="MX21">
        <v>-10.6959</v>
      </c>
      <c r="MY21">
        <v>4.0205000000000002</v>
      </c>
      <c r="MZ21">
        <v>-13.024900000000001</v>
      </c>
      <c r="NA21">
        <v>1.5164</v>
      </c>
      <c r="NB21">
        <v>5.8300999999999998</v>
      </c>
      <c r="NC21">
        <v>7.4726999999999997</v>
      </c>
      <c r="ND21">
        <v>-3.6558999999999999</v>
      </c>
      <c r="NE21">
        <v>14.5905</v>
      </c>
      <c r="NF21">
        <v>13.1548</v>
      </c>
      <c r="NG21">
        <v>11.5852</v>
      </c>
      <c r="NH21">
        <v>-7.6458000000000004</v>
      </c>
      <c r="NI21">
        <v>12.7751</v>
      </c>
      <c r="NJ21">
        <v>18.5746</v>
      </c>
    </row>
    <row r="22" spans="1:375" x14ac:dyDescent="0.25">
      <c r="A22" s="2"/>
      <c r="C22">
        <v>14.131</v>
      </c>
      <c r="D22">
        <v>16.4373</v>
      </c>
      <c r="E22">
        <v>38.436399999999999</v>
      </c>
      <c r="F22">
        <v>21.283100000000001</v>
      </c>
      <c r="G22">
        <v>6.2859999999999996</v>
      </c>
      <c r="H22">
        <v>21.363199999999999</v>
      </c>
      <c r="I22">
        <v>12.338100000000001</v>
      </c>
      <c r="J22">
        <v>28.835899999999999</v>
      </c>
      <c r="K22">
        <v>-14.2279</v>
      </c>
      <c r="L22">
        <v>12.2097</v>
      </c>
      <c r="M22">
        <v>32.595999999999997</v>
      </c>
      <c r="O22">
        <v>9.1091999999999995</v>
      </c>
      <c r="P22">
        <v>5.6737000000000002</v>
      </c>
      <c r="Q22">
        <v>13.4975</v>
      </c>
      <c r="R22">
        <v>-6.4161000000000001</v>
      </c>
      <c r="S22">
        <v>38.959499999999998</v>
      </c>
      <c r="T22">
        <v>42.528300000000002</v>
      </c>
      <c r="U22">
        <v>-17.792200000000001</v>
      </c>
      <c r="V22">
        <v>15.2308</v>
      </c>
      <c r="W22">
        <v>21.008299999999998</v>
      </c>
      <c r="X22">
        <v>10.171799999999999</v>
      </c>
      <c r="Z22">
        <v>16.331600000000002</v>
      </c>
      <c r="AA22">
        <v>14.487299999999999</v>
      </c>
      <c r="AB22">
        <v>-1203.2329999999999</v>
      </c>
      <c r="AC22">
        <v>41.380600000000001</v>
      </c>
      <c r="AD22">
        <v>21.5991</v>
      </c>
      <c r="AE22">
        <v>1.5142</v>
      </c>
      <c r="AF22">
        <v>-56.401800000000001</v>
      </c>
      <c r="AG22">
        <v>15.4354</v>
      </c>
      <c r="AI22">
        <v>-285.40980000000002</v>
      </c>
      <c r="AJ22">
        <v>8.1605000000000008</v>
      </c>
      <c r="AK22">
        <v>28.0868</v>
      </c>
      <c r="AL22">
        <v>24.210100000000001</v>
      </c>
      <c r="AM22">
        <v>0.41670000000000001</v>
      </c>
      <c r="AN22">
        <v>-6.9088000000000003</v>
      </c>
      <c r="AO22">
        <v>-20.878399999999999</v>
      </c>
      <c r="AP22">
        <v>20.980599999999999</v>
      </c>
      <c r="AQ22">
        <v>0.50980000000000003</v>
      </c>
      <c r="AT22">
        <v>7.9241999999999999</v>
      </c>
      <c r="AU22">
        <v>2.9630999999999998</v>
      </c>
      <c r="AV22">
        <v>7.4627999999999997</v>
      </c>
      <c r="AW22">
        <v>7.4635999999999996</v>
      </c>
      <c r="AX22">
        <v>10.803800000000001</v>
      </c>
      <c r="AZ22">
        <v>10.3767</v>
      </c>
      <c r="BA22">
        <v>11.0025</v>
      </c>
      <c r="BB22">
        <v>-19.803999999999998</v>
      </c>
      <c r="BC22">
        <v>1.1282000000000001</v>
      </c>
      <c r="BD22">
        <v>4.7704000000000004</v>
      </c>
      <c r="BE22">
        <v>-19.8523</v>
      </c>
      <c r="BF22">
        <v>9.0739000000000001</v>
      </c>
      <c r="BG22">
        <v>16.157299999999999</v>
      </c>
      <c r="BH22">
        <v>17.674299999999999</v>
      </c>
      <c r="BI22">
        <v>-3.6665999999999999</v>
      </c>
      <c r="BJ22">
        <v>-14.052300000000001</v>
      </c>
      <c r="BK22">
        <v>9.3233999999999995</v>
      </c>
      <c r="BL22">
        <v>17.015699999999999</v>
      </c>
      <c r="BM22">
        <v>26.138999999999999</v>
      </c>
      <c r="BN22">
        <v>9.7782999999999998</v>
      </c>
      <c r="BO22">
        <v>25.810200000000002</v>
      </c>
      <c r="BP22">
        <v>31.936499999999999</v>
      </c>
      <c r="BQ22">
        <v>6.3335999999999997</v>
      </c>
      <c r="BR22">
        <v>-2.2810000000000001</v>
      </c>
      <c r="BS22">
        <v>-211.7413</v>
      </c>
      <c r="BU22">
        <v>28.802499999999998</v>
      </c>
      <c r="BV22">
        <v>14.2834</v>
      </c>
      <c r="BW22">
        <v>7.5707000000000004</v>
      </c>
      <c r="BX22">
        <v>52.365699999999997</v>
      </c>
      <c r="BY22">
        <v>24.6797</v>
      </c>
      <c r="BZ22">
        <v>19.5397</v>
      </c>
      <c r="CA22">
        <v>-12.1896</v>
      </c>
      <c r="CB22">
        <v>5.4810999999999996</v>
      </c>
      <c r="CC22">
        <v>29.418299999999999</v>
      </c>
      <c r="CD22">
        <v>-8.5526999999999997</v>
      </c>
      <c r="CG22">
        <v>-34.828099999999999</v>
      </c>
      <c r="CH22">
        <v>20.4725</v>
      </c>
      <c r="CI22">
        <v>8.2423999999999999</v>
      </c>
      <c r="CJ22">
        <v>29.316700000000001</v>
      </c>
      <c r="CK22">
        <v>20.9392</v>
      </c>
      <c r="CL22">
        <v>-7.8299000000000003</v>
      </c>
      <c r="CM22">
        <v>-29.668099999999999</v>
      </c>
      <c r="CN22">
        <v>10.011799999999999</v>
      </c>
      <c r="CO22">
        <v>-17.033000000000001</v>
      </c>
      <c r="CP22">
        <v>-1.5173000000000001</v>
      </c>
      <c r="CQ22">
        <v>4.1016000000000004</v>
      </c>
      <c r="CR22">
        <v>5.7248999999999999</v>
      </c>
      <c r="CS22">
        <v>-17.950199999999999</v>
      </c>
      <c r="CT22">
        <v>9.9276999999999997</v>
      </c>
      <c r="CU22">
        <v>52.099699999999999</v>
      </c>
      <c r="CV22">
        <v>-10.133699999999999</v>
      </c>
      <c r="CW22">
        <v>-1.8344</v>
      </c>
      <c r="CX22">
        <v>5.3636999999999997</v>
      </c>
      <c r="CY22">
        <v>-4.3513000000000002</v>
      </c>
      <c r="CZ22">
        <v>-8.6153999999999993</v>
      </c>
      <c r="DA22">
        <v>-7.6690000000000005</v>
      </c>
      <c r="DC22">
        <v>18.5669</v>
      </c>
      <c r="DD22">
        <v>23.4756</v>
      </c>
      <c r="DE22">
        <v>-11.8759</v>
      </c>
      <c r="DF22">
        <v>2.7465000000000002</v>
      </c>
      <c r="DG22">
        <v>-29.639900000000001</v>
      </c>
      <c r="DH22">
        <v>26.141400000000001</v>
      </c>
      <c r="DI22">
        <v>-25.2684</v>
      </c>
      <c r="DJ22">
        <v>23.595500000000001</v>
      </c>
      <c r="DK22">
        <v>-0.60089999999999999</v>
      </c>
      <c r="DL22">
        <v>3.7867999999999999</v>
      </c>
      <c r="DO22">
        <v>-68.854500000000002</v>
      </c>
      <c r="DP22">
        <v>-8.7977000000000007</v>
      </c>
      <c r="DR22">
        <v>7.6714000000000002</v>
      </c>
      <c r="DS22">
        <v>7.3757000000000001</v>
      </c>
      <c r="DT22">
        <v>2.7399</v>
      </c>
      <c r="DU22">
        <v>13.982900000000001</v>
      </c>
      <c r="DW22">
        <v>-8.8162000000000003</v>
      </c>
      <c r="DX22">
        <v>36.263800000000003</v>
      </c>
      <c r="DZ22">
        <v>9.4443999999999999</v>
      </c>
      <c r="EA22">
        <v>-9.2500999999999998</v>
      </c>
      <c r="EB22">
        <v>1.8754</v>
      </c>
      <c r="ED22">
        <v>-13.152799999999999</v>
      </c>
      <c r="EE22">
        <v>21.3294</v>
      </c>
      <c r="EG22">
        <v>-44.267099999999999</v>
      </c>
      <c r="EH22">
        <v>29.804400000000001</v>
      </c>
      <c r="EI22">
        <v>8.4562000000000008</v>
      </c>
      <c r="EJ22">
        <v>23.592400000000001</v>
      </c>
      <c r="EK22">
        <v>23.592400000000001</v>
      </c>
      <c r="EL22">
        <v>59.362699999999997</v>
      </c>
      <c r="EM22">
        <v>30.201499999999999</v>
      </c>
      <c r="EN22">
        <v>11.2864</v>
      </c>
      <c r="EO22">
        <v>-4.8713999999999995</v>
      </c>
      <c r="EP22">
        <v>7.3978000000000002</v>
      </c>
      <c r="EQ22">
        <v>-29.6492</v>
      </c>
      <c r="ER22">
        <v>45.272799999999997</v>
      </c>
      <c r="ES22">
        <v>-8.8414000000000001</v>
      </c>
      <c r="ET22">
        <v>-30.1251</v>
      </c>
      <c r="EU22">
        <v>14.2186</v>
      </c>
      <c r="EV22">
        <v>1.03E-2</v>
      </c>
      <c r="EW22">
        <v>12.210599999999999</v>
      </c>
      <c r="EX22">
        <v>30.9939</v>
      </c>
      <c r="EY22">
        <v>-2.9857</v>
      </c>
      <c r="EZ22">
        <v>-15.089499999999999</v>
      </c>
      <c r="FA22">
        <v>6.4692999999999996</v>
      </c>
      <c r="FB22">
        <v>-24.299199999999999</v>
      </c>
      <c r="FC22">
        <v>30.595199999999998</v>
      </c>
      <c r="FD22">
        <v>12.449</v>
      </c>
      <c r="FE22">
        <v>-86.489699999999999</v>
      </c>
      <c r="FF22">
        <v>6.9202000000000004</v>
      </c>
      <c r="FG22">
        <v>-49.2684</v>
      </c>
      <c r="FH22">
        <v>8.0042000000000009</v>
      </c>
      <c r="FI22">
        <v>18.110600000000002</v>
      </c>
      <c r="FJ22">
        <v>68.043599999999998</v>
      </c>
      <c r="FK22">
        <v>62.85</v>
      </c>
      <c r="FL22">
        <v>-7.6081000000000003</v>
      </c>
      <c r="FM22">
        <v>5.7084999999999999</v>
      </c>
      <c r="FN22">
        <v>4.3795000000000002</v>
      </c>
      <c r="FO22">
        <v>57.402099999999997</v>
      </c>
      <c r="FP22">
        <v>2.4853000000000001</v>
      </c>
      <c r="FQ22">
        <v>1.6551</v>
      </c>
      <c r="FS22">
        <v>-1.7957999999999998</v>
      </c>
      <c r="FT22">
        <v>-1.7957999999999998</v>
      </c>
      <c r="FU22">
        <v>11.7385</v>
      </c>
      <c r="FV22">
        <v>-5.4104000000000001</v>
      </c>
      <c r="FW22">
        <v>-7.7760999999999996</v>
      </c>
      <c r="FX22">
        <v>-4.3167</v>
      </c>
      <c r="FY22">
        <v>-4.3167</v>
      </c>
      <c r="FZ22">
        <v>2.5251000000000001</v>
      </c>
      <c r="GA22">
        <v>6.7953000000000001</v>
      </c>
      <c r="GB22">
        <v>-0.15720000000000001</v>
      </c>
      <c r="GC22">
        <v>15.557600000000001</v>
      </c>
      <c r="GD22">
        <v>1.9878</v>
      </c>
      <c r="GE22">
        <v>26.891200000000001</v>
      </c>
      <c r="GF22">
        <v>-13.0642</v>
      </c>
      <c r="GG22">
        <v>1.2368000000000001</v>
      </c>
      <c r="GH22">
        <v>43.334299999999999</v>
      </c>
      <c r="GJ22">
        <v>-71.159099999999995</v>
      </c>
      <c r="GK22">
        <v>-3.8841000000000001</v>
      </c>
      <c r="GL22">
        <v>9.4205000000000005</v>
      </c>
      <c r="GM22">
        <v>32.907499999999999</v>
      </c>
      <c r="GN22">
        <v>-21.135000000000002</v>
      </c>
      <c r="GO22">
        <v>-13.908099999999999</v>
      </c>
      <c r="GQ22">
        <v>237.23070000000001</v>
      </c>
      <c r="GR22">
        <v>-21.9054</v>
      </c>
      <c r="GS22">
        <v>17.149699999999999</v>
      </c>
      <c r="GT22">
        <v>-5.6759000000000004</v>
      </c>
      <c r="GV22">
        <v>-30.228200000000001</v>
      </c>
      <c r="GW22">
        <v>27.3139</v>
      </c>
      <c r="GX22">
        <v>3.7404999999999999</v>
      </c>
      <c r="GY22">
        <v>13.4702</v>
      </c>
      <c r="HA22">
        <v>-6.3518999999999997</v>
      </c>
      <c r="HB22">
        <v>12.2066</v>
      </c>
      <c r="HC22">
        <v>11.097799999999999</v>
      </c>
      <c r="HD22">
        <v>-25.823699999999999</v>
      </c>
      <c r="HE22">
        <v>-13.6609</v>
      </c>
      <c r="HF22">
        <v>25.058</v>
      </c>
      <c r="HG22">
        <v>31.954499999999999</v>
      </c>
      <c r="HH22">
        <v>36.256999999999998</v>
      </c>
      <c r="HI22">
        <v>21.7285</v>
      </c>
      <c r="HJ22">
        <v>30.213899999999999</v>
      </c>
      <c r="HK22">
        <v>25.126899999999999</v>
      </c>
      <c r="HL22">
        <v>30.9697</v>
      </c>
      <c r="HM22">
        <v>20.720500000000001</v>
      </c>
      <c r="HO22">
        <v>9.2796000000000003</v>
      </c>
      <c r="HP22">
        <v>45.169899999999998</v>
      </c>
      <c r="HQ22">
        <v>-123.1268</v>
      </c>
      <c r="HR22">
        <v>-11.7631</v>
      </c>
      <c r="HS22">
        <v>11.4892</v>
      </c>
      <c r="HT22">
        <v>19.011900000000001</v>
      </c>
      <c r="HU22">
        <v>7.5865</v>
      </c>
      <c r="HW22">
        <v>37.223100000000002</v>
      </c>
      <c r="HX22">
        <v>-59.5944</v>
      </c>
      <c r="HY22">
        <v>25.035499999999999</v>
      </c>
      <c r="HZ22">
        <v>-9.3660999999999994</v>
      </c>
      <c r="IA22">
        <v>18.473700000000001</v>
      </c>
      <c r="IB22">
        <v>74.055599999999998</v>
      </c>
      <c r="IC22">
        <v>-2.2435999999999998</v>
      </c>
      <c r="ID22">
        <v>-1.647</v>
      </c>
      <c r="IE22">
        <v>13.016999999999999</v>
      </c>
      <c r="IF22">
        <v>-12.9359</v>
      </c>
      <c r="IG22">
        <v>12.2864</v>
      </c>
      <c r="IH22">
        <v>7.5646000000000004</v>
      </c>
      <c r="II22">
        <v>-26.367000000000001</v>
      </c>
      <c r="IJ22">
        <v>26.6709</v>
      </c>
      <c r="IK22">
        <v>-3.2679</v>
      </c>
      <c r="IN22">
        <v>19.883700000000001</v>
      </c>
      <c r="IO22">
        <v>-0.62290000000000001</v>
      </c>
      <c r="IP22">
        <v>429.42410000000001</v>
      </c>
      <c r="IQ22">
        <v>3.8597000000000001</v>
      </c>
      <c r="IS22">
        <v>9.1506000000000007</v>
      </c>
      <c r="IT22">
        <v>-1.0884</v>
      </c>
      <c r="IU22">
        <v>7.4254999999999995</v>
      </c>
      <c r="IV22">
        <v>-4.1890000000000001</v>
      </c>
      <c r="IW22">
        <v>-0.7823</v>
      </c>
      <c r="IX22">
        <v>17.856300000000001</v>
      </c>
      <c r="IY22">
        <v>18.765999999999998</v>
      </c>
      <c r="IZ22">
        <v>88.673500000000004</v>
      </c>
      <c r="JB22">
        <v>11.042199999999999</v>
      </c>
      <c r="JD22">
        <v>24.4114</v>
      </c>
      <c r="JE22">
        <v>25.215900000000001</v>
      </c>
      <c r="JF22">
        <v>25.215900000000001</v>
      </c>
      <c r="JG22">
        <v>34.299100000000003</v>
      </c>
      <c r="JH22">
        <v>42.803800000000003</v>
      </c>
      <c r="JI22">
        <v>25.722899999999999</v>
      </c>
      <c r="JJ22">
        <v>18.325600000000001</v>
      </c>
      <c r="JK22">
        <v>-4.1219000000000001</v>
      </c>
      <c r="JN22">
        <v>-19.193200000000001</v>
      </c>
      <c r="JO22">
        <v>-10.7567</v>
      </c>
      <c r="JP22">
        <v>11.0642</v>
      </c>
      <c r="JQ22">
        <v>109.3288</v>
      </c>
      <c r="JR22">
        <v>2.6804000000000001</v>
      </c>
      <c r="JS22">
        <v>1.3311999999999999</v>
      </c>
      <c r="JT22">
        <v>-28.886500000000002</v>
      </c>
      <c r="JU22">
        <v>10.3461</v>
      </c>
      <c r="JV22">
        <v>7.7675999999999998</v>
      </c>
      <c r="JX22">
        <v>21.086200000000002</v>
      </c>
      <c r="JY22">
        <v>42.587400000000002</v>
      </c>
      <c r="KA22">
        <v>-27.2056</v>
      </c>
      <c r="KC22">
        <v>28.836099999999998</v>
      </c>
      <c r="KD22">
        <v>-3.5804999999999998</v>
      </c>
      <c r="KE22">
        <v>-5.7793000000000001</v>
      </c>
      <c r="KF22">
        <v>-2.0842000000000001</v>
      </c>
      <c r="KG22">
        <v>12.3283</v>
      </c>
      <c r="KI22">
        <v>19.557400000000001</v>
      </c>
      <c r="KJ22">
        <v>8.7995999999999999</v>
      </c>
      <c r="KK22">
        <v>3.6455000000000002</v>
      </c>
      <c r="KL22">
        <v>11.012700000000001</v>
      </c>
      <c r="KM22">
        <v>-8.3115000000000006</v>
      </c>
      <c r="KN22">
        <v>0.86070000000000002</v>
      </c>
      <c r="KO22">
        <v>14.7529</v>
      </c>
      <c r="KP22">
        <v>38.643900000000002</v>
      </c>
      <c r="KQ22">
        <v>17.047899999999998</v>
      </c>
      <c r="KR22">
        <v>12.0421</v>
      </c>
      <c r="KT22">
        <v>-6.9260999999999999</v>
      </c>
      <c r="KU22">
        <v>2.4611999999999998</v>
      </c>
      <c r="KV22">
        <v>10.765499999999999</v>
      </c>
      <c r="KX22">
        <v>1.2105999999999999</v>
      </c>
      <c r="KY22">
        <v>18.604700000000001</v>
      </c>
      <c r="KZ22">
        <v>6.5966000000000005</v>
      </c>
      <c r="LA22">
        <v>-4.2835000000000001</v>
      </c>
      <c r="LC22">
        <v>-7.1289999999999996</v>
      </c>
      <c r="LD22">
        <v>-10.998799999999999</v>
      </c>
      <c r="LE22">
        <v>-43.660299999999999</v>
      </c>
      <c r="LF22">
        <v>-12.9222</v>
      </c>
      <c r="LG22">
        <v>-8.6006999999999998</v>
      </c>
      <c r="LH22">
        <v>39.451300000000003</v>
      </c>
      <c r="LJ22">
        <v>17.052499999999998</v>
      </c>
      <c r="LK22">
        <v>10.877599999999999</v>
      </c>
      <c r="LL22">
        <v>22.4453</v>
      </c>
      <c r="LM22">
        <v>1.8519999999999999</v>
      </c>
      <c r="LO22">
        <v>13.073</v>
      </c>
      <c r="LQ22">
        <v>-2.9428999999999998</v>
      </c>
      <c r="LR22">
        <v>18.590599999999998</v>
      </c>
      <c r="LS22">
        <v>16.508199999999999</v>
      </c>
      <c r="LT22">
        <v>42.073099999999997</v>
      </c>
      <c r="LU22">
        <v>15.319800000000001</v>
      </c>
      <c r="LV22">
        <v>-19.735099999999999</v>
      </c>
      <c r="LW22">
        <v>3.3637999999999999</v>
      </c>
      <c r="LX22">
        <v>6.6047000000000002</v>
      </c>
      <c r="LY22">
        <v>22.856200000000001</v>
      </c>
      <c r="LZ22">
        <v>-9.5413999999999994</v>
      </c>
      <c r="MA22">
        <v>30.662099999999999</v>
      </c>
      <c r="MB22">
        <v>6.8525999999999998</v>
      </c>
      <c r="MD22">
        <v>-0.84609999999999996</v>
      </c>
      <c r="MF22">
        <v>7.3728999999999996</v>
      </c>
      <c r="MG22">
        <v>2.3955000000000002</v>
      </c>
      <c r="MI22">
        <v>9.7184000000000008</v>
      </c>
      <c r="MK22">
        <v>-2.6536999999999997</v>
      </c>
      <c r="ML22">
        <v>27.218800000000002</v>
      </c>
      <c r="MM22">
        <v>18.402999999999999</v>
      </c>
      <c r="MN22">
        <v>6.9173999999999998</v>
      </c>
      <c r="MP22">
        <v>43.299199999999999</v>
      </c>
      <c r="MQ22">
        <v>30.236000000000001</v>
      </c>
      <c r="MR22">
        <v>-3.7065999999999999</v>
      </c>
      <c r="MS22">
        <v>75.247299999999996</v>
      </c>
      <c r="MT22">
        <v>46.963299999999997</v>
      </c>
      <c r="MU22">
        <v>2.6189999999999998</v>
      </c>
      <c r="MV22">
        <v>-7.4501999999999997</v>
      </c>
      <c r="MX22">
        <v>-3.7065000000000001</v>
      </c>
      <c r="MY22">
        <v>3.8395999999999999</v>
      </c>
      <c r="MZ22">
        <v>-9.7716999999999992</v>
      </c>
      <c r="NA22">
        <v>7.8951000000000002</v>
      </c>
      <c r="NB22">
        <v>1.7804</v>
      </c>
      <c r="NC22">
        <v>15.5623</v>
      </c>
      <c r="ND22">
        <v>15.1936</v>
      </c>
      <c r="NE22">
        <v>17.628399999999999</v>
      </c>
      <c r="NF22">
        <v>2.9177999999999997</v>
      </c>
      <c r="NG22">
        <v>16.338899999999999</v>
      </c>
      <c r="NH22">
        <v>1.9447000000000001</v>
      </c>
      <c r="NI22">
        <v>11.49</v>
      </c>
      <c r="NJ22">
        <v>29.896999999999998</v>
      </c>
    </row>
    <row r="23" spans="1:375" x14ac:dyDescent="0.25">
      <c r="A23" s="2"/>
      <c r="C23">
        <v>33.721400000000003</v>
      </c>
      <c r="D23">
        <v>50.417499999999997</v>
      </c>
      <c r="E23">
        <v>18.967500000000001</v>
      </c>
      <c r="F23">
        <v>22.913499999999999</v>
      </c>
      <c r="G23">
        <v>-0.55530000000000002</v>
      </c>
      <c r="H23">
        <v>27.287099999999999</v>
      </c>
      <c r="I23">
        <v>28.848400000000002</v>
      </c>
      <c r="J23">
        <v>-10.893599999999999</v>
      </c>
      <c r="K23">
        <v>3.8180000000000001</v>
      </c>
      <c r="L23">
        <v>27.147300000000001</v>
      </c>
      <c r="M23">
        <v>47.816200000000002</v>
      </c>
      <c r="O23">
        <v>-16.696899999999999</v>
      </c>
      <c r="P23">
        <v>-0.19969999999999999</v>
      </c>
      <c r="Q23">
        <v>2.1091000000000002</v>
      </c>
      <c r="R23">
        <v>8.9643999999999995</v>
      </c>
      <c r="S23">
        <v>32.6036</v>
      </c>
      <c r="T23">
        <v>28.616299999999999</v>
      </c>
      <c r="U23">
        <v>3.7709999999999999</v>
      </c>
      <c r="V23">
        <v>34.464100000000002</v>
      </c>
      <c r="W23">
        <v>17.2376</v>
      </c>
      <c r="X23">
        <v>23.1938</v>
      </c>
      <c r="Z23">
        <v>21.8127</v>
      </c>
      <c r="AA23">
        <v>-12.623100000000001</v>
      </c>
      <c r="AB23">
        <v>-1771.4346</v>
      </c>
      <c r="AC23">
        <v>21.437899999999999</v>
      </c>
      <c r="AD23">
        <v>-2.4630000000000001</v>
      </c>
      <c r="AE23">
        <v>9.4565999999999999</v>
      </c>
      <c r="AF23">
        <v>-41.340499999999999</v>
      </c>
      <c r="AG23">
        <v>11.1249</v>
      </c>
      <c r="AI23">
        <v>-172.57849999999999</v>
      </c>
      <c r="AJ23">
        <v>-1.2816000000000001</v>
      </c>
      <c r="AK23">
        <v>25.6084</v>
      </c>
      <c r="AL23">
        <v>18.621500000000001</v>
      </c>
      <c r="AM23">
        <v>15.8284</v>
      </c>
      <c r="AN23">
        <v>6.8537999999999997</v>
      </c>
      <c r="AO23">
        <v>9.7942999999999998</v>
      </c>
      <c r="AP23">
        <v>-0.20180000000000001</v>
      </c>
      <c r="AQ23">
        <v>7.2778</v>
      </c>
      <c r="AT23">
        <v>4.3586</v>
      </c>
      <c r="AU23">
        <v>31.3674</v>
      </c>
      <c r="AV23">
        <v>18.3005</v>
      </c>
      <c r="AW23">
        <v>21.566700000000001</v>
      </c>
      <c r="AX23">
        <v>4.8001000000000005</v>
      </c>
      <c r="AZ23">
        <v>17.0733</v>
      </c>
      <c r="BB23">
        <v>9.4536999999999995</v>
      </c>
      <c r="BC23">
        <v>4.0389999999999997</v>
      </c>
      <c r="BD23">
        <v>0.96140000000000003</v>
      </c>
      <c r="BE23">
        <v>3.8464999999999998</v>
      </c>
      <c r="BF23">
        <v>56.651200000000003</v>
      </c>
      <c r="BG23">
        <v>26.987300000000001</v>
      </c>
      <c r="BH23">
        <v>16.582999999999998</v>
      </c>
      <c r="BI23">
        <v>-5.5132000000000003</v>
      </c>
      <c r="BJ23">
        <v>-12.883699999999999</v>
      </c>
      <c r="BK23">
        <v>-9.8929000000000009</v>
      </c>
      <c r="BL23">
        <v>14.3101</v>
      </c>
      <c r="BM23">
        <v>34.393700000000003</v>
      </c>
      <c r="BN23">
        <v>14.3949</v>
      </c>
      <c r="BO23">
        <v>22.8018</v>
      </c>
      <c r="BP23">
        <v>36.010899999999999</v>
      </c>
      <c r="BQ23">
        <v>13.82</v>
      </c>
      <c r="BR23">
        <v>24.691600000000001</v>
      </c>
      <c r="BS23">
        <v>-22.9435</v>
      </c>
      <c r="BU23">
        <v>15.513999999999999</v>
      </c>
      <c r="BV23">
        <v>7.9650999999999996</v>
      </c>
      <c r="BW23">
        <v>-7.1436999999999999</v>
      </c>
      <c r="BX23">
        <v>13.038600000000001</v>
      </c>
      <c r="BY23">
        <v>7.6677999999999997</v>
      </c>
      <c r="BZ23">
        <v>15.526299999999999</v>
      </c>
      <c r="CA23">
        <v>26.0565</v>
      </c>
      <c r="CB23">
        <v>6.3860000000000001</v>
      </c>
      <c r="CC23">
        <v>29.824100000000001</v>
      </c>
      <c r="CG23">
        <v>51.139400000000002</v>
      </c>
      <c r="CH23">
        <v>2.9169</v>
      </c>
      <c r="CI23">
        <v>1.7111000000000001</v>
      </c>
      <c r="CJ23">
        <v>-8.7274999999999991</v>
      </c>
      <c r="CK23">
        <v>29.1297</v>
      </c>
      <c r="CL23">
        <v>-21.788799999999998</v>
      </c>
      <c r="CM23">
        <v>-1.8524</v>
      </c>
      <c r="CN23">
        <v>34.917099999999998</v>
      </c>
      <c r="CO23">
        <v>7.4809000000000001</v>
      </c>
      <c r="CP23">
        <v>7.0803000000000003</v>
      </c>
      <c r="CQ23">
        <v>-16.351600000000001</v>
      </c>
      <c r="CR23">
        <v>6.17</v>
      </c>
      <c r="CS23">
        <v>22.872700000000002</v>
      </c>
      <c r="CT23">
        <v>7.0075000000000003</v>
      </c>
      <c r="CU23">
        <v>14.2188</v>
      </c>
      <c r="CV23">
        <v>9.5155999999999992</v>
      </c>
      <c r="CW23">
        <v>23.885100000000001</v>
      </c>
      <c r="CX23">
        <v>9.2119999999999997</v>
      </c>
      <c r="CY23">
        <v>5.58</v>
      </c>
      <c r="CZ23">
        <v>-2.5156999999999998</v>
      </c>
      <c r="DA23">
        <v>-2.4359999999999999</v>
      </c>
      <c r="DC23">
        <v>28.995799999999999</v>
      </c>
      <c r="DD23">
        <v>33.740099999999998</v>
      </c>
      <c r="DE23">
        <v>11.9277</v>
      </c>
      <c r="DF23">
        <v>2.1219999999999999</v>
      </c>
      <c r="DG23">
        <v>-8.7700999999999993</v>
      </c>
      <c r="DH23">
        <v>18.130400000000002</v>
      </c>
      <c r="DI23">
        <v>-16.4406</v>
      </c>
      <c r="DJ23">
        <v>16.4924</v>
      </c>
      <c r="DK23">
        <v>4.6982999999999997</v>
      </c>
      <c r="DL23">
        <v>-3.1272000000000002</v>
      </c>
      <c r="DO23">
        <v>29.909700000000001</v>
      </c>
      <c r="DP23">
        <v>5.1584000000000003</v>
      </c>
      <c r="DR23">
        <v>1.3654999999999999</v>
      </c>
      <c r="DS23">
        <v>42.8416</v>
      </c>
      <c r="DT23">
        <v>-15.126099999999999</v>
      </c>
      <c r="DU23">
        <v>4.2369000000000003</v>
      </c>
      <c r="DW23">
        <v>5.1323999999999996</v>
      </c>
      <c r="DX23">
        <v>36.799300000000002</v>
      </c>
      <c r="DZ23">
        <v>12.0451</v>
      </c>
      <c r="EA23">
        <v>-11.8772</v>
      </c>
      <c r="EB23">
        <v>-1.9738</v>
      </c>
      <c r="ED23">
        <v>53.311300000000003</v>
      </c>
      <c r="EE23">
        <v>15.913399999999999</v>
      </c>
      <c r="EG23">
        <v>-18.9665</v>
      </c>
      <c r="EH23">
        <v>22.9512</v>
      </c>
      <c r="EI23">
        <v>-2.2359999999999998</v>
      </c>
      <c r="EJ23">
        <v>34.612499999999997</v>
      </c>
      <c r="EK23">
        <v>34.612499999999997</v>
      </c>
      <c r="EM23">
        <v>-18.6632</v>
      </c>
      <c r="EN23">
        <v>30.841799999999999</v>
      </c>
      <c r="EO23">
        <v>21.784700000000001</v>
      </c>
      <c r="EP23">
        <v>17.8247</v>
      </c>
      <c r="EQ23">
        <v>38.786700000000003</v>
      </c>
      <c r="ER23">
        <v>16.968399999999999</v>
      </c>
      <c r="ES23">
        <v>-4.6635</v>
      </c>
      <c r="ET23">
        <v>-12.911899999999999</v>
      </c>
      <c r="EU23">
        <v>3.2303000000000002</v>
      </c>
      <c r="EV23">
        <v>-77.0017</v>
      </c>
      <c r="EW23">
        <v>1.5331999999999999</v>
      </c>
      <c r="EX23">
        <v>19.444400000000002</v>
      </c>
      <c r="EY23">
        <v>-7.6741999999999999</v>
      </c>
      <c r="EZ23">
        <v>20.123200000000001</v>
      </c>
      <c r="FA23">
        <v>12.6723</v>
      </c>
      <c r="FB23">
        <v>3.8513000000000002</v>
      </c>
      <c r="FC23">
        <v>24.2502</v>
      </c>
      <c r="FD23">
        <v>3.9245000000000001</v>
      </c>
      <c r="FF23">
        <v>-78.150700000000001</v>
      </c>
      <c r="FG23">
        <v>-57.378100000000003</v>
      </c>
      <c r="FH23">
        <v>3.7938999999999998</v>
      </c>
      <c r="FI23">
        <v>24.8734</v>
      </c>
      <c r="FJ23">
        <v>-25.342099999999999</v>
      </c>
      <c r="FK23">
        <v>25.209099999999999</v>
      </c>
      <c r="FL23">
        <v>5.1437999999999997</v>
      </c>
      <c r="FM23">
        <v>29.092099999999999</v>
      </c>
      <c r="FN23">
        <v>8.5410000000000004</v>
      </c>
      <c r="FO23">
        <v>34.413499999999999</v>
      </c>
      <c r="FP23">
        <v>-1.7570999999999999</v>
      </c>
      <c r="FQ23">
        <v>7.9032</v>
      </c>
      <c r="FS23">
        <v>-3.7936999999999999</v>
      </c>
      <c r="FT23">
        <v>-3.7936999999999999</v>
      </c>
      <c r="FU23">
        <v>-7.6817000000000002</v>
      </c>
      <c r="FV23">
        <v>12.049200000000001</v>
      </c>
      <c r="FW23">
        <v>4.5568999999999997</v>
      </c>
      <c r="FX23">
        <v>-8.5615000000000006</v>
      </c>
      <c r="FY23">
        <v>-8.5615000000000006</v>
      </c>
      <c r="FZ23">
        <v>10.2288</v>
      </c>
      <c r="GA23">
        <v>23.991</v>
      </c>
      <c r="GB23">
        <v>-6.3352000000000004</v>
      </c>
      <c r="GC23">
        <v>13.633100000000001</v>
      </c>
      <c r="GD23">
        <v>4.4259000000000004</v>
      </c>
      <c r="GE23">
        <v>77.134399999999999</v>
      </c>
      <c r="GF23">
        <v>-10.7958</v>
      </c>
      <c r="GG23">
        <v>1.5223</v>
      </c>
      <c r="GH23">
        <v>29.769400000000001</v>
      </c>
      <c r="GJ23">
        <v>-19.652799999999999</v>
      </c>
      <c r="GK23">
        <v>27.555700000000002</v>
      </c>
      <c r="GL23">
        <v>20.800699999999999</v>
      </c>
      <c r="GM23">
        <v>36.845399999999998</v>
      </c>
      <c r="GN23">
        <v>-12.7783</v>
      </c>
      <c r="GO23">
        <v>9.0322999999999993</v>
      </c>
      <c r="GR23">
        <v>23.7075</v>
      </c>
      <c r="GS23">
        <v>-27.116599999999998</v>
      </c>
      <c r="GT23">
        <v>-1.1785000000000001</v>
      </c>
      <c r="GV23">
        <v>-48.613399999999999</v>
      </c>
      <c r="GW23">
        <v>0.56430000000000002</v>
      </c>
      <c r="GX23">
        <v>19.504200000000001</v>
      </c>
      <c r="GY23">
        <v>18.6008</v>
      </c>
      <c r="HA23">
        <v>8.3216000000000001</v>
      </c>
      <c r="HB23">
        <v>16.504799999999999</v>
      </c>
      <c r="HC23">
        <v>-9.9146000000000001</v>
      </c>
      <c r="HD23">
        <v>-33.172499999999999</v>
      </c>
      <c r="HF23">
        <v>14.860099999999999</v>
      </c>
      <c r="HG23">
        <v>32.884599999999999</v>
      </c>
      <c r="HH23">
        <v>15.1724</v>
      </c>
      <c r="HI23">
        <v>14.9275</v>
      </c>
      <c r="HJ23">
        <v>48.162399999999998</v>
      </c>
      <c r="HK23">
        <v>21.964199999999998</v>
      </c>
      <c r="HL23">
        <v>-43.214300000000001</v>
      </c>
      <c r="HM23">
        <v>-43.710799999999999</v>
      </c>
      <c r="HO23">
        <v>29.020099999999999</v>
      </c>
      <c r="HP23">
        <v>22.746500000000001</v>
      </c>
      <c r="HQ23">
        <v>-62.433</v>
      </c>
      <c r="HR23">
        <v>12.107900000000001</v>
      </c>
      <c r="HS23">
        <v>0.32550000000000001</v>
      </c>
      <c r="HT23">
        <v>18.249300000000002</v>
      </c>
      <c r="HU23">
        <v>-7.1882000000000001</v>
      </c>
      <c r="HW23">
        <v>17.1036</v>
      </c>
      <c r="HX23">
        <v>-28.784700000000001</v>
      </c>
      <c r="HY23">
        <v>12.068199999999999</v>
      </c>
      <c r="HZ23">
        <v>28.276700000000002</v>
      </c>
      <c r="IA23">
        <v>23.688800000000001</v>
      </c>
      <c r="IB23">
        <v>36.973700000000001</v>
      </c>
      <c r="IC23">
        <v>4.7501999999999995</v>
      </c>
      <c r="ID23">
        <v>3.5575999999999999</v>
      </c>
      <c r="IE23">
        <v>37.097700000000003</v>
      </c>
      <c r="IF23">
        <v>-10.0213</v>
      </c>
      <c r="IG23">
        <v>14.7455</v>
      </c>
      <c r="IH23">
        <v>4.9561000000000002</v>
      </c>
      <c r="II23">
        <v>-17.281700000000001</v>
      </c>
      <c r="IJ23">
        <v>-3.8654999999999999</v>
      </c>
      <c r="IK23">
        <v>11.4255</v>
      </c>
      <c r="IN23">
        <v>-0.75860000000000005</v>
      </c>
      <c r="IO23">
        <v>12.402799999999999</v>
      </c>
      <c r="IP23">
        <v>-37.264200000000002</v>
      </c>
      <c r="IQ23">
        <v>11.5467</v>
      </c>
      <c r="IS23">
        <v>10.094900000000001</v>
      </c>
      <c r="IT23">
        <v>0.68430000000000002</v>
      </c>
      <c r="IU23">
        <v>-5.1345999999999998</v>
      </c>
      <c r="IV23">
        <v>9.7531999999999996</v>
      </c>
      <c r="IW23">
        <v>-5.2462999999999997</v>
      </c>
      <c r="IX23">
        <v>19.988199999999999</v>
      </c>
      <c r="IY23">
        <v>4.3136999999999999</v>
      </c>
      <c r="IZ23">
        <v>-12.7323</v>
      </c>
      <c r="JB23">
        <v>25.6737</v>
      </c>
      <c r="JD23">
        <v>5.7590000000000003</v>
      </c>
      <c r="JE23">
        <v>3.3673000000000002</v>
      </c>
      <c r="JF23">
        <v>3.3673000000000002</v>
      </c>
      <c r="JH23">
        <v>26.059899999999999</v>
      </c>
      <c r="JI23">
        <v>43.108600000000003</v>
      </c>
      <c r="JJ23">
        <v>21.453499999999998</v>
      </c>
      <c r="JK23">
        <v>-21.7681</v>
      </c>
      <c r="JN23">
        <v>-24.421600000000002</v>
      </c>
      <c r="JO23">
        <v>9.0188000000000006</v>
      </c>
      <c r="JP23">
        <v>10.434200000000001</v>
      </c>
      <c r="JQ23">
        <v>-49.772799999999997</v>
      </c>
      <c r="JR23">
        <v>-1.1168</v>
      </c>
      <c r="JT23">
        <v>1.2549999999999999</v>
      </c>
      <c r="JV23">
        <v>2.5375000000000001</v>
      </c>
      <c r="JX23">
        <v>16.751799999999999</v>
      </c>
      <c r="JY23">
        <v>18.851400000000002</v>
      </c>
      <c r="KA23">
        <v>-13.7547</v>
      </c>
      <c r="KC23">
        <v>29.933399999999999</v>
      </c>
      <c r="KD23">
        <v>-9.7000000000000003E-3</v>
      </c>
      <c r="KE23">
        <v>10.0878</v>
      </c>
      <c r="KF23">
        <v>-6.9215999999999998</v>
      </c>
      <c r="KG23">
        <v>8.9297000000000004</v>
      </c>
      <c r="KI23">
        <v>-60.571399999999997</v>
      </c>
      <c r="KJ23">
        <v>-24.183</v>
      </c>
      <c r="KK23">
        <v>27.800799999999999</v>
      </c>
      <c r="KL23">
        <v>0.87819999999999998</v>
      </c>
      <c r="KM23">
        <v>9.5244</v>
      </c>
      <c r="KN23">
        <v>33.305700000000002</v>
      </c>
      <c r="KO23">
        <v>23.175699999999999</v>
      </c>
      <c r="KP23">
        <v>47.079900000000002</v>
      </c>
      <c r="KQ23">
        <v>15.6373</v>
      </c>
      <c r="KR23">
        <v>13.751099999999999</v>
      </c>
      <c r="KT23">
        <v>-3.2652000000000001</v>
      </c>
      <c r="KU23">
        <v>30.994599999999998</v>
      </c>
      <c r="KV23">
        <v>-1.536</v>
      </c>
      <c r="KX23">
        <v>5.6307</v>
      </c>
      <c r="KZ23">
        <v>38.981900000000003</v>
      </c>
      <c r="LA23">
        <v>33.152000000000001</v>
      </c>
      <c r="LC23">
        <v>15.323399999999999</v>
      </c>
      <c r="LD23">
        <v>0.4748</v>
      </c>
      <c r="LE23">
        <v>-106.50109999999999</v>
      </c>
      <c r="LF23">
        <v>-74.418599999999998</v>
      </c>
      <c r="LG23">
        <v>9.7066999999999997</v>
      </c>
      <c r="LH23">
        <v>22.739000000000001</v>
      </c>
      <c r="LJ23">
        <v>17.729099999999999</v>
      </c>
      <c r="LK23">
        <v>31.448599999999999</v>
      </c>
      <c r="LL23">
        <v>-16.190000000000001</v>
      </c>
      <c r="LM23">
        <v>21.480499999999999</v>
      </c>
      <c r="LO23">
        <v>1.3532</v>
      </c>
      <c r="LQ23">
        <v>-0.80910000000000004</v>
      </c>
      <c r="LR23">
        <v>12.282999999999999</v>
      </c>
      <c r="LS23">
        <v>0.75239999999999996</v>
      </c>
      <c r="LT23">
        <v>18.2681</v>
      </c>
      <c r="LU23">
        <v>18.768699999999999</v>
      </c>
      <c r="LW23">
        <v>14.9659</v>
      </c>
      <c r="LX23">
        <v>12.281599999999999</v>
      </c>
      <c r="LY23">
        <v>25.4405</v>
      </c>
      <c r="LZ23">
        <v>-18.738800000000001</v>
      </c>
      <c r="MA23">
        <v>19.908799999999999</v>
      </c>
      <c r="MB23">
        <v>32.859900000000003</v>
      </c>
      <c r="MD23">
        <v>7.2594000000000003</v>
      </c>
      <c r="MF23">
        <v>3.7698999999999998</v>
      </c>
      <c r="MG23">
        <v>9.6555999999999997</v>
      </c>
      <c r="MI23">
        <v>12.475999999999999</v>
      </c>
      <c r="MK23">
        <v>-4.8955000000000002</v>
      </c>
      <c r="ML23">
        <v>37.343699999999998</v>
      </c>
      <c r="MM23">
        <v>20.139099999999999</v>
      </c>
      <c r="MN23">
        <v>9.4128000000000007</v>
      </c>
      <c r="MP23">
        <v>-6.2092999999999998</v>
      </c>
      <c r="MQ23">
        <v>28.951999999999998</v>
      </c>
      <c r="MR23">
        <v>19.525200000000002</v>
      </c>
      <c r="MS23">
        <v>50.2667</v>
      </c>
      <c r="MT23">
        <v>21.291799999999999</v>
      </c>
      <c r="MU23">
        <v>17.463100000000001</v>
      </c>
      <c r="MV23">
        <v>-2.8288000000000002</v>
      </c>
      <c r="MX23">
        <v>13.5182</v>
      </c>
      <c r="MY23">
        <v>-10.604800000000001</v>
      </c>
      <c r="MZ23">
        <v>-27.3401</v>
      </c>
      <c r="NA23">
        <v>-4.8230000000000004</v>
      </c>
      <c r="NB23">
        <v>19.5625</v>
      </c>
      <c r="NC23">
        <v>13.6693</v>
      </c>
      <c r="ND23">
        <v>20.345800000000001</v>
      </c>
      <c r="NE23">
        <v>34.437600000000003</v>
      </c>
      <c r="NF23">
        <v>-26.912600000000001</v>
      </c>
      <c r="NG23">
        <v>-21.263500000000001</v>
      </c>
      <c r="NH23">
        <v>10.4693</v>
      </c>
      <c r="NI23">
        <v>16.773199999999999</v>
      </c>
      <c r="NJ23">
        <v>8.8861000000000008</v>
      </c>
    </row>
    <row r="24" spans="1:375" x14ac:dyDescent="0.25">
      <c r="A24" s="2"/>
      <c r="C24">
        <v>-8.3896999999999995</v>
      </c>
      <c r="D24">
        <v>20.483599999999999</v>
      </c>
      <c r="E24">
        <v>-6.0373000000000001</v>
      </c>
      <c r="F24">
        <v>17.0565</v>
      </c>
      <c r="G24">
        <v>-9.2744</v>
      </c>
      <c r="H24">
        <v>-38.999000000000002</v>
      </c>
      <c r="I24">
        <v>28.4908</v>
      </c>
      <c r="J24">
        <v>-1.9863</v>
      </c>
      <c r="K24">
        <v>16.371700000000001</v>
      </c>
      <c r="L24">
        <v>13.629099999999999</v>
      </c>
      <c r="M24">
        <v>35.971600000000002</v>
      </c>
      <c r="O24">
        <v>-10.1929</v>
      </c>
      <c r="P24">
        <v>13.2225</v>
      </c>
      <c r="Q24">
        <v>23.112500000000001</v>
      </c>
      <c r="R24">
        <v>-15.393800000000001</v>
      </c>
      <c r="S24">
        <v>10.913399999999999</v>
      </c>
      <c r="T24">
        <v>25.096900000000002</v>
      </c>
      <c r="U24">
        <v>-33.4923</v>
      </c>
      <c r="V24">
        <v>21.716999999999999</v>
      </c>
      <c r="W24">
        <v>11.7431</v>
      </c>
      <c r="X24">
        <v>-12.827</v>
      </c>
      <c r="Z24">
        <v>21.608799999999999</v>
      </c>
      <c r="AA24">
        <v>17.3432</v>
      </c>
      <c r="AB24">
        <v>-1267.6771000000001</v>
      </c>
      <c r="AC24">
        <v>-15.4438</v>
      </c>
      <c r="AD24">
        <v>17.420400000000001</v>
      </c>
      <c r="AE24">
        <v>14.291600000000001</v>
      </c>
      <c r="AF24">
        <v>-71.7059</v>
      </c>
      <c r="AG24">
        <v>16.360099999999999</v>
      </c>
      <c r="AI24">
        <v>-125.816</v>
      </c>
      <c r="AJ24">
        <v>-15.186500000000001</v>
      </c>
      <c r="AK24">
        <v>9.7865000000000002</v>
      </c>
      <c r="AL24">
        <v>9.9852000000000007</v>
      </c>
      <c r="AM24">
        <v>15.759499999999999</v>
      </c>
      <c r="AN24">
        <v>12.347300000000001</v>
      </c>
      <c r="AO24">
        <v>-26.203299999999999</v>
      </c>
      <c r="AP24">
        <v>25.756599999999999</v>
      </c>
      <c r="AQ24">
        <v>3.6736</v>
      </c>
      <c r="AT24">
        <v>6.0350000000000001</v>
      </c>
      <c r="AU24">
        <v>31.092700000000001</v>
      </c>
      <c r="AV24">
        <v>11.3621</v>
      </c>
      <c r="AW24">
        <v>9.4375999999999998</v>
      </c>
      <c r="AX24">
        <v>17.539899999999999</v>
      </c>
      <c r="AZ24">
        <v>23.3947</v>
      </c>
      <c r="BB24">
        <v>14.464</v>
      </c>
      <c r="BC24">
        <v>18.9679</v>
      </c>
      <c r="BD24">
        <v>-6.3494000000000002</v>
      </c>
      <c r="BE24">
        <v>-4.4645000000000001</v>
      </c>
      <c r="BF24">
        <v>29.144400000000001</v>
      </c>
      <c r="BG24">
        <v>27.982800000000001</v>
      </c>
      <c r="BH24">
        <v>-4.4924999999999997</v>
      </c>
      <c r="BI24">
        <v>1.7562</v>
      </c>
      <c r="BJ24">
        <v>-17.417100000000001</v>
      </c>
      <c r="BK24">
        <v>13.783099999999999</v>
      </c>
      <c r="BL24">
        <v>12.032299999999999</v>
      </c>
      <c r="BM24">
        <v>15.1051</v>
      </c>
      <c r="BN24">
        <v>5.1567999999999996</v>
      </c>
      <c r="BO24">
        <v>14.7212</v>
      </c>
      <c r="BP24">
        <v>29.2333</v>
      </c>
      <c r="BQ24">
        <v>-3.1960999999999999</v>
      </c>
      <c r="BR24">
        <v>20.675999999999998</v>
      </c>
      <c r="BS24">
        <v>-4.6329000000000002</v>
      </c>
      <c r="BU24">
        <v>14.5806</v>
      </c>
      <c r="BV24">
        <v>-5.1208</v>
      </c>
      <c r="BW24">
        <v>-0.58389999999999997</v>
      </c>
      <c r="BX24">
        <v>-3.1680000000000001</v>
      </c>
      <c r="BY24">
        <v>8.8187999999999995</v>
      </c>
      <c r="BZ24">
        <v>53.6126</v>
      </c>
      <c r="CA24">
        <v>-16.996099999999998</v>
      </c>
      <c r="CB24">
        <v>10.2347</v>
      </c>
      <c r="CC24">
        <v>21.453700000000001</v>
      </c>
      <c r="CG24">
        <v>-4.0171000000000001</v>
      </c>
      <c r="CH24">
        <v>-9.9892000000000003</v>
      </c>
      <c r="CI24">
        <v>14.661899999999999</v>
      </c>
      <c r="CJ24">
        <v>5.0246000000000004</v>
      </c>
      <c r="CK24">
        <v>22.3127</v>
      </c>
      <c r="CL24">
        <v>7.1853999999999996</v>
      </c>
      <c r="CM24">
        <v>-15.8957</v>
      </c>
      <c r="CN24">
        <v>9.7796000000000003</v>
      </c>
      <c r="CO24">
        <v>-11.0061</v>
      </c>
      <c r="CP24">
        <v>-5.0385</v>
      </c>
      <c r="CQ24">
        <v>-24.698399999999999</v>
      </c>
      <c r="CR24">
        <v>10.9191</v>
      </c>
      <c r="CS24">
        <v>21.296099999999999</v>
      </c>
      <c r="CT24">
        <v>24.6601</v>
      </c>
      <c r="CU24">
        <v>-11.0505</v>
      </c>
      <c r="CV24">
        <v>6.5084</v>
      </c>
      <c r="CW24">
        <v>53.252400000000002</v>
      </c>
      <c r="CX24">
        <v>12.9854</v>
      </c>
      <c r="CY24">
        <v>-4.4630000000000001</v>
      </c>
      <c r="CZ24">
        <v>3.1179000000000001</v>
      </c>
      <c r="DA24">
        <v>2.9146000000000001</v>
      </c>
      <c r="DC24">
        <v>30.681100000000001</v>
      </c>
      <c r="DD24">
        <v>25.060099999999998</v>
      </c>
      <c r="DE24">
        <v>-25.900700000000001</v>
      </c>
      <c r="DF24">
        <v>0.40789999999999998</v>
      </c>
      <c r="DG24">
        <v>11.398199999999999</v>
      </c>
      <c r="DH24">
        <v>3.8997000000000002</v>
      </c>
      <c r="DI24">
        <v>-21.983799999999999</v>
      </c>
      <c r="DJ24">
        <v>-32.1066</v>
      </c>
      <c r="DK24">
        <v>-11.209199999999999</v>
      </c>
      <c r="DL24">
        <v>2.0135000000000001</v>
      </c>
      <c r="DO24">
        <v>-53.211100000000002</v>
      </c>
      <c r="DP24">
        <v>9.4921000000000006</v>
      </c>
      <c r="DR24">
        <v>4.5578000000000003</v>
      </c>
      <c r="DS24">
        <v>6.5734000000000004</v>
      </c>
      <c r="DT24">
        <v>-3.9672000000000001</v>
      </c>
      <c r="DU24">
        <v>-21.372900000000001</v>
      </c>
      <c r="DW24">
        <v>4.3765000000000001</v>
      </c>
      <c r="DX24">
        <v>31.5075</v>
      </c>
      <c r="DZ24">
        <v>10.3978</v>
      </c>
      <c r="EA24">
        <v>40.940600000000003</v>
      </c>
      <c r="EB24">
        <v>3.5758000000000001</v>
      </c>
      <c r="ED24">
        <v>23.3767</v>
      </c>
      <c r="EE24">
        <v>19.858899999999998</v>
      </c>
      <c r="EG24">
        <v>-61.878300000000003</v>
      </c>
      <c r="EH24">
        <v>22.198799999999999</v>
      </c>
      <c r="EI24">
        <v>12.863300000000001</v>
      </c>
      <c r="EJ24">
        <v>37.612200000000001</v>
      </c>
      <c r="EK24">
        <v>37.612200000000001</v>
      </c>
      <c r="EM24">
        <v>26.683</v>
      </c>
      <c r="EN24">
        <v>-14.8064</v>
      </c>
      <c r="EO24">
        <v>1.2162999999999999</v>
      </c>
      <c r="EP24">
        <v>13.3339</v>
      </c>
      <c r="EQ24">
        <v>11.0695</v>
      </c>
      <c r="ER24">
        <v>13.468400000000001</v>
      </c>
      <c r="ES24">
        <v>-0.58530000000000004</v>
      </c>
      <c r="ET24">
        <v>-7.2446000000000002</v>
      </c>
      <c r="EU24">
        <v>15.214499999999999</v>
      </c>
      <c r="EV24">
        <v>-59.017099999999999</v>
      </c>
      <c r="EW24">
        <v>0.54420000000000002</v>
      </c>
      <c r="EX24">
        <v>6.7248000000000001</v>
      </c>
      <c r="EY24">
        <v>10.9384</v>
      </c>
      <c r="EZ24">
        <v>7.4977999999999998</v>
      </c>
      <c r="FA24">
        <v>-7.3777999999999997</v>
      </c>
      <c r="FB24">
        <v>27.2226</v>
      </c>
      <c r="FC24">
        <v>46.128399999999999</v>
      </c>
      <c r="FD24">
        <v>9.7949999999999999</v>
      </c>
      <c r="FF24">
        <v>107.0078</v>
      </c>
      <c r="FG24">
        <v>-1.3277999999999999</v>
      </c>
      <c r="FH24">
        <v>-0.377</v>
      </c>
      <c r="FI24">
        <v>19.363600000000002</v>
      </c>
      <c r="FJ24">
        <v>3.4872999999999998</v>
      </c>
      <c r="FK24">
        <v>-36.286900000000003</v>
      </c>
      <c r="FL24">
        <v>0.60629999999999995</v>
      </c>
      <c r="FM24">
        <v>26.279299999999999</v>
      </c>
      <c r="FN24">
        <v>14.081</v>
      </c>
      <c r="FO24">
        <v>41.5899</v>
      </c>
      <c r="FP24">
        <v>29.440999999999999</v>
      </c>
      <c r="FQ24">
        <v>3.7608999999999999</v>
      </c>
      <c r="FS24">
        <v>-2.5829</v>
      </c>
      <c r="FT24">
        <v>-2.5829</v>
      </c>
      <c r="FU24">
        <v>19.510100000000001</v>
      </c>
      <c r="FV24">
        <v>8.4993999999999996</v>
      </c>
      <c r="FW24">
        <v>5.9797000000000002</v>
      </c>
      <c r="FX24">
        <v>-0.3634</v>
      </c>
      <c r="FY24">
        <v>-0.3634</v>
      </c>
      <c r="FZ24">
        <v>9.9786999999999999</v>
      </c>
      <c r="GA24">
        <v>0.33410000000000001</v>
      </c>
      <c r="GB24">
        <v>-3.1798000000000002</v>
      </c>
      <c r="GC24">
        <v>-0.98199999999999998</v>
      </c>
      <c r="GD24">
        <v>2.4557000000000002</v>
      </c>
      <c r="GE24">
        <v>21.954499999999999</v>
      </c>
      <c r="GF24">
        <v>-45.716999999999999</v>
      </c>
      <c r="GG24">
        <v>20.738199999999999</v>
      </c>
      <c r="GH24">
        <v>44.338999999999999</v>
      </c>
      <c r="GJ24">
        <v>-18.8611</v>
      </c>
      <c r="GK24">
        <v>15.4299</v>
      </c>
      <c r="GL24">
        <v>3.9186000000000001</v>
      </c>
      <c r="GM24">
        <v>32.9788</v>
      </c>
      <c r="GN24">
        <v>-21.844899999999999</v>
      </c>
      <c r="GO24">
        <v>-30.669</v>
      </c>
      <c r="GR24">
        <v>-38.0486</v>
      </c>
      <c r="GS24">
        <v>22.991399999999999</v>
      </c>
      <c r="GT24">
        <v>-2.9276999999999997</v>
      </c>
      <c r="GV24">
        <v>-117.9941</v>
      </c>
      <c r="GW24">
        <v>24.9422</v>
      </c>
      <c r="GX24">
        <v>7.1748000000000003</v>
      </c>
      <c r="GY24">
        <v>16.975999999999999</v>
      </c>
      <c r="HA24">
        <v>29.247199999999999</v>
      </c>
      <c r="HB24">
        <v>40.393599999999999</v>
      </c>
      <c r="HC24">
        <v>3.5720000000000001</v>
      </c>
      <c r="HD24">
        <v>5.8259999999999996</v>
      </c>
      <c r="HF24">
        <v>15.4726</v>
      </c>
      <c r="HG24">
        <v>53.8461</v>
      </c>
      <c r="HH24">
        <v>23.655899999999999</v>
      </c>
      <c r="HI24">
        <v>27.178699999999999</v>
      </c>
      <c r="HJ24">
        <v>24.145700000000001</v>
      </c>
      <c r="HK24">
        <v>21.6493</v>
      </c>
      <c r="HL24">
        <v>-30.529900000000001</v>
      </c>
      <c r="HM24">
        <v>17.027100000000001</v>
      </c>
      <c r="HO24">
        <v>-8.5500000000000007E-2</v>
      </c>
      <c r="HP24">
        <v>21.487500000000001</v>
      </c>
      <c r="HQ24">
        <v>-81.739900000000006</v>
      </c>
      <c r="HR24">
        <v>-1.9430000000000001</v>
      </c>
      <c r="HS24">
        <v>4.47</v>
      </c>
      <c r="HT24">
        <v>16.8001</v>
      </c>
      <c r="HU24">
        <v>7.8780000000000001</v>
      </c>
      <c r="HW24">
        <v>23.8093</v>
      </c>
      <c r="HX24">
        <v>-21.455200000000001</v>
      </c>
      <c r="HY24">
        <v>10.132199999999999</v>
      </c>
      <c r="HZ24">
        <v>7.8345000000000002</v>
      </c>
      <c r="IA24">
        <v>23.2333</v>
      </c>
      <c r="IB24">
        <v>40.516599999999997</v>
      </c>
      <c r="IC24">
        <v>13.808999999999999</v>
      </c>
      <c r="ID24">
        <v>-11.6144</v>
      </c>
      <c r="IE24">
        <v>33.272799999999997</v>
      </c>
      <c r="IF24">
        <v>20.797000000000001</v>
      </c>
      <c r="IG24">
        <v>16.1768</v>
      </c>
      <c r="IH24">
        <v>6.7262000000000004</v>
      </c>
      <c r="II24">
        <v>-5.4005000000000001</v>
      </c>
      <c r="IJ24">
        <v>6.4059999999999997</v>
      </c>
      <c r="IK24">
        <v>-6.7900000000000002E-2</v>
      </c>
      <c r="IN24">
        <v>17.3474</v>
      </c>
      <c r="IO24">
        <v>-39.530200000000001</v>
      </c>
      <c r="IP24">
        <v>-34.920099999999998</v>
      </c>
      <c r="IQ24">
        <v>11.527100000000001</v>
      </c>
      <c r="IS24">
        <v>3.4053</v>
      </c>
      <c r="IT24">
        <v>2.3883000000000001</v>
      </c>
      <c r="IU24">
        <v>22.616900000000001</v>
      </c>
      <c r="IV24">
        <v>9.7299000000000007</v>
      </c>
      <c r="IW24">
        <v>11.6532</v>
      </c>
      <c r="IX24">
        <v>36.108199999999997</v>
      </c>
      <c r="IY24">
        <v>20.008700000000001</v>
      </c>
      <c r="IZ24">
        <v>8.4939</v>
      </c>
      <c r="JB24">
        <v>18.807400000000001</v>
      </c>
      <c r="JD24">
        <v>-5.6421000000000001</v>
      </c>
      <c r="JE24">
        <v>5.6028000000000002</v>
      </c>
      <c r="JF24">
        <v>5.6028000000000002</v>
      </c>
      <c r="JH24">
        <v>19.7943</v>
      </c>
      <c r="JI24">
        <v>43.754600000000003</v>
      </c>
      <c r="JJ24">
        <v>8.3265999999999991</v>
      </c>
      <c r="JK24">
        <v>-9.7036999999999995</v>
      </c>
      <c r="JN24">
        <v>-65.066000000000003</v>
      </c>
      <c r="JO24">
        <v>12.765499999999999</v>
      </c>
      <c r="JP24">
        <v>2.1718000000000002</v>
      </c>
      <c r="JQ24">
        <v>-19.157599999999999</v>
      </c>
      <c r="JR24">
        <v>7.5885999999999996</v>
      </c>
      <c r="JT24">
        <v>-1.4885999999999999</v>
      </c>
      <c r="JV24">
        <v>9.4406999999999996</v>
      </c>
      <c r="JX24">
        <v>17.972799999999999</v>
      </c>
      <c r="JY24">
        <v>35.830799999999996</v>
      </c>
      <c r="KA24">
        <v>-36.796199999999999</v>
      </c>
      <c r="KC24">
        <v>24.346900000000002</v>
      </c>
      <c r="KD24">
        <v>2.6095000000000002</v>
      </c>
      <c r="KE24">
        <v>7.7972000000000001</v>
      </c>
      <c r="KF24">
        <v>-8.2406000000000006</v>
      </c>
      <c r="KG24">
        <v>12.228899999999999</v>
      </c>
      <c r="KI24">
        <v>-11.170999999999999</v>
      </c>
      <c r="KJ24">
        <v>-36.395600000000002</v>
      </c>
      <c r="KK24">
        <v>28.9406</v>
      </c>
      <c r="KL24">
        <v>17.036999999999999</v>
      </c>
      <c r="KM24">
        <v>13.0425</v>
      </c>
      <c r="KN24">
        <v>-16.210100000000001</v>
      </c>
      <c r="KO24">
        <v>32.104700000000001</v>
      </c>
      <c r="KP24">
        <v>4.5170000000000003</v>
      </c>
      <c r="KQ24">
        <v>26.988399999999999</v>
      </c>
      <c r="KR24">
        <v>10.9094</v>
      </c>
      <c r="KT24">
        <v>6.1531000000000002</v>
      </c>
      <c r="KU24">
        <v>-5.6654999999999998</v>
      </c>
      <c r="KV24">
        <v>-3.1006999999999998</v>
      </c>
      <c r="KX24">
        <v>18.092199999999998</v>
      </c>
      <c r="KZ24">
        <v>35.822699999999998</v>
      </c>
      <c r="LA24">
        <v>-24.519400000000001</v>
      </c>
      <c r="LC24">
        <v>10.0909</v>
      </c>
      <c r="LD24">
        <v>6.0510000000000002</v>
      </c>
      <c r="LE24">
        <v>-11.3933</v>
      </c>
      <c r="LF24">
        <v>-136.5652</v>
      </c>
      <c r="LG24">
        <v>10.045199999999999</v>
      </c>
      <c r="LH24">
        <v>11.668900000000001</v>
      </c>
      <c r="LJ24">
        <v>23.273299999999999</v>
      </c>
      <c r="LK24">
        <v>20.449000000000002</v>
      </c>
      <c r="LL24">
        <v>14.5871</v>
      </c>
      <c r="LM24">
        <v>16.973600000000001</v>
      </c>
      <c r="LO24">
        <v>-19.462299999999999</v>
      </c>
      <c r="LQ24">
        <v>1.0391999999999999</v>
      </c>
      <c r="LR24">
        <v>27.545400000000001</v>
      </c>
      <c r="LS24">
        <v>19.198699999999999</v>
      </c>
      <c r="LT24">
        <v>26.087700000000002</v>
      </c>
      <c r="LU24">
        <v>21.1111</v>
      </c>
      <c r="LW24">
        <v>18.8565</v>
      </c>
      <c r="LX24">
        <v>9.5196000000000005</v>
      </c>
      <c r="LY24">
        <v>14.7415</v>
      </c>
      <c r="LZ24">
        <v>-17.089500000000001</v>
      </c>
      <c r="MA24">
        <v>3.9477000000000002</v>
      </c>
      <c r="MB24">
        <v>8.5032999999999994</v>
      </c>
      <c r="MD24">
        <v>17.714400000000001</v>
      </c>
      <c r="MF24">
        <v>-5.8468999999999998</v>
      </c>
      <c r="MG24">
        <v>6.4016000000000002</v>
      </c>
      <c r="MI24">
        <v>15.9636</v>
      </c>
      <c r="MK24">
        <v>2.3641999999999999</v>
      </c>
      <c r="ML24">
        <v>-12.382199999999999</v>
      </c>
      <c r="MM24">
        <v>10.8522</v>
      </c>
      <c r="MN24">
        <v>-15.6812</v>
      </c>
      <c r="MP24">
        <v>9.2243999999999993</v>
      </c>
      <c r="MQ24">
        <v>16.984000000000002</v>
      </c>
      <c r="MR24">
        <v>6.4264000000000001</v>
      </c>
      <c r="MS24">
        <v>77.068899999999999</v>
      </c>
      <c r="MT24">
        <v>24.359400000000001</v>
      </c>
      <c r="MU24">
        <v>-11.184100000000001</v>
      </c>
      <c r="MV24">
        <v>1.7805</v>
      </c>
      <c r="MX24">
        <v>19.2255</v>
      </c>
      <c r="MY24">
        <v>5.1923000000000004</v>
      </c>
      <c r="MZ24">
        <v>-31.984400000000001</v>
      </c>
      <c r="NA24">
        <v>0.34560000000000002</v>
      </c>
      <c r="NB24">
        <v>8.0907</v>
      </c>
      <c r="NC24">
        <v>11.684799999999999</v>
      </c>
      <c r="ND24">
        <v>7.6014999999999997</v>
      </c>
      <c r="NE24">
        <v>27.435400000000001</v>
      </c>
      <c r="NF24">
        <v>-13.4337</v>
      </c>
      <c r="NG24">
        <v>-1.0927</v>
      </c>
      <c r="NH24">
        <v>16.264900000000001</v>
      </c>
      <c r="NI24">
        <v>11.806100000000001</v>
      </c>
      <c r="NJ24">
        <v>-5.2967000000000004</v>
      </c>
    </row>
    <row r="25" spans="1:375" x14ac:dyDescent="0.25">
      <c r="A25" s="2"/>
      <c r="C25">
        <v>18.384799999999998</v>
      </c>
      <c r="D25">
        <v>-12.716799999999999</v>
      </c>
      <c r="E25">
        <v>25.303799999999999</v>
      </c>
      <c r="F25">
        <v>3.4123999999999999</v>
      </c>
      <c r="G25">
        <v>-34.044499999999999</v>
      </c>
      <c r="H25">
        <v>25.555299999999999</v>
      </c>
      <c r="I25">
        <v>32.521999999999998</v>
      </c>
      <c r="J25">
        <v>60.0366</v>
      </c>
      <c r="K25">
        <v>9.3615999999999993</v>
      </c>
      <c r="L25">
        <v>-32.270499999999998</v>
      </c>
      <c r="M25">
        <v>15.969899999999999</v>
      </c>
      <c r="O25">
        <v>5.9493</v>
      </c>
      <c r="P25">
        <v>13.705</v>
      </c>
      <c r="Q25">
        <v>24.241700000000002</v>
      </c>
      <c r="R25">
        <v>-16.772100000000002</v>
      </c>
      <c r="S25">
        <v>26.045000000000002</v>
      </c>
      <c r="T25">
        <v>34.596699999999998</v>
      </c>
      <c r="U25">
        <v>14.3574</v>
      </c>
      <c r="V25">
        <v>20.793099999999999</v>
      </c>
      <c r="W25">
        <v>11.82</v>
      </c>
      <c r="X25">
        <v>-5.9176000000000002</v>
      </c>
      <c r="Z25">
        <v>31.7775</v>
      </c>
      <c r="AA25">
        <v>19.800799999999999</v>
      </c>
      <c r="AB25">
        <v>-2055.8701000000001</v>
      </c>
      <c r="AC25">
        <v>4.3982999999999999</v>
      </c>
      <c r="AD25">
        <v>-5.4557000000000002</v>
      </c>
      <c r="AE25">
        <v>-0.88380000000000003</v>
      </c>
      <c r="AF25">
        <v>-29.8352</v>
      </c>
      <c r="AG25">
        <v>-0.68710000000000004</v>
      </c>
      <c r="AI25">
        <v>-161.6465</v>
      </c>
      <c r="AJ25">
        <v>-6.3746</v>
      </c>
      <c r="AK25">
        <v>8.8214000000000006</v>
      </c>
      <c r="AL25">
        <v>18.183499999999999</v>
      </c>
      <c r="AM25">
        <v>8.1194000000000006</v>
      </c>
      <c r="AN25">
        <v>-29.5975</v>
      </c>
      <c r="AO25">
        <v>-49.868899999999996</v>
      </c>
      <c r="AP25">
        <v>3.4009999999999998</v>
      </c>
      <c r="AQ25">
        <v>-9.0246999999999993</v>
      </c>
      <c r="AT25">
        <v>6.5983000000000001</v>
      </c>
      <c r="AU25">
        <v>26.895199999999999</v>
      </c>
      <c r="AV25">
        <v>7.3829000000000002</v>
      </c>
      <c r="AW25">
        <v>17.360900000000001</v>
      </c>
      <c r="AX25">
        <v>2.2984999999999998</v>
      </c>
      <c r="AZ25">
        <v>17.061399999999999</v>
      </c>
      <c r="BB25">
        <v>-5.0743999999999998</v>
      </c>
      <c r="BC25">
        <v>-3.3123</v>
      </c>
      <c r="BD25">
        <v>-40.450400000000002</v>
      </c>
      <c r="BE25">
        <v>-12.8423</v>
      </c>
      <c r="BF25">
        <v>9.6532</v>
      </c>
      <c r="BG25">
        <v>14.1434</v>
      </c>
      <c r="BH25">
        <v>6.2469000000000001</v>
      </c>
      <c r="BI25">
        <v>11.2698</v>
      </c>
      <c r="BJ25">
        <v>9.1237999999999992</v>
      </c>
      <c r="BK25">
        <v>12.475899999999999</v>
      </c>
      <c r="BL25">
        <v>11.238099999999999</v>
      </c>
      <c r="BM25">
        <v>-2.7442000000000002</v>
      </c>
      <c r="BN25">
        <v>6.9466999999999999</v>
      </c>
      <c r="BO25">
        <v>20.785</v>
      </c>
      <c r="BP25">
        <v>17.609200000000001</v>
      </c>
      <c r="BQ25">
        <v>-0.59840000000000004</v>
      </c>
      <c r="BR25">
        <v>18.247</v>
      </c>
      <c r="BS25">
        <v>2.4643000000000002</v>
      </c>
      <c r="BU25">
        <v>19.9847</v>
      </c>
      <c r="BV25">
        <v>10.051500000000001</v>
      </c>
      <c r="BW25">
        <v>-5.4889000000000001</v>
      </c>
      <c r="BX25">
        <v>34.157200000000003</v>
      </c>
      <c r="BY25">
        <v>29.392099999999999</v>
      </c>
      <c r="BZ25">
        <v>22.9068</v>
      </c>
      <c r="CA25">
        <v>32.229300000000002</v>
      </c>
      <c r="CB25">
        <v>-3.3273999999999999</v>
      </c>
      <c r="CC25">
        <v>-1.0625</v>
      </c>
      <c r="CG25">
        <v>-57.143300000000004</v>
      </c>
      <c r="CH25">
        <v>24.122900000000001</v>
      </c>
      <c r="CI25">
        <v>16.246700000000001</v>
      </c>
      <c r="CJ25">
        <v>-18.918900000000001</v>
      </c>
      <c r="CK25">
        <v>23.385100000000001</v>
      </c>
      <c r="CL25">
        <v>11.450900000000001</v>
      </c>
      <c r="CM25">
        <v>-1.8686</v>
      </c>
      <c r="CN25">
        <v>0.40060000000000001</v>
      </c>
      <c r="CO25">
        <v>-68.7209</v>
      </c>
      <c r="CP25">
        <v>-6.1102999999999996</v>
      </c>
      <c r="CQ25">
        <v>-57.155799999999999</v>
      </c>
      <c r="CR25">
        <v>14.571300000000001</v>
      </c>
      <c r="CS25">
        <v>30.820799999999998</v>
      </c>
      <c r="CT25">
        <v>9.9168000000000003</v>
      </c>
      <c r="CU25">
        <v>-16.420000000000002</v>
      </c>
      <c r="CV25">
        <v>-18.536899999999999</v>
      </c>
      <c r="CW25">
        <v>-21.309200000000001</v>
      </c>
      <c r="CX25">
        <v>12.283200000000001</v>
      </c>
      <c r="CY25">
        <v>-14.9255</v>
      </c>
      <c r="CZ25">
        <v>5.1557000000000004</v>
      </c>
      <c r="DA25">
        <v>9.7924000000000007</v>
      </c>
      <c r="DC25">
        <v>23.413599999999999</v>
      </c>
      <c r="DD25">
        <v>32.380400000000002</v>
      </c>
      <c r="DE25">
        <v>-28.265499999999999</v>
      </c>
      <c r="DF25">
        <v>-2.7233999999999998</v>
      </c>
      <c r="DG25">
        <v>-16.3172</v>
      </c>
      <c r="DH25">
        <v>19.281700000000001</v>
      </c>
      <c r="DI25">
        <v>3.7389999999999999</v>
      </c>
      <c r="DJ25">
        <v>-52.173900000000003</v>
      </c>
      <c r="DK25">
        <v>-10.3695</v>
      </c>
      <c r="DL25">
        <v>0.1169</v>
      </c>
      <c r="DO25">
        <v>13.235799999999999</v>
      </c>
      <c r="DP25">
        <v>-27.833600000000001</v>
      </c>
      <c r="DR25">
        <v>1.1358999999999999</v>
      </c>
      <c r="DS25">
        <v>25.207699999999999</v>
      </c>
      <c r="DT25">
        <v>-12.392099999999999</v>
      </c>
      <c r="DU25">
        <v>38.290199999999999</v>
      </c>
      <c r="DW25">
        <v>7.3497000000000003</v>
      </c>
      <c r="DX25">
        <v>28.1007</v>
      </c>
      <c r="DZ25">
        <v>16.8766</v>
      </c>
      <c r="EA25">
        <v>-15.463100000000001</v>
      </c>
      <c r="EB25">
        <v>-15.234</v>
      </c>
      <c r="ED25">
        <v>-7.7000999999999999</v>
      </c>
      <c r="EE25">
        <v>11.1</v>
      </c>
      <c r="EG25">
        <v>-105.04519999999999</v>
      </c>
      <c r="EH25">
        <v>22.717400000000001</v>
      </c>
      <c r="EI25">
        <v>5.2335000000000003</v>
      </c>
      <c r="EJ25">
        <v>42.720100000000002</v>
      </c>
      <c r="EK25">
        <v>42.720100000000002</v>
      </c>
      <c r="EM25">
        <v>4.2229999999999999</v>
      </c>
      <c r="EN25">
        <v>-14.245699999999999</v>
      </c>
      <c r="EO25">
        <v>-13.1807</v>
      </c>
      <c r="EP25">
        <v>28.010100000000001</v>
      </c>
      <c r="EQ25">
        <v>-20.721800000000002</v>
      </c>
      <c r="ER25">
        <v>35.185699999999997</v>
      </c>
      <c r="ES25">
        <v>-7.5347</v>
      </c>
      <c r="ET25">
        <v>-39.886899999999997</v>
      </c>
      <c r="EU25">
        <v>16.611999999999998</v>
      </c>
      <c r="EV25">
        <v>-93.220600000000005</v>
      </c>
      <c r="EW25">
        <v>3.5095999999999998</v>
      </c>
      <c r="EX25">
        <v>15.21</v>
      </c>
      <c r="EY25">
        <v>28.3383</v>
      </c>
      <c r="EZ25">
        <v>23.0901</v>
      </c>
      <c r="FA25">
        <v>22.329599999999999</v>
      </c>
      <c r="FB25">
        <v>26.549399999999999</v>
      </c>
      <c r="FC25">
        <v>29.947700000000001</v>
      </c>
      <c r="FD25">
        <v>13.284700000000001</v>
      </c>
      <c r="FF25">
        <v>-1.3531</v>
      </c>
      <c r="FG25">
        <v>39.064</v>
      </c>
      <c r="FH25">
        <v>5.2172000000000001</v>
      </c>
      <c r="FI25">
        <v>20.3918</v>
      </c>
      <c r="FJ25">
        <v>-60.155900000000003</v>
      </c>
      <c r="FK25">
        <v>-21.881799999999998</v>
      </c>
      <c r="FL25">
        <v>4.9080000000000004</v>
      </c>
      <c r="FM25">
        <v>8.0474999999999994</v>
      </c>
      <c r="FN25">
        <v>15.616199999999999</v>
      </c>
      <c r="FO25">
        <v>32.250599999999999</v>
      </c>
      <c r="FP25">
        <v>54.411299999999997</v>
      </c>
      <c r="FQ25">
        <v>2.6353999999999997</v>
      </c>
      <c r="FS25">
        <v>1.8466</v>
      </c>
      <c r="FT25">
        <v>1.8466</v>
      </c>
      <c r="FU25">
        <v>-22.0916</v>
      </c>
      <c r="FV25">
        <v>18.254000000000001</v>
      </c>
      <c r="FW25">
        <v>8.3858999999999995</v>
      </c>
      <c r="FX25">
        <v>13.607200000000001</v>
      </c>
      <c r="FY25">
        <v>13.607200000000001</v>
      </c>
      <c r="FZ25">
        <v>3.2153999999999998</v>
      </c>
      <c r="GA25">
        <v>17.1721</v>
      </c>
      <c r="GB25">
        <v>4.6532</v>
      </c>
      <c r="GC25">
        <v>-29.3749</v>
      </c>
      <c r="GD25">
        <v>0.85129999999999995</v>
      </c>
      <c r="GE25">
        <v>68.085300000000004</v>
      </c>
      <c r="GF25">
        <v>17.292200000000001</v>
      </c>
      <c r="GG25">
        <v>13.3826</v>
      </c>
      <c r="GH25">
        <v>30.2608</v>
      </c>
      <c r="GJ25">
        <v>-5.8491999999999997</v>
      </c>
      <c r="GK25">
        <v>14.390700000000001</v>
      </c>
      <c r="GL25">
        <v>12.4274</v>
      </c>
      <c r="GM25">
        <v>16.984400000000001</v>
      </c>
      <c r="GN25">
        <v>-5.0366999999999997</v>
      </c>
      <c r="GO25">
        <v>-16.2349</v>
      </c>
      <c r="GR25">
        <v>-23.2439</v>
      </c>
      <c r="GS25">
        <v>17.725000000000001</v>
      </c>
      <c r="GT25">
        <v>2.2534999999999998</v>
      </c>
      <c r="GV25">
        <v>-154.56120000000001</v>
      </c>
      <c r="GW25">
        <v>19.888400000000001</v>
      </c>
      <c r="GX25">
        <v>30.017800000000001</v>
      </c>
      <c r="GY25">
        <v>18.96</v>
      </c>
      <c r="HA25">
        <v>29.346399999999999</v>
      </c>
      <c r="HB25">
        <v>26.010400000000001</v>
      </c>
      <c r="HC25">
        <v>7.5484</v>
      </c>
      <c r="HD25">
        <v>9.7766000000000002</v>
      </c>
      <c r="HF25">
        <v>16.593299999999999</v>
      </c>
      <c r="HG25">
        <v>57.689300000000003</v>
      </c>
      <c r="HH25">
        <v>7.8662000000000001</v>
      </c>
      <c r="HI25">
        <v>24.458200000000001</v>
      </c>
      <c r="HJ25">
        <v>43.9009</v>
      </c>
      <c r="HK25">
        <v>12.4443</v>
      </c>
      <c r="HL25">
        <v>-1.4593</v>
      </c>
      <c r="HM25">
        <v>-26.0291</v>
      </c>
      <c r="HO25">
        <v>21.329499999999999</v>
      </c>
      <c r="HP25">
        <v>2.2471000000000001</v>
      </c>
      <c r="HQ25">
        <v>-158.85919999999999</v>
      </c>
      <c r="HR25">
        <v>-10.753500000000001</v>
      </c>
      <c r="HS25">
        <v>10.6037</v>
      </c>
      <c r="HT25">
        <v>18.720700000000001</v>
      </c>
      <c r="HU25">
        <v>3.5220000000000002</v>
      </c>
      <c r="HW25">
        <v>1.6133999999999999</v>
      </c>
      <c r="HX25">
        <v>-80.302499999999995</v>
      </c>
      <c r="HY25">
        <v>13.495900000000001</v>
      </c>
      <c r="HZ25">
        <v>12.3988</v>
      </c>
      <c r="IA25">
        <v>21.021799999999999</v>
      </c>
      <c r="IB25">
        <v>26.0154</v>
      </c>
      <c r="IC25">
        <v>15.1266</v>
      </c>
      <c r="ID25">
        <v>-12.004099999999999</v>
      </c>
      <c r="IE25">
        <v>14.376099999999999</v>
      </c>
      <c r="IF25">
        <v>30.9862</v>
      </c>
      <c r="IG25">
        <v>10.3621</v>
      </c>
      <c r="IH25">
        <v>2.0768</v>
      </c>
      <c r="II25">
        <v>-4.07E-2</v>
      </c>
      <c r="IJ25">
        <v>18.475100000000001</v>
      </c>
      <c r="IK25">
        <v>-0.9456</v>
      </c>
      <c r="IN25">
        <v>8.4941999999999993</v>
      </c>
      <c r="IO25">
        <v>-13.1274</v>
      </c>
      <c r="IP25">
        <v>-155.88900000000001</v>
      </c>
      <c r="IQ25">
        <v>23.4071</v>
      </c>
      <c r="IS25">
        <v>23.514900000000001</v>
      </c>
      <c r="IT25">
        <v>5.2218999999999998</v>
      </c>
      <c r="IU25">
        <v>6.0439999999999996</v>
      </c>
      <c r="IV25">
        <v>9.9275000000000002</v>
      </c>
      <c r="IW25">
        <v>3.9083999999999999</v>
      </c>
      <c r="IX25">
        <v>25.6709</v>
      </c>
      <c r="IY25">
        <v>31.817299999999999</v>
      </c>
      <c r="IZ25">
        <v>-86.643100000000004</v>
      </c>
      <c r="JB25">
        <v>12.5443</v>
      </c>
      <c r="JD25">
        <v>-14.5871</v>
      </c>
      <c r="JE25">
        <v>9.3509999999999991</v>
      </c>
      <c r="JF25">
        <v>9.3509999999999991</v>
      </c>
      <c r="JH25">
        <v>8.1367999999999991</v>
      </c>
      <c r="JI25">
        <v>34.071899999999999</v>
      </c>
      <c r="JJ25">
        <v>20.776399999999999</v>
      </c>
      <c r="JK25">
        <v>-11.8864</v>
      </c>
      <c r="JN25">
        <v>-60.219900000000003</v>
      </c>
      <c r="JO25">
        <v>38.621499999999997</v>
      </c>
      <c r="JP25">
        <v>9.1723999999999997</v>
      </c>
      <c r="JQ25">
        <v>-78.694000000000003</v>
      </c>
      <c r="JR25">
        <v>8.4667999999999992</v>
      </c>
      <c r="JT25">
        <v>-19.722200000000001</v>
      </c>
      <c r="JV25">
        <v>8.0366999999999997</v>
      </c>
      <c r="JX25">
        <v>16.233699999999999</v>
      </c>
      <c r="JY25">
        <v>5.2986000000000004</v>
      </c>
      <c r="KA25">
        <v>-82.059299999999993</v>
      </c>
      <c r="KC25">
        <v>-5.5377000000000001</v>
      </c>
      <c r="KD25">
        <v>4.5042</v>
      </c>
      <c r="KE25">
        <v>19.0458</v>
      </c>
      <c r="KF25">
        <v>2.7076000000000002</v>
      </c>
      <c r="KG25">
        <v>25.328800000000001</v>
      </c>
      <c r="KI25">
        <v>4.2702999999999998</v>
      </c>
      <c r="KJ25">
        <v>-64.354600000000005</v>
      </c>
      <c r="KK25">
        <v>22.4467</v>
      </c>
      <c r="KL25">
        <v>17.590599999999998</v>
      </c>
      <c r="KM25">
        <v>5.5565999999999995</v>
      </c>
      <c r="KN25">
        <v>-56.806899999999999</v>
      </c>
      <c r="KO25">
        <v>38.6036</v>
      </c>
      <c r="KP25">
        <v>46.052100000000003</v>
      </c>
      <c r="KQ25">
        <v>19.885200000000001</v>
      </c>
      <c r="KR25">
        <v>8.4391999999999996</v>
      </c>
      <c r="KT25">
        <v>-7.1215000000000002</v>
      </c>
      <c r="KU25">
        <v>1.4445999999999999</v>
      </c>
      <c r="KV25">
        <v>8.1799999999999998E-2</v>
      </c>
      <c r="KX25">
        <v>15.020799999999999</v>
      </c>
      <c r="KZ25">
        <v>8.0478000000000005</v>
      </c>
      <c r="LA25">
        <v>34.839399999999998</v>
      </c>
      <c r="LC25">
        <v>-25.1629</v>
      </c>
      <c r="LD25">
        <v>6.1311</v>
      </c>
      <c r="LE25">
        <v>-87.685299999999998</v>
      </c>
      <c r="LF25">
        <v>-122.77889999999999</v>
      </c>
      <c r="LG25">
        <v>8.7110000000000003</v>
      </c>
      <c r="LH25">
        <v>22.136900000000001</v>
      </c>
      <c r="LJ25">
        <v>3.6132</v>
      </c>
      <c r="LK25">
        <v>12.8428</v>
      </c>
      <c r="LL25">
        <v>64.478200000000001</v>
      </c>
      <c r="LM25">
        <v>17.293399999999998</v>
      </c>
      <c r="LO25">
        <v>-59.241100000000003</v>
      </c>
      <c r="LQ25">
        <v>7.8649000000000004</v>
      </c>
      <c r="LR25">
        <v>38.006399999999999</v>
      </c>
      <c r="LS25">
        <v>11.270199999999999</v>
      </c>
      <c r="LT25">
        <v>-13.7913</v>
      </c>
      <c r="LU25">
        <v>20.7163</v>
      </c>
      <c r="LW25">
        <v>22.1707</v>
      </c>
      <c r="LX25">
        <v>13.0884</v>
      </c>
      <c r="LY25">
        <v>8.5495999999999999</v>
      </c>
      <c r="LZ25">
        <v>4.8975999999999997</v>
      </c>
      <c r="MA25">
        <v>-5.5891999999999999</v>
      </c>
      <c r="MB25">
        <v>1.0349999999999999</v>
      </c>
      <c r="MD25">
        <v>-1.6585999999999999</v>
      </c>
      <c r="MF25">
        <v>-2.3129</v>
      </c>
      <c r="MG25">
        <v>16.7788</v>
      </c>
      <c r="MI25">
        <v>12.2211</v>
      </c>
      <c r="MK25">
        <v>6.2016</v>
      </c>
      <c r="ML25">
        <v>-35.668999999999997</v>
      </c>
      <c r="MM25">
        <v>10.119300000000001</v>
      </c>
      <c r="MN25">
        <v>-6.6608000000000001</v>
      </c>
      <c r="MP25">
        <v>36.425699999999999</v>
      </c>
      <c r="MQ25">
        <v>6.5050999999999997</v>
      </c>
      <c r="MR25">
        <v>13.857799999999999</v>
      </c>
      <c r="MS25">
        <v>48.164299999999997</v>
      </c>
      <c r="MT25">
        <v>16.013000000000002</v>
      </c>
      <c r="MU25">
        <v>-23.296199999999999</v>
      </c>
      <c r="MV25">
        <v>20.593699999999998</v>
      </c>
      <c r="MX25">
        <v>9.2806999999999995</v>
      </c>
      <c r="MY25">
        <v>26.991900000000001</v>
      </c>
      <c r="MZ25">
        <v>-16.613399999999999</v>
      </c>
      <c r="NA25">
        <v>-2.9731999999999998</v>
      </c>
      <c r="NB25">
        <v>19.7606</v>
      </c>
      <c r="NC25">
        <v>12.3444</v>
      </c>
      <c r="ND25">
        <v>35.928100000000001</v>
      </c>
      <c r="NE25">
        <v>37.809600000000003</v>
      </c>
      <c r="NF25">
        <v>-2.5630999999999999</v>
      </c>
      <c r="NG25">
        <v>3.6726999999999999</v>
      </c>
      <c r="NH25">
        <v>15.7111</v>
      </c>
      <c r="NI25">
        <v>14.810600000000001</v>
      </c>
      <c r="NJ25">
        <v>3.6086999999999998</v>
      </c>
    </row>
    <row r="26" spans="1:375" x14ac:dyDescent="0.25">
      <c r="A26" s="2"/>
      <c r="C26">
        <v>2.1753999999999998</v>
      </c>
      <c r="D26">
        <v>32.314</v>
      </c>
      <c r="E26">
        <v>16.868300000000001</v>
      </c>
      <c r="F26">
        <v>21.1114</v>
      </c>
      <c r="G26">
        <v>-13.9193</v>
      </c>
      <c r="H26">
        <v>35.650199999999998</v>
      </c>
      <c r="I26">
        <v>15.128500000000001</v>
      </c>
      <c r="J26">
        <v>25.110800000000001</v>
      </c>
      <c r="K26">
        <v>-3.3233000000000001</v>
      </c>
      <c r="L26">
        <v>26.773800000000001</v>
      </c>
      <c r="M26">
        <v>14.901999999999999</v>
      </c>
      <c r="O26">
        <v>24.474599999999999</v>
      </c>
      <c r="P26">
        <v>-27.268899999999999</v>
      </c>
      <c r="Q26">
        <v>-2.0910000000000002</v>
      </c>
      <c r="R26">
        <v>-38.281700000000001</v>
      </c>
      <c r="S26">
        <v>13.4703</v>
      </c>
      <c r="T26">
        <v>41.236400000000003</v>
      </c>
      <c r="U26">
        <v>-6.6669999999999998</v>
      </c>
      <c r="V26">
        <v>8.1571999999999996</v>
      </c>
      <c r="W26">
        <v>2.8938000000000001</v>
      </c>
      <c r="X26">
        <v>-3.8559999999999999</v>
      </c>
      <c r="Z26">
        <v>3.4628999999999999</v>
      </c>
      <c r="AA26">
        <v>-11.507199999999999</v>
      </c>
      <c r="AB26">
        <v>-1084.1268</v>
      </c>
      <c r="AC26">
        <v>29.6401</v>
      </c>
      <c r="AD26">
        <v>7.9838000000000005</v>
      </c>
      <c r="AE26">
        <v>3.0804999999999998</v>
      </c>
      <c r="AF26">
        <v>-49.3371</v>
      </c>
      <c r="AG26">
        <v>0.6512</v>
      </c>
      <c r="AI26">
        <v>-97.121600000000001</v>
      </c>
      <c r="AJ26">
        <v>-11.687100000000001</v>
      </c>
      <c r="AK26">
        <v>3.194</v>
      </c>
      <c r="AL26">
        <v>17.9297</v>
      </c>
      <c r="AM26">
        <v>-3.2176</v>
      </c>
      <c r="AN26">
        <v>-65.668099999999995</v>
      </c>
      <c r="AO26">
        <v>-47.788400000000003</v>
      </c>
      <c r="AP26">
        <v>-26.6266</v>
      </c>
      <c r="AQ26">
        <v>0.68140000000000001</v>
      </c>
      <c r="AT26">
        <v>8.0709999999999997</v>
      </c>
      <c r="AU26">
        <v>15.133599999999999</v>
      </c>
      <c r="AV26">
        <v>13.4733</v>
      </c>
      <c r="AW26">
        <v>20.9696</v>
      </c>
      <c r="AX26">
        <v>10.968999999999999</v>
      </c>
      <c r="AZ26">
        <v>30.189499999999999</v>
      </c>
      <c r="BB26">
        <v>-1.7095</v>
      </c>
      <c r="BC26">
        <v>13.7691</v>
      </c>
      <c r="BD26">
        <v>-73.605199999999996</v>
      </c>
      <c r="BE26">
        <v>-1.4889000000000001</v>
      </c>
      <c r="BF26">
        <v>22.7011</v>
      </c>
      <c r="BG26">
        <v>4.2401999999999997</v>
      </c>
      <c r="BH26">
        <v>1.3719000000000001</v>
      </c>
      <c r="BI26">
        <v>1.2913000000000001</v>
      </c>
      <c r="BJ26">
        <v>-10.8649</v>
      </c>
      <c r="BK26">
        <v>-34.7562</v>
      </c>
      <c r="BL26">
        <v>13.9306</v>
      </c>
      <c r="BM26">
        <v>9.7655999999999992</v>
      </c>
      <c r="BN26">
        <v>14.2064</v>
      </c>
      <c r="BO26">
        <v>21.894100000000002</v>
      </c>
      <c r="BP26">
        <v>15.9457</v>
      </c>
      <c r="BQ26">
        <v>1.9428000000000001</v>
      </c>
      <c r="BR26">
        <v>7.3228</v>
      </c>
      <c r="BS26">
        <v>-27.972200000000001</v>
      </c>
      <c r="BU26">
        <v>9.5142000000000007</v>
      </c>
      <c r="BV26">
        <v>11.042199999999999</v>
      </c>
      <c r="BW26">
        <v>9.2309999999999999</v>
      </c>
      <c r="BX26">
        <v>59.408700000000003</v>
      </c>
      <c r="BY26">
        <v>17.628799999999998</v>
      </c>
      <c r="BZ26">
        <v>30.331800000000001</v>
      </c>
      <c r="CA26">
        <v>-19.061499999999999</v>
      </c>
      <c r="CB26">
        <v>2.2370000000000001</v>
      </c>
      <c r="CC26">
        <v>38.970399999999998</v>
      </c>
      <c r="CG26">
        <v>70.0595</v>
      </c>
      <c r="CH26">
        <v>19.3215</v>
      </c>
      <c r="CI26">
        <v>14.0243</v>
      </c>
      <c r="CJ26">
        <v>-35.335799999999999</v>
      </c>
      <c r="CK26">
        <v>4.8475999999999999</v>
      </c>
      <c r="CL26">
        <v>4.9987000000000004</v>
      </c>
      <c r="CM26">
        <v>72.455399999999997</v>
      </c>
      <c r="CN26">
        <v>-16.044899999999998</v>
      </c>
      <c r="CO26">
        <v>38.608400000000003</v>
      </c>
      <c r="CP26">
        <v>3.6345000000000001</v>
      </c>
      <c r="CQ26">
        <v>-30.142499999999998</v>
      </c>
      <c r="CR26">
        <v>15.559699999999999</v>
      </c>
      <c r="CS26">
        <v>-4.3662000000000001</v>
      </c>
      <c r="CT26">
        <v>0.91059999999999997</v>
      </c>
      <c r="CU26">
        <v>13.818</v>
      </c>
      <c r="CV26">
        <v>-26.083400000000001</v>
      </c>
      <c r="CW26">
        <v>46.338799999999999</v>
      </c>
      <c r="CX26">
        <v>3.1107999999999998</v>
      </c>
      <c r="CY26">
        <v>4.5761000000000003</v>
      </c>
      <c r="CZ26">
        <v>-5.04</v>
      </c>
      <c r="DA26">
        <v>8.4405999999999999</v>
      </c>
      <c r="DC26">
        <v>25.515000000000001</v>
      </c>
      <c r="DD26">
        <v>34.299399999999999</v>
      </c>
      <c r="DE26">
        <v>1.4243999999999999</v>
      </c>
      <c r="DF26">
        <v>-5.7195999999999998</v>
      </c>
      <c r="DG26">
        <v>33.227200000000003</v>
      </c>
      <c r="DH26">
        <v>27.625</v>
      </c>
      <c r="DI26">
        <v>8.4625000000000004</v>
      </c>
      <c r="DJ26">
        <v>22.093</v>
      </c>
      <c r="DK26">
        <v>-9.9879999999999995</v>
      </c>
      <c r="DL26">
        <v>-23.114799999999999</v>
      </c>
      <c r="DO26">
        <v>34.002800000000001</v>
      </c>
      <c r="DP26">
        <v>-44.401000000000003</v>
      </c>
      <c r="DR26">
        <v>-12.287000000000001</v>
      </c>
      <c r="DS26">
        <v>-3.6217000000000001</v>
      </c>
      <c r="DT26">
        <v>16.0593</v>
      </c>
      <c r="DU26">
        <v>18.363299999999999</v>
      </c>
      <c r="DW26">
        <v>-29.303599999999999</v>
      </c>
      <c r="DX26">
        <v>23.768599999999999</v>
      </c>
      <c r="DZ26">
        <v>2.0152000000000001</v>
      </c>
      <c r="EA26">
        <v>10.140599999999999</v>
      </c>
      <c r="EB26">
        <v>6.9533000000000005</v>
      </c>
      <c r="ED26">
        <v>-5.4191000000000003</v>
      </c>
      <c r="EE26">
        <v>18.181799999999999</v>
      </c>
      <c r="EG26">
        <v>-20.914200000000001</v>
      </c>
      <c r="EH26">
        <v>23.888300000000001</v>
      </c>
      <c r="EI26">
        <v>-13.7136</v>
      </c>
      <c r="EJ26">
        <v>26.611699999999999</v>
      </c>
      <c r="EK26">
        <v>26.611699999999999</v>
      </c>
      <c r="EM26">
        <v>46.246299999999998</v>
      </c>
      <c r="EN26">
        <v>6.0259999999999998</v>
      </c>
      <c r="EO26">
        <v>-9.1224000000000007</v>
      </c>
      <c r="EP26">
        <v>8.2727000000000004</v>
      </c>
      <c r="EQ26">
        <v>-129.57769999999999</v>
      </c>
      <c r="ER26">
        <v>47.037399999999998</v>
      </c>
      <c r="ES26">
        <v>-4.875</v>
      </c>
      <c r="ET26">
        <v>4.1513</v>
      </c>
      <c r="EU26">
        <v>17.830100000000002</v>
      </c>
      <c r="EV26">
        <v>-61.1111</v>
      </c>
      <c r="EW26">
        <v>-4.6802999999999999</v>
      </c>
      <c r="EX26">
        <v>11.2821</v>
      </c>
      <c r="EY26">
        <v>13.9636</v>
      </c>
      <c r="EZ26">
        <v>37.304699999999997</v>
      </c>
      <c r="FA26">
        <v>26.042100000000001</v>
      </c>
      <c r="FB26">
        <v>-7.6089000000000002</v>
      </c>
      <c r="FC26">
        <v>-15.8293</v>
      </c>
      <c r="FD26">
        <v>14.0589</v>
      </c>
      <c r="FF26">
        <v>2.8925000000000001</v>
      </c>
      <c r="FG26">
        <v>-18.5489</v>
      </c>
      <c r="FH26">
        <v>3.3105000000000002</v>
      </c>
      <c r="FI26">
        <v>9.6046999999999993</v>
      </c>
      <c r="FJ26">
        <v>-30.671099999999999</v>
      </c>
      <c r="FK26">
        <v>63.796799999999998</v>
      </c>
      <c r="FL26">
        <v>-0.7258</v>
      </c>
      <c r="FM26">
        <v>28.241700000000002</v>
      </c>
      <c r="FN26">
        <v>6.4625000000000004</v>
      </c>
      <c r="FO26">
        <v>50.39</v>
      </c>
      <c r="FP26">
        <v>4.9681999999999995</v>
      </c>
      <c r="FQ26">
        <v>6.5209999999999999</v>
      </c>
      <c r="FS26">
        <v>2.2156000000000002</v>
      </c>
      <c r="FT26">
        <v>2.2156000000000002</v>
      </c>
      <c r="FU26">
        <v>-5.1269</v>
      </c>
      <c r="FV26">
        <v>-1.6865000000000001</v>
      </c>
      <c r="FW26">
        <v>-1.7241</v>
      </c>
      <c r="FX26">
        <v>5.1058000000000003</v>
      </c>
      <c r="FY26">
        <v>5.1058000000000003</v>
      </c>
      <c r="GA26">
        <v>31.7014</v>
      </c>
      <c r="GB26">
        <v>-15.5677</v>
      </c>
      <c r="GC26">
        <v>-20.0777</v>
      </c>
      <c r="GD26">
        <v>3.4350000000000001</v>
      </c>
      <c r="GE26">
        <v>15.483700000000001</v>
      </c>
      <c r="GF26">
        <v>-6.2171000000000003</v>
      </c>
      <c r="GG26">
        <v>14.11</v>
      </c>
      <c r="GH26">
        <v>48.687399999999997</v>
      </c>
      <c r="GJ26">
        <v>36.353700000000003</v>
      </c>
      <c r="GK26">
        <v>11.8681</v>
      </c>
      <c r="GL26">
        <v>41.9604</v>
      </c>
      <c r="GM26">
        <v>24.4008</v>
      </c>
      <c r="GN26">
        <v>-14.8634</v>
      </c>
      <c r="GO26">
        <v>-8.8031000000000006</v>
      </c>
      <c r="GR26">
        <v>-0.98309999999999997</v>
      </c>
      <c r="GS26">
        <v>19.452500000000001</v>
      </c>
      <c r="GT26">
        <v>17.476099999999999</v>
      </c>
      <c r="GV26">
        <v>-196.10550000000001</v>
      </c>
      <c r="GW26">
        <v>20.5991</v>
      </c>
      <c r="GX26">
        <v>17.014399999999998</v>
      </c>
      <c r="GY26">
        <v>0.96860000000000002</v>
      </c>
      <c r="HA26">
        <v>-0.53049999999999997</v>
      </c>
      <c r="HB26">
        <v>15.462400000000001</v>
      </c>
      <c r="HC26">
        <v>-2.859</v>
      </c>
      <c r="HD26">
        <v>11.862299999999999</v>
      </c>
      <c r="HF26">
        <v>-2.7667999999999999</v>
      </c>
      <c r="HG26">
        <v>19.3567</v>
      </c>
      <c r="HH26">
        <v>23.565000000000001</v>
      </c>
      <c r="HI26">
        <v>19.8566</v>
      </c>
      <c r="HJ26">
        <v>22.704000000000001</v>
      </c>
      <c r="HK26">
        <v>26.802099999999999</v>
      </c>
      <c r="HL26">
        <v>-9.2220999999999993</v>
      </c>
      <c r="HM26">
        <v>-10.5207</v>
      </c>
      <c r="HO26">
        <v>-1.4971999999999999</v>
      </c>
      <c r="HP26">
        <v>68.0505</v>
      </c>
      <c r="HQ26">
        <v>-188.46449999999999</v>
      </c>
      <c r="HR26">
        <v>-19.917000000000002</v>
      </c>
      <c r="HS26">
        <v>22.100300000000001</v>
      </c>
      <c r="HT26">
        <v>13.8163</v>
      </c>
      <c r="HU26">
        <v>9.0442</v>
      </c>
      <c r="HW26">
        <v>-4.1765999999999996</v>
      </c>
      <c r="HX26">
        <v>-43.339500000000001</v>
      </c>
      <c r="HY26">
        <v>28.231400000000001</v>
      </c>
      <c r="HZ26">
        <v>-13.8636</v>
      </c>
      <c r="IA26">
        <v>19.967300000000002</v>
      </c>
      <c r="IB26">
        <v>69.590599999999995</v>
      </c>
      <c r="IC26">
        <v>18.269400000000001</v>
      </c>
      <c r="ID26">
        <v>-17.186800000000002</v>
      </c>
      <c r="IE26">
        <v>-6.2676999999999996</v>
      </c>
      <c r="IF26">
        <v>13.243399999999999</v>
      </c>
      <c r="IG26">
        <v>1.7410000000000001</v>
      </c>
      <c r="IH26">
        <v>1.9452</v>
      </c>
      <c r="II26">
        <v>-2.8281999999999998</v>
      </c>
      <c r="IJ26">
        <v>7.7489999999999997</v>
      </c>
      <c r="IK26">
        <v>1.7719</v>
      </c>
      <c r="IN26">
        <v>22.117599999999999</v>
      </c>
      <c r="IO26">
        <v>-6.1726999999999999</v>
      </c>
      <c r="IP26">
        <v>-261.33580000000001</v>
      </c>
      <c r="IQ26">
        <v>20.3489</v>
      </c>
      <c r="IS26">
        <v>8.3619000000000003</v>
      </c>
      <c r="IT26">
        <v>25.424299999999999</v>
      </c>
      <c r="IU26">
        <v>12.9445</v>
      </c>
      <c r="IV26">
        <v>-41.029699999999998</v>
      </c>
      <c r="IW26">
        <v>6.7927999999999997</v>
      </c>
      <c r="IX26">
        <v>6.7689000000000004</v>
      </c>
      <c r="IY26">
        <v>0.20349999999999999</v>
      </c>
      <c r="IZ26">
        <v>-20.835999999999999</v>
      </c>
      <c r="JB26">
        <v>10.546200000000001</v>
      </c>
      <c r="JD26">
        <v>29.797799999999999</v>
      </c>
      <c r="JE26">
        <v>12.745900000000001</v>
      </c>
      <c r="JF26">
        <v>12.745900000000001</v>
      </c>
      <c r="JH26">
        <v>37.945700000000002</v>
      </c>
      <c r="JI26">
        <v>41.914499999999997</v>
      </c>
      <c r="JJ26">
        <v>30.879100000000001</v>
      </c>
      <c r="JK26">
        <v>-15.007300000000001</v>
      </c>
      <c r="JN26">
        <v>-18.5852</v>
      </c>
      <c r="JO26">
        <v>6.4440999999999997</v>
      </c>
      <c r="JP26">
        <v>4.8837999999999999</v>
      </c>
      <c r="JQ26">
        <v>-4.9206000000000003</v>
      </c>
      <c r="JR26">
        <v>19.4998</v>
      </c>
      <c r="JT26">
        <v>0.65280000000000005</v>
      </c>
      <c r="JV26">
        <v>17.332999999999998</v>
      </c>
      <c r="JX26">
        <v>14.723800000000001</v>
      </c>
      <c r="JY26">
        <v>28.159800000000001</v>
      </c>
      <c r="KA26">
        <v>-124.3798</v>
      </c>
      <c r="KC26">
        <v>-19.8277</v>
      </c>
      <c r="KD26">
        <v>6.7309000000000001</v>
      </c>
      <c r="KE26">
        <v>-21.6066</v>
      </c>
      <c r="KF26">
        <v>13.2363</v>
      </c>
      <c r="KG26">
        <v>15.3873</v>
      </c>
      <c r="KI26">
        <v>15.3306</v>
      </c>
      <c r="KJ26">
        <v>-6.0335000000000001</v>
      </c>
      <c r="KK26">
        <v>23.922599999999999</v>
      </c>
      <c r="KL26">
        <v>56.204700000000003</v>
      </c>
      <c r="KM26">
        <v>25.023399999999999</v>
      </c>
      <c r="KN26">
        <v>8.5846999999999998</v>
      </c>
      <c r="KO26">
        <v>14.327</v>
      </c>
      <c r="KP26">
        <v>15.3285</v>
      </c>
      <c r="KQ26">
        <v>9.3792000000000009</v>
      </c>
      <c r="KR26">
        <v>18.273900000000001</v>
      </c>
      <c r="KT26">
        <v>-27.507899999999999</v>
      </c>
      <c r="KU26">
        <v>19.847799999999999</v>
      </c>
      <c r="KV26">
        <v>17.048100000000002</v>
      </c>
      <c r="KX26">
        <v>13.1989</v>
      </c>
      <c r="KZ26">
        <v>9.8520000000000003</v>
      </c>
      <c r="LA26">
        <v>-28.220400000000001</v>
      </c>
      <c r="LC26">
        <v>-49.718600000000002</v>
      </c>
      <c r="LD26">
        <v>2.9359000000000002</v>
      </c>
      <c r="LE26">
        <v>-149.37389999999999</v>
      </c>
      <c r="LF26">
        <v>-156.11510000000001</v>
      </c>
      <c r="LG26">
        <v>-1.4815</v>
      </c>
      <c r="LH26">
        <v>37.465899999999998</v>
      </c>
      <c r="LJ26">
        <v>31.836600000000001</v>
      </c>
      <c r="LK26">
        <v>-14.387700000000001</v>
      </c>
      <c r="LL26">
        <v>5.4135999999999997</v>
      </c>
      <c r="LM26">
        <v>11.3165</v>
      </c>
      <c r="LO26">
        <v>-22.556100000000001</v>
      </c>
      <c r="LQ26">
        <v>2.2831999999999999</v>
      </c>
      <c r="LR26">
        <v>-6.5673000000000004</v>
      </c>
      <c r="LS26">
        <v>14.984</v>
      </c>
      <c r="LT26">
        <v>69.860200000000006</v>
      </c>
      <c r="LU26">
        <v>9.9711999999999996</v>
      </c>
      <c r="LW26">
        <v>4.4181999999999997</v>
      </c>
      <c r="LX26">
        <v>4.6908000000000003</v>
      </c>
      <c r="LY26">
        <v>28.273599999999998</v>
      </c>
      <c r="LZ26">
        <v>-2.3696000000000002</v>
      </c>
      <c r="MA26">
        <v>-10.366300000000001</v>
      </c>
      <c r="MB26">
        <v>-1.3098000000000001</v>
      </c>
      <c r="MD26">
        <v>-4.3440000000000003</v>
      </c>
      <c r="MF26">
        <v>2.9807000000000001</v>
      </c>
      <c r="MG26">
        <v>8.5129000000000001</v>
      </c>
      <c r="MI26">
        <v>-6.4409000000000001</v>
      </c>
      <c r="MK26">
        <v>6.6829999999999998</v>
      </c>
      <c r="ML26">
        <v>-2.4984999999999999</v>
      </c>
      <c r="MM26">
        <v>14.1219</v>
      </c>
      <c r="MN26">
        <v>-111.7281</v>
      </c>
      <c r="MP26">
        <v>4.7465000000000002</v>
      </c>
      <c r="MQ26">
        <v>-0.4551</v>
      </c>
      <c r="MR26">
        <v>15.246499999999999</v>
      </c>
      <c r="MS26">
        <v>40.823399999999999</v>
      </c>
      <c r="MT26">
        <v>51.6922</v>
      </c>
      <c r="MU26">
        <v>2.4205999999999999</v>
      </c>
      <c r="MV26">
        <v>2.1549</v>
      </c>
      <c r="MX26">
        <v>23.935099999999998</v>
      </c>
      <c r="MY26">
        <v>-17.537700000000001</v>
      </c>
      <c r="MZ26">
        <v>-24.709299999999999</v>
      </c>
      <c r="NA26">
        <v>-7.4394</v>
      </c>
      <c r="NB26">
        <v>16.479099999999999</v>
      </c>
      <c r="NC26">
        <v>15.640700000000001</v>
      </c>
      <c r="ND26">
        <v>-14.803900000000001</v>
      </c>
      <c r="NE26">
        <v>13.7858</v>
      </c>
      <c r="NF26">
        <v>-18.802399999999999</v>
      </c>
      <c r="NG26">
        <v>3.0838000000000001</v>
      </c>
      <c r="NH26">
        <v>12.1432</v>
      </c>
      <c r="NI26">
        <v>-4.1618000000000004</v>
      </c>
      <c r="NJ26">
        <v>-14.0573</v>
      </c>
    </row>
    <row r="27" spans="1:375" x14ac:dyDescent="0.25">
      <c r="A27" s="2"/>
      <c r="C27">
        <v>27.285699999999999</v>
      </c>
      <c r="D27">
        <v>14.205299999999999</v>
      </c>
      <c r="E27">
        <v>16.210699999999999</v>
      </c>
      <c r="F27">
        <v>22.638100000000001</v>
      </c>
      <c r="G27">
        <v>-23.434100000000001</v>
      </c>
      <c r="H27">
        <v>44.485199999999999</v>
      </c>
      <c r="I27">
        <v>23.7408</v>
      </c>
      <c r="J27">
        <v>-89.950299999999999</v>
      </c>
      <c r="K27">
        <v>7.9745999999999997</v>
      </c>
      <c r="L27">
        <v>14.7845</v>
      </c>
      <c r="M27">
        <v>30.671700000000001</v>
      </c>
      <c r="O27">
        <v>10.3293</v>
      </c>
      <c r="P27">
        <v>14.451499999999999</v>
      </c>
      <c r="Q27">
        <v>5.1308999999999996</v>
      </c>
      <c r="R27">
        <v>-6.7081999999999997</v>
      </c>
      <c r="S27">
        <v>7.9055</v>
      </c>
      <c r="T27">
        <v>41.118000000000002</v>
      </c>
      <c r="U27">
        <v>-6.1824000000000003</v>
      </c>
      <c r="V27">
        <v>30.294599999999999</v>
      </c>
      <c r="W27">
        <v>-19.389199999999999</v>
      </c>
      <c r="X27">
        <v>-18.304500000000001</v>
      </c>
      <c r="Z27">
        <v>33.3904</v>
      </c>
      <c r="AA27">
        <v>13.395300000000001</v>
      </c>
      <c r="AB27">
        <v>-1372.2927</v>
      </c>
      <c r="AC27">
        <v>-4.8798000000000004</v>
      </c>
      <c r="AD27">
        <v>-20.5623</v>
      </c>
      <c r="AE27">
        <v>1.5302</v>
      </c>
      <c r="AF27">
        <v>-55.190199999999997</v>
      </c>
      <c r="AG27">
        <v>6.0255000000000001</v>
      </c>
      <c r="AI27">
        <v>-75.186999999999998</v>
      </c>
      <c r="AJ27">
        <v>-33.626600000000003</v>
      </c>
      <c r="AK27">
        <v>13.6995</v>
      </c>
      <c r="AL27">
        <v>11.1151</v>
      </c>
      <c r="AM27">
        <v>0.91010000000000002</v>
      </c>
      <c r="AN27">
        <v>64.299899999999994</v>
      </c>
      <c r="AO27">
        <v>-35.671900000000001</v>
      </c>
      <c r="AP27">
        <v>24.7987</v>
      </c>
      <c r="AQ27">
        <v>9.8591999999999995</v>
      </c>
      <c r="AT27">
        <v>4.9832999999999998</v>
      </c>
      <c r="AU27">
        <v>12.676</v>
      </c>
      <c r="AV27">
        <v>-0.57420000000000004</v>
      </c>
      <c r="AW27">
        <v>28.0655</v>
      </c>
      <c r="AX27">
        <v>12.451700000000001</v>
      </c>
      <c r="AZ27">
        <v>9.1692</v>
      </c>
      <c r="BB27">
        <v>39.702100000000002</v>
      </c>
      <c r="BC27">
        <v>-46.244199999999999</v>
      </c>
      <c r="BD27">
        <v>-25.273</v>
      </c>
      <c r="BE27">
        <v>-7.4634</v>
      </c>
      <c r="BF27">
        <v>60.7729</v>
      </c>
      <c r="BG27">
        <v>-7.8613999999999997</v>
      </c>
      <c r="BH27">
        <v>-3.5568999999999997</v>
      </c>
      <c r="BI27">
        <v>48.426900000000003</v>
      </c>
      <c r="BJ27">
        <v>0.89600000000000002</v>
      </c>
      <c r="BK27">
        <v>-19.8828</v>
      </c>
      <c r="BL27">
        <v>13.6844</v>
      </c>
      <c r="BM27">
        <v>-0.69940000000000002</v>
      </c>
      <c r="BN27">
        <v>16.955300000000001</v>
      </c>
      <c r="BO27">
        <v>32.7209</v>
      </c>
      <c r="BP27">
        <v>17.470199999999998</v>
      </c>
      <c r="BQ27">
        <v>10.204599999999999</v>
      </c>
      <c r="BR27">
        <v>22.552199999999999</v>
      </c>
      <c r="BS27">
        <v>-52.783799999999999</v>
      </c>
      <c r="BU27">
        <v>12.8208</v>
      </c>
      <c r="BV27">
        <v>9.5248000000000008</v>
      </c>
      <c r="BW27">
        <v>-1.6364000000000001</v>
      </c>
      <c r="BX27">
        <v>0.74660000000000004</v>
      </c>
      <c r="BY27">
        <v>12.7879</v>
      </c>
      <c r="BZ27">
        <v>6.4340000000000002</v>
      </c>
      <c r="CA27">
        <v>20.264900000000001</v>
      </c>
      <c r="CB27">
        <v>3.9378000000000002</v>
      </c>
      <c r="CC27">
        <v>29.068000000000001</v>
      </c>
      <c r="CG27">
        <v>16.409400000000002</v>
      </c>
      <c r="CH27">
        <v>30.916399999999999</v>
      </c>
      <c r="CI27">
        <v>4.2541000000000002</v>
      </c>
      <c r="CJ27">
        <v>-24.151399999999999</v>
      </c>
      <c r="CK27">
        <v>13.6889</v>
      </c>
      <c r="CL27">
        <v>-6.6584000000000003</v>
      </c>
      <c r="CM27">
        <v>-24.956299999999999</v>
      </c>
      <c r="CN27">
        <v>-100.80329999999999</v>
      </c>
      <c r="CO27">
        <v>21.831800000000001</v>
      </c>
      <c r="CP27">
        <v>4.3187999999999995</v>
      </c>
      <c r="CQ27">
        <v>-15.694900000000001</v>
      </c>
      <c r="CR27">
        <v>10.9091</v>
      </c>
      <c r="CS27">
        <v>28.470300000000002</v>
      </c>
      <c r="CT27">
        <v>-6.8398000000000003</v>
      </c>
      <c r="CU27">
        <v>-70.501000000000005</v>
      </c>
      <c r="CV27">
        <v>-31.9541</v>
      </c>
      <c r="CW27">
        <v>7.2093999999999996</v>
      </c>
      <c r="CX27">
        <v>9.7393999999999998</v>
      </c>
      <c r="CY27">
        <v>-1.6005</v>
      </c>
      <c r="CZ27">
        <v>0.42830000000000001</v>
      </c>
      <c r="DA27">
        <v>11.077400000000001</v>
      </c>
      <c r="DC27">
        <v>25.0989</v>
      </c>
      <c r="DD27">
        <v>36.737299999999998</v>
      </c>
      <c r="DE27">
        <v>-18.0459</v>
      </c>
      <c r="DF27">
        <v>-12.518000000000001</v>
      </c>
      <c r="DG27">
        <v>12.7119</v>
      </c>
      <c r="DH27">
        <v>14.7148</v>
      </c>
      <c r="DI27">
        <v>15.3931</v>
      </c>
      <c r="DJ27">
        <v>11.185</v>
      </c>
      <c r="DK27">
        <v>0.69640000000000002</v>
      </c>
      <c r="DL27">
        <v>-40.2194</v>
      </c>
      <c r="DO27">
        <v>-0.54110000000000003</v>
      </c>
      <c r="DP27">
        <v>-10.668699999999999</v>
      </c>
      <c r="DR27">
        <v>6.7285000000000004</v>
      </c>
      <c r="DS27">
        <v>22.851600000000001</v>
      </c>
      <c r="DT27">
        <v>2.2444000000000002</v>
      </c>
      <c r="DU27">
        <v>-8.1737000000000002</v>
      </c>
      <c r="DW27">
        <v>-4.0994999999999999</v>
      </c>
      <c r="DX27">
        <v>32.632899999999999</v>
      </c>
      <c r="DZ27">
        <v>-6.5129000000000001</v>
      </c>
      <c r="EA27">
        <v>-1.5338000000000001</v>
      </c>
      <c r="EB27">
        <v>-13.8728</v>
      </c>
      <c r="ED27">
        <v>17.2014</v>
      </c>
      <c r="EE27">
        <v>11.1538</v>
      </c>
      <c r="EG27">
        <v>-35.949800000000003</v>
      </c>
      <c r="EI27">
        <v>-12.759</v>
      </c>
      <c r="EJ27">
        <v>36.063899999999997</v>
      </c>
      <c r="EK27">
        <v>36.063899999999997</v>
      </c>
      <c r="EM27">
        <v>33.549500000000002</v>
      </c>
      <c r="EN27">
        <v>-7.7990000000000004</v>
      </c>
      <c r="EO27">
        <v>40.214300000000001</v>
      </c>
      <c r="EP27">
        <v>12.3079</v>
      </c>
      <c r="EQ27">
        <v>42.353099999999998</v>
      </c>
      <c r="ES27">
        <v>2.9769999999999999</v>
      </c>
      <c r="ET27">
        <v>-49.716200000000001</v>
      </c>
      <c r="EU27">
        <v>13.988300000000001</v>
      </c>
      <c r="EV27">
        <v>-425.01929999999999</v>
      </c>
      <c r="EW27">
        <v>-1.6266</v>
      </c>
      <c r="EX27">
        <v>37.141100000000002</v>
      </c>
      <c r="EY27">
        <v>1.4266000000000001</v>
      </c>
      <c r="EZ27">
        <v>-12.327400000000001</v>
      </c>
      <c r="FA27">
        <v>24.215800000000002</v>
      </c>
      <c r="FB27">
        <v>-2.1903999999999999</v>
      </c>
      <c r="FC27">
        <v>10.1021</v>
      </c>
      <c r="FD27">
        <v>8.0974000000000004</v>
      </c>
      <c r="FF27">
        <v>-15.1296</v>
      </c>
      <c r="FG27">
        <v>24.741499999999998</v>
      </c>
      <c r="FH27">
        <v>-7.3700999999999999</v>
      </c>
      <c r="FI27">
        <v>37.394599999999997</v>
      </c>
      <c r="FJ27">
        <v>-19.683700000000002</v>
      </c>
      <c r="FK27">
        <v>12.031000000000001</v>
      </c>
      <c r="FL27">
        <v>-3.3883999999999999</v>
      </c>
      <c r="FM27">
        <v>3.5106999999999999</v>
      </c>
      <c r="FN27">
        <v>-6.9287000000000001</v>
      </c>
      <c r="FO27">
        <v>38.729500000000002</v>
      </c>
      <c r="FP27">
        <v>3.5467</v>
      </c>
      <c r="FQ27">
        <v>-1.7524</v>
      </c>
      <c r="FS27">
        <v>0.5907</v>
      </c>
      <c r="FT27">
        <v>0.5907</v>
      </c>
      <c r="FU27">
        <v>-49.241999999999997</v>
      </c>
      <c r="FV27">
        <v>-0.1192</v>
      </c>
      <c r="FW27">
        <v>9.5353999999999992</v>
      </c>
      <c r="FX27">
        <v>-5.8045</v>
      </c>
      <c r="FY27">
        <v>-5.8045</v>
      </c>
      <c r="GA27">
        <v>20.041799999999999</v>
      </c>
      <c r="GB27">
        <v>-30.157800000000002</v>
      </c>
      <c r="GC27">
        <v>-18.138500000000001</v>
      </c>
      <c r="GD27">
        <v>9.0648</v>
      </c>
      <c r="GE27">
        <v>0.43430000000000002</v>
      </c>
      <c r="GF27">
        <v>-30.1402</v>
      </c>
      <c r="GG27">
        <v>4.1352000000000002</v>
      </c>
      <c r="GH27">
        <v>86.956100000000006</v>
      </c>
      <c r="GJ27">
        <v>-42.038899999999998</v>
      </c>
      <c r="GK27">
        <v>1.4791000000000001</v>
      </c>
      <c r="GL27">
        <v>15.325900000000001</v>
      </c>
      <c r="GN27">
        <v>17.0169</v>
      </c>
      <c r="GO27">
        <v>-10.457599999999999</v>
      </c>
      <c r="GR27">
        <v>20.0061</v>
      </c>
      <c r="GS27">
        <v>23.037400000000002</v>
      </c>
      <c r="GT27">
        <v>2.7202000000000002</v>
      </c>
      <c r="GV27">
        <v>-114.8488</v>
      </c>
      <c r="GW27">
        <v>10.440099999999999</v>
      </c>
      <c r="GX27">
        <v>4.2968999999999999</v>
      </c>
      <c r="GY27">
        <v>21.5304</v>
      </c>
      <c r="HB27">
        <v>36.3947</v>
      </c>
      <c r="HC27">
        <v>4.5545</v>
      </c>
      <c r="HD27">
        <v>19.998699999999999</v>
      </c>
      <c r="HF27">
        <v>76.639600000000002</v>
      </c>
      <c r="HG27">
        <v>-13.906700000000001</v>
      </c>
      <c r="HH27">
        <v>6.3480999999999996</v>
      </c>
      <c r="HI27">
        <v>13.482200000000001</v>
      </c>
      <c r="HJ27">
        <v>39.654200000000003</v>
      </c>
      <c r="HK27">
        <v>28.922699999999999</v>
      </c>
      <c r="HL27">
        <v>1.2688999999999999</v>
      </c>
      <c r="HM27">
        <v>-36.368499999999997</v>
      </c>
      <c r="HO27">
        <v>55.080800000000004</v>
      </c>
      <c r="HP27">
        <v>21.144400000000001</v>
      </c>
      <c r="HQ27">
        <v>-83.838400000000007</v>
      </c>
      <c r="HR27">
        <v>-3.0202</v>
      </c>
      <c r="HS27">
        <v>6.6421999999999999</v>
      </c>
      <c r="HT27">
        <v>5.5430999999999999</v>
      </c>
      <c r="HU27">
        <v>0.16339999999999999</v>
      </c>
      <c r="HW27">
        <v>29.331700000000001</v>
      </c>
      <c r="HX27">
        <v>140.1696</v>
      </c>
      <c r="HY27">
        <v>15.2422</v>
      </c>
      <c r="HZ27">
        <v>36.568899999999999</v>
      </c>
      <c r="IA27">
        <v>33.2761</v>
      </c>
      <c r="IB27">
        <v>37.682400000000001</v>
      </c>
      <c r="IC27">
        <v>-13.0565</v>
      </c>
      <c r="ID27">
        <v>9.3671000000000006</v>
      </c>
      <c r="IE27">
        <v>-17.274999999999999</v>
      </c>
      <c r="IF27">
        <v>-24.534600000000001</v>
      </c>
      <c r="IG27">
        <v>-26.662600000000001</v>
      </c>
      <c r="IH27">
        <v>9.7187999999999999</v>
      </c>
      <c r="II27">
        <v>-11.4892</v>
      </c>
      <c r="IJ27">
        <v>9.3789999999999996</v>
      </c>
      <c r="IK27">
        <v>-32.026899999999998</v>
      </c>
      <c r="IN27">
        <v>52.924799999999998</v>
      </c>
      <c r="IO27">
        <v>31.214200000000002</v>
      </c>
      <c r="IP27">
        <v>-31.757000000000001</v>
      </c>
      <c r="IQ27">
        <v>6.9130000000000003</v>
      </c>
      <c r="IS27">
        <v>21.563099999999999</v>
      </c>
      <c r="IT27">
        <v>-13.6015</v>
      </c>
      <c r="IU27">
        <v>-5.4519000000000002</v>
      </c>
      <c r="IV27">
        <v>5.7887000000000004</v>
      </c>
      <c r="IW27">
        <v>5.6695000000000002</v>
      </c>
      <c r="IX27">
        <v>14.8378</v>
      </c>
      <c r="IY27">
        <v>5.2102000000000004</v>
      </c>
      <c r="IZ27">
        <v>-181.5804</v>
      </c>
      <c r="JB27">
        <v>1.9319999999999999</v>
      </c>
      <c r="JD27">
        <v>2.6008</v>
      </c>
      <c r="JE27">
        <v>-6.5472999999999999</v>
      </c>
      <c r="JF27">
        <v>-6.5472999999999999</v>
      </c>
      <c r="JH27">
        <v>24.948799999999999</v>
      </c>
      <c r="JI27">
        <v>129.79740000000001</v>
      </c>
      <c r="JJ27">
        <v>17.155100000000001</v>
      </c>
      <c r="JK27">
        <v>-12.308</v>
      </c>
      <c r="JN27">
        <v>10.9909</v>
      </c>
      <c r="JO27">
        <v>25.7362</v>
      </c>
      <c r="JP27">
        <v>11.569100000000001</v>
      </c>
      <c r="JQ27">
        <v>-18.945599999999999</v>
      </c>
      <c r="JR27">
        <v>4.9649000000000001</v>
      </c>
      <c r="JT27">
        <v>-8.5132999999999992</v>
      </c>
      <c r="JV27">
        <v>6.9734999999999996</v>
      </c>
      <c r="JX27">
        <v>19.6585</v>
      </c>
      <c r="JY27">
        <v>5.3845000000000001</v>
      </c>
      <c r="KA27">
        <v>-114.42359999999999</v>
      </c>
      <c r="KC27">
        <v>-0.66600000000000004</v>
      </c>
      <c r="KD27">
        <v>-2.7433999999999998</v>
      </c>
      <c r="KE27">
        <v>20.001300000000001</v>
      </c>
      <c r="KF27">
        <v>9.9118999999999993</v>
      </c>
      <c r="KG27">
        <v>5.1630000000000003</v>
      </c>
      <c r="KI27">
        <v>-31.047999999999998</v>
      </c>
      <c r="KJ27">
        <v>-87.155500000000004</v>
      </c>
      <c r="KK27">
        <v>23.386199999999999</v>
      </c>
      <c r="KL27">
        <v>16.854099999999999</v>
      </c>
      <c r="KM27">
        <v>9.1189</v>
      </c>
      <c r="KN27">
        <v>-11.466799999999999</v>
      </c>
      <c r="KO27">
        <v>9.1110000000000007</v>
      </c>
      <c r="KP27">
        <v>41.569400000000002</v>
      </c>
      <c r="KQ27">
        <v>30.802299999999999</v>
      </c>
      <c r="KR27">
        <v>28.569800000000001</v>
      </c>
      <c r="KT27">
        <v>-3.0432000000000001</v>
      </c>
      <c r="KU27">
        <v>-18.4635</v>
      </c>
      <c r="KV27">
        <v>-1.1208</v>
      </c>
      <c r="KZ27">
        <v>21.100999999999999</v>
      </c>
      <c r="LA27">
        <v>119.0716</v>
      </c>
      <c r="LC27">
        <v>-17.257400000000001</v>
      </c>
      <c r="LD27">
        <v>-2.9619</v>
      </c>
      <c r="LE27">
        <v>-245.93109999999999</v>
      </c>
      <c r="LF27">
        <v>-637.10979999999995</v>
      </c>
      <c r="LG27">
        <v>7.7102000000000004</v>
      </c>
      <c r="LH27">
        <v>20.6737</v>
      </c>
      <c r="LJ27">
        <v>25.788</v>
      </c>
      <c r="LK27">
        <v>18.503</v>
      </c>
      <c r="LL27">
        <v>-24.113299999999999</v>
      </c>
      <c r="LM27">
        <v>33.5017</v>
      </c>
      <c r="LO27">
        <v>-39.508899999999997</v>
      </c>
      <c r="LQ27">
        <v>3.0322</v>
      </c>
      <c r="LR27">
        <v>-4.2617000000000003</v>
      </c>
      <c r="LS27">
        <v>6.4442000000000004</v>
      </c>
      <c r="LT27">
        <v>78.561999999999998</v>
      </c>
      <c r="LU27">
        <v>41.790399999999998</v>
      </c>
      <c r="LW27">
        <v>13.5267</v>
      </c>
      <c r="LX27">
        <v>10.4504</v>
      </c>
      <c r="LY27">
        <v>21.065300000000001</v>
      </c>
      <c r="LZ27">
        <v>-5.2047999999999996</v>
      </c>
      <c r="MA27">
        <v>7.4397000000000002</v>
      </c>
      <c r="MB27">
        <v>5.1566999999999998</v>
      </c>
      <c r="MD27">
        <v>9.8469999999999995</v>
      </c>
      <c r="MF27">
        <v>12.978899999999999</v>
      </c>
      <c r="MG27">
        <v>10.408300000000001</v>
      </c>
      <c r="MI27">
        <v>1.1016999999999999</v>
      </c>
      <c r="MK27">
        <v>10.386699999999999</v>
      </c>
      <c r="ML27">
        <v>-8.5000000000000006E-2</v>
      </c>
      <c r="MM27">
        <v>21.4786</v>
      </c>
      <c r="MN27">
        <v>-26.819500000000001</v>
      </c>
      <c r="MP27">
        <v>26.6874</v>
      </c>
      <c r="MQ27">
        <v>17.503399999999999</v>
      </c>
      <c r="MR27">
        <v>15.910399999999999</v>
      </c>
      <c r="MS27">
        <v>6.8796999999999997</v>
      </c>
      <c r="MU27">
        <v>-18.027799999999999</v>
      </c>
      <c r="MV27">
        <v>16.668600000000001</v>
      </c>
      <c r="MX27">
        <v>18.865200000000002</v>
      </c>
      <c r="MY27">
        <v>9.5061</v>
      </c>
      <c r="MZ27">
        <v>-58.196100000000001</v>
      </c>
      <c r="NA27">
        <v>3.6863999999999999</v>
      </c>
      <c r="NB27">
        <v>19.213899999999999</v>
      </c>
      <c r="NC27">
        <v>8.7766999999999999</v>
      </c>
      <c r="ND27">
        <v>-1.1179000000000001</v>
      </c>
      <c r="NE27">
        <v>25.615500000000001</v>
      </c>
      <c r="NF27">
        <v>-49.742100000000001</v>
      </c>
      <c r="NG27">
        <v>1.7073</v>
      </c>
      <c r="NH27">
        <v>7.1466000000000003</v>
      </c>
      <c r="NI27">
        <v>19.530200000000001</v>
      </c>
      <c r="NJ27">
        <v>1.5065</v>
      </c>
    </row>
    <row r="28" spans="1:375" x14ac:dyDescent="0.25">
      <c r="A28" s="2"/>
      <c r="C28">
        <v>0.89259999999999995</v>
      </c>
      <c r="E28">
        <v>22.053999999999998</v>
      </c>
      <c r="F28">
        <v>24.186499999999999</v>
      </c>
      <c r="G28">
        <v>22.472999999999999</v>
      </c>
      <c r="H28">
        <v>34.3613</v>
      </c>
      <c r="I28">
        <v>12.792300000000001</v>
      </c>
      <c r="J28">
        <v>82.475300000000004</v>
      </c>
      <c r="K28">
        <v>19.6417</v>
      </c>
      <c r="L28">
        <v>27.7517</v>
      </c>
      <c r="M28">
        <v>27.148299999999999</v>
      </c>
      <c r="O28">
        <v>18.636600000000001</v>
      </c>
      <c r="P28">
        <v>6.4543999999999997</v>
      </c>
      <c r="Q28">
        <v>1.9391</v>
      </c>
      <c r="R28">
        <v>-12.916600000000001</v>
      </c>
      <c r="S28">
        <v>14.360799999999999</v>
      </c>
      <c r="T28">
        <v>32.004899999999999</v>
      </c>
      <c r="U28">
        <v>-25.945799999999998</v>
      </c>
      <c r="V28">
        <v>33.784700000000001</v>
      </c>
      <c r="W28">
        <v>2.3449</v>
      </c>
      <c r="X28">
        <v>12.454499999999999</v>
      </c>
      <c r="Z28">
        <v>13.7607</v>
      </c>
      <c r="AA28">
        <v>8.5898000000000003</v>
      </c>
      <c r="AB28">
        <v>-2458.0547999999999</v>
      </c>
      <c r="AC28">
        <v>11.373100000000001</v>
      </c>
      <c r="AD28">
        <v>4.3136999999999999</v>
      </c>
      <c r="AE28">
        <v>11.450900000000001</v>
      </c>
      <c r="AF28">
        <v>-59.765900000000002</v>
      </c>
      <c r="AG28">
        <v>14.922499999999999</v>
      </c>
      <c r="AI28">
        <v>-132.72190000000001</v>
      </c>
      <c r="AJ28">
        <v>-20.8338</v>
      </c>
      <c r="AK28">
        <v>14.495100000000001</v>
      </c>
      <c r="AL28">
        <v>16.1861</v>
      </c>
      <c r="AM28">
        <v>11.56</v>
      </c>
      <c r="AN28">
        <v>22.378699999999998</v>
      </c>
      <c r="AO28">
        <v>-24.303599999999999</v>
      </c>
      <c r="AP28">
        <v>-26.496099999999998</v>
      </c>
      <c r="AQ28">
        <v>8.6095000000000006</v>
      </c>
      <c r="AT28">
        <v>9.8834</v>
      </c>
      <c r="AU28">
        <v>29.848400000000002</v>
      </c>
      <c r="AV28">
        <v>2.1282999999999999</v>
      </c>
      <c r="AW28">
        <v>-3.5543</v>
      </c>
      <c r="AX28">
        <v>-4.2042000000000002</v>
      </c>
      <c r="AZ28">
        <v>11.4816</v>
      </c>
      <c r="BB28">
        <v>35.064799999999998</v>
      </c>
      <c r="BC28">
        <v>37.633400000000002</v>
      </c>
      <c r="BD28">
        <v>0.76819999999999999</v>
      </c>
      <c r="BE28">
        <v>8.8541000000000007</v>
      </c>
      <c r="BF28">
        <v>26.1996</v>
      </c>
      <c r="BG28">
        <v>27.139600000000002</v>
      </c>
      <c r="BH28">
        <v>7.2051999999999996</v>
      </c>
      <c r="BI28">
        <v>9.4758999999999993</v>
      </c>
      <c r="BJ28">
        <v>-9.4893000000000001</v>
      </c>
      <c r="BK28">
        <v>10.499499999999999</v>
      </c>
      <c r="BL28">
        <v>6.5412999999999997</v>
      </c>
      <c r="BM28">
        <v>19.4983</v>
      </c>
      <c r="BN28">
        <v>11.6052</v>
      </c>
      <c r="BO28">
        <v>22.814799999999998</v>
      </c>
      <c r="BP28">
        <v>22.415500000000002</v>
      </c>
      <c r="BQ28">
        <v>15.226900000000001</v>
      </c>
      <c r="BR28">
        <v>10.704800000000001</v>
      </c>
      <c r="BS28">
        <v>-59.351300000000002</v>
      </c>
      <c r="BU28">
        <v>20.549099999999999</v>
      </c>
      <c r="BV28">
        <v>8.5816999999999997</v>
      </c>
      <c r="BW28">
        <v>5.1590999999999996</v>
      </c>
      <c r="BX28">
        <v>5.9634</v>
      </c>
      <c r="BY28">
        <v>-0.97909999999999997</v>
      </c>
      <c r="BZ28">
        <v>33.652500000000003</v>
      </c>
      <c r="CA28">
        <v>-15.7677</v>
      </c>
      <c r="CB28">
        <v>-5.2363999999999997</v>
      </c>
      <c r="CC28">
        <v>-1.3305</v>
      </c>
      <c r="CG28">
        <v>13.488899999999999</v>
      </c>
      <c r="CH28">
        <v>15.731299999999999</v>
      </c>
      <c r="CI28">
        <v>7.0997000000000003</v>
      </c>
      <c r="CJ28">
        <v>26.1007</v>
      </c>
      <c r="CK28">
        <v>15.1492</v>
      </c>
      <c r="CL28">
        <v>-3.5246</v>
      </c>
      <c r="CM28">
        <v>1.4480999999999999</v>
      </c>
      <c r="CN28">
        <v>154.58619999999999</v>
      </c>
      <c r="CO28">
        <v>2.9649999999999999</v>
      </c>
      <c r="CP28">
        <v>-4.6599000000000004</v>
      </c>
      <c r="CQ28">
        <v>-4.6948999999999996</v>
      </c>
      <c r="CR28">
        <v>-1.0897000000000001</v>
      </c>
      <c r="CS28">
        <v>29.9314</v>
      </c>
      <c r="CT28">
        <v>14.251099999999999</v>
      </c>
      <c r="CU28">
        <v>127.9051</v>
      </c>
      <c r="CV28">
        <v>-9.9332999999999991</v>
      </c>
      <c r="CW28">
        <v>32.122199999999999</v>
      </c>
      <c r="CX28">
        <v>-1.9762</v>
      </c>
      <c r="CY28">
        <v>-0.40110000000000001</v>
      </c>
      <c r="CZ28">
        <v>-4.7141999999999999</v>
      </c>
      <c r="DA28">
        <v>7.1707999999999998</v>
      </c>
      <c r="DC28">
        <v>28.0928</v>
      </c>
      <c r="DD28">
        <v>42.309600000000003</v>
      </c>
      <c r="DE28">
        <v>-12.4305</v>
      </c>
      <c r="DG28">
        <v>18.039100000000001</v>
      </c>
      <c r="DH28">
        <v>-18.6632</v>
      </c>
      <c r="DI28">
        <v>-8.7037999999999993</v>
      </c>
      <c r="DJ28">
        <v>-17.4497</v>
      </c>
      <c r="DK28">
        <v>-1.9576</v>
      </c>
      <c r="DL28">
        <v>-13.6769</v>
      </c>
      <c r="DO28">
        <v>15.6678</v>
      </c>
      <c r="DP28">
        <v>-15.433</v>
      </c>
      <c r="DR28">
        <v>9.7827999999999999</v>
      </c>
      <c r="DS28">
        <v>-2.3249</v>
      </c>
      <c r="DT28">
        <v>2.1030000000000002</v>
      </c>
      <c r="DU28">
        <v>11.975099999999999</v>
      </c>
      <c r="DW28">
        <v>20.176300000000001</v>
      </c>
      <c r="DX28">
        <v>31.660699999999999</v>
      </c>
      <c r="DZ28">
        <v>1.0273000000000001</v>
      </c>
      <c r="EA28">
        <v>18.433700000000002</v>
      </c>
      <c r="EB28">
        <v>-7.9771999999999998</v>
      </c>
      <c r="ED28">
        <v>11.9354</v>
      </c>
      <c r="EE28">
        <v>-13.1021</v>
      </c>
      <c r="EG28">
        <v>-21.398099999999999</v>
      </c>
      <c r="EI28">
        <v>-15.2758</v>
      </c>
      <c r="EJ28">
        <v>30.774999999999999</v>
      </c>
      <c r="EK28">
        <v>30.774999999999999</v>
      </c>
      <c r="EM28">
        <v>3.51</v>
      </c>
      <c r="EN28">
        <v>-17.496200000000002</v>
      </c>
      <c r="EO28">
        <v>7.9799999999999996E-2</v>
      </c>
      <c r="EP28">
        <v>-2.4990999999999999</v>
      </c>
      <c r="EQ28">
        <v>35.312399999999997</v>
      </c>
      <c r="ES28">
        <v>-1.0760000000000001</v>
      </c>
      <c r="ET28">
        <v>-47.301699999999997</v>
      </c>
      <c r="EU28">
        <v>19.252400000000002</v>
      </c>
      <c r="EV28">
        <v>-48.745600000000003</v>
      </c>
      <c r="EW28">
        <v>-5.9535999999999998</v>
      </c>
      <c r="EX28">
        <v>7.9443000000000001</v>
      </c>
      <c r="EY28">
        <v>-3.0764</v>
      </c>
      <c r="EZ28">
        <v>114.208</v>
      </c>
      <c r="FA28">
        <v>25.554500000000001</v>
      </c>
      <c r="FB28">
        <v>7.4410999999999996</v>
      </c>
      <c r="FC28">
        <v>18.723700000000001</v>
      </c>
      <c r="FD28">
        <v>8.3310999999999993</v>
      </c>
      <c r="FF28">
        <v>151.16900000000001</v>
      </c>
      <c r="FG28">
        <v>-20.920400000000001</v>
      </c>
      <c r="FH28">
        <v>0.44319999999999998</v>
      </c>
      <c r="FI28">
        <v>13.8697</v>
      </c>
      <c r="FJ28">
        <v>46.088900000000002</v>
      </c>
      <c r="FK28">
        <v>-55.442999999999998</v>
      </c>
      <c r="FL28">
        <v>0.74050000000000005</v>
      </c>
      <c r="FM28">
        <v>6.7632000000000003</v>
      </c>
      <c r="FN28">
        <v>3.9647000000000001</v>
      </c>
      <c r="FO28">
        <v>23.945599999999999</v>
      </c>
      <c r="FP28">
        <v>29.99</v>
      </c>
      <c r="FQ28">
        <v>8.5631000000000004</v>
      </c>
      <c r="FS28">
        <v>2.6625999999999999</v>
      </c>
      <c r="FT28">
        <v>2.6625999999999999</v>
      </c>
      <c r="FU28">
        <v>8.4349000000000007</v>
      </c>
      <c r="FV28">
        <v>1.3474999999999999</v>
      </c>
      <c r="FW28">
        <v>10.067399999999999</v>
      </c>
      <c r="FX28">
        <v>1.4227000000000001</v>
      </c>
      <c r="FY28">
        <v>1.4227000000000001</v>
      </c>
      <c r="GA28">
        <v>39.600999999999999</v>
      </c>
      <c r="GB28">
        <v>-7.6174999999999997</v>
      </c>
      <c r="GC28">
        <v>6.3540999999999999</v>
      </c>
      <c r="GD28">
        <v>-7.1418999999999997</v>
      </c>
      <c r="GE28">
        <v>6.5301</v>
      </c>
      <c r="GF28">
        <v>-69.697699999999998</v>
      </c>
      <c r="GG28">
        <v>11.641299999999999</v>
      </c>
      <c r="GH28">
        <v>39.154699999999998</v>
      </c>
      <c r="GJ28">
        <v>9.7703000000000007</v>
      </c>
      <c r="GK28">
        <v>1.2697000000000001</v>
      </c>
      <c r="GL28">
        <v>-1.9474</v>
      </c>
      <c r="GN28">
        <v>-29.799600000000002</v>
      </c>
      <c r="GO28">
        <v>46.153500000000001</v>
      </c>
      <c r="GR28">
        <v>-16.874199999999998</v>
      </c>
      <c r="GS28">
        <v>20.726199999999999</v>
      </c>
      <c r="GT28">
        <v>-5.9630999999999998</v>
      </c>
      <c r="GV28">
        <v>-59.655099999999997</v>
      </c>
      <c r="GW28">
        <v>23.756599999999999</v>
      </c>
      <c r="GX28">
        <v>7.6544999999999996</v>
      </c>
      <c r="GY28">
        <v>7.4105999999999996</v>
      </c>
      <c r="HB28">
        <v>18.6252</v>
      </c>
      <c r="HC28">
        <v>-28.232299999999999</v>
      </c>
      <c r="HD28">
        <v>-45.785400000000003</v>
      </c>
      <c r="HF28">
        <v>20.7745</v>
      </c>
      <c r="HG28">
        <v>36.382199999999997</v>
      </c>
      <c r="HH28">
        <v>-32.9193</v>
      </c>
      <c r="HI28">
        <v>9.3411000000000008</v>
      </c>
      <c r="HJ28">
        <v>29.707100000000001</v>
      </c>
      <c r="HK28">
        <v>17.631399999999999</v>
      </c>
      <c r="HL28">
        <v>-38.232100000000003</v>
      </c>
      <c r="HM28">
        <v>-43.775700000000001</v>
      </c>
      <c r="HO28">
        <v>4.6981999999999999</v>
      </c>
      <c r="HP28">
        <v>24.932300000000001</v>
      </c>
      <c r="HQ28">
        <v>-53.9467</v>
      </c>
      <c r="HR28">
        <v>10.8718</v>
      </c>
      <c r="HS28">
        <v>1.0216000000000001</v>
      </c>
      <c r="HT28">
        <v>13.439</v>
      </c>
      <c r="HU28">
        <v>16.163599999999999</v>
      </c>
      <c r="HW28">
        <v>19.818000000000001</v>
      </c>
      <c r="HX28">
        <v>-26.537600000000001</v>
      </c>
      <c r="HY28">
        <v>0.1104</v>
      </c>
      <c r="HZ28">
        <v>-31.915299999999998</v>
      </c>
      <c r="IA28">
        <v>24.561900000000001</v>
      </c>
      <c r="IB28">
        <v>41.756799999999998</v>
      </c>
      <c r="IC28">
        <v>-7.3529999999999998</v>
      </c>
      <c r="ID28">
        <v>-2.1991999999999998</v>
      </c>
      <c r="IE28">
        <v>-2.8129999999999997</v>
      </c>
      <c r="IF28">
        <v>10.757300000000001</v>
      </c>
      <c r="IG28">
        <v>17.764399999999998</v>
      </c>
      <c r="IH28">
        <v>8.4367999999999999</v>
      </c>
      <c r="II28">
        <v>-12.258900000000001</v>
      </c>
      <c r="IJ28">
        <v>-1.0134000000000001</v>
      </c>
      <c r="IK28">
        <v>-149.62190000000001</v>
      </c>
      <c r="IN28">
        <v>20.2821</v>
      </c>
      <c r="IO28">
        <v>7.8444000000000003</v>
      </c>
      <c r="IP28">
        <v>-8.3796999999999997</v>
      </c>
      <c r="IQ28">
        <v>1.4346000000000001</v>
      </c>
      <c r="IS28">
        <v>2.6617999999999999</v>
      </c>
      <c r="IT28">
        <v>2.8654000000000002</v>
      </c>
      <c r="IU28">
        <v>15.467600000000001</v>
      </c>
      <c r="IV28">
        <v>23.3856</v>
      </c>
      <c r="IW28">
        <v>-3.6122000000000001</v>
      </c>
      <c r="IX28">
        <v>-2.7404999999999999</v>
      </c>
      <c r="IY28">
        <v>7.0499000000000001</v>
      </c>
      <c r="IZ28">
        <v>-118.003</v>
      </c>
      <c r="JB28">
        <v>17.611599999999999</v>
      </c>
      <c r="JD28">
        <v>12.0802</v>
      </c>
      <c r="JE28">
        <v>0.9415</v>
      </c>
      <c r="JF28">
        <v>0.9415</v>
      </c>
      <c r="JH28">
        <v>28.366199999999999</v>
      </c>
      <c r="JI28">
        <v>17.3065</v>
      </c>
      <c r="JJ28">
        <v>-3.9877000000000002</v>
      </c>
      <c r="JK28">
        <v>-9.6446000000000005</v>
      </c>
      <c r="JN28">
        <v>10.2729</v>
      </c>
      <c r="JO28">
        <v>3.3439000000000001</v>
      </c>
      <c r="JP28">
        <v>5.5556999999999999</v>
      </c>
      <c r="JQ28">
        <v>-29.189900000000002</v>
      </c>
      <c r="JR28">
        <v>0.55989999999999995</v>
      </c>
      <c r="JT28">
        <v>-1.5215000000000001</v>
      </c>
      <c r="JV28">
        <v>12.67</v>
      </c>
      <c r="JX28">
        <v>7.8948999999999998</v>
      </c>
      <c r="JY28">
        <v>25.3203</v>
      </c>
      <c r="KA28">
        <v>-45.424399999999999</v>
      </c>
      <c r="KC28">
        <v>15.8697</v>
      </c>
      <c r="KD28">
        <v>13.606199999999999</v>
      </c>
      <c r="KE28">
        <v>17.2178</v>
      </c>
      <c r="KF28">
        <v>5.3280000000000003</v>
      </c>
      <c r="KG28">
        <v>-0.68610000000000004</v>
      </c>
      <c r="KI28">
        <v>-48.666899999999998</v>
      </c>
      <c r="KJ28">
        <v>-84.848500000000001</v>
      </c>
      <c r="KK28">
        <v>30.036000000000001</v>
      </c>
      <c r="KL28">
        <v>37.912700000000001</v>
      </c>
      <c r="KM28">
        <v>-1.8122</v>
      </c>
      <c r="KN28">
        <v>-33.224299999999999</v>
      </c>
      <c r="KO28">
        <v>34.155700000000003</v>
      </c>
      <c r="KP28">
        <v>22.962499999999999</v>
      </c>
      <c r="KQ28">
        <v>16.604700000000001</v>
      </c>
      <c r="KR28">
        <v>22.435300000000002</v>
      </c>
      <c r="KT28">
        <v>7.6014999999999997</v>
      </c>
      <c r="KU28">
        <v>12.3247</v>
      </c>
      <c r="KV28">
        <v>1.2701</v>
      </c>
      <c r="KZ28">
        <v>28.182400000000001</v>
      </c>
      <c r="LA28">
        <v>3.6654999999999998</v>
      </c>
      <c r="LC28">
        <v>24.390699999999999</v>
      </c>
      <c r="LD28">
        <v>7.8312999999999997</v>
      </c>
      <c r="LE28">
        <v>-59.415900000000001</v>
      </c>
      <c r="LF28">
        <v>-96.350700000000003</v>
      </c>
      <c r="LG28">
        <v>7.7245999999999997</v>
      </c>
      <c r="LH28">
        <v>11.857699999999999</v>
      </c>
      <c r="LJ28">
        <v>-0.31680000000000003</v>
      </c>
      <c r="LK28">
        <v>32.253700000000002</v>
      </c>
      <c r="LL28">
        <v>29.340900000000001</v>
      </c>
      <c r="LM28">
        <v>14.482699999999999</v>
      </c>
      <c r="LO28">
        <v>-36.9998</v>
      </c>
      <c r="LQ28">
        <v>-0.67100000000000004</v>
      </c>
      <c r="LR28">
        <v>14.9741</v>
      </c>
      <c r="LS28">
        <v>14.5152</v>
      </c>
      <c r="LT28">
        <v>18.037500000000001</v>
      </c>
      <c r="LU28">
        <v>25.214099999999998</v>
      </c>
      <c r="LW28">
        <v>12.1906</v>
      </c>
      <c r="LX28">
        <v>6.7611999999999997</v>
      </c>
      <c r="LY28">
        <v>18.9727</v>
      </c>
      <c r="LZ28">
        <v>-46.278799999999997</v>
      </c>
      <c r="MA28">
        <v>4.2900000000000001E-2</v>
      </c>
      <c r="MB28">
        <v>-7.2671000000000001</v>
      </c>
      <c r="MD28">
        <v>-20.676500000000001</v>
      </c>
      <c r="MF28">
        <v>6.8525999999999998</v>
      </c>
      <c r="MG28">
        <v>9.5569000000000006</v>
      </c>
      <c r="MI28">
        <v>-3.3355999999999999</v>
      </c>
      <c r="MK28">
        <v>-4.3391000000000002</v>
      </c>
      <c r="ML28">
        <v>21.6953</v>
      </c>
      <c r="MM28">
        <v>18.508800000000001</v>
      </c>
      <c r="MN28">
        <v>-40.286299999999997</v>
      </c>
      <c r="MP28">
        <v>24.936399999999999</v>
      </c>
      <c r="MQ28">
        <v>7.4436999999999998</v>
      </c>
      <c r="MR28">
        <v>14.532399999999999</v>
      </c>
      <c r="MS28">
        <v>-73.763099999999994</v>
      </c>
      <c r="MU28">
        <v>-12.6915</v>
      </c>
      <c r="MV28">
        <v>-4.2134999999999998</v>
      </c>
      <c r="MX28">
        <v>3.2302</v>
      </c>
      <c r="MY28">
        <v>5.9623999999999997</v>
      </c>
      <c r="MZ28">
        <v>-154.93610000000001</v>
      </c>
      <c r="NA28">
        <v>-1.7035</v>
      </c>
      <c r="NB28">
        <v>7.3776999999999999</v>
      </c>
      <c r="NC28">
        <v>6.5907999999999998</v>
      </c>
      <c r="ND28">
        <v>-0.72550000000000003</v>
      </c>
      <c r="NE28">
        <v>17.1493</v>
      </c>
      <c r="NF28">
        <v>-17.9968</v>
      </c>
      <c r="NG28">
        <v>3.7198000000000002</v>
      </c>
      <c r="NH28">
        <v>10.068300000000001</v>
      </c>
      <c r="NI28">
        <v>8.8780999999999999</v>
      </c>
      <c r="NJ28">
        <v>1.7737000000000001</v>
      </c>
    </row>
    <row r="29" spans="1:375" x14ac:dyDescent="0.25">
      <c r="A29" s="2"/>
      <c r="C29">
        <v>-6.0182000000000002</v>
      </c>
      <c r="E29">
        <v>10.9971</v>
      </c>
      <c r="F29">
        <v>6.8766999999999996</v>
      </c>
      <c r="G29">
        <v>0.31690000000000002</v>
      </c>
      <c r="H29">
        <v>19.332799999999999</v>
      </c>
      <c r="I29">
        <v>28.884699999999999</v>
      </c>
      <c r="J29">
        <v>-36.904400000000003</v>
      </c>
      <c r="K29">
        <v>9.7065000000000001</v>
      </c>
      <c r="L29">
        <v>0.80330000000000001</v>
      </c>
      <c r="M29">
        <v>19.3748</v>
      </c>
      <c r="O29">
        <v>-18.8874</v>
      </c>
      <c r="P29">
        <v>0.21010000000000001</v>
      </c>
      <c r="Q29">
        <v>-3.0520999999999998</v>
      </c>
      <c r="R29">
        <v>-8.9113000000000007</v>
      </c>
      <c r="S29">
        <v>23.789000000000001</v>
      </c>
      <c r="T29">
        <v>45.4803</v>
      </c>
      <c r="U29">
        <v>-4.0076999999999998</v>
      </c>
      <c r="V29">
        <v>13.4506</v>
      </c>
      <c r="W29">
        <v>13.4514</v>
      </c>
      <c r="X29">
        <v>12.3826</v>
      </c>
      <c r="Z29">
        <v>1.7989000000000002</v>
      </c>
      <c r="AA29">
        <v>9.2193000000000005</v>
      </c>
      <c r="AB29">
        <v>-639.05269999999996</v>
      </c>
      <c r="AC29">
        <v>21.1693</v>
      </c>
      <c r="AD29">
        <v>21.420400000000001</v>
      </c>
      <c r="AE29">
        <v>8.4467999999999996</v>
      </c>
      <c r="AF29">
        <v>-484.37329999999997</v>
      </c>
      <c r="AG29">
        <v>9.6626999999999992</v>
      </c>
      <c r="AI29">
        <v>-289.06709999999998</v>
      </c>
      <c r="AJ29">
        <v>-40.8354</v>
      </c>
      <c r="AK29">
        <v>30.427800000000001</v>
      </c>
      <c r="AL29">
        <v>19.011399999999998</v>
      </c>
      <c r="AM29">
        <v>3.2579000000000002</v>
      </c>
      <c r="AN29">
        <v>-29.7714</v>
      </c>
      <c r="AO29">
        <v>-16.0686</v>
      </c>
      <c r="AP29">
        <v>-11.203099999999999</v>
      </c>
      <c r="AQ29">
        <v>2.0670000000000002</v>
      </c>
      <c r="AT29">
        <v>4.8550000000000004</v>
      </c>
      <c r="AU29">
        <v>8.6287000000000003</v>
      </c>
      <c r="AV29">
        <v>-1.8393999999999999</v>
      </c>
      <c r="AW29">
        <v>-7.6246</v>
      </c>
      <c r="AX29">
        <v>-15</v>
      </c>
      <c r="AZ29">
        <v>20.8049</v>
      </c>
      <c r="BB29">
        <v>18.597200000000001</v>
      </c>
      <c r="BC29">
        <v>-6.1710000000000003</v>
      </c>
      <c r="BD29">
        <v>-4.0816999999999997</v>
      </c>
      <c r="BE29">
        <v>3.7922000000000002</v>
      </c>
      <c r="BF29">
        <v>17.705500000000001</v>
      </c>
      <c r="BG29">
        <v>9.3088999999999995</v>
      </c>
      <c r="BH29">
        <v>-9.5145</v>
      </c>
      <c r="BI29">
        <v>-6.2039</v>
      </c>
      <c r="BJ29">
        <v>28.296800000000001</v>
      </c>
      <c r="BK29">
        <v>22.632400000000001</v>
      </c>
      <c r="BL29">
        <v>15.5268</v>
      </c>
      <c r="BM29">
        <v>9.4019999999999992</v>
      </c>
      <c r="BN29">
        <v>3.7035999999999998</v>
      </c>
      <c r="BO29">
        <v>30.576999999999998</v>
      </c>
      <c r="BP29">
        <v>10.9009</v>
      </c>
      <c r="BQ29">
        <v>9.6437000000000008</v>
      </c>
      <c r="BR29">
        <v>6.2702999999999998</v>
      </c>
      <c r="BS29">
        <v>438.93079999999998</v>
      </c>
      <c r="BU29">
        <v>22.756599999999999</v>
      </c>
      <c r="BV29">
        <v>17.726800000000001</v>
      </c>
      <c r="BW29">
        <v>12.5938</v>
      </c>
      <c r="BX29">
        <v>15.222300000000001</v>
      </c>
      <c r="BY29">
        <v>40.604399999999998</v>
      </c>
      <c r="BZ29">
        <v>27.877800000000001</v>
      </c>
      <c r="CA29">
        <v>16.406400000000001</v>
      </c>
      <c r="CB29">
        <v>1.2662</v>
      </c>
      <c r="CC29">
        <v>-1.9391</v>
      </c>
      <c r="CG29">
        <v>-108.5849</v>
      </c>
      <c r="CH29">
        <v>21.549700000000001</v>
      </c>
      <c r="CI29">
        <v>8.4053000000000004</v>
      </c>
      <c r="CJ29">
        <v>1.8406</v>
      </c>
      <c r="CK29">
        <v>35.4026</v>
      </c>
      <c r="CL29">
        <v>25.6904</v>
      </c>
      <c r="CM29">
        <v>-95.183800000000005</v>
      </c>
      <c r="CN29">
        <v>38.359099999999998</v>
      </c>
      <c r="CO29">
        <v>10.324199999999999</v>
      </c>
      <c r="CP29">
        <v>3.2208999999999999</v>
      </c>
      <c r="CQ29">
        <v>-17.0549</v>
      </c>
      <c r="CR29">
        <v>3.4283999999999999</v>
      </c>
      <c r="CS29">
        <v>21.155100000000001</v>
      </c>
      <c r="CT29">
        <v>10.713900000000001</v>
      </c>
      <c r="CV29">
        <v>-5.0431999999999997</v>
      </c>
      <c r="CW29">
        <v>-10.1389</v>
      </c>
      <c r="CX29">
        <v>-1.5584</v>
      </c>
      <c r="CY29">
        <v>-9.1978000000000009</v>
      </c>
      <c r="CZ29">
        <v>-21.490400000000001</v>
      </c>
      <c r="DA29">
        <v>-2.3708</v>
      </c>
      <c r="DC29">
        <v>26.220400000000001</v>
      </c>
      <c r="DD29">
        <v>38.600200000000001</v>
      </c>
      <c r="DE29">
        <v>9.3509999999999991</v>
      </c>
      <c r="DG29">
        <v>-19.8705</v>
      </c>
      <c r="DH29">
        <v>-16.5123</v>
      </c>
      <c r="DI29">
        <v>8.4004999999999992</v>
      </c>
      <c r="DJ29">
        <v>-40.049799999999998</v>
      </c>
      <c r="DK29">
        <v>13.564500000000001</v>
      </c>
      <c r="DL29">
        <v>-16.23</v>
      </c>
      <c r="DO29">
        <v>-1.6219000000000001</v>
      </c>
      <c r="DP29">
        <v>-39.1539</v>
      </c>
      <c r="DR29">
        <v>-0.76100000000000001</v>
      </c>
      <c r="DS29">
        <v>7.4318999999999997</v>
      </c>
      <c r="DT29">
        <v>-7.2765000000000004</v>
      </c>
      <c r="DU29">
        <v>26.1751</v>
      </c>
      <c r="DW29">
        <v>-2.5510000000000002</v>
      </c>
      <c r="DX29">
        <v>25.993300000000001</v>
      </c>
      <c r="DZ29">
        <v>6.0903</v>
      </c>
      <c r="EA29">
        <v>14.2121</v>
      </c>
      <c r="EB29">
        <v>-2.048</v>
      </c>
      <c r="ED29">
        <v>-37.851900000000001</v>
      </c>
      <c r="EE29">
        <v>10.371499999999999</v>
      </c>
      <c r="EG29">
        <v>-23.482600000000001</v>
      </c>
      <c r="EI29">
        <v>-8.5386000000000006</v>
      </c>
      <c r="EJ29">
        <v>31.2819</v>
      </c>
      <c r="EK29">
        <v>31.2819</v>
      </c>
      <c r="EM29">
        <v>22.532299999999999</v>
      </c>
      <c r="EN29">
        <v>9.0630000000000006</v>
      </c>
      <c r="EO29">
        <v>2.7568999999999999</v>
      </c>
      <c r="EP29">
        <v>15.9336</v>
      </c>
      <c r="EQ29">
        <v>20.139500000000002</v>
      </c>
      <c r="ES29">
        <v>6.7156000000000002</v>
      </c>
      <c r="ET29">
        <v>-5.7362000000000002</v>
      </c>
      <c r="EU29">
        <v>12.0412</v>
      </c>
      <c r="EV29">
        <v>-51.6997</v>
      </c>
      <c r="EW29">
        <v>-7.7157999999999998</v>
      </c>
      <c r="EX29">
        <v>10.4975</v>
      </c>
      <c r="EY29">
        <v>-10.481299999999999</v>
      </c>
      <c r="EZ29">
        <v>-31.145399999999999</v>
      </c>
      <c r="FA29">
        <v>14.3444</v>
      </c>
      <c r="FB29">
        <v>4.4893000000000001</v>
      </c>
      <c r="FC29">
        <v>17.708600000000001</v>
      </c>
      <c r="FD29">
        <v>-0.1535</v>
      </c>
      <c r="FF29">
        <v>6.8094999999999999</v>
      </c>
      <c r="FG29">
        <v>3.1728999999999998</v>
      </c>
      <c r="FH29">
        <v>5.5565999999999995</v>
      </c>
      <c r="FI29">
        <v>22.015799999999999</v>
      </c>
      <c r="FJ29">
        <v>-28.495000000000001</v>
      </c>
      <c r="FK29">
        <v>-17.557099999999998</v>
      </c>
      <c r="FL29">
        <v>-4.6121999999999996</v>
      </c>
      <c r="FM29">
        <v>-1.9180999999999999</v>
      </c>
      <c r="FN29">
        <v>12.6097</v>
      </c>
      <c r="FO29">
        <v>37.978099999999998</v>
      </c>
      <c r="FP29">
        <v>42.508000000000003</v>
      </c>
      <c r="FQ29">
        <v>11.939500000000001</v>
      </c>
      <c r="FS29">
        <v>0.59060000000000001</v>
      </c>
      <c r="FT29">
        <v>0.59060000000000001</v>
      </c>
      <c r="FU29">
        <v>20.7362</v>
      </c>
      <c r="FV29">
        <v>0.12039999999999999</v>
      </c>
      <c r="FW29">
        <v>7.9303999999999997</v>
      </c>
      <c r="FX29">
        <v>-1.7217</v>
      </c>
      <c r="FY29">
        <v>-1.7217</v>
      </c>
      <c r="GA29">
        <v>-25.480699999999999</v>
      </c>
      <c r="GB29">
        <v>12.346</v>
      </c>
      <c r="GC29">
        <v>32.057400000000001</v>
      </c>
      <c r="GD29">
        <v>2.1408</v>
      </c>
      <c r="GE29">
        <v>14.7781</v>
      </c>
      <c r="GF29">
        <v>-14.3156</v>
      </c>
      <c r="GG29">
        <v>4.9835000000000003</v>
      </c>
      <c r="GH29">
        <v>36.150500000000001</v>
      </c>
      <c r="GJ29">
        <v>9.3002000000000002</v>
      </c>
      <c r="GK29">
        <v>18.2699</v>
      </c>
      <c r="GL29">
        <v>21.519400000000001</v>
      </c>
      <c r="GN29">
        <v>2.3227000000000002</v>
      </c>
      <c r="GO29">
        <v>-22.064299999999999</v>
      </c>
      <c r="GR29">
        <v>-5.9629000000000003</v>
      </c>
      <c r="GS29">
        <v>20.0685</v>
      </c>
      <c r="GT29">
        <v>1.7989000000000002</v>
      </c>
      <c r="GV29">
        <v>-23.890899999999998</v>
      </c>
      <c r="GW29">
        <v>17.2194</v>
      </c>
      <c r="GX29">
        <v>-24.0991</v>
      </c>
      <c r="GY29">
        <v>45.411900000000003</v>
      </c>
      <c r="HB29">
        <v>32.7577</v>
      </c>
      <c r="HC29">
        <v>-6.968</v>
      </c>
      <c r="HD29">
        <v>-40.578299999999999</v>
      </c>
      <c r="HF29">
        <v>14.7522</v>
      </c>
      <c r="HG29">
        <v>37.791400000000003</v>
      </c>
      <c r="HH29">
        <v>-19.092099999999999</v>
      </c>
      <c r="HI29">
        <v>16.852699999999999</v>
      </c>
      <c r="HJ29">
        <v>17.21</v>
      </c>
      <c r="HK29">
        <v>25.506399999999999</v>
      </c>
      <c r="HL29">
        <v>6.9162999999999997</v>
      </c>
      <c r="HM29">
        <v>-0.76470000000000005</v>
      </c>
      <c r="HO29">
        <v>31.184000000000001</v>
      </c>
      <c r="HP29">
        <v>21.4224</v>
      </c>
      <c r="HQ29">
        <v>-77.934299999999993</v>
      </c>
      <c r="HR29">
        <v>-16.388100000000001</v>
      </c>
      <c r="HS29">
        <v>-0.17419999999999999</v>
      </c>
      <c r="HT29">
        <v>14.5168</v>
      </c>
      <c r="HU29">
        <v>2.3054000000000001</v>
      </c>
      <c r="HW29">
        <v>19.9801</v>
      </c>
      <c r="HX29">
        <v>-37.321599999999997</v>
      </c>
      <c r="HY29">
        <v>16.029499999999999</v>
      </c>
      <c r="HZ29">
        <v>6.1346999999999996</v>
      </c>
      <c r="IA29">
        <v>19.029800000000002</v>
      </c>
      <c r="IB29">
        <v>18.533300000000001</v>
      </c>
      <c r="IC29">
        <v>3.0741999999999998</v>
      </c>
      <c r="ID29">
        <v>1.8597999999999999</v>
      </c>
      <c r="IE29">
        <v>6.7725</v>
      </c>
      <c r="IF29">
        <v>1.8481999999999998</v>
      </c>
      <c r="IG29">
        <v>2.2214</v>
      </c>
      <c r="IH29">
        <v>2.9012000000000002</v>
      </c>
      <c r="II29">
        <v>-9.3626000000000005</v>
      </c>
      <c r="IJ29">
        <v>13.2393</v>
      </c>
      <c r="IK29">
        <v>-140.03</v>
      </c>
      <c r="IN29">
        <v>7.6338999999999997</v>
      </c>
      <c r="IO29">
        <v>7.8762999999999996</v>
      </c>
      <c r="IP29">
        <v>15.7105</v>
      </c>
      <c r="IQ29">
        <v>31.375800000000002</v>
      </c>
      <c r="IS29">
        <v>9.8291000000000004</v>
      </c>
      <c r="IT29">
        <v>1.4410000000000001</v>
      </c>
      <c r="IU29">
        <v>13.188599999999999</v>
      </c>
      <c r="IV29">
        <v>9.7484999999999999</v>
      </c>
      <c r="IW29">
        <v>-1.8124</v>
      </c>
      <c r="IX29">
        <v>33.691600000000001</v>
      </c>
      <c r="IY29">
        <v>25.9513</v>
      </c>
      <c r="IZ29">
        <v>-162.72020000000001</v>
      </c>
      <c r="JB29">
        <v>9.0957000000000008</v>
      </c>
      <c r="JD29">
        <v>16.0137</v>
      </c>
      <c r="JE29">
        <v>-2.9821999999999997</v>
      </c>
      <c r="JF29">
        <v>-2.9821999999999997</v>
      </c>
      <c r="JH29">
        <v>30.647100000000002</v>
      </c>
      <c r="JI29">
        <v>6.6980000000000004</v>
      </c>
      <c r="JJ29">
        <v>29.489000000000001</v>
      </c>
      <c r="JK29">
        <v>16.673500000000001</v>
      </c>
      <c r="JN29">
        <v>1.8757999999999999</v>
      </c>
      <c r="JO29">
        <v>22.145800000000001</v>
      </c>
      <c r="JP29">
        <v>6.9747000000000003</v>
      </c>
      <c r="JQ29">
        <v>3.6175000000000002</v>
      </c>
      <c r="JR29">
        <v>-5.2317</v>
      </c>
      <c r="JT29">
        <v>-16.3887</v>
      </c>
      <c r="JV29">
        <v>9.8229000000000006</v>
      </c>
      <c r="JX29">
        <v>-8.8710000000000004</v>
      </c>
      <c r="JY29">
        <v>8.7838999999999992</v>
      </c>
      <c r="KA29">
        <v>-36.808300000000003</v>
      </c>
      <c r="KC29">
        <v>-46.909199999999998</v>
      </c>
      <c r="KD29">
        <v>5.0438000000000001</v>
      </c>
      <c r="KE29">
        <v>8.7634000000000007</v>
      </c>
      <c r="KF29">
        <v>9.3253000000000004</v>
      </c>
      <c r="KG29">
        <v>9.0855999999999995</v>
      </c>
      <c r="KI29">
        <v>6.5298999999999996</v>
      </c>
      <c r="KJ29">
        <v>-46.946399999999997</v>
      </c>
      <c r="KK29">
        <v>23.481300000000001</v>
      </c>
      <c r="KL29">
        <v>-16.017299999999999</v>
      </c>
      <c r="KM29">
        <v>2.0912000000000002</v>
      </c>
      <c r="KN29">
        <v>-1.5904</v>
      </c>
      <c r="KO29">
        <v>29.092500000000001</v>
      </c>
      <c r="KP29">
        <v>40.150799999999997</v>
      </c>
      <c r="KQ29">
        <v>5.47</v>
      </c>
      <c r="KR29">
        <v>0.46050000000000002</v>
      </c>
      <c r="KT29">
        <v>-6.7622999999999998</v>
      </c>
      <c r="KU29">
        <v>-6.1509999999999998</v>
      </c>
      <c r="KV29">
        <v>-8.7245000000000008</v>
      </c>
      <c r="KZ29">
        <v>-18.954599999999999</v>
      </c>
      <c r="LA29">
        <v>-8.9784000000000006</v>
      </c>
      <c r="LC29">
        <v>-3.7358000000000002</v>
      </c>
      <c r="LD29">
        <v>5.4828000000000001</v>
      </c>
      <c r="LE29">
        <v>-131.50219999999999</v>
      </c>
      <c r="LF29">
        <v>-405.61169999999998</v>
      </c>
      <c r="LG29">
        <v>10.466699999999999</v>
      </c>
      <c r="LH29">
        <v>21.575800000000001</v>
      </c>
      <c r="LJ29">
        <v>25.173999999999999</v>
      </c>
      <c r="LK29">
        <v>11.2852</v>
      </c>
      <c r="LL29">
        <v>65.191999999999993</v>
      </c>
      <c r="LM29">
        <v>12.23</v>
      </c>
      <c r="LO29">
        <v>63.974400000000003</v>
      </c>
      <c r="LQ29">
        <v>1.6415999999999999</v>
      </c>
      <c r="LR29">
        <v>22.893999999999998</v>
      </c>
      <c r="LS29">
        <v>3.3313999999999999</v>
      </c>
      <c r="LT29">
        <v>39.913699999999999</v>
      </c>
      <c r="LU29">
        <v>7.7290000000000001</v>
      </c>
      <c r="LW29">
        <v>17.203900000000001</v>
      </c>
      <c r="LX29">
        <v>-3.5253999999999999</v>
      </c>
      <c r="LY29">
        <v>12.848599999999999</v>
      </c>
      <c r="LZ29">
        <v>18.654</v>
      </c>
      <c r="MA29">
        <v>-4.7671999999999999</v>
      </c>
      <c r="MB29">
        <v>-26.849499999999999</v>
      </c>
      <c r="MD29">
        <v>-37.688400000000001</v>
      </c>
      <c r="MF29">
        <v>-5.9404000000000003</v>
      </c>
      <c r="MG29">
        <v>0.72729999999999995</v>
      </c>
      <c r="MI29">
        <v>4.9718</v>
      </c>
      <c r="MK29">
        <v>11.7897</v>
      </c>
      <c r="ML29">
        <v>6.2911000000000001</v>
      </c>
      <c r="MM29">
        <v>25.871600000000001</v>
      </c>
      <c r="MN29">
        <v>-49.361899999999999</v>
      </c>
      <c r="MP29">
        <v>-12.2935</v>
      </c>
      <c r="MQ29">
        <v>5.3334000000000001</v>
      </c>
      <c r="MR29">
        <v>12.5418</v>
      </c>
      <c r="MS29">
        <v>179.3099</v>
      </c>
      <c r="MU29">
        <v>-7.8045999999999998</v>
      </c>
      <c r="MV29">
        <v>0.40339999999999998</v>
      </c>
      <c r="MX29">
        <v>-10.3378</v>
      </c>
      <c r="MY29">
        <v>-14.487399999999999</v>
      </c>
      <c r="MZ29">
        <v>-156.1653</v>
      </c>
      <c r="NA29">
        <v>12.2729</v>
      </c>
      <c r="NB29">
        <v>-4.9934000000000003</v>
      </c>
      <c r="NC29">
        <v>4.2148000000000003</v>
      </c>
      <c r="ND29">
        <v>-0.89539999999999997</v>
      </c>
      <c r="NE29">
        <v>30.4404</v>
      </c>
      <c r="NF29">
        <v>-28.510400000000001</v>
      </c>
      <c r="NG29">
        <v>2.4371</v>
      </c>
      <c r="NH29">
        <v>13.900399999999999</v>
      </c>
      <c r="NI29">
        <v>1.5792999999999999</v>
      </c>
      <c r="NJ29">
        <v>5.9356</v>
      </c>
    </row>
    <row r="30" spans="1:375" x14ac:dyDescent="0.25">
      <c r="A30" s="2"/>
      <c r="C30">
        <v>49.699399999999997</v>
      </c>
      <c r="E30">
        <v>39.090800000000002</v>
      </c>
      <c r="F30">
        <v>14.6899</v>
      </c>
      <c r="G30">
        <v>21.503599999999999</v>
      </c>
      <c r="H30">
        <v>34.884799999999998</v>
      </c>
      <c r="I30">
        <v>11.0097</v>
      </c>
      <c r="J30">
        <v>-13.657999999999999</v>
      </c>
      <c r="K30">
        <v>-5.8929999999999998</v>
      </c>
      <c r="L30">
        <v>-11.2834</v>
      </c>
      <c r="M30">
        <v>43.426200000000001</v>
      </c>
      <c r="O30">
        <v>1.5843</v>
      </c>
      <c r="P30">
        <v>13.2065</v>
      </c>
      <c r="Q30">
        <v>-14.9793</v>
      </c>
      <c r="R30">
        <v>-13.1358</v>
      </c>
      <c r="S30">
        <v>18.9435</v>
      </c>
      <c r="T30">
        <v>31.691099999999999</v>
      </c>
      <c r="U30">
        <v>-1.1566000000000001</v>
      </c>
      <c r="V30">
        <v>12.944900000000001</v>
      </c>
      <c r="W30">
        <v>37.6952</v>
      </c>
      <c r="X30">
        <v>10.7195</v>
      </c>
      <c r="Z30">
        <v>8.8064</v>
      </c>
      <c r="AA30">
        <v>-3.3961999999999999</v>
      </c>
      <c r="AB30">
        <v>-614.59090000000003</v>
      </c>
      <c r="AC30">
        <v>34.472799999999999</v>
      </c>
      <c r="AD30">
        <v>0.95079999999999998</v>
      </c>
      <c r="AE30">
        <v>7.2511999999999999</v>
      </c>
      <c r="AF30">
        <v>96.727000000000004</v>
      </c>
      <c r="AG30">
        <v>-13.818999999999999</v>
      </c>
      <c r="AI30">
        <v>-271.16199999999998</v>
      </c>
      <c r="AJ30">
        <v>-29.593699999999998</v>
      </c>
      <c r="AK30">
        <v>28.7074</v>
      </c>
      <c r="AL30">
        <v>27.3813</v>
      </c>
      <c r="AM30">
        <v>0</v>
      </c>
      <c r="AN30">
        <v>27.1784</v>
      </c>
      <c r="AO30">
        <v>-15.910399999999999</v>
      </c>
      <c r="AP30">
        <v>-27.2334</v>
      </c>
      <c r="AQ30">
        <v>-1.8083</v>
      </c>
      <c r="AT30">
        <v>17.742000000000001</v>
      </c>
      <c r="AU30">
        <v>17.6493</v>
      </c>
      <c r="AV30">
        <v>-76.7697</v>
      </c>
      <c r="AW30">
        <v>21.119499999999999</v>
      </c>
      <c r="AX30">
        <v>-1.7970000000000002</v>
      </c>
      <c r="AZ30">
        <v>18.653199999999998</v>
      </c>
      <c r="BB30">
        <v>31.0364</v>
      </c>
      <c r="BC30">
        <v>29.586200000000002</v>
      </c>
      <c r="BD30">
        <v>3.4609999999999999</v>
      </c>
      <c r="BE30">
        <v>6.6851000000000003</v>
      </c>
      <c r="BF30">
        <v>2.8519000000000001</v>
      </c>
      <c r="BG30">
        <v>8.1343999999999994</v>
      </c>
      <c r="BH30">
        <v>7.2756999999999996</v>
      </c>
      <c r="BI30">
        <v>5.7309999999999999</v>
      </c>
      <c r="BJ30">
        <v>-1.9344000000000001</v>
      </c>
      <c r="BK30">
        <v>-7.5400999999999998</v>
      </c>
      <c r="BL30">
        <v>5.1398000000000001</v>
      </c>
      <c r="BM30">
        <v>-67.070599999999999</v>
      </c>
      <c r="BN30">
        <v>13.8727</v>
      </c>
      <c r="BO30">
        <v>27.688700000000001</v>
      </c>
      <c r="BP30">
        <v>20.242699999999999</v>
      </c>
      <c r="BQ30">
        <v>3.2892000000000001</v>
      </c>
      <c r="BR30">
        <v>-4.8455000000000004</v>
      </c>
      <c r="BS30">
        <v>-41.717199999999998</v>
      </c>
      <c r="BU30">
        <v>17.210699999999999</v>
      </c>
      <c r="BV30">
        <v>13.6113</v>
      </c>
      <c r="BW30">
        <v>-0.81</v>
      </c>
      <c r="BX30">
        <v>36.878799999999998</v>
      </c>
      <c r="BY30">
        <v>14.274900000000001</v>
      </c>
      <c r="BZ30">
        <v>27.2758</v>
      </c>
      <c r="CA30">
        <v>5.2183000000000002</v>
      </c>
      <c r="CB30">
        <v>3.7926000000000002</v>
      </c>
      <c r="CC30">
        <v>28.6981</v>
      </c>
      <c r="CG30">
        <v>-122.6883</v>
      </c>
      <c r="CH30">
        <v>13.598700000000001</v>
      </c>
      <c r="CI30">
        <v>5.8738999999999999</v>
      </c>
      <c r="CJ30">
        <v>-30.025500000000001</v>
      </c>
      <c r="CK30">
        <v>14.8782</v>
      </c>
      <c r="CL30">
        <v>-18.445499999999999</v>
      </c>
      <c r="CM30">
        <v>16.170999999999999</v>
      </c>
      <c r="CN30">
        <v>-52.449199999999998</v>
      </c>
      <c r="CO30">
        <v>56.790900000000001</v>
      </c>
      <c r="CP30">
        <v>2.7092999999999998</v>
      </c>
      <c r="CQ30">
        <v>0.2974</v>
      </c>
      <c r="CR30">
        <v>28.185700000000001</v>
      </c>
      <c r="CS30">
        <v>12.3453</v>
      </c>
      <c r="CT30">
        <v>10.6455</v>
      </c>
      <c r="CV30">
        <v>54.319400000000002</v>
      </c>
      <c r="CW30">
        <v>39.042200000000001</v>
      </c>
      <c r="CX30">
        <v>-0.1099</v>
      </c>
      <c r="CY30">
        <v>10.3774</v>
      </c>
      <c r="CZ30">
        <v>-10.812899999999999</v>
      </c>
      <c r="DA30">
        <v>-5.8408999999999995</v>
      </c>
      <c r="DC30">
        <v>15.757899999999999</v>
      </c>
      <c r="DD30">
        <v>20.644300000000001</v>
      </c>
      <c r="DE30">
        <v>-2.1829000000000001</v>
      </c>
      <c r="DG30">
        <v>32.872500000000002</v>
      </c>
      <c r="DH30">
        <v>-0.65769999999999995</v>
      </c>
      <c r="DI30">
        <v>-34.819200000000002</v>
      </c>
      <c r="DJ30">
        <v>23.336300000000001</v>
      </c>
      <c r="DK30">
        <v>-1.0322</v>
      </c>
      <c r="DL30">
        <v>-40.244100000000003</v>
      </c>
      <c r="DO30">
        <v>-4.4626999999999999</v>
      </c>
      <c r="DP30">
        <v>-50.934899999999999</v>
      </c>
      <c r="DR30">
        <v>-27.805599999999998</v>
      </c>
      <c r="DS30">
        <v>3.5605000000000002</v>
      </c>
      <c r="DT30">
        <v>-8.6005000000000003</v>
      </c>
      <c r="DU30">
        <v>2.859</v>
      </c>
      <c r="DW30">
        <v>4.6177999999999999</v>
      </c>
      <c r="DX30">
        <v>19.722100000000001</v>
      </c>
      <c r="DZ30">
        <v>1.8952</v>
      </c>
      <c r="EA30">
        <v>33.539099999999998</v>
      </c>
      <c r="EB30">
        <v>7.7103999999999999</v>
      </c>
      <c r="ED30">
        <v>-6.48</v>
      </c>
      <c r="EE30">
        <v>12.8637</v>
      </c>
      <c r="EG30">
        <v>-25.583300000000001</v>
      </c>
      <c r="EI30">
        <v>-5.9926000000000004</v>
      </c>
      <c r="EJ30">
        <v>19.910499999999999</v>
      </c>
      <c r="EK30">
        <v>19.910499999999999</v>
      </c>
      <c r="EM30">
        <v>29.608899999999998</v>
      </c>
      <c r="EN30">
        <v>-7.8468999999999998</v>
      </c>
      <c r="EO30">
        <v>11.550599999999999</v>
      </c>
      <c r="EP30">
        <v>13.220800000000001</v>
      </c>
      <c r="EQ30">
        <v>-72.768100000000004</v>
      </c>
      <c r="ES30">
        <v>-7.5964999999999998</v>
      </c>
      <c r="ET30">
        <v>-62.515500000000003</v>
      </c>
      <c r="EU30">
        <v>23.009899999999998</v>
      </c>
      <c r="EV30">
        <v>20.349299999999999</v>
      </c>
      <c r="EW30">
        <v>0.91539999999999999</v>
      </c>
      <c r="EX30">
        <v>26.974299999999999</v>
      </c>
      <c r="EY30">
        <v>22.815200000000001</v>
      </c>
      <c r="EZ30">
        <v>0.45340000000000003</v>
      </c>
      <c r="FA30">
        <v>30.684799999999999</v>
      </c>
      <c r="FB30">
        <v>-20.5199</v>
      </c>
      <c r="FC30">
        <v>13.5222</v>
      </c>
      <c r="FD30">
        <v>9.3681000000000001</v>
      </c>
      <c r="FF30">
        <v>-6.6040000000000001</v>
      </c>
      <c r="FG30">
        <v>-14.7638</v>
      </c>
      <c r="FH30">
        <v>16.493600000000001</v>
      </c>
      <c r="FI30">
        <v>22.1279</v>
      </c>
      <c r="FJ30">
        <v>-39.638300000000001</v>
      </c>
      <c r="FK30">
        <v>56.101300000000002</v>
      </c>
      <c r="FL30">
        <v>-0.73519999999999996</v>
      </c>
      <c r="FM30">
        <v>-14.3789</v>
      </c>
      <c r="FN30">
        <v>11.236000000000001</v>
      </c>
      <c r="FO30">
        <v>45.938499999999998</v>
      </c>
      <c r="FP30">
        <v>3.9114</v>
      </c>
      <c r="FQ30">
        <v>8.0749999999999993</v>
      </c>
      <c r="FS30">
        <v>1.2324999999999999</v>
      </c>
      <c r="FT30">
        <v>1.2324999999999999</v>
      </c>
      <c r="FU30">
        <v>-8.0419</v>
      </c>
      <c r="FV30">
        <v>-1.6459000000000001</v>
      </c>
      <c r="FW30">
        <v>4.9394</v>
      </c>
      <c r="FX30">
        <v>-3.3816000000000002</v>
      </c>
      <c r="FY30">
        <v>-3.3816000000000002</v>
      </c>
      <c r="GA30">
        <v>-11.919499999999999</v>
      </c>
      <c r="GB30">
        <v>2.5720999999999998</v>
      </c>
      <c r="GC30">
        <v>20.640599999999999</v>
      </c>
      <c r="GD30">
        <v>-1.0316000000000001</v>
      </c>
      <c r="GE30">
        <v>6.5243000000000002</v>
      </c>
      <c r="GF30">
        <v>-50.694099999999999</v>
      </c>
      <c r="GG30">
        <v>8.8210999999999995</v>
      </c>
      <c r="GH30">
        <v>47.0535</v>
      </c>
      <c r="GJ30">
        <v>7.2030000000000003</v>
      </c>
      <c r="GK30">
        <v>-16.271599999999999</v>
      </c>
      <c r="GN30">
        <v>-13.389200000000001</v>
      </c>
      <c r="GO30">
        <v>-33.264200000000002</v>
      </c>
      <c r="GR30">
        <v>-1.2445999999999999</v>
      </c>
      <c r="GS30">
        <v>3.8460999999999999</v>
      </c>
      <c r="GT30">
        <v>-7.3087999999999997</v>
      </c>
      <c r="GV30">
        <v>-17.731000000000002</v>
      </c>
      <c r="GW30">
        <v>22.6099</v>
      </c>
      <c r="GX30">
        <v>-4.2712000000000003</v>
      </c>
      <c r="GY30">
        <v>-10.592600000000001</v>
      </c>
      <c r="HB30">
        <v>10.646000000000001</v>
      </c>
      <c r="HC30">
        <v>20.080100000000002</v>
      </c>
      <c r="HD30">
        <v>-39.620199999999997</v>
      </c>
      <c r="HF30">
        <v>9.7771000000000008</v>
      </c>
      <c r="HG30">
        <v>25.496700000000001</v>
      </c>
      <c r="HH30">
        <v>-19.0581</v>
      </c>
      <c r="HI30">
        <v>23.3948</v>
      </c>
      <c r="HJ30">
        <v>18.103200000000001</v>
      </c>
      <c r="HK30">
        <v>20.243500000000001</v>
      </c>
      <c r="HL30">
        <v>-57.445799999999998</v>
      </c>
      <c r="HM30">
        <v>0.62660000000000005</v>
      </c>
      <c r="HO30">
        <v>13.8665</v>
      </c>
      <c r="HP30">
        <v>38.891100000000002</v>
      </c>
      <c r="HQ30">
        <v>-37.060699999999997</v>
      </c>
      <c r="HR30">
        <v>-10.092000000000001</v>
      </c>
      <c r="HS30">
        <v>15.929399999999999</v>
      </c>
      <c r="HT30">
        <v>13.1616</v>
      </c>
      <c r="HU30">
        <v>1.0207999999999999</v>
      </c>
      <c r="HW30">
        <v>24.513300000000001</v>
      </c>
      <c r="HX30">
        <v>13.423400000000001</v>
      </c>
      <c r="HY30">
        <v>35.519199999999998</v>
      </c>
      <c r="HZ30">
        <v>-26.157399999999999</v>
      </c>
      <c r="IA30">
        <v>18.333300000000001</v>
      </c>
      <c r="IB30">
        <v>71.531499999999994</v>
      </c>
      <c r="IC30">
        <v>-4.9356999999999998</v>
      </c>
      <c r="ID30">
        <v>-19.132999999999999</v>
      </c>
      <c r="IE30">
        <v>13.896000000000001</v>
      </c>
      <c r="IF30">
        <v>-15.2707</v>
      </c>
      <c r="IG30">
        <v>28.798300000000001</v>
      </c>
      <c r="IH30">
        <v>1.1576</v>
      </c>
      <c r="II30">
        <v>-3.9912999999999998</v>
      </c>
      <c r="IJ30">
        <v>-5.6287000000000003</v>
      </c>
      <c r="IK30">
        <v>-155.0915</v>
      </c>
      <c r="IN30">
        <v>-10.722300000000001</v>
      </c>
      <c r="IO30">
        <v>-4.9000000000000004</v>
      </c>
      <c r="IP30">
        <v>75.972499999999997</v>
      </c>
      <c r="IQ30">
        <v>27.746600000000001</v>
      </c>
      <c r="IS30">
        <v>7.3723000000000001</v>
      </c>
      <c r="IT30">
        <v>-3.1764999999999999</v>
      </c>
      <c r="IU30">
        <v>10.2357</v>
      </c>
      <c r="IV30">
        <v>19.427800000000001</v>
      </c>
      <c r="IW30">
        <v>7.1643999999999997</v>
      </c>
      <c r="IX30">
        <v>23.354099999999999</v>
      </c>
      <c r="IY30">
        <v>13.8522</v>
      </c>
      <c r="IZ30">
        <v>-307.3716</v>
      </c>
      <c r="JB30">
        <v>20.059899999999999</v>
      </c>
      <c r="JD30">
        <v>39.322600000000001</v>
      </c>
      <c r="JE30">
        <v>9.3224999999999998</v>
      </c>
      <c r="JF30">
        <v>9.3224999999999998</v>
      </c>
      <c r="JH30">
        <v>25.978100000000001</v>
      </c>
      <c r="JI30">
        <v>24.788900000000002</v>
      </c>
      <c r="JJ30">
        <v>21.388999999999999</v>
      </c>
      <c r="JK30">
        <v>-3.5003000000000002</v>
      </c>
      <c r="JN30">
        <v>-8.1103000000000005</v>
      </c>
      <c r="JO30">
        <v>-14.857799999999999</v>
      </c>
      <c r="JP30">
        <v>6.8507999999999996</v>
      </c>
      <c r="JQ30">
        <v>-85.361599999999996</v>
      </c>
      <c r="JR30">
        <v>-15.3581</v>
      </c>
      <c r="JT30">
        <v>-12.531599999999999</v>
      </c>
      <c r="JV30">
        <v>14.9582</v>
      </c>
      <c r="JX30">
        <v>-33.234999999999999</v>
      </c>
      <c r="JY30">
        <v>28.983899999999998</v>
      </c>
      <c r="KA30">
        <v>-28.435500000000001</v>
      </c>
      <c r="KC30">
        <v>19.042999999999999</v>
      </c>
      <c r="KD30">
        <v>-5.1711999999999998</v>
      </c>
      <c r="KE30">
        <v>-7.0614999999999997</v>
      </c>
      <c r="KF30">
        <v>-10.8009</v>
      </c>
      <c r="KG30">
        <v>-5.6668000000000003</v>
      </c>
      <c r="KI30">
        <v>-17.645</v>
      </c>
      <c r="KJ30">
        <v>-48.660400000000003</v>
      </c>
      <c r="KK30">
        <v>16.126200000000001</v>
      </c>
      <c r="KL30">
        <v>18.921600000000002</v>
      </c>
      <c r="KM30">
        <v>3.4125000000000001</v>
      </c>
      <c r="KN30">
        <v>12.892099999999999</v>
      </c>
      <c r="KO30">
        <v>17.0503</v>
      </c>
      <c r="KP30">
        <v>2.9655</v>
      </c>
      <c r="KQ30">
        <v>11.3362</v>
      </c>
      <c r="KR30">
        <v>-3.3410000000000002</v>
      </c>
      <c r="KT30">
        <v>-58.386400000000002</v>
      </c>
      <c r="KU30">
        <v>-16.536100000000001</v>
      </c>
      <c r="KV30">
        <v>15.353199999999999</v>
      </c>
      <c r="KZ30">
        <v>-11.171099999999999</v>
      </c>
      <c r="LA30">
        <v>-0.2235</v>
      </c>
      <c r="LC30">
        <v>-43.816800000000001</v>
      </c>
      <c r="LD30">
        <v>-3.0331999999999999</v>
      </c>
      <c r="LE30">
        <v>-90.495400000000004</v>
      </c>
      <c r="LF30">
        <v>-29.8246</v>
      </c>
      <c r="LG30">
        <v>-3.4493</v>
      </c>
      <c r="LH30">
        <v>39.597000000000001</v>
      </c>
      <c r="LJ30">
        <v>27.959299999999999</v>
      </c>
      <c r="LK30">
        <v>16.8705</v>
      </c>
      <c r="LL30">
        <v>7.7849000000000004</v>
      </c>
      <c r="LM30">
        <v>-4.4734999999999996</v>
      </c>
      <c r="LO30">
        <v>4.0778999999999996</v>
      </c>
      <c r="LQ30">
        <v>0.48270000000000002</v>
      </c>
      <c r="LR30">
        <v>17.801200000000001</v>
      </c>
      <c r="LS30">
        <v>2.9893999999999998</v>
      </c>
      <c r="LT30">
        <v>13.1624</v>
      </c>
      <c r="LU30">
        <v>13.1418</v>
      </c>
      <c r="LW30">
        <v>6.4885999999999999</v>
      </c>
      <c r="LX30">
        <v>15.804399999999999</v>
      </c>
      <c r="LY30">
        <v>19.7151</v>
      </c>
      <c r="LZ30">
        <v>10.9276</v>
      </c>
      <c r="MA30">
        <v>-4.3395999999999999</v>
      </c>
      <c r="MB30">
        <v>-16.436199999999999</v>
      </c>
      <c r="MD30">
        <v>11.944599999999999</v>
      </c>
      <c r="MF30">
        <v>16.192599999999999</v>
      </c>
      <c r="MG30">
        <v>13.366400000000001</v>
      </c>
      <c r="MI30">
        <v>-4.6390000000000002</v>
      </c>
      <c r="MK30">
        <v>-8.7573000000000008</v>
      </c>
      <c r="ML30">
        <v>28.259900000000002</v>
      </c>
      <c r="MM30">
        <v>21.508700000000001</v>
      </c>
      <c r="MN30">
        <v>-4.0488999999999997</v>
      </c>
      <c r="MP30">
        <v>25.663699999999999</v>
      </c>
      <c r="MQ30">
        <v>-2.7397999999999998</v>
      </c>
      <c r="MR30">
        <v>22.571300000000001</v>
      </c>
      <c r="MS30">
        <v>58.912199999999999</v>
      </c>
      <c r="MU30">
        <v>-4.7248999999999999</v>
      </c>
      <c r="MV30">
        <v>-6.8197999999999999</v>
      </c>
      <c r="MX30">
        <v>-14.658099999999999</v>
      </c>
      <c r="MY30">
        <v>-15.730399999999999</v>
      </c>
      <c r="MZ30">
        <v>-321.20859999999999</v>
      </c>
      <c r="NA30">
        <v>-1.6989999999999998</v>
      </c>
      <c r="NB30">
        <v>2.4481000000000002</v>
      </c>
      <c r="NC30">
        <v>13.927</v>
      </c>
      <c r="ND30">
        <v>4.7351999999999999</v>
      </c>
      <c r="NE30">
        <v>20.100100000000001</v>
      </c>
      <c r="NF30">
        <v>-27.736799999999999</v>
      </c>
      <c r="NG30">
        <v>-6.8349000000000002</v>
      </c>
      <c r="NH30">
        <v>35.569499999999998</v>
      </c>
      <c r="NI30">
        <v>10.677</v>
      </c>
      <c r="NJ30">
        <v>2.5836999999999999</v>
      </c>
    </row>
    <row r="31" spans="1:375" x14ac:dyDescent="0.25">
      <c r="A31" s="2"/>
      <c r="C31">
        <v>-12.7521</v>
      </c>
      <c r="E31">
        <v>11.1496</v>
      </c>
      <c r="F31">
        <v>32.893799999999999</v>
      </c>
      <c r="G31">
        <v>-7.0979000000000001</v>
      </c>
      <c r="H31">
        <v>41.892800000000001</v>
      </c>
      <c r="I31">
        <v>37.670699999999997</v>
      </c>
      <c r="J31">
        <v>1.2484</v>
      </c>
      <c r="K31">
        <v>17.473400000000002</v>
      </c>
      <c r="L31">
        <v>14.9411</v>
      </c>
      <c r="M31">
        <v>21.3781</v>
      </c>
      <c r="O31">
        <v>11.0406</v>
      </c>
      <c r="P31">
        <v>15.0845</v>
      </c>
      <c r="Q31">
        <v>-24.529399999999999</v>
      </c>
      <c r="R31">
        <v>-4.0803000000000003</v>
      </c>
      <c r="S31">
        <v>22.3657</v>
      </c>
      <c r="T31">
        <v>35.499299999999998</v>
      </c>
      <c r="V31">
        <v>24.5733</v>
      </c>
      <c r="W31">
        <v>15.1187</v>
      </c>
      <c r="X31">
        <v>10.910399999999999</v>
      </c>
      <c r="Z31">
        <v>19.5944</v>
      </c>
      <c r="AA31">
        <v>6.5591999999999997</v>
      </c>
      <c r="AB31">
        <v>-611.60019999999997</v>
      </c>
      <c r="AC31">
        <v>-5.6777999999999995</v>
      </c>
      <c r="AD31">
        <v>-10.4292</v>
      </c>
      <c r="AE31">
        <v>4.5255000000000001</v>
      </c>
      <c r="AF31">
        <v>38.745399999999997</v>
      </c>
      <c r="AG31">
        <v>17.398800000000001</v>
      </c>
      <c r="AI31">
        <v>-314.69470000000001</v>
      </c>
      <c r="AJ31">
        <v>-26.400500000000001</v>
      </c>
      <c r="AK31">
        <v>34.184600000000003</v>
      </c>
      <c r="AL31">
        <v>12.413399999999999</v>
      </c>
      <c r="AM31">
        <v>-3.1591</v>
      </c>
      <c r="AN31">
        <v>3.7168999999999999</v>
      </c>
      <c r="AO31">
        <v>1.5427</v>
      </c>
      <c r="AP31">
        <v>16.938099999999999</v>
      </c>
      <c r="AQ31">
        <v>12.157999999999999</v>
      </c>
      <c r="AT31">
        <v>9.2975999999999992</v>
      </c>
      <c r="AU31">
        <v>13.758900000000001</v>
      </c>
      <c r="AV31">
        <v>-32.264800000000001</v>
      </c>
      <c r="AW31">
        <v>21.4407</v>
      </c>
      <c r="AX31">
        <v>-3.8782000000000001</v>
      </c>
      <c r="AZ31">
        <v>20.746700000000001</v>
      </c>
      <c r="BB31">
        <v>35.016599999999997</v>
      </c>
      <c r="BC31">
        <v>17.830400000000001</v>
      </c>
      <c r="BD31">
        <v>-7.2054</v>
      </c>
      <c r="BE31">
        <v>-5.0965999999999996</v>
      </c>
      <c r="BF31">
        <v>58.8018</v>
      </c>
      <c r="BG31">
        <v>11.1579</v>
      </c>
      <c r="BH31">
        <v>-16.131499999999999</v>
      </c>
      <c r="BI31">
        <v>8.2524999999999995</v>
      </c>
      <c r="BJ31">
        <v>3.7382</v>
      </c>
      <c r="BK31">
        <v>-14.1088</v>
      </c>
      <c r="BL31">
        <v>14.7242</v>
      </c>
      <c r="BM31">
        <v>116.066</v>
      </c>
      <c r="BN31">
        <v>13.591699999999999</v>
      </c>
      <c r="BO31">
        <v>21.849299999999999</v>
      </c>
      <c r="BP31">
        <v>20.346900000000002</v>
      </c>
      <c r="BQ31">
        <v>18.366900000000001</v>
      </c>
      <c r="BR31">
        <v>12.978</v>
      </c>
      <c r="BS31">
        <v>-20.422699999999999</v>
      </c>
      <c r="BU31">
        <v>23.595400000000001</v>
      </c>
      <c r="BV31">
        <v>21.047699999999999</v>
      </c>
      <c r="BW31">
        <v>-1.5032000000000001</v>
      </c>
      <c r="BX31">
        <v>17.27</v>
      </c>
      <c r="BY31">
        <v>3.6572</v>
      </c>
      <c r="BZ31">
        <v>2.9685000000000001</v>
      </c>
      <c r="CA31">
        <v>-17.709600000000002</v>
      </c>
      <c r="CB31">
        <v>-1.4179999999999999</v>
      </c>
      <c r="CC31">
        <v>22.787800000000001</v>
      </c>
      <c r="CG31">
        <v>68.138599999999997</v>
      </c>
      <c r="CH31">
        <v>-8.7761999999999993</v>
      </c>
      <c r="CI31">
        <v>10.0756</v>
      </c>
      <c r="CJ31">
        <v>-9.2164000000000001</v>
      </c>
      <c r="CK31">
        <v>10.280100000000001</v>
      </c>
      <c r="CL31">
        <v>-5.2065000000000001</v>
      </c>
      <c r="CM31">
        <v>-11.152900000000001</v>
      </c>
      <c r="CN31">
        <v>40.405900000000003</v>
      </c>
      <c r="CO31">
        <v>6.9154</v>
      </c>
      <c r="CP31">
        <v>5.7641999999999998</v>
      </c>
      <c r="CQ31">
        <v>26.148499999999999</v>
      </c>
      <c r="CR31">
        <v>7.7100000000000002E-2</v>
      </c>
      <c r="CS31">
        <v>34.462200000000003</v>
      </c>
      <c r="CT31">
        <v>6.3714000000000004</v>
      </c>
      <c r="CV31">
        <v>-6.6551</v>
      </c>
      <c r="CW31">
        <v>54.387999999999998</v>
      </c>
      <c r="CX31">
        <v>22.231400000000001</v>
      </c>
      <c r="CY31">
        <v>-4.5761000000000003</v>
      </c>
      <c r="CZ31">
        <v>-15.2171</v>
      </c>
      <c r="DA31">
        <v>37.030200000000001</v>
      </c>
      <c r="DC31">
        <v>8.2042000000000002</v>
      </c>
      <c r="DD31">
        <v>40.619599999999998</v>
      </c>
      <c r="DE31">
        <v>-35.380299999999998</v>
      </c>
      <c r="DG31">
        <v>11.2096</v>
      </c>
      <c r="DH31">
        <v>2.2892000000000001</v>
      </c>
      <c r="DI31">
        <v>-38.274999999999999</v>
      </c>
      <c r="DJ31">
        <v>21.556899999999999</v>
      </c>
      <c r="DK31">
        <v>8.0153999999999996</v>
      </c>
      <c r="DL31">
        <v>-34.090499999999999</v>
      </c>
      <c r="DP31">
        <v>-24.2593</v>
      </c>
      <c r="DR31">
        <v>5.8479000000000001</v>
      </c>
      <c r="DS31">
        <v>22.924600000000002</v>
      </c>
      <c r="DT31">
        <v>4.7445000000000004</v>
      </c>
      <c r="DU31">
        <v>-19.482299999999999</v>
      </c>
      <c r="DW31">
        <v>0.47660000000000002</v>
      </c>
      <c r="DX31">
        <v>24.0745</v>
      </c>
      <c r="DZ31">
        <v>3.6583000000000001</v>
      </c>
      <c r="EA31">
        <v>-12.287599999999999</v>
      </c>
      <c r="EB31">
        <v>6.6745999999999999</v>
      </c>
      <c r="ED31">
        <v>0.31719999999999998</v>
      </c>
      <c r="EE31">
        <v>2.9864000000000002</v>
      </c>
      <c r="EG31">
        <v>25.934200000000001</v>
      </c>
      <c r="EI31">
        <v>-8.0205000000000002</v>
      </c>
      <c r="EJ31">
        <v>18.084099999999999</v>
      </c>
      <c r="EK31">
        <v>18.084099999999999</v>
      </c>
      <c r="EM31">
        <v>24.624400000000001</v>
      </c>
      <c r="EN31">
        <v>2.968</v>
      </c>
      <c r="EO31">
        <v>27.944500000000001</v>
      </c>
      <c r="EP31">
        <v>10.803100000000001</v>
      </c>
      <c r="EQ31">
        <v>53.570900000000002</v>
      </c>
      <c r="ES31">
        <v>6.4626999999999999</v>
      </c>
      <c r="ET31">
        <v>-9.1826000000000008</v>
      </c>
      <c r="EU31">
        <v>9.2434999999999992</v>
      </c>
      <c r="EV31">
        <v>-92.841300000000004</v>
      </c>
      <c r="EW31">
        <v>-9.3968000000000007</v>
      </c>
      <c r="EX31">
        <v>33.085700000000003</v>
      </c>
      <c r="EY31">
        <v>13.0672</v>
      </c>
      <c r="EZ31">
        <v>-113.117</v>
      </c>
      <c r="FA31">
        <v>16.5992</v>
      </c>
      <c r="FB31">
        <v>17.5002</v>
      </c>
      <c r="FC31">
        <v>32.664299999999997</v>
      </c>
      <c r="FD31">
        <v>33.600900000000003</v>
      </c>
      <c r="FF31">
        <v>6.6097999999999999</v>
      </c>
      <c r="FG31">
        <v>-7.2062999999999997</v>
      </c>
      <c r="FH31">
        <v>9.5035000000000007</v>
      </c>
      <c r="FI31">
        <v>24.5503</v>
      </c>
      <c r="FJ31">
        <v>-157.6694</v>
      </c>
      <c r="FK31">
        <v>17.040099999999999</v>
      </c>
      <c r="FL31">
        <v>-11.113200000000001</v>
      </c>
      <c r="FM31">
        <v>5.9564000000000004</v>
      </c>
      <c r="FN31">
        <v>16.153500000000001</v>
      </c>
      <c r="FO31">
        <v>37.724800000000002</v>
      </c>
      <c r="FP31">
        <v>1.5087999999999999</v>
      </c>
      <c r="FQ31">
        <v>10.195399999999999</v>
      </c>
      <c r="FS31">
        <v>0.76480000000000004</v>
      </c>
      <c r="FT31">
        <v>0.76480000000000004</v>
      </c>
      <c r="FU31">
        <v>-2.9403000000000001</v>
      </c>
      <c r="FV31">
        <v>-4.8383000000000003</v>
      </c>
      <c r="FW31">
        <v>2.1453000000000002</v>
      </c>
      <c r="FX31">
        <v>0.61699999999999999</v>
      </c>
      <c r="FY31">
        <v>0.61699999999999999</v>
      </c>
      <c r="GA31">
        <v>-1.1779999999999999</v>
      </c>
      <c r="GB31">
        <v>-9.1081000000000003</v>
      </c>
      <c r="GC31">
        <v>-0.48780000000000001</v>
      </c>
      <c r="GD31">
        <v>-3.27E-2</v>
      </c>
      <c r="GE31">
        <v>5.9277999999999995</v>
      </c>
      <c r="GF31">
        <v>-65.407799999999995</v>
      </c>
      <c r="GG31">
        <v>9.7346000000000004</v>
      </c>
      <c r="GH31">
        <v>32.605600000000003</v>
      </c>
      <c r="GJ31">
        <v>16.183800000000002</v>
      </c>
      <c r="GK31">
        <v>19.773499999999999</v>
      </c>
      <c r="GN31">
        <v>6.25</v>
      </c>
      <c r="GO31">
        <v>-23.632999999999999</v>
      </c>
      <c r="GR31">
        <v>5.5990000000000002</v>
      </c>
      <c r="GS31">
        <v>16.761399999999998</v>
      </c>
      <c r="GT31">
        <v>1.8614999999999999</v>
      </c>
      <c r="GV31">
        <v>-4.1284000000000001</v>
      </c>
      <c r="GW31">
        <v>-2.1133999999999999</v>
      </c>
      <c r="GX31">
        <v>12.1386</v>
      </c>
      <c r="GY31">
        <v>60.768500000000003</v>
      </c>
      <c r="HB31">
        <v>11.832100000000001</v>
      </c>
      <c r="HC31">
        <v>17.850200000000001</v>
      </c>
      <c r="HD31">
        <v>-48.821100000000001</v>
      </c>
      <c r="HF31">
        <v>73.615799999999993</v>
      </c>
      <c r="HG31">
        <v>47.620699999999999</v>
      </c>
      <c r="HH31">
        <v>-31.8567</v>
      </c>
      <c r="HI31">
        <v>2.1017000000000001</v>
      </c>
      <c r="HJ31">
        <v>43.745699999999999</v>
      </c>
      <c r="HK31">
        <v>25.470700000000001</v>
      </c>
      <c r="HL31">
        <v>-2.9034</v>
      </c>
      <c r="HM31">
        <v>-47.2928</v>
      </c>
      <c r="HO31">
        <v>29.503499999999999</v>
      </c>
      <c r="HP31">
        <v>30.7407</v>
      </c>
      <c r="HQ31">
        <v>-93.135599999999997</v>
      </c>
      <c r="HR31">
        <v>-2.6951999999999998</v>
      </c>
      <c r="HS31">
        <v>3.2875000000000001</v>
      </c>
      <c r="HT31">
        <v>13.1754</v>
      </c>
      <c r="HU31">
        <v>9.1024999999999991</v>
      </c>
      <c r="HW31">
        <v>26.394100000000002</v>
      </c>
      <c r="HX31">
        <v>24.785699999999999</v>
      </c>
      <c r="HY31">
        <v>6.9406999999999996</v>
      </c>
      <c r="HZ31">
        <v>16.905899999999999</v>
      </c>
      <c r="IA31">
        <v>19.344799999999999</v>
      </c>
      <c r="IB31">
        <v>25.713200000000001</v>
      </c>
      <c r="IC31">
        <v>15.1432</v>
      </c>
      <c r="ID31">
        <v>-8.4978999999999996</v>
      </c>
      <c r="IE31">
        <v>33.070399999999999</v>
      </c>
      <c r="IF31">
        <v>16.596900000000002</v>
      </c>
      <c r="IG31">
        <v>17.479800000000001</v>
      </c>
      <c r="IH31">
        <v>-8.1153999999999993</v>
      </c>
      <c r="II31">
        <v>-8.0886999999999993</v>
      </c>
      <c r="IJ31">
        <v>7.3693999999999997</v>
      </c>
      <c r="IK31">
        <v>-85.873999999999995</v>
      </c>
      <c r="IN31">
        <v>1.9687000000000001</v>
      </c>
      <c r="IO31">
        <v>-19.7394</v>
      </c>
      <c r="IP31">
        <v>-17.603000000000002</v>
      </c>
      <c r="IQ31">
        <v>14.6548</v>
      </c>
      <c r="IS31">
        <v>19.529</v>
      </c>
      <c r="IT31">
        <v>-12.1151</v>
      </c>
      <c r="IU31">
        <v>-52.567</v>
      </c>
      <c r="IV31">
        <v>14.353</v>
      </c>
      <c r="IW31">
        <v>0.65490000000000004</v>
      </c>
      <c r="IX31">
        <v>20.504300000000001</v>
      </c>
      <c r="IY31">
        <v>27.091899999999999</v>
      </c>
      <c r="IZ31">
        <v>-145.68260000000001</v>
      </c>
      <c r="JB31">
        <v>14.174099999999999</v>
      </c>
      <c r="JD31">
        <v>6.5191999999999997</v>
      </c>
      <c r="JE31">
        <v>4.2564000000000002</v>
      </c>
      <c r="JF31">
        <v>4.2564000000000002</v>
      </c>
      <c r="JH31">
        <v>33.168799999999997</v>
      </c>
      <c r="JI31">
        <v>30.860700000000001</v>
      </c>
      <c r="JJ31">
        <v>25.963799999999999</v>
      </c>
      <c r="JK31">
        <v>5.8190999999999997</v>
      </c>
      <c r="JN31">
        <v>-15.514200000000001</v>
      </c>
      <c r="JO31">
        <v>28.331900000000001</v>
      </c>
      <c r="JP31">
        <v>12.1852</v>
      </c>
      <c r="JQ31">
        <v>-34.017600000000002</v>
      </c>
      <c r="JR31">
        <v>7.0833000000000004</v>
      </c>
      <c r="JT31">
        <v>170.5823</v>
      </c>
      <c r="JV31">
        <v>-7.7882999999999996</v>
      </c>
      <c r="JX31">
        <v>4.6296999999999997</v>
      </c>
      <c r="JY31">
        <v>11.849</v>
      </c>
      <c r="KC31">
        <v>5.6317000000000004</v>
      </c>
      <c r="KD31">
        <v>5.4096000000000002</v>
      </c>
      <c r="KE31">
        <v>16.955500000000001</v>
      </c>
      <c r="KF31">
        <v>15.6326</v>
      </c>
      <c r="KG31">
        <v>1.2486999999999999</v>
      </c>
      <c r="KI31">
        <v>11.6431</v>
      </c>
      <c r="KJ31">
        <v>-311.2484</v>
      </c>
      <c r="KK31">
        <v>14.206300000000001</v>
      </c>
      <c r="KL31">
        <v>15.992599999999999</v>
      </c>
      <c r="KM31">
        <v>2.1549</v>
      </c>
      <c r="KN31">
        <v>15.7005</v>
      </c>
      <c r="KO31">
        <v>22.785900000000002</v>
      </c>
      <c r="KP31">
        <v>73.665400000000005</v>
      </c>
      <c r="KQ31">
        <v>16.905200000000001</v>
      </c>
      <c r="KR31">
        <v>58.955500000000001</v>
      </c>
      <c r="KT31">
        <v>-69.761899999999997</v>
      </c>
      <c r="KU31">
        <v>27.979800000000001</v>
      </c>
      <c r="KV31">
        <v>-4.2221000000000002</v>
      </c>
      <c r="KZ31">
        <v>19.053100000000001</v>
      </c>
      <c r="LA31">
        <v>42.963900000000002</v>
      </c>
      <c r="LC31">
        <v>-4.4508000000000001</v>
      </c>
      <c r="LD31">
        <v>-3.6631</v>
      </c>
      <c r="LE31">
        <v>-31.420400000000001</v>
      </c>
      <c r="LF31">
        <v>-14.684200000000001</v>
      </c>
      <c r="LG31">
        <v>2.1875</v>
      </c>
      <c r="LH31">
        <v>25.798000000000002</v>
      </c>
      <c r="LJ31">
        <v>19.620899999999999</v>
      </c>
      <c r="LK31">
        <v>13.4163</v>
      </c>
      <c r="LL31">
        <v>-19.307099999999998</v>
      </c>
      <c r="LM31">
        <v>27.525200000000002</v>
      </c>
      <c r="LO31">
        <v>-16.941700000000001</v>
      </c>
      <c r="LQ31">
        <v>0.77890000000000004</v>
      </c>
      <c r="LR31">
        <v>6.6347000000000005</v>
      </c>
      <c r="LS31">
        <v>-3.7856999999999998</v>
      </c>
      <c r="LT31">
        <v>18.382400000000001</v>
      </c>
      <c r="LU31">
        <v>34.926900000000003</v>
      </c>
      <c r="LW31">
        <v>8.1678999999999995</v>
      </c>
      <c r="LX31">
        <v>14.503299999999999</v>
      </c>
      <c r="LY31">
        <v>39.514099999999999</v>
      </c>
      <c r="LZ31">
        <v>15.1233</v>
      </c>
      <c r="MA31">
        <v>11.877000000000001</v>
      </c>
      <c r="MB31">
        <v>13.3903</v>
      </c>
      <c r="MD31">
        <v>15.881399999999999</v>
      </c>
      <c r="MF31">
        <v>-4.4429999999999996</v>
      </c>
      <c r="MG31">
        <v>8.5701000000000001</v>
      </c>
      <c r="MI31">
        <v>2.3066</v>
      </c>
      <c r="MK31">
        <v>11.4815</v>
      </c>
      <c r="ML31">
        <v>-2.8410000000000002</v>
      </c>
      <c r="MM31">
        <v>19.8325</v>
      </c>
      <c r="MN31">
        <v>24.5885</v>
      </c>
      <c r="MP31">
        <v>6.3484999999999996</v>
      </c>
      <c r="MQ31">
        <v>13.2651</v>
      </c>
      <c r="MR31">
        <v>16.2606</v>
      </c>
      <c r="MS31">
        <v>18.423100000000002</v>
      </c>
      <c r="MU31">
        <v>2.7063000000000001</v>
      </c>
      <c r="MV31">
        <v>16.893699999999999</v>
      </c>
      <c r="MX31">
        <v>17.020399999999999</v>
      </c>
      <c r="MY31">
        <v>-28.0899</v>
      </c>
      <c r="MZ31">
        <v>-223.62049999999999</v>
      </c>
      <c r="NA31">
        <v>1.9641</v>
      </c>
      <c r="NB31">
        <v>9.6599000000000004</v>
      </c>
      <c r="NC31">
        <v>15.8802</v>
      </c>
      <c r="ND31">
        <v>6.4379999999999997</v>
      </c>
      <c r="NE31">
        <v>41.492100000000001</v>
      </c>
      <c r="NF31">
        <v>-46.570300000000003</v>
      </c>
      <c r="NG31">
        <v>-58.371299999999998</v>
      </c>
      <c r="NH31">
        <v>23.441800000000001</v>
      </c>
      <c r="NI31">
        <v>17.9511</v>
      </c>
      <c r="NJ31">
        <v>-26.572099999999999</v>
      </c>
    </row>
    <row r="32" spans="1:375" x14ac:dyDescent="0.25">
      <c r="A32" s="2"/>
      <c r="C32">
        <v>10.119400000000001</v>
      </c>
      <c r="E32">
        <v>0.15540000000000001</v>
      </c>
      <c r="F32">
        <v>8.0617999999999999</v>
      </c>
      <c r="G32">
        <v>0.95389999999999997</v>
      </c>
      <c r="H32">
        <v>40.740600000000001</v>
      </c>
      <c r="I32">
        <v>19.159700000000001</v>
      </c>
      <c r="J32">
        <v>-5.5838999999999999</v>
      </c>
      <c r="K32">
        <v>20.7852</v>
      </c>
      <c r="M32">
        <v>39.815300000000001</v>
      </c>
      <c r="O32">
        <v>16.9863</v>
      </c>
      <c r="P32">
        <v>14.911799999999999</v>
      </c>
      <c r="Q32">
        <v>8.8033999999999999</v>
      </c>
      <c r="R32">
        <v>-11.566000000000001</v>
      </c>
      <c r="S32">
        <v>24.003699999999998</v>
      </c>
      <c r="T32">
        <v>25.605599999999999</v>
      </c>
      <c r="V32">
        <v>22.570399999999999</v>
      </c>
      <c r="W32">
        <v>26.059899999999999</v>
      </c>
      <c r="X32">
        <v>-28.845600000000001</v>
      </c>
      <c r="Z32">
        <v>-6.8161000000000005</v>
      </c>
      <c r="AA32">
        <v>-4.4682000000000004</v>
      </c>
      <c r="AB32">
        <v>-505.09609999999998</v>
      </c>
      <c r="AC32">
        <v>17.5823</v>
      </c>
      <c r="AD32">
        <v>-3.6789000000000001</v>
      </c>
      <c r="AE32">
        <v>8.1334</v>
      </c>
      <c r="AF32">
        <v>322.67939999999999</v>
      </c>
      <c r="AG32">
        <v>8.6248000000000005</v>
      </c>
      <c r="AI32">
        <v>-224.697</v>
      </c>
      <c r="AJ32">
        <v>-3.3727</v>
      </c>
      <c r="AK32">
        <v>27.9346</v>
      </c>
      <c r="AL32">
        <v>12.0532</v>
      </c>
      <c r="AN32">
        <v>-15.4506</v>
      </c>
      <c r="AO32">
        <v>2.6322000000000001</v>
      </c>
      <c r="AP32">
        <v>5.4303999999999997</v>
      </c>
      <c r="AQ32">
        <v>-0.43659999999999999</v>
      </c>
      <c r="AT32">
        <v>1.3759000000000001</v>
      </c>
      <c r="AU32">
        <v>42.528199999999998</v>
      </c>
      <c r="AV32">
        <v>3.5034999999999998</v>
      </c>
      <c r="AW32">
        <v>1.167</v>
      </c>
      <c r="AZ32">
        <v>18.052499999999998</v>
      </c>
      <c r="BB32">
        <v>26.214200000000002</v>
      </c>
      <c r="BC32">
        <v>11.6258</v>
      </c>
      <c r="BD32">
        <v>8.5884</v>
      </c>
      <c r="BE32">
        <v>-1.9489000000000001</v>
      </c>
      <c r="BF32">
        <v>18.818200000000001</v>
      </c>
      <c r="BG32">
        <v>26.352399999999999</v>
      </c>
      <c r="BH32">
        <v>36.930399999999999</v>
      </c>
      <c r="BI32">
        <v>-7.0803000000000003</v>
      </c>
      <c r="BJ32">
        <v>-20.932600000000001</v>
      </c>
      <c r="BK32">
        <v>12.368499999999999</v>
      </c>
      <c r="BL32">
        <v>8.3584999999999994</v>
      </c>
      <c r="BM32">
        <v>14.6409</v>
      </c>
      <c r="BN32">
        <v>21.120899999999999</v>
      </c>
      <c r="BO32">
        <v>29.233799999999999</v>
      </c>
      <c r="BP32">
        <v>17.9681</v>
      </c>
      <c r="BQ32">
        <v>4.8521000000000001</v>
      </c>
      <c r="BR32">
        <v>16.165900000000001</v>
      </c>
      <c r="BS32">
        <v>-20.799600000000002</v>
      </c>
      <c r="BU32">
        <v>8.077</v>
      </c>
      <c r="BV32">
        <v>14.4511</v>
      </c>
      <c r="BW32">
        <v>-0.17510000000000001</v>
      </c>
      <c r="BX32">
        <v>4.0804999999999998</v>
      </c>
      <c r="BY32">
        <v>-11.2216</v>
      </c>
      <c r="BZ32">
        <v>11.743600000000001</v>
      </c>
      <c r="CA32">
        <v>27.542300000000001</v>
      </c>
      <c r="CB32">
        <v>16.408999999999999</v>
      </c>
      <c r="CC32">
        <v>10.7437</v>
      </c>
      <c r="CG32">
        <v>26.279800000000002</v>
      </c>
      <c r="CH32">
        <v>21.1935</v>
      </c>
      <c r="CI32">
        <v>2.9607000000000001</v>
      </c>
      <c r="CJ32">
        <v>-54.628799999999998</v>
      </c>
      <c r="CK32">
        <v>29.479099999999999</v>
      </c>
      <c r="CL32">
        <v>23.464200000000002</v>
      </c>
      <c r="CM32">
        <v>-6.3749000000000002</v>
      </c>
      <c r="CN32">
        <v>11.1204</v>
      </c>
      <c r="CO32">
        <v>-3.6371000000000002</v>
      </c>
      <c r="CP32">
        <v>-3.1757</v>
      </c>
      <c r="CQ32">
        <v>17.987400000000001</v>
      </c>
      <c r="CR32">
        <v>14.799200000000001</v>
      </c>
      <c r="CS32">
        <v>17.979700000000001</v>
      </c>
      <c r="CT32">
        <v>15.8287</v>
      </c>
      <c r="CV32">
        <v>20.433900000000001</v>
      </c>
      <c r="CW32">
        <v>40.554200000000002</v>
      </c>
      <c r="CX32">
        <v>8.34</v>
      </c>
      <c r="CY32">
        <v>-6.2679</v>
      </c>
      <c r="CZ32">
        <v>2.46</v>
      </c>
      <c r="DA32">
        <v>12.3864</v>
      </c>
      <c r="DC32">
        <v>1.9607999999999999</v>
      </c>
      <c r="DD32">
        <v>70.548900000000003</v>
      </c>
      <c r="DE32">
        <v>14.6158</v>
      </c>
      <c r="DG32">
        <v>7.0571000000000002</v>
      </c>
      <c r="DH32">
        <v>-36.532200000000003</v>
      </c>
      <c r="DI32">
        <v>-24.155200000000001</v>
      </c>
      <c r="DJ32">
        <v>-19.843800000000002</v>
      </c>
      <c r="DK32">
        <v>19.710699999999999</v>
      </c>
      <c r="DL32">
        <v>-15.4861</v>
      </c>
      <c r="DP32">
        <v>-43.042999999999999</v>
      </c>
      <c r="DR32">
        <v>-14.469899999999999</v>
      </c>
      <c r="DS32">
        <v>3.1038999999999999</v>
      </c>
      <c r="DT32">
        <v>10.7422</v>
      </c>
      <c r="DU32">
        <v>24.764299999999999</v>
      </c>
      <c r="DW32">
        <v>7.601</v>
      </c>
      <c r="DX32">
        <v>29.441600000000001</v>
      </c>
      <c r="DZ32">
        <v>2.3195999999999999</v>
      </c>
      <c r="EA32">
        <v>28.847300000000001</v>
      </c>
      <c r="EB32">
        <v>-7.8838999999999997</v>
      </c>
      <c r="ED32">
        <v>9.8505000000000003</v>
      </c>
      <c r="EE32">
        <v>21.2121</v>
      </c>
      <c r="EG32">
        <v>-3.5661</v>
      </c>
      <c r="EI32">
        <v>-3.3090999999999999</v>
      </c>
      <c r="EJ32">
        <v>21.029800000000002</v>
      </c>
      <c r="EK32">
        <v>21.029800000000002</v>
      </c>
      <c r="EM32">
        <v>35.9848</v>
      </c>
      <c r="EN32">
        <v>8.5220000000000002</v>
      </c>
      <c r="EO32">
        <v>21.339099999999998</v>
      </c>
      <c r="EP32">
        <v>18.160499999999999</v>
      </c>
      <c r="EQ32">
        <v>35.205599999999997</v>
      </c>
      <c r="ES32">
        <v>-1.6541000000000001</v>
      </c>
      <c r="ET32">
        <v>-23.6707</v>
      </c>
      <c r="EU32">
        <v>15.5701</v>
      </c>
      <c r="EV32">
        <v>-9.4766999999999992</v>
      </c>
      <c r="EW32">
        <v>2.4659</v>
      </c>
      <c r="EX32">
        <v>8.1425000000000001</v>
      </c>
      <c r="EY32">
        <v>-38.813499999999998</v>
      </c>
      <c r="EZ32">
        <v>-147.18029999999999</v>
      </c>
      <c r="FA32">
        <v>36.443800000000003</v>
      </c>
      <c r="FB32">
        <v>24.582699999999999</v>
      </c>
      <c r="FC32">
        <v>28.087199999999999</v>
      </c>
      <c r="FD32">
        <v>6.5208000000000004</v>
      </c>
      <c r="FF32">
        <v>-3.4009</v>
      </c>
      <c r="FG32">
        <v>-4.6032000000000002</v>
      </c>
      <c r="FH32">
        <v>-4.7126999999999999</v>
      </c>
      <c r="FI32">
        <v>22.945799999999998</v>
      </c>
      <c r="FJ32">
        <v>3.5392999999999999</v>
      </c>
      <c r="FK32">
        <v>-50.936999999999998</v>
      </c>
      <c r="FL32">
        <v>-6.1222000000000003</v>
      </c>
      <c r="FM32">
        <v>-14.850199999999999</v>
      </c>
      <c r="FN32">
        <v>4.2092999999999998</v>
      </c>
      <c r="FO32">
        <v>28.1922</v>
      </c>
      <c r="FP32">
        <v>33.911099999999998</v>
      </c>
      <c r="FQ32">
        <v>7.6254999999999997</v>
      </c>
      <c r="FS32">
        <v>0.54039999999999999</v>
      </c>
      <c r="FT32">
        <v>0.54039999999999999</v>
      </c>
      <c r="FU32">
        <v>4.9326999999999996</v>
      </c>
      <c r="FV32">
        <v>3.0055999999999998</v>
      </c>
      <c r="FW32">
        <v>4.6666999999999996</v>
      </c>
      <c r="FX32">
        <v>2.5643000000000002</v>
      </c>
      <c r="FY32">
        <v>2.5643000000000002</v>
      </c>
      <c r="GA32">
        <v>-21.241</v>
      </c>
      <c r="GB32">
        <v>19.811</v>
      </c>
      <c r="GC32">
        <v>30.425999999999998</v>
      </c>
      <c r="GD32">
        <v>-5.4848999999999997</v>
      </c>
      <c r="GE32">
        <v>2.8832</v>
      </c>
      <c r="GF32">
        <v>-59.352499999999999</v>
      </c>
      <c r="GG32">
        <v>9.5426000000000002</v>
      </c>
      <c r="GH32">
        <v>53.200800000000001</v>
      </c>
      <c r="GJ32">
        <v>-5.2690000000000001</v>
      </c>
      <c r="GK32">
        <v>18.061299999999999</v>
      </c>
      <c r="GN32">
        <v>-11.3582</v>
      </c>
      <c r="GO32">
        <v>-47.529000000000003</v>
      </c>
      <c r="GR32">
        <v>-19.709199999999999</v>
      </c>
      <c r="GS32">
        <v>5.7762000000000002</v>
      </c>
      <c r="GT32">
        <v>10.364699999999999</v>
      </c>
      <c r="GV32">
        <v>33.028399999999998</v>
      </c>
      <c r="GW32">
        <v>22.601299999999998</v>
      </c>
      <c r="GX32">
        <v>-0.70960000000000001</v>
      </c>
      <c r="HB32">
        <v>37.628</v>
      </c>
      <c r="HC32">
        <v>2.8989000000000003</v>
      </c>
      <c r="HD32">
        <v>-56.240200000000002</v>
      </c>
      <c r="HF32">
        <v>16.999300000000002</v>
      </c>
      <c r="HG32">
        <v>36.200699999999998</v>
      </c>
      <c r="HH32">
        <v>-42.310400000000001</v>
      </c>
      <c r="HI32">
        <v>5.0678999999999998</v>
      </c>
      <c r="HJ32">
        <v>23.657399999999999</v>
      </c>
      <c r="HK32">
        <v>19.8461</v>
      </c>
      <c r="HL32">
        <v>4.9172000000000002</v>
      </c>
      <c r="HM32">
        <v>17.236499999999999</v>
      </c>
      <c r="HO32">
        <v>5.2253999999999996</v>
      </c>
      <c r="HP32">
        <v>25.412700000000001</v>
      </c>
      <c r="HQ32">
        <v>-19.350000000000001</v>
      </c>
      <c r="HR32">
        <v>-1.3288</v>
      </c>
      <c r="HS32">
        <v>-4.6492000000000004</v>
      </c>
      <c r="HT32">
        <v>20.1067</v>
      </c>
      <c r="HU32">
        <v>-4.7519</v>
      </c>
      <c r="HW32">
        <v>23.996500000000001</v>
      </c>
      <c r="HX32">
        <v>-18.8093</v>
      </c>
      <c r="HY32">
        <v>6.8654999999999999</v>
      </c>
      <c r="HZ32">
        <v>-5.3502999999999998</v>
      </c>
      <c r="IA32">
        <v>6.1615000000000002</v>
      </c>
      <c r="IB32">
        <v>39.514299999999999</v>
      </c>
      <c r="IC32">
        <v>29.618400000000001</v>
      </c>
      <c r="ID32">
        <v>-17.720400000000001</v>
      </c>
      <c r="IE32">
        <v>-3.2763999999999998</v>
      </c>
      <c r="IF32">
        <v>8.7055000000000007</v>
      </c>
      <c r="IG32">
        <v>16.033799999999999</v>
      </c>
      <c r="IH32">
        <v>-4.7659000000000002</v>
      </c>
      <c r="II32">
        <v>2.8115000000000001</v>
      </c>
      <c r="IJ32">
        <v>1.3573</v>
      </c>
      <c r="IK32">
        <v>-154.142</v>
      </c>
      <c r="IN32">
        <v>13.8788</v>
      </c>
      <c r="IO32">
        <v>12.0824</v>
      </c>
      <c r="IP32">
        <v>18.453800000000001</v>
      </c>
      <c r="IQ32">
        <v>14.228999999999999</v>
      </c>
      <c r="IS32">
        <v>5.6458000000000004</v>
      </c>
      <c r="IT32">
        <v>8.3030000000000008</v>
      </c>
      <c r="IU32">
        <v>3.3847999999999998</v>
      </c>
      <c r="IV32">
        <v>-4.532</v>
      </c>
      <c r="IW32">
        <v>3.0293000000000001</v>
      </c>
      <c r="IX32">
        <v>20.892299999999999</v>
      </c>
      <c r="IY32">
        <v>41.290199999999999</v>
      </c>
      <c r="IZ32">
        <v>-62.5809</v>
      </c>
      <c r="JB32">
        <v>20.6936</v>
      </c>
      <c r="JD32">
        <v>2.0190999999999999</v>
      </c>
      <c r="JE32">
        <v>2.5657999999999999</v>
      </c>
      <c r="JF32">
        <v>2.5657999999999999</v>
      </c>
      <c r="JH32">
        <v>43.318399999999997</v>
      </c>
      <c r="JI32">
        <v>34.518599999999999</v>
      </c>
      <c r="JJ32">
        <v>20.150200000000002</v>
      </c>
      <c r="JK32">
        <v>6.0015000000000001</v>
      </c>
      <c r="JN32">
        <v>17.241</v>
      </c>
      <c r="JO32">
        <v>30.077300000000001</v>
      </c>
      <c r="JP32">
        <v>11.3452</v>
      </c>
      <c r="JQ32">
        <v>16.099699999999999</v>
      </c>
      <c r="JR32">
        <v>1.7835999999999999</v>
      </c>
      <c r="JT32">
        <v>-5.5419</v>
      </c>
      <c r="JV32">
        <v>14.5465</v>
      </c>
      <c r="JX32">
        <v>4.5524000000000004</v>
      </c>
      <c r="JY32">
        <v>19.423500000000001</v>
      </c>
      <c r="KC32">
        <v>24.755099999999999</v>
      </c>
      <c r="KD32">
        <v>9.8971999999999998</v>
      </c>
      <c r="KE32">
        <v>23.948699999999999</v>
      </c>
      <c r="KF32">
        <v>-4.8217999999999996</v>
      </c>
      <c r="KG32">
        <v>-2.7290999999999999</v>
      </c>
      <c r="KI32">
        <v>13.801399999999999</v>
      </c>
      <c r="KJ32">
        <v>-11.7278</v>
      </c>
      <c r="KK32">
        <v>27.503900000000002</v>
      </c>
      <c r="KL32">
        <v>22.1997</v>
      </c>
      <c r="KM32">
        <v>-1.1453</v>
      </c>
      <c r="KN32">
        <v>-3.3125999999999998</v>
      </c>
      <c r="KO32">
        <v>47.2376</v>
      </c>
      <c r="KP32">
        <v>-12.9034</v>
      </c>
      <c r="KQ32">
        <v>9.4437999999999995</v>
      </c>
      <c r="KR32">
        <v>2.5891000000000002</v>
      </c>
      <c r="KT32">
        <v>-5.8216000000000001</v>
      </c>
      <c r="KU32">
        <v>0.2838</v>
      </c>
      <c r="KV32">
        <v>-8.2586999999999993</v>
      </c>
      <c r="KZ32">
        <v>6.5056000000000003</v>
      </c>
      <c r="LA32">
        <v>21.679500000000001</v>
      </c>
      <c r="LC32">
        <v>-30.959700000000002</v>
      </c>
      <c r="LD32">
        <v>2.8986999999999998</v>
      </c>
      <c r="LE32">
        <v>-5.1013999999999999</v>
      </c>
      <c r="LF32">
        <v>-16.311900000000001</v>
      </c>
      <c r="LG32">
        <v>2.2688999999999999</v>
      </c>
      <c r="LH32">
        <v>18.795500000000001</v>
      </c>
      <c r="LJ32">
        <v>4.0765000000000002</v>
      </c>
      <c r="LK32">
        <v>28.4102</v>
      </c>
      <c r="LL32">
        <v>52.305799999999998</v>
      </c>
      <c r="LM32">
        <v>-8.6124000000000009</v>
      </c>
      <c r="LO32">
        <v>1.2799</v>
      </c>
      <c r="LQ32">
        <v>-2.2667999999999999</v>
      </c>
      <c r="LR32">
        <v>-3.9272</v>
      </c>
      <c r="LS32">
        <v>10.3599</v>
      </c>
      <c r="LT32">
        <v>36.298200000000001</v>
      </c>
      <c r="LU32">
        <v>37.646700000000003</v>
      </c>
      <c r="LW32">
        <v>16.880600000000001</v>
      </c>
      <c r="LX32">
        <v>12.505599999999999</v>
      </c>
      <c r="LY32">
        <v>46.569299999999998</v>
      </c>
      <c r="LZ32">
        <v>-10.597200000000001</v>
      </c>
      <c r="MA32">
        <v>-6.8474000000000004</v>
      </c>
      <c r="MB32">
        <v>-2.2027000000000001</v>
      </c>
      <c r="MD32">
        <v>27.630600000000001</v>
      </c>
      <c r="MF32">
        <v>1.3945000000000001</v>
      </c>
      <c r="MG32">
        <v>7.3834999999999997</v>
      </c>
      <c r="MI32">
        <v>3.5863</v>
      </c>
      <c r="MK32">
        <v>7.5522</v>
      </c>
      <c r="ML32">
        <v>16.936599999999999</v>
      </c>
      <c r="MM32">
        <v>22.311800000000002</v>
      </c>
      <c r="MN32">
        <v>-23.299700000000001</v>
      </c>
      <c r="MP32">
        <v>31.270600000000002</v>
      </c>
      <c r="MQ32">
        <v>1.1871</v>
      </c>
      <c r="MR32">
        <v>18.982199999999999</v>
      </c>
      <c r="MS32">
        <v>67.233599999999996</v>
      </c>
      <c r="MU32">
        <v>9.3620000000000001</v>
      </c>
      <c r="MV32">
        <v>1.0721000000000001</v>
      </c>
      <c r="MX32">
        <v>11.9681</v>
      </c>
      <c r="MY32">
        <v>10.7225</v>
      </c>
      <c r="MZ32">
        <v>-273.90589999999997</v>
      </c>
      <c r="NA32">
        <v>-2.4891999999999999</v>
      </c>
      <c r="NB32">
        <v>12.493499999999999</v>
      </c>
      <c r="NC32">
        <v>3.1709999999999998</v>
      </c>
      <c r="ND32">
        <v>11.1602</v>
      </c>
      <c r="NE32">
        <v>29.680599999999998</v>
      </c>
      <c r="NF32">
        <v>-69.115099999999998</v>
      </c>
      <c r="NG32">
        <v>-8.0816999999999997</v>
      </c>
      <c r="NH32">
        <v>17.514099999999999</v>
      </c>
      <c r="NI32">
        <v>14.810499999999999</v>
      </c>
      <c r="NJ32">
        <v>-7.8823999999999996</v>
      </c>
    </row>
    <row r="33" spans="1:374" x14ac:dyDescent="0.25">
      <c r="A33" s="2"/>
      <c r="C33">
        <v>16.652999999999999</v>
      </c>
      <c r="E33">
        <v>11.5101</v>
      </c>
      <c r="F33">
        <v>9.1795000000000009</v>
      </c>
      <c r="G33">
        <v>-5.59</v>
      </c>
      <c r="H33">
        <v>46.1449</v>
      </c>
      <c r="I33">
        <v>17.714199999999998</v>
      </c>
      <c r="J33">
        <v>-103.004</v>
      </c>
      <c r="K33">
        <v>7.6428000000000003</v>
      </c>
      <c r="M33">
        <v>9.3512000000000004</v>
      </c>
      <c r="O33">
        <v>12.6508</v>
      </c>
      <c r="P33">
        <v>12.215999999999999</v>
      </c>
      <c r="Q33">
        <v>-22.945499999999999</v>
      </c>
      <c r="R33">
        <v>0.12809999999999999</v>
      </c>
      <c r="S33">
        <v>25.830100000000002</v>
      </c>
      <c r="T33">
        <v>35.657400000000003</v>
      </c>
      <c r="V33">
        <v>16.9693</v>
      </c>
      <c r="W33">
        <v>22.046099999999999</v>
      </c>
      <c r="X33">
        <v>-19.732700000000001</v>
      </c>
      <c r="Z33">
        <v>9.1532999999999998</v>
      </c>
      <c r="AA33">
        <v>-0.93320000000000003</v>
      </c>
      <c r="AB33">
        <v>-94741.378200000006</v>
      </c>
      <c r="AC33">
        <v>11.067399999999999</v>
      </c>
      <c r="AD33">
        <v>18.020399999999999</v>
      </c>
      <c r="AE33">
        <v>-2.641</v>
      </c>
      <c r="AF33">
        <v>-11.994299999999999</v>
      </c>
      <c r="AG33">
        <v>-4.1986999999999997</v>
      </c>
      <c r="AI33">
        <v>-176.63130000000001</v>
      </c>
      <c r="AJ33">
        <v>-38.208100000000002</v>
      </c>
      <c r="AK33">
        <v>23.806799999999999</v>
      </c>
      <c r="AL33">
        <v>6.7907000000000002</v>
      </c>
      <c r="AN33">
        <v>-6.5951000000000004</v>
      </c>
      <c r="AO33">
        <v>4.2381000000000002</v>
      </c>
      <c r="AP33">
        <v>-25.3978</v>
      </c>
      <c r="AQ33">
        <v>3.0539000000000001</v>
      </c>
      <c r="AT33">
        <v>2.6635999999999997</v>
      </c>
      <c r="AU33">
        <v>15.2471</v>
      </c>
      <c r="AV33">
        <v>-39.161900000000003</v>
      </c>
      <c r="AW33">
        <v>5.1966000000000001</v>
      </c>
      <c r="AZ33">
        <v>20.3935</v>
      </c>
      <c r="BB33">
        <v>29.7639</v>
      </c>
      <c r="BC33">
        <v>6.8254000000000001</v>
      </c>
      <c r="BD33">
        <v>16.851199999999999</v>
      </c>
      <c r="BE33">
        <v>-10.159800000000001</v>
      </c>
      <c r="BF33">
        <v>15.089</v>
      </c>
      <c r="BG33">
        <v>23.556799999999999</v>
      </c>
      <c r="BH33">
        <v>17.3035</v>
      </c>
      <c r="BI33">
        <v>-8.6476000000000006</v>
      </c>
      <c r="BJ33">
        <v>-21.675899999999999</v>
      </c>
      <c r="BK33">
        <v>0.59209999999999996</v>
      </c>
      <c r="BL33">
        <v>2.9788999999999999</v>
      </c>
      <c r="BM33">
        <v>147.82149999999999</v>
      </c>
      <c r="BN33">
        <v>11.798500000000001</v>
      </c>
      <c r="BO33">
        <v>25.431999999999999</v>
      </c>
      <c r="BP33">
        <v>25.2623</v>
      </c>
      <c r="BQ33">
        <v>1.6360999999999999</v>
      </c>
      <c r="BR33">
        <v>1.9055</v>
      </c>
      <c r="BS33">
        <v>-52.353499999999997</v>
      </c>
      <c r="BU33">
        <v>10.489000000000001</v>
      </c>
      <c r="BV33">
        <v>17.467500000000001</v>
      </c>
      <c r="BW33">
        <v>11.0909</v>
      </c>
      <c r="BX33">
        <v>11.976100000000001</v>
      </c>
      <c r="BY33">
        <v>16.465800000000002</v>
      </c>
      <c r="BZ33">
        <v>14.123799999999999</v>
      </c>
      <c r="CA33">
        <v>-4.9890999999999996</v>
      </c>
      <c r="CB33">
        <v>-5.0534999999999997</v>
      </c>
      <c r="CC33">
        <v>19.786000000000001</v>
      </c>
      <c r="CG33">
        <v>-88.863799999999998</v>
      </c>
      <c r="CH33">
        <v>12.639099999999999</v>
      </c>
      <c r="CI33">
        <v>4.1120000000000001</v>
      </c>
      <c r="CJ33">
        <v>-38.720100000000002</v>
      </c>
      <c r="CK33">
        <v>20.465499999999999</v>
      </c>
      <c r="CL33">
        <v>3.6116000000000001</v>
      </c>
      <c r="CM33">
        <v>-9.3306000000000004</v>
      </c>
      <c r="CN33">
        <v>-27.9925</v>
      </c>
      <c r="CO33">
        <v>-0.1767</v>
      </c>
      <c r="CP33">
        <v>-0.25530000000000003</v>
      </c>
      <c r="CQ33">
        <v>2.0558999999999998</v>
      </c>
      <c r="CR33">
        <v>9.3316999999999997</v>
      </c>
      <c r="CS33">
        <v>21.968299999999999</v>
      </c>
      <c r="CT33">
        <v>15.077999999999999</v>
      </c>
      <c r="CV33">
        <v>1.3656999999999999</v>
      </c>
      <c r="CW33">
        <v>-8.2745999999999995</v>
      </c>
      <c r="CX33">
        <v>15.3371</v>
      </c>
      <c r="CY33">
        <v>7.9924999999999997</v>
      </c>
      <c r="CZ33">
        <v>-13.3116</v>
      </c>
      <c r="DA33">
        <v>13.2981</v>
      </c>
      <c r="DC33">
        <v>6.7458</v>
      </c>
      <c r="DD33">
        <v>16.432400000000001</v>
      </c>
      <c r="DE33">
        <v>-21.351500000000001</v>
      </c>
      <c r="DG33">
        <v>-14.920400000000001</v>
      </c>
      <c r="DH33">
        <v>-23.2623</v>
      </c>
      <c r="DI33">
        <v>-17.0563</v>
      </c>
      <c r="DJ33">
        <v>-52.151899999999998</v>
      </c>
      <c r="DK33">
        <v>4.6946000000000003</v>
      </c>
      <c r="DL33">
        <v>-32.229700000000001</v>
      </c>
      <c r="DP33">
        <v>-69.945899999999995</v>
      </c>
      <c r="DR33">
        <v>8.7075999999999993</v>
      </c>
      <c r="DS33">
        <v>6.7819000000000003</v>
      </c>
      <c r="DT33">
        <v>-7.327</v>
      </c>
      <c r="DU33">
        <v>41.638100000000001</v>
      </c>
      <c r="DW33">
        <v>1.3559000000000001</v>
      </c>
      <c r="DX33">
        <v>25.434000000000001</v>
      </c>
      <c r="DZ33">
        <v>3.7907000000000002</v>
      </c>
      <c r="EA33">
        <v>8.5917999999999992</v>
      </c>
      <c r="EB33">
        <v>-1.4119999999999999</v>
      </c>
      <c r="ED33">
        <v>-68.926400000000001</v>
      </c>
      <c r="EE33">
        <v>5.7507999999999999</v>
      </c>
      <c r="EG33">
        <v>15.2553</v>
      </c>
      <c r="EI33">
        <v>-0.83650000000000002</v>
      </c>
      <c r="EJ33">
        <v>25.523800000000001</v>
      </c>
      <c r="EK33">
        <v>25.523800000000001</v>
      </c>
      <c r="EM33">
        <v>26.36</v>
      </c>
      <c r="EN33">
        <v>-17.179200000000002</v>
      </c>
      <c r="EO33">
        <v>1.5782</v>
      </c>
      <c r="EP33">
        <v>-0.4703</v>
      </c>
      <c r="EQ33">
        <v>17.260899999999999</v>
      </c>
      <c r="ES33">
        <v>5.4931000000000001</v>
      </c>
      <c r="ET33">
        <v>-47.772799999999997</v>
      </c>
      <c r="EU33">
        <v>23.151399999999999</v>
      </c>
      <c r="EV33">
        <v>-60.476999999999997</v>
      </c>
      <c r="EW33">
        <v>-5.2565999999999997</v>
      </c>
      <c r="EX33">
        <v>6.1711</v>
      </c>
      <c r="EY33">
        <v>24.866900000000001</v>
      </c>
      <c r="EZ33">
        <v>-25.4693</v>
      </c>
      <c r="FA33">
        <v>13.8383</v>
      </c>
      <c r="FB33">
        <v>7.8995999999999995</v>
      </c>
      <c r="FC33">
        <v>13.559900000000001</v>
      </c>
      <c r="FD33">
        <v>2.9813999999999998</v>
      </c>
      <c r="FF33">
        <v>-12.1653</v>
      </c>
      <c r="FG33">
        <v>-12.9717</v>
      </c>
      <c r="FH33">
        <v>-3.8353000000000002</v>
      </c>
      <c r="FI33">
        <v>39.563800000000001</v>
      </c>
      <c r="FJ33">
        <v>14.8729</v>
      </c>
      <c r="FK33">
        <v>-23.9255</v>
      </c>
      <c r="FL33">
        <v>-8.1001999999999992</v>
      </c>
      <c r="FM33">
        <v>-29.955400000000001</v>
      </c>
      <c r="FN33">
        <v>8.0670999999999999</v>
      </c>
      <c r="FO33">
        <v>38.1753</v>
      </c>
      <c r="FP33">
        <v>38.818600000000004</v>
      </c>
      <c r="FQ33">
        <v>8.2407000000000004</v>
      </c>
      <c r="FS33">
        <v>0.2041</v>
      </c>
      <c r="FT33">
        <v>0.2041</v>
      </c>
      <c r="FU33">
        <v>16.154599999999999</v>
      </c>
      <c r="FV33">
        <v>6.2348999999999997</v>
      </c>
      <c r="FW33">
        <v>5.8101000000000003</v>
      </c>
      <c r="FX33">
        <v>2.2970999999999999</v>
      </c>
      <c r="FY33">
        <v>2.2970999999999999</v>
      </c>
      <c r="GA33">
        <v>-11.6142</v>
      </c>
      <c r="GB33">
        <v>-2.2842000000000002</v>
      </c>
      <c r="GC33">
        <v>41.146700000000003</v>
      </c>
      <c r="GD33">
        <v>-3.9224999999999999</v>
      </c>
      <c r="GE33">
        <v>1.3183</v>
      </c>
      <c r="GF33">
        <v>-24.014600000000002</v>
      </c>
      <c r="GG33">
        <v>8.7264999999999997</v>
      </c>
      <c r="GH33">
        <v>47.920999999999999</v>
      </c>
      <c r="GJ33">
        <v>20.363700000000001</v>
      </c>
      <c r="GK33">
        <v>11.9887</v>
      </c>
      <c r="GN33">
        <v>-4.5209000000000001</v>
      </c>
      <c r="GR33">
        <v>4.5754000000000001</v>
      </c>
      <c r="GS33">
        <v>10.9206</v>
      </c>
      <c r="GT33">
        <v>2.3938999999999999</v>
      </c>
      <c r="GV33">
        <v>16.4009</v>
      </c>
      <c r="GW33">
        <v>4.5080999999999998</v>
      </c>
      <c r="GX33">
        <v>-23.743099999999998</v>
      </c>
      <c r="HB33">
        <v>21.821100000000001</v>
      </c>
      <c r="HC33">
        <v>2.5989</v>
      </c>
      <c r="HD33">
        <v>-51.517499999999998</v>
      </c>
      <c r="HF33">
        <v>-5.5959000000000003</v>
      </c>
      <c r="HG33">
        <v>36.792999999999999</v>
      </c>
      <c r="HH33">
        <v>-45.904200000000003</v>
      </c>
      <c r="HI33">
        <v>7.1130000000000004</v>
      </c>
      <c r="HJ33">
        <v>39.006</v>
      </c>
      <c r="HK33">
        <v>45.619599999999998</v>
      </c>
      <c r="HL33">
        <v>62.874200000000002</v>
      </c>
      <c r="HM33">
        <v>-22.992699999999999</v>
      </c>
      <c r="HO33">
        <v>4.3556999999999997</v>
      </c>
      <c r="HP33">
        <v>40.961300000000001</v>
      </c>
      <c r="HQ33">
        <v>-7.7615999999999996</v>
      </c>
      <c r="HR33">
        <v>-6.4408000000000003</v>
      </c>
      <c r="HS33">
        <v>7.0647000000000002</v>
      </c>
      <c r="HT33">
        <v>19.033200000000001</v>
      </c>
      <c r="HU33">
        <v>16.802800000000001</v>
      </c>
      <c r="HW33">
        <v>24.275200000000002</v>
      </c>
      <c r="HX33">
        <v>22.7773</v>
      </c>
      <c r="HY33">
        <v>18.716000000000001</v>
      </c>
      <c r="HZ33">
        <v>-12.309699999999999</v>
      </c>
      <c r="IA33">
        <v>16.8489</v>
      </c>
      <c r="IB33">
        <v>20.0106</v>
      </c>
      <c r="IC33">
        <v>32.1875</v>
      </c>
      <c r="ID33">
        <v>-55.1235</v>
      </c>
      <c r="IE33">
        <v>26.975000000000001</v>
      </c>
      <c r="IF33">
        <v>2.9849999999999999</v>
      </c>
      <c r="IG33">
        <v>7.2927999999999997</v>
      </c>
      <c r="IH33">
        <v>0.99480000000000002</v>
      </c>
      <c r="II33">
        <v>-21.808</v>
      </c>
      <c r="IJ33">
        <v>20.983599999999999</v>
      </c>
      <c r="IK33">
        <v>-188.9366</v>
      </c>
      <c r="IN33">
        <v>-23.5</v>
      </c>
      <c r="IO33">
        <v>9.2074999999999996</v>
      </c>
      <c r="IP33">
        <v>41.682000000000002</v>
      </c>
      <c r="IQ33">
        <v>10.0861</v>
      </c>
      <c r="IS33">
        <v>15.1516</v>
      </c>
      <c r="IT33">
        <v>14.7049</v>
      </c>
      <c r="IU33">
        <v>2.8033999999999999</v>
      </c>
      <c r="IV33">
        <v>15.1844</v>
      </c>
      <c r="IW33">
        <v>1.8162</v>
      </c>
      <c r="IX33">
        <v>15.217000000000001</v>
      </c>
      <c r="IY33">
        <v>27.828399999999998</v>
      </c>
      <c r="IZ33">
        <v>-52.107399999999998</v>
      </c>
      <c r="JB33">
        <v>22.835899999999999</v>
      </c>
      <c r="JD33">
        <v>15.2105</v>
      </c>
      <c r="JE33">
        <v>8.1296999999999997</v>
      </c>
      <c r="JF33">
        <v>8.1296999999999997</v>
      </c>
      <c r="JH33">
        <v>19.2364</v>
      </c>
      <c r="JI33">
        <v>35.7849</v>
      </c>
      <c r="JJ33">
        <v>21.281400000000001</v>
      </c>
      <c r="JK33">
        <v>1.8492999999999999</v>
      </c>
      <c r="JN33">
        <v>-20.594899999999999</v>
      </c>
      <c r="JO33">
        <v>11.2807</v>
      </c>
      <c r="JP33">
        <v>5.5354999999999999</v>
      </c>
      <c r="JQ33">
        <v>-11.9345</v>
      </c>
      <c r="JR33">
        <v>6.1882999999999999</v>
      </c>
      <c r="JT33">
        <v>-202.73849999999999</v>
      </c>
      <c r="JV33">
        <v>4.4775999999999998</v>
      </c>
      <c r="JX33">
        <v>-6.3871000000000002</v>
      </c>
      <c r="JY33">
        <v>21.517700000000001</v>
      </c>
      <c r="KC33">
        <v>-17.4664</v>
      </c>
      <c r="KD33">
        <v>13.5351</v>
      </c>
      <c r="KE33">
        <v>-2.0638999999999998</v>
      </c>
      <c r="KF33">
        <v>4.0487000000000002</v>
      </c>
      <c r="KG33">
        <v>-5.726</v>
      </c>
      <c r="KI33">
        <v>-7.1117999999999997</v>
      </c>
      <c r="KJ33">
        <v>-142.59389999999999</v>
      </c>
      <c r="KK33">
        <v>22.118500000000001</v>
      </c>
      <c r="KL33">
        <v>14.724500000000001</v>
      </c>
      <c r="KM33">
        <v>-0.33810000000000001</v>
      </c>
      <c r="KN33">
        <v>22.673200000000001</v>
      </c>
      <c r="KO33">
        <v>7.3369999999999997</v>
      </c>
      <c r="KP33">
        <v>41.988300000000002</v>
      </c>
      <c r="KQ33">
        <v>7.4800000000000005E-2</v>
      </c>
      <c r="KR33">
        <v>-9.8917999999999999</v>
      </c>
      <c r="KT33">
        <v>-31.497199999999999</v>
      </c>
      <c r="KU33">
        <v>-16.073</v>
      </c>
      <c r="KV33">
        <v>-1.6821999999999999</v>
      </c>
      <c r="KZ33">
        <v>-10.326499999999999</v>
      </c>
      <c r="LA33">
        <v>7.0223000000000004</v>
      </c>
      <c r="LC33">
        <v>-24.466200000000001</v>
      </c>
      <c r="LD33">
        <v>4.5266000000000002</v>
      </c>
      <c r="LE33">
        <v>-56.203699999999998</v>
      </c>
      <c r="LF33">
        <v>-44.256700000000002</v>
      </c>
      <c r="LG33">
        <v>5.8757999999999999</v>
      </c>
      <c r="LH33">
        <v>19.753900000000002</v>
      </c>
      <c r="LJ33">
        <v>13.6289</v>
      </c>
      <c r="LK33">
        <v>-2.0082</v>
      </c>
      <c r="LL33">
        <v>34.262599999999999</v>
      </c>
      <c r="LM33">
        <v>19.666</v>
      </c>
      <c r="LO33">
        <v>-30.159600000000001</v>
      </c>
      <c r="LQ33">
        <v>3.4291</v>
      </c>
      <c r="LR33">
        <v>28.523299999999999</v>
      </c>
      <c r="LS33">
        <v>0.871</v>
      </c>
      <c r="LT33">
        <v>41.148400000000002</v>
      </c>
      <c r="LU33">
        <v>21.1449</v>
      </c>
      <c r="LW33">
        <v>23.286100000000001</v>
      </c>
      <c r="LX33">
        <v>31.089600000000001</v>
      </c>
      <c r="LY33">
        <v>11.7545</v>
      </c>
      <c r="LZ33">
        <v>49.127699999999997</v>
      </c>
      <c r="MA33">
        <v>4.1158000000000001</v>
      </c>
      <c r="MB33">
        <v>6.1275000000000004</v>
      </c>
      <c r="MD33">
        <v>-0.83679999999999999</v>
      </c>
      <c r="MF33">
        <v>-2.9434</v>
      </c>
      <c r="MG33">
        <v>5.5049999999999999</v>
      </c>
      <c r="MI33">
        <v>18.433199999999999</v>
      </c>
      <c r="MK33">
        <v>-3.8368000000000002</v>
      </c>
      <c r="ML33">
        <v>26.493600000000001</v>
      </c>
      <c r="MM33">
        <v>22.1235</v>
      </c>
      <c r="MN33">
        <v>-12.669</v>
      </c>
      <c r="MP33">
        <v>25.164899999999999</v>
      </c>
      <c r="MQ33">
        <v>11.4186</v>
      </c>
      <c r="MR33">
        <v>21.685099999999998</v>
      </c>
      <c r="MS33">
        <v>28.946300000000001</v>
      </c>
      <c r="MU33">
        <v>11.4038</v>
      </c>
      <c r="MV33">
        <v>1.0269999999999999</v>
      </c>
      <c r="MX33">
        <v>-12.0921</v>
      </c>
      <c r="MY33">
        <v>7.5980999999999996</v>
      </c>
      <c r="MZ33">
        <v>-314.18759999999997</v>
      </c>
      <c r="NA33">
        <v>-1.0609</v>
      </c>
      <c r="NB33">
        <v>10.776899999999999</v>
      </c>
      <c r="NC33">
        <v>4.9779999999999998</v>
      </c>
      <c r="ND33">
        <v>2.79</v>
      </c>
      <c r="NE33">
        <v>24.831099999999999</v>
      </c>
      <c r="NF33">
        <v>10.036300000000001</v>
      </c>
      <c r="NG33">
        <v>-5.8116000000000003</v>
      </c>
      <c r="NH33">
        <v>15.3674</v>
      </c>
      <c r="NI33">
        <v>19.297599999999999</v>
      </c>
      <c r="NJ33">
        <v>-4.9325000000000001</v>
      </c>
    </row>
    <row r="34" spans="1:374" x14ac:dyDescent="0.25">
      <c r="A34" s="2"/>
      <c r="C34">
        <v>3.1932999999999998</v>
      </c>
      <c r="E34">
        <v>36.103200000000001</v>
      </c>
      <c r="F34">
        <v>7.5778999999999996</v>
      </c>
      <c r="G34">
        <v>7.1802000000000001</v>
      </c>
      <c r="H34">
        <v>43.176600000000001</v>
      </c>
      <c r="I34">
        <v>23.2956</v>
      </c>
      <c r="J34">
        <v>15.5716</v>
      </c>
      <c r="K34">
        <v>-0.2238</v>
      </c>
      <c r="M34">
        <v>5.1525999999999996</v>
      </c>
      <c r="O34">
        <v>20.5444</v>
      </c>
      <c r="P34">
        <v>11.069800000000001</v>
      </c>
      <c r="Q34">
        <v>-30.932700000000001</v>
      </c>
      <c r="R34">
        <v>-12.315200000000001</v>
      </c>
      <c r="S34">
        <v>33.301699999999997</v>
      </c>
      <c r="T34">
        <v>22.677199999999999</v>
      </c>
      <c r="V34">
        <v>11.8048</v>
      </c>
      <c r="W34">
        <v>17.424700000000001</v>
      </c>
      <c r="X34">
        <v>16.278300000000002</v>
      </c>
      <c r="Z34">
        <v>-2.6873</v>
      </c>
      <c r="AA34">
        <v>-11.142200000000001</v>
      </c>
      <c r="AB34">
        <v>-1951.4345000000001</v>
      </c>
      <c r="AC34">
        <v>27.3597</v>
      </c>
      <c r="AD34">
        <v>-13.7845</v>
      </c>
      <c r="AE34">
        <v>-23.807600000000001</v>
      </c>
      <c r="AF34">
        <v>38.417400000000001</v>
      </c>
      <c r="AG34">
        <v>8.4367000000000001</v>
      </c>
      <c r="AI34">
        <v>-358.88220000000001</v>
      </c>
      <c r="AJ34">
        <v>-2.5563000000000002</v>
      </c>
      <c r="AK34">
        <v>36.335000000000001</v>
      </c>
      <c r="AL34">
        <v>26.416399999999999</v>
      </c>
      <c r="AN34">
        <v>-8.5517000000000003</v>
      </c>
      <c r="AO34">
        <v>-51.646700000000003</v>
      </c>
      <c r="AP34">
        <v>-21.4194</v>
      </c>
      <c r="AQ34">
        <v>3.1244000000000001</v>
      </c>
      <c r="AT34">
        <v>3.8548999999999998</v>
      </c>
      <c r="AU34">
        <v>11.781700000000001</v>
      </c>
      <c r="AV34">
        <v>-21.511800000000001</v>
      </c>
      <c r="AW34">
        <v>11.3804</v>
      </c>
      <c r="AZ34">
        <v>12.814299999999999</v>
      </c>
      <c r="BB34">
        <v>26.610199999999999</v>
      </c>
      <c r="BC34">
        <v>9.2736999999999998</v>
      </c>
      <c r="BD34">
        <v>6.8297999999999996</v>
      </c>
      <c r="BE34">
        <v>15.4643</v>
      </c>
      <c r="BF34">
        <v>-3.5122</v>
      </c>
      <c r="BG34">
        <v>8.3247999999999998</v>
      </c>
      <c r="BH34">
        <v>21.3781</v>
      </c>
      <c r="BI34">
        <v>-1.1424000000000001</v>
      </c>
      <c r="BJ34">
        <v>16.971900000000002</v>
      </c>
      <c r="BK34">
        <v>15.384600000000001</v>
      </c>
      <c r="BL34">
        <v>-1.8948</v>
      </c>
      <c r="BM34">
        <v>51.721499999999999</v>
      </c>
      <c r="BN34">
        <v>12.568999999999999</v>
      </c>
      <c r="BO34">
        <v>23.381499999999999</v>
      </c>
      <c r="BP34">
        <v>34.845599999999997</v>
      </c>
      <c r="BQ34">
        <v>13.8626</v>
      </c>
      <c r="BR34">
        <v>-3.5179</v>
      </c>
      <c r="BS34">
        <v>-54.480200000000004</v>
      </c>
      <c r="BU34">
        <v>16.514499999999998</v>
      </c>
      <c r="BV34">
        <v>11.8294</v>
      </c>
      <c r="BW34">
        <v>-4.2725</v>
      </c>
      <c r="BX34">
        <v>34.563299999999998</v>
      </c>
      <c r="BY34">
        <v>38.033900000000003</v>
      </c>
      <c r="BZ34">
        <v>24.991900000000001</v>
      </c>
      <c r="CA34">
        <v>3.4121999999999999</v>
      </c>
      <c r="CB34">
        <v>-28.9818</v>
      </c>
      <c r="CC34">
        <v>29.864799999999999</v>
      </c>
      <c r="CG34">
        <v>12.6494</v>
      </c>
      <c r="CH34">
        <v>14.9072</v>
      </c>
      <c r="CI34">
        <v>-1.9297</v>
      </c>
      <c r="CJ34">
        <v>-29.469899999999999</v>
      </c>
      <c r="CK34">
        <v>31.772100000000002</v>
      </c>
      <c r="CL34">
        <v>-10.367699999999999</v>
      </c>
      <c r="CM34">
        <v>-4.8232999999999997</v>
      </c>
      <c r="CN34">
        <v>-24.781500000000001</v>
      </c>
      <c r="CO34">
        <v>15.7349</v>
      </c>
      <c r="CP34">
        <v>6.0082000000000004</v>
      </c>
      <c r="CQ34">
        <v>3.7404999999999999</v>
      </c>
      <c r="CR34">
        <v>4.9749999999999996</v>
      </c>
      <c r="CS34">
        <v>8.9840999999999998</v>
      </c>
      <c r="CT34">
        <v>17.078499999999998</v>
      </c>
      <c r="CW34">
        <v>52.357799999999997</v>
      </c>
      <c r="CX34">
        <v>-5.7302999999999997</v>
      </c>
      <c r="CY34">
        <v>40.278399999999998</v>
      </c>
      <c r="CZ34">
        <v>-8.2632999999999992</v>
      </c>
      <c r="DA34">
        <v>11.9907</v>
      </c>
      <c r="DC34">
        <v>-4.5365000000000002</v>
      </c>
      <c r="DD34">
        <v>20.824999999999999</v>
      </c>
      <c r="DE34">
        <v>-6.1905999999999999</v>
      </c>
      <c r="DG34">
        <v>36.331299999999999</v>
      </c>
      <c r="DH34">
        <v>-16.576999999999998</v>
      </c>
      <c r="DI34">
        <v>-24.8048</v>
      </c>
      <c r="DJ34">
        <v>25.122299999999999</v>
      </c>
      <c r="DK34">
        <v>3.5994000000000002</v>
      </c>
      <c r="DL34">
        <v>-26.637699999999999</v>
      </c>
      <c r="DP34">
        <v>-56.213000000000001</v>
      </c>
      <c r="DR34">
        <v>-32.497799999999998</v>
      </c>
      <c r="DS34">
        <v>16.742899999999999</v>
      </c>
      <c r="DT34">
        <v>8.5902999999999992</v>
      </c>
      <c r="DU34">
        <v>6.1718999999999999</v>
      </c>
      <c r="DW34">
        <v>12.2029</v>
      </c>
      <c r="DX34">
        <v>25.401</v>
      </c>
      <c r="DZ34">
        <v>1.8132000000000001</v>
      </c>
      <c r="EA34">
        <v>44.384599999999999</v>
      </c>
      <c r="EB34">
        <v>2.6233</v>
      </c>
      <c r="ED34">
        <v>-2.7274000000000003</v>
      </c>
      <c r="EE34">
        <v>13.3475</v>
      </c>
      <c r="EG34">
        <v>-7.8693</v>
      </c>
      <c r="EI34">
        <v>-7.3320999999999996</v>
      </c>
      <c r="EJ34">
        <v>16.911899999999999</v>
      </c>
      <c r="EK34">
        <v>16.911899999999999</v>
      </c>
      <c r="EN34">
        <v>3.8816000000000002</v>
      </c>
      <c r="EO34">
        <v>-19.384599999999999</v>
      </c>
      <c r="EP34">
        <v>26.998200000000001</v>
      </c>
      <c r="EQ34">
        <v>-47.0075</v>
      </c>
      <c r="ES34">
        <v>-1.9542000000000002</v>
      </c>
      <c r="ET34">
        <v>-8.8802000000000003</v>
      </c>
      <c r="EU34">
        <v>13.4702</v>
      </c>
      <c r="EV34">
        <v>1419.1143999999999</v>
      </c>
      <c r="EW34">
        <v>-3.7437</v>
      </c>
      <c r="EX34">
        <v>28.431699999999999</v>
      </c>
      <c r="EY34">
        <v>14.4709</v>
      </c>
      <c r="EZ34">
        <v>-53.8033</v>
      </c>
      <c r="FA34">
        <v>29.364999999999998</v>
      </c>
      <c r="FB34">
        <v>3.7686000000000002</v>
      </c>
      <c r="FC34">
        <v>2.1577000000000002</v>
      </c>
      <c r="FD34">
        <v>14.616300000000001</v>
      </c>
      <c r="FF34">
        <v>4.3935000000000004</v>
      </c>
      <c r="FG34">
        <v>-20.4741</v>
      </c>
      <c r="FH34">
        <v>-5.0566000000000004</v>
      </c>
      <c r="FI34">
        <v>23.867100000000001</v>
      </c>
      <c r="FJ34">
        <v>10.2791</v>
      </c>
      <c r="FK34">
        <v>58.976900000000001</v>
      </c>
      <c r="FL34">
        <v>-2.6596000000000002</v>
      </c>
      <c r="FM34">
        <v>-16.008400000000002</v>
      </c>
      <c r="FN34">
        <v>-3.3168000000000002</v>
      </c>
      <c r="FO34">
        <v>48.262900000000002</v>
      </c>
      <c r="FP34">
        <v>-0.17519999999999999</v>
      </c>
      <c r="FQ34">
        <v>1.5758999999999999</v>
      </c>
      <c r="FS34">
        <v>0.40629999999999999</v>
      </c>
      <c r="FT34">
        <v>0.40629999999999999</v>
      </c>
      <c r="FU34">
        <v>8.9420000000000002</v>
      </c>
      <c r="FV34">
        <v>-0.53590000000000004</v>
      </c>
      <c r="FW34">
        <v>2.5369999999999999</v>
      </c>
      <c r="FX34">
        <v>-4.3776999999999999</v>
      </c>
      <c r="FY34">
        <v>-4.3776999999999999</v>
      </c>
      <c r="GA34">
        <v>-14.785399999999999</v>
      </c>
      <c r="GB34">
        <v>-8.31</v>
      </c>
      <c r="GC34">
        <v>20.395199999999999</v>
      </c>
      <c r="GD34">
        <v>-9.5223999999999993</v>
      </c>
      <c r="GE34">
        <v>-77.686000000000007</v>
      </c>
      <c r="GF34">
        <v>-21.651699999999998</v>
      </c>
      <c r="GG34">
        <v>4.8483000000000001</v>
      </c>
      <c r="GH34">
        <v>31.688800000000001</v>
      </c>
      <c r="GJ34">
        <v>-1.6600000000000001</v>
      </c>
      <c r="GK34">
        <v>2.3064999999999998</v>
      </c>
      <c r="GN34">
        <v>-21.892299999999999</v>
      </c>
      <c r="GR34">
        <v>2.06E-2</v>
      </c>
      <c r="GS34">
        <v>-6.0100000000000001E-2</v>
      </c>
      <c r="GT34">
        <v>-13.562100000000001</v>
      </c>
      <c r="GV34">
        <v>10.1014</v>
      </c>
      <c r="GW34">
        <v>17.642199999999999</v>
      </c>
      <c r="GX34">
        <v>-19.236899999999999</v>
      </c>
      <c r="HB34">
        <v>36.802100000000003</v>
      </c>
      <c r="HC34">
        <v>-10.348599999999999</v>
      </c>
      <c r="HD34">
        <v>-53.552999999999997</v>
      </c>
      <c r="HF34">
        <v>41.628500000000003</v>
      </c>
      <c r="HG34">
        <v>24.526299999999999</v>
      </c>
      <c r="HH34">
        <v>-55.641199999999998</v>
      </c>
      <c r="HI34">
        <v>-7.8376999999999999</v>
      </c>
      <c r="HJ34">
        <v>26.789300000000001</v>
      </c>
      <c r="HK34">
        <v>26.784400000000002</v>
      </c>
      <c r="HL34">
        <v>-42.465499999999999</v>
      </c>
      <c r="HM34">
        <v>-19.468599999999999</v>
      </c>
      <c r="HO34">
        <v>19.0807</v>
      </c>
      <c r="HP34">
        <v>1.4897</v>
      </c>
      <c r="HQ34">
        <v>51.322899999999997</v>
      </c>
      <c r="HR34">
        <v>-4.3994999999999997</v>
      </c>
      <c r="HS34">
        <v>-6.6018999999999997</v>
      </c>
      <c r="HT34">
        <v>14.1441</v>
      </c>
      <c r="HU34">
        <v>2.8184</v>
      </c>
      <c r="HW34">
        <v>19.637</v>
      </c>
      <c r="HX34">
        <v>11.785399999999999</v>
      </c>
      <c r="HY34">
        <v>21.3339</v>
      </c>
      <c r="HZ34">
        <v>7.3360000000000003</v>
      </c>
      <c r="IA34">
        <v>24.9406</v>
      </c>
      <c r="IB34">
        <v>35.0717</v>
      </c>
      <c r="IC34">
        <v>31.845099999999999</v>
      </c>
      <c r="ID34">
        <v>-43.332799999999999</v>
      </c>
      <c r="IE34">
        <v>-1.5468999999999999</v>
      </c>
      <c r="IF34">
        <v>-32.035299999999999</v>
      </c>
      <c r="IG34">
        <v>3.3938999999999999</v>
      </c>
      <c r="IH34">
        <v>1.0459000000000001</v>
      </c>
      <c r="II34">
        <v>-35.359299999999998</v>
      </c>
      <c r="IJ34">
        <v>-13.678699999999999</v>
      </c>
      <c r="IK34">
        <v>-126.6964</v>
      </c>
      <c r="IN34">
        <v>2.5345</v>
      </c>
      <c r="IO34">
        <v>-4.9634</v>
      </c>
      <c r="IP34">
        <v>11.691700000000001</v>
      </c>
      <c r="IQ34">
        <v>16.586200000000002</v>
      </c>
      <c r="IS34">
        <v>-3.3407</v>
      </c>
      <c r="IT34">
        <v>18.862200000000001</v>
      </c>
      <c r="IU34">
        <v>19.3385</v>
      </c>
      <c r="IV34">
        <v>-45.423499999999997</v>
      </c>
      <c r="IW34">
        <v>-2.0285000000000002</v>
      </c>
      <c r="IX34">
        <v>15.0282</v>
      </c>
      <c r="IY34">
        <v>10.5678</v>
      </c>
      <c r="IZ34">
        <v>171.11519999999999</v>
      </c>
      <c r="JB34">
        <v>19.237400000000001</v>
      </c>
      <c r="JD34">
        <v>37.884500000000003</v>
      </c>
      <c r="JE34">
        <v>1.0185999999999999</v>
      </c>
      <c r="JF34">
        <v>1.0185999999999999</v>
      </c>
      <c r="JH34">
        <v>42.3812</v>
      </c>
      <c r="JI34">
        <v>40.432200000000002</v>
      </c>
      <c r="JJ34">
        <v>12.212</v>
      </c>
      <c r="JK34">
        <v>-5.8559000000000001</v>
      </c>
      <c r="JN34">
        <v>-50.560699999999997</v>
      </c>
      <c r="JO34">
        <v>17.950399999999998</v>
      </c>
      <c r="JP34">
        <v>-17.119700000000002</v>
      </c>
      <c r="JQ34">
        <v>24.5045</v>
      </c>
      <c r="JR34">
        <v>7.6499999999999999E-2</v>
      </c>
      <c r="JT34">
        <v>44.990400000000001</v>
      </c>
      <c r="JV34">
        <v>7.758</v>
      </c>
      <c r="JX34">
        <v>16.8049</v>
      </c>
      <c r="JY34">
        <v>12.8576</v>
      </c>
      <c r="KC34">
        <v>26.899100000000001</v>
      </c>
      <c r="KD34">
        <v>6.2591000000000001</v>
      </c>
      <c r="KE34">
        <v>-16.232299999999999</v>
      </c>
      <c r="KF34">
        <v>-11.038</v>
      </c>
      <c r="KG34">
        <v>11.539</v>
      </c>
      <c r="KI34">
        <v>2.8627000000000002</v>
      </c>
      <c r="KJ34">
        <v>-62.723799999999997</v>
      </c>
      <c r="KK34">
        <v>16.476199999999999</v>
      </c>
      <c r="KL34">
        <v>-1.4882</v>
      </c>
      <c r="KM34">
        <v>2.4657</v>
      </c>
      <c r="KN34">
        <v>11.5755</v>
      </c>
      <c r="KO34">
        <v>-35.861199999999997</v>
      </c>
      <c r="KP34">
        <v>37.369100000000003</v>
      </c>
      <c r="KQ34">
        <v>8.0955999999999992</v>
      </c>
      <c r="KR34">
        <v>36.650300000000001</v>
      </c>
      <c r="KT34">
        <v>-87.778099999999995</v>
      </c>
      <c r="KU34">
        <v>7.4930000000000003</v>
      </c>
      <c r="KV34">
        <v>6.9992000000000001</v>
      </c>
      <c r="KZ34">
        <v>23.288499999999999</v>
      </c>
      <c r="LA34">
        <v>-27.2363</v>
      </c>
      <c r="LC34">
        <v>-46.347299999999997</v>
      </c>
      <c r="LD34">
        <v>-0.99380000000000002</v>
      </c>
      <c r="LE34">
        <v>1.4698</v>
      </c>
      <c r="LF34">
        <v>-30.433499999999999</v>
      </c>
      <c r="LG34">
        <v>-0.85240000000000005</v>
      </c>
      <c r="LH34">
        <v>36.61</v>
      </c>
      <c r="LJ34">
        <v>20.020499999999998</v>
      </c>
      <c r="LK34">
        <v>-4.7587999999999999</v>
      </c>
      <c r="LL34">
        <v>25.6568</v>
      </c>
      <c r="LM34">
        <v>-4.4040999999999997</v>
      </c>
      <c r="LO34">
        <v>-15.3386</v>
      </c>
      <c r="LQ34">
        <v>4.2065000000000001</v>
      </c>
      <c r="LR34">
        <v>-23.942699999999999</v>
      </c>
      <c r="LS34">
        <v>5.2073999999999998</v>
      </c>
      <c r="LT34">
        <v>54.279200000000003</v>
      </c>
      <c r="LU34">
        <v>11.751799999999999</v>
      </c>
      <c r="LW34">
        <v>-4.7618</v>
      </c>
      <c r="LX34">
        <v>3.5903999999999998</v>
      </c>
      <c r="LY34">
        <v>5.1043000000000003</v>
      </c>
      <c r="LZ34">
        <v>-31.8049</v>
      </c>
      <c r="MA34">
        <v>3.5512000000000001</v>
      </c>
      <c r="MB34">
        <v>9.8582999999999998</v>
      </c>
      <c r="MD34">
        <v>-6.1454000000000004</v>
      </c>
      <c r="MF34">
        <v>1.2664</v>
      </c>
      <c r="MG34">
        <v>13.9245</v>
      </c>
      <c r="MI34">
        <v>-0.59370000000000001</v>
      </c>
      <c r="MK34">
        <v>1.7745</v>
      </c>
      <c r="ML34">
        <v>-24.81</v>
      </c>
      <c r="MM34">
        <v>14.947100000000001</v>
      </c>
      <c r="MN34">
        <v>10.2431</v>
      </c>
      <c r="MP34">
        <v>12.9975</v>
      </c>
      <c r="MQ34">
        <v>3.5143</v>
      </c>
      <c r="MS34">
        <v>30.375499999999999</v>
      </c>
      <c r="MU34">
        <v>10.474299999999999</v>
      </c>
      <c r="MV34">
        <v>-5.5576999999999996</v>
      </c>
      <c r="MY34">
        <v>4.234</v>
      </c>
      <c r="MZ34">
        <v>-422.30540000000002</v>
      </c>
      <c r="NA34">
        <v>2.2103999999999999</v>
      </c>
      <c r="NB34">
        <v>11.1607</v>
      </c>
      <c r="NC34">
        <v>6.7376000000000005</v>
      </c>
      <c r="ND34">
        <v>-4.6193</v>
      </c>
      <c r="NE34">
        <v>9.5722000000000005</v>
      </c>
      <c r="NF34">
        <v>21.967099999999999</v>
      </c>
      <c r="NG34">
        <v>13.072800000000001</v>
      </c>
      <c r="NH34">
        <v>18.942</v>
      </c>
      <c r="NI34">
        <v>10.307</v>
      </c>
      <c r="NJ34">
        <v>-4.7706999999999997</v>
      </c>
    </row>
    <row r="35" spans="1:374" x14ac:dyDescent="0.25">
      <c r="A35" s="2"/>
      <c r="C35">
        <v>13.829800000000001</v>
      </c>
      <c r="E35">
        <v>34.122</v>
      </c>
      <c r="F35">
        <v>17.044799999999999</v>
      </c>
      <c r="G35">
        <v>-25.127500000000001</v>
      </c>
      <c r="H35">
        <v>34.311300000000003</v>
      </c>
      <c r="I35">
        <v>18.239000000000001</v>
      </c>
      <c r="J35">
        <v>3.8830999999999998</v>
      </c>
      <c r="K35">
        <v>14.007199999999999</v>
      </c>
      <c r="M35">
        <v>34.502400000000002</v>
      </c>
      <c r="O35">
        <v>31.357700000000001</v>
      </c>
      <c r="P35">
        <v>11.639900000000001</v>
      </c>
      <c r="Q35">
        <v>-14.580500000000001</v>
      </c>
      <c r="R35">
        <v>-5.8548</v>
      </c>
      <c r="S35">
        <v>27.213200000000001</v>
      </c>
      <c r="T35">
        <v>30.580200000000001</v>
      </c>
      <c r="V35">
        <v>23.459199999999999</v>
      </c>
      <c r="W35">
        <v>14.152799999999999</v>
      </c>
      <c r="X35">
        <v>-6.3673000000000002</v>
      </c>
      <c r="Z35">
        <v>26.168600000000001</v>
      </c>
      <c r="AC35">
        <v>21.725300000000001</v>
      </c>
      <c r="AD35">
        <v>-13.5769</v>
      </c>
      <c r="AE35">
        <v>-7.6684999999999999</v>
      </c>
      <c r="AF35">
        <v>-39.085900000000002</v>
      </c>
      <c r="AG35">
        <v>0.60309999999999997</v>
      </c>
      <c r="AI35">
        <v>-582.10640000000001</v>
      </c>
      <c r="AJ35">
        <v>-35.647500000000001</v>
      </c>
      <c r="AK35">
        <v>36.369100000000003</v>
      </c>
      <c r="AL35">
        <v>15.5045</v>
      </c>
      <c r="AN35">
        <v>29.415399999999998</v>
      </c>
      <c r="AO35">
        <v>12.52</v>
      </c>
      <c r="AP35">
        <v>-36.6432</v>
      </c>
      <c r="AQ35">
        <v>18.732099999999999</v>
      </c>
      <c r="AT35">
        <v>0.57020000000000004</v>
      </c>
      <c r="AU35">
        <v>30.837399999999999</v>
      </c>
      <c r="AV35">
        <v>-88.926100000000005</v>
      </c>
      <c r="AW35">
        <v>3.8582000000000001</v>
      </c>
      <c r="AZ35">
        <v>20.043900000000001</v>
      </c>
      <c r="BB35">
        <v>19.003799999999998</v>
      </c>
      <c r="BC35">
        <v>8.9085000000000001</v>
      </c>
      <c r="BD35">
        <v>-3.8956</v>
      </c>
      <c r="BE35">
        <v>29.692699999999999</v>
      </c>
      <c r="BF35">
        <v>48.656700000000001</v>
      </c>
      <c r="BG35">
        <v>4.1849999999999996</v>
      </c>
      <c r="BH35">
        <v>-0.39190000000000003</v>
      </c>
      <c r="BI35">
        <v>7.8400999999999996</v>
      </c>
      <c r="BJ35">
        <v>-3.5449999999999999</v>
      </c>
      <c r="BL35">
        <v>7.8539000000000003</v>
      </c>
      <c r="BM35">
        <v>45.970700000000001</v>
      </c>
      <c r="BN35">
        <v>31.604700000000001</v>
      </c>
      <c r="BO35">
        <v>27.538799999999998</v>
      </c>
      <c r="BP35">
        <v>25.0808</v>
      </c>
      <c r="BQ35">
        <v>-7.7131999999999996</v>
      </c>
      <c r="BR35">
        <v>20.011800000000001</v>
      </c>
      <c r="BS35">
        <v>-128.30930000000001</v>
      </c>
      <c r="BU35">
        <v>20.427900000000001</v>
      </c>
      <c r="BV35">
        <v>8.0633999999999997</v>
      </c>
      <c r="BW35">
        <v>-2.7544</v>
      </c>
      <c r="BX35">
        <v>5.0814000000000004</v>
      </c>
      <c r="BY35">
        <v>16.830200000000001</v>
      </c>
      <c r="BZ35">
        <v>10.468500000000001</v>
      </c>
      <c r="CA35">
        <v>-9.3614999999999995</v>
      </c>
      <c r="CC35">
        <v>25.042999999999999</v>
      </c>
      <c r="CG35">
        <v>14.295400000000001</v>
      </c>
      <c r="CH35">
        <v>12.5647</v>
      </c>
      <c r="CI35">
        <v>0.18240000000000001</v>
      </c>
      <c r="CJ35">
        <v>0.1268</v>
      </c>
      <c r="CK35">
        <v>22.1599</v>
      </c>
      <c r="CL35">
        <v>15.5885</v>
      </c>
      <c r="CM35">
        <v>4.7390999999999996</v>
      </c>
      <c r="CN35">
        <v>-36.858199999999997</v>
      </c>
      <c r="CO35">
        <v>27.764399999999998</v>
      </c>
      <c r="CP35">
        <v>3.4140999999999999</v>
      </c>
      <c r="CQ35">
        <v>8.3450000000000006</v>
      </c>
      <c r="CR35">
        <v>-3.1577000000000002</v>
      </c>
      <c r="CS35">
        <v>37.348599999999998</v>
      </c>
      <c r="CT35">
        <v>5.8932000000000002</v>
      </c>
      <c r="CW35">
        <v>35.826000000000001</v>
      </c>
      <c r="CX35">
        <v>15.577299999999999</v>
      </c>
      <c r="CY35">
        <v>11.5055</v>
      </c>
      <c r="CZ35">
        <v>-15.2743</v>
      </c>
      <c r="DA35">
        <v>11.381</v>
      </c>
      <c r="DC35">
        <v>3.8294999999999999</v>
      </c>
      <c r="DD35">
        <v>15.7469</v>
      </c>
      <c r="DE35">
        <v>-36.7301</v>
      </c>
      <c r="DG35">
        <v>12.8734</v>
      </c>
      <c r="DH35">
        <v>3.9239999999999999</v>
      </c>
      <c r="DI35">
        <v>-0.89610000000000001</v>
      </c>
      <c r="DJ35">
        <v>15.2225</v>
      </c>
      <c r="DK35">
        <v>4.7434000000000003</v>
      </c>
      <c r="DL35">
        <v>-62.970300000000002</v>
      </c>
      <c r="DR35">
        <v>-27.163399999999999</v>
      </c>
      <c r="DS35">
        <v>23.264299999999999</v>
      </c>
      <c r="DT35">
        <v>-3.0870000000000002</v>
      </c>
      <c r="DU35">
        <v>-7.5111999999999997</v>
      </c>
      <c r="DW35">
        <v>-18.692499999999999</v>
      </c>
      <c r="DX35">
        <v>36.851599999999998</v>
      </c>
      <c r="DZ35">
        <v>6.9328000000000003</v>
      </c>
      <c r="EA35">
        <v>6.0124000000000004</v>
      </c>
      <c r="EB35">
        <v>5.2884000000000002</v>
      </c>
      <c r="EE35">
        <v>24.664100000000001</v>
      </c>
      <c r="EG35">
        <v>35.722900000000003</v>
      </c>
      <c r="EJ35">
        <v>16.995200000000001</v>
      </c>
      <c r="EK35">
        <v>16.995200000000001</v>
      </c>
      <c r="EO35">
        <v>9.5264000000000006</v>
      </c>
      <c r="EP35">
        <v>5.6978999999999997</v>
      </c>
      <c r="EQ35">
        <v>42.072699999999998</v>
      </c>
      <c r="ES35">
        <v>4.2046000000000001</v>
      </c>
      <c r="ET35">
        <v>119.31480000000001</v>
      </c>
      <c r="EU35">
        <v>4.3674999999999997</v>
      </c>
      <c r="EV35">
        <v>38.808199999999999</v>
      </c>
      <c r="EW35">
        <v>5.4141000000000004</v>
      </c>
      <c r="EX35">
        <v>27.484500000000001</v>
      </c>
      <c r="EY35">
        <v>-14.373799999999999</v>
      </c>
      <c r="EZ35">
        <v>-20.429500000000001</v>
      </c>
      <c r="FA35">
        <v>17.181000000000001</v>
      </c>
      <c r="FB35">
        <v>-7.2815000000000003</v>
      </c>
      <c r="FC35">
        <v>31.308</v>
      </c>
      <c r="FD35">
        <v>10.551500000000001</v>
      </c>
      <c r="FF35">
        <v>5.0254000000000003</v>
      </c>
      <c r="FG35">
        <v>11.892200000000001</v>
      </c>
      <c r="FH35">
        <v>-3.4842</v>
      </c>
      <c r="FI35">
        <v>35.291800000000002</v>
      </c>
      <c r="FJ35">
        <v>42.619799999999998</v>
      </c>
      <c r="FK35">
        <v>29.235700000000001</v>
      </c>
      <c r="FL35">
        <v>3.8736000000000002</v>
      </c>
      <c r="FN35">
        <v>1.2494000000000001</v>
      </c>
      <c r="FO35">
        <v>48.932600000000001</v>
      </c>
      <c r="FP35">
        <v>10.3047</v>
      </c>
      <c r="FQ35">
        <v>-2.5662000000000003</v>
      </c>
      <c r="FS35">
        <v>2.6755</v>
      </c>
      <c r="FT35">
        <v>2.6755</v>
      </c>
      <c r="FU35">
        <v>9.9518000000000004</v>
      </c>
      <c r="FV35">
        <v>-2.3079000000000001</v>
      </c>
      <c r="FW35">
        <v>11.8469</v>
      </c>
      <c r="FX35">
        <v>-25.0654</v>
      </c>
      <c r="FY35">
        <v>-25.0654</v>
      </c>
      <c r="GA35">
        <v>-18.394500000000001</v>
      </c>
      <c r="GB35">
        <v>-0.30790000000000001</v>
      </c>
      <c r="GC35">
        <v>23.377300000000002</v>
      </c>
      <c r="GD35">
        <v>-5.8331999999999997</v>
      </c>
      <c r="GE35">
        <v>-55.484200000000001</v>
      </c>
      <c r="GF35">
        <v>-23.513400000000001</v>
      </c>
      <c r="GG35">
        <v>-1.7979000000000001</v>
      </c>
      <c r="GH35">
        <v>33.166200000000003</v>
      </c>
      <c r="GJ35">
        <v>-2.5954999999999999</v>
      </c>
      <c r="GK35">
        <v>1.6333</v>
      </c>
      <c r="GN35">
        <v>5.3571</v>
      </c>
      <c r="GR35">
        <v>6.5884999999999998</v>
      </c>
      <c r="GS35">
        <v>0.87250000000000005</v>
      </c>
      <c r="GT35">
        <v>-6.6090999999999998</v>
      </c>
      <c r="GV35">
        <v>4.8250999999999999</v>
      </c>
      <c r="GW35">
        <v>-2.4603000000000002</v>
      </c>
      <c r="GX35">
        <v>1.1774</v>
      </c>
      <c r="HC35">
        <v>4.8448000000000002</v>
      </c>
      <c r="HD35">
        <v>-45.898400000000002</v>
      </c>
      <c r="HF35">
        <v>65.464799999999997</v>
      </c>
      <c r="HG35">
        <v>36.488700000000001</v>
      </c>
      <c r="HH35">
        <v>-43.790799999999997</v>
      </c>
      <c r="HI35">
        <v>-1.8839000000000001</v>
      </c>
      <c r="HJ35">
        <v>47.437100000000001</v>
      </c>
      <c r="HK35">
        <v>22.839099999999998</v>
      </c>
      <c r="HL35">
        <v>-98.774199999999993</v>
      </c>
      <c r="HM35">
        <v>7.7851999999999997</v>
      </c>
      <c r="HO35">
        <v>11.282</v>
      </c>
      <c r="HQ35">
        <v>-81.712900000000005</v>
      </c>
      <c r="HR35">
        <v>-8.0427999999999997</v>
      </c>
      <c r="HS35">
        <v>-0.92020000000000002</v>
      </c>
      <c r="HT35">
        <v>10.384499999999999</v>
      </c>
      <c r="HU35">
        <v>-7.1025999999999998</v>
      </c>
      <c r="HW35">
        <v>74.223799999999997</v>
      </c>
      <c r="HY35">
        <v>12.604200000000001</v>
      </c>
      <c r="HZ35">
        <v>-14.542400000000001</v>
      </c>
      <c r="IA35">
        <v>17.504000000000001</v>
      </c>
      <c r="IB35">
        <v>38.528100000000002</v>
      </c>
      <c r="IC35">
        <v>17.602399999999999</v>
      </c>
      <c r="ID35">
        <v>-33.768299999999996</v>
      </c>
      <c r="IE35">
        <v>18.414300000000001</v>
      </c>
      <c r="IF35">
        <v>4.3726000000000003</v>
      </c>
      <c r="IG35">
        <v>28.76</v>
      </c>
      <c r="IH35">
        <v>-3.0606</v>
      </c>
      <c r="II35">
        <v>-34.076099999999997</v>
      </c>
      <c r="IJ35">
        <v>15.175000000000001</v>
      </c>
      <c r="IK35">
        <v>-9.0013000000000005</v>
      </c>
      <c r="IN35">
        <v>30.190999999999999</v>
      </c>
      <c r="IO35">
        <v>-22.956800000000001</v>
      </c>
      <c r="IP35">
        <v>-25.671199999999999</v>
      </c>
      <c r="IQ35">
        <v>-3.0194000000000001</v>
      </c>
      <c r="IS35">
        <v>16.079899999999999</v>
      </c>
      <c r="IT35">
        <v>14.360300000000001</v>
      </c>
      <c r="IU35">
        <v>12.2654</v>
      </c>
      <c r="IV35">
        <v>22.173100000000002</v>
      </c>
      <c r="IW35">
        <v>-5.7260999999999997</v>
      </c>
      <c r="IX35">
        <v>7.0243000000000002</v>
      </c>
      <c r="IY35">
        <v>-25.721299999999999</v>
      </c>
      <c r="IZ35">
        <v>-2329.9621999999999</v>
      </c>
      <c r="JB35">
        <v>5.5368000000000004</v>
      </c>
      <c r="JD35">
        <v>-10.232900000000001</v>
      </c>
      <c r="JE35">
        <v>10.552099999999999</v>
      </c>
      <c r="JF35">
        <v>10.552099999999999</v>
      </c>
      <c r="JH35">
        <v>22.513000000000002</v>
      </c>
      <c r="JI35">
        <v>23.130299999999998</v>
      </c>
      <c r="JJ35">
        <v>5.8187999999999995</v>
      </c>
      <c r="JK35">
        <v>-4.0317999999999996</v>
      </c>
      <c r="JN35">
        <v>-61.002099999999999</v>
      </c>
      <c r="JO35">
        <v>11.566599999999999</v>
      </c>
      <c r="JP35">
        <v>-29.480599999999999</v>
      </c>
      <c r="JQ35">
        <v>32.072499999999998</v>
      </c>
      <c r="JR35">
        <v>1.4651000000000001</v>
      </c>
      <c r="JT35">
        <v>25.854900000000001</v>
      </c>
      <c r="JV35">
        <v>3.3018000000000001</v>
      </c>
      <c r="JX35">
        <v>15.4612</v>
      </c>
      <c r="JY35">
        <v>7.4264999999999999</v>
      </c>
      <c r="KC35">
        <v>11.258599999999999</v>
      </c>
      <c r="KD35">
        <v>-1.0676000000000001</v>
      </c>
      <c r="KE35">
        <v>16.243300000000001</v>
      </c>
      <c r="KF35">
        <v>6.1407999999999996</v>
      </c>
      <c r="KG35">
        <v>-2.1743000000000001</v>
      </c>
      <c r="KI35">
        <v>-2.8048999999999999</v>
      </c>
      <c r="KJ35">
        <v>-281.93990000000002</v>
      </c>
      <c r="KK35">
        <v>25.985500000000002</v>
      </c>
      <c r="KL35">
        <v>37.757800000000003</v>
      </c>
      <c r="KM35">
        <v>1.1065</v>
      </c>
      <c r="KN35">
        <v>-35.085500000000003</v>
      </c>
      <c r="KO35">
        <v>30.837</v>
      </c>
      <c r="KP35">
        <v>39.113500000000002</v>
      </c>
      <c r="KQ35">
        <v>4.8339999999999996</v>
      </c>
      <c r="KR35">
        <v>-19.572800000000001</v>
      </c>
      <c r="KT35">
        <v>-33.918799999999997</v>
      </c>
      <c r="KU35">
        <v>17.768899999999999</v>
      </c>
      <c r="KV35">
        <v>1.8616000000000001</v>
      </c>
      <c r="KZ35">
        <v>15.234299999999999</v>
      </c>
      <c r="LA35">
        <v>65.019599999999997</v>
      </c>
      <c r="LC35">
        <v>-115.7645</v>
      </c>
      <c r="LD35">
        <v>5.7656999999999998</v>
      </c>
      <c r="LE35">
        <v>-28.358699999999999</v>
      </c>
      <c r="LF35">
        <v>-28.0562</v>
      </c>
      <c r="LG35">
        <v>2.5127999999999999</v>
      </c>
      <c r="LH35">
        <v>25.9343</v>
      </c>
      <c r="LJ35">
        <v>-6.9958999999999998</v>
      </c>
      <c r="LK35">
        <v>29.245999999999999</v>
      </c>
      <c r="LL35">
        <v>14.8413</v>
      </c>
      <c r="LM35">
        <v>25.479399999999998</v>
      </c>
      <c r="LO35">
        <v>1.5796000000000001</v>
      </c>
      <c r="LQ35">
        <v>-2.6941999999999999</v>
      </c>
      <c r="LR35">
        <v>7.1386000000000003</v>
      </c>
      <c r="LS35">
        <v>3.6715</v>
      </c>
      <c r="LT35">
        <v>-2.0910000000000002</v>
      </c>
      <c r="LU35">
        <v>19.491800000000001</v>
      </c>
      <c r="LW35">
        <v>15.946</v>
      </c>
      <c r="LX35">
        <v>10.6134</v>
      </c>
      <c r="LY35">
        <v>31.312200000000001</v>
      </c>
      <c r="LZ35">
        <v>-9.1819000000000006</v>
      </c>
      <c r="MA35">
        <v>-7.7835000000000001</v>
      </c>
      <c r="MB35">
        <v>32.841900000000003</v>
      </c>
      <c r="MD35">
        <v>-2.1537000000000002</v>
      </c>
      <c r="MF35">
        <v>3.3894000000000002</v>
      </c>
      <c r="MG35">
        <v>-3.3388999999999998</v>
      </c>
      <c r="MI35">
        <v>-5.1589999999999998</v>
      </c>
      <c r="MK35">
        <v>7.1387</v>
      </c>
      <c r="ML35">
        <v>-41.664400000000001</v>
      </c>
      <c r="MM35">
        <v>11.7925</v>
      </c>
      <c r="MN35">
        <v>-4.1055000000000001</v>
      </c>
      <c r="MP35">
        <v>1.4114</v>
      </c>
      <c r="MQ35">
        <v>15.078099999999999</v>
      </c>
      <c r="MS35">
        <v>8.7834000000000003</v>
      </c>
      <c r="MU35">
        <v>25.620100000000001</v>
      </c>
      <c r="MV35">
        <v>6.1361999999999997</v>
      </c>
      <c r="MY35">
        <v>-13.3093</v>
      </c>
      <c r="MZ35">
        <v>-506.8528</v>
      </c>
      <c r="NA35">
        <v>13.2994</v>
      </c>
      <c r="NB35">
        <v>9.2365999999999993</v>
      </c>
      <c r="NC35">
        <v>5.2521000000000004</v>
      </c>
      <c r="ND35">
        <v>15.7759</v>
      </c>
      <c r="NE35">
        <v>33.849499999999999</v>
      </c>
      <c r="NF35">
        <v>-41.644100000000002</v>
      </c>
      <c r="NG35">
        <v>11.422700000000001</v>
      </c>
      <c r="NH35">
        <v>2.1032999999999999</v>
      </c>
      <c r="NI35">
        <v>20.457100000000001</v>
      </c>
      <c r="NJ35">
        <v>-36.489899999999999</v>
      </c>
    </row>
    <row r="36" spans="1:374" x14ac:dyDescent="0.25">
      <c r="A36" s="2"/>
      <c r="C36">
        <v>5.1814</v>
      </c>
      <c r="E36">
        <v>6.1730999999999998</v>
      </c>
      <c r="F36">
        <v>17.555499999999999</v>
      </c>
      <c r="G36">
        <v>6.7656999999999998</v>
      </c>
      <c r="H36">
        <v>39.228400000000001</v>
      </c>
      <c r="I36">
        <v>6.2079000000000004</v>
      </c>
      <c r="J36">
        <v>17.6629</v>
      </c>
      <c r="K36">
        <v>4.8726000000000003</v>
      </c>
      <c r="M36">
        <v>29.2682</v>
      </c>
      <c r="O36">
        <v>10.788600000000001</v>
      </c>
      <c r="P36">
        <v>8.1136999999999997</v>
      </c>
      <c r="Q36">
        <v>22.507899999999999</v>
      </c>
      <c r="R36">
        <v>2.7685</v>
      </c>
      <c r="S36">
        <v>20.497800000000002</v>
      </c>
      <c r="T36">
        <v>29.144100000000002</v>
      </c>
      <c r="V36">
        <v>18.813300000000002</v>
      </c>
      <c r="W36">
        <v>24.271699999999999</v>
      </c>
      <c r="X36">
        <v>-7.0045999999999999</v>
      </c>
      <c r="Z36">
        <v>5.7285000000000004</v>
      </c>
      <c r="AC36">
        <v>1.2202999999999999</v>
      </c>
      <c r="AD36">
        <v>-2.9098000000000002</v>
      </c>
      <c r="AE36">
        <v>5.1745000000000001</v>
      </c>
      <c r="AF36">
        <v>-44.702399999999997</v>
      </c>
      <c r="AG36">
        <v>17.5029</v>
      </c>
      <c r="AI36">
        <v>-118.6696</v>
      </c>
      <c r="AJ36">
        <v>-24.726099999999999</v>
      </c>
      <c r="AK36">
        <v>27.561299999999999</v>
      </c>
      <c r="AL36">
        <v>7.2145000000000001</v>
      </c>
      <c r="AN36">
        <v>-4.4447999999999999</v>
      </c>
      <c r="AO36">
        <v>13.5405</v>
      </c>
      <c r="AP36">
        <v>-14.7844</v>
      </c>
      <c r="AQ36">
        <v>1.8552999999999999</v>
      </c>
      <c r="AT36">
        <v>3.1427</v>
      </c>
      <c r="AU36">
        <v>49.943800000000003</v>
      </c>
      <c r="AV36">
        <v>23.681899999999999</v>
      </c>
      <c r="AW36">
        <v>7.9375</v>
      </c>
      <c r="AZ36">
        <v>27.015999999999998</v>
      </c>
      <c r="BB36">
        <v>46.657200000000003</v>
      </c>
      <c r="BC36">
        <v>21.722899999999999</v>
      </c>
      <c r="BD36">
        <v>17.209900000000001</v>
      </c>
      <c r="BE36">
        <v>15.651400000000001</v>
      </c>
      <c r="BF36">
        <v>54.8902</v>
      </c>
      <c r="BG36">
        <v>26.415800000000001</v>
      </c>
      <c r="BH36">
        <v>43.004300000000001</v>
      </c>
      <c r="BI36">
        <v>18.601400000000002</v>
      </c>
      <c r="BJ36">
        <v>-28.0746</v>
      </c>
      <c r="BL36">
        <v>20.6492</v>
      </c>
      <c r="BM36">
        <v>-35.537799999999997</v>
      </c>
      <c r="BN36">
        <v>18.267299999999999</v>
      </c>
      <c r="BO36">
        <v>25.134399999999999</v>
      </c>
      <c r="BP36">
        <v>20.434000000000001</v>
      </c>
      <c r="BQ36">
        <v>-12.225300000000001</v>
      </c>
      <c r="BR36">
        <v>16.031600000000001</v>
      </c>
      <c r="BS36">
        <v>31.018000000000001</v>
      </c>
      <c r="BU36">
        <v>15.7187</v>
      </c>
      <c r="BV36">
        <v>12.2567</v>
      </c>
      <c r="BW36">
        <v>-0.21529999999999999</v>
      </c>
      <c r="BX36">
        <v>0.24990000000000001</v>
      </c>
      <c r="BY36">
        <v>-6.5952000000000002</v>
      </c>
      <c r="BZ36">
        <v>0.74209999999999998</v>
      </c>
      <c r="CA36">
        <v>-29.1996</v>
      </c>
      <c r="CC36">
        <v>25.414000000000001</v>
      </c>
      <c r="CG36">
        <v>-2.4965000000000002</v>
      </c>
      <c r="CH36">
        <v>-9.4267000000000003</v>
      </c>
      <c r="CI36">
        <v>4.3167999999999997</v>
      </c>
      <c r="CJ36">
        <v>6.9001999999999999</v>
      </c>
      <c r="CK36">
        <v>27.302199999999999</v>
      </c>
      <c r="CL36">
        <v>-15.920199999999999</v>
      </c>
      <c r="CM36">
        <v>10.490500000000001</v>
      </c>
      <c r="CN36">
        <v>5.4505999999999997</v>
      </c>
      <c r="CO36">
        <v>-132.00909999999999</v>
      </c>
      <c r="CP36">
        <v>10.020200000000001</v>
      </c>
      <c r="CQ36">
        <v>8.6402000000000001</v>
      </c>
      <c r="CR36">
        <v>-8.6933000000000007</v>
      </c>
      <c r="CS36">
        <v>24.688700000000001</v>
      </c>
      <c r="CT36">
        <v>15.370200000000001</v>
      </c>
      <c r="CW36">
        <v>49.174999999999997</v>
      </c>
      <c r="CX36">
        <v>6.7102000000000004</v>
      </c>
      <c r="CY36">
        <v>-12.164099999999999</v>
      </c>
      <c r="CZ36">
        <v>-4.3996000000000004</v>
      </c>
      <c r="DA36">
        <v>23.1843</v>
      </c>
      <c r="DC36">
        <v>5.7575000000000003</v>
      </c>
      <c r="DD36">
        <v>12.5274</v>
      </c>
      <c r="DE36">
        <v>-68.309399999999997</v>
      </c>
      <c r="DG36">
        <v>-16.004000000000001</v>
      </c>
      <c r="DH36">
        <v>-27.186399999999999</v>
      </c>
      <c r="DI36">
        <v>-28.947400000000002</v>
      </c>
      <c r="DJ36">
        <v>-6.8878000000000004</v>
      </c>
      <c r="DK36">
        <v>17.445699999999999</v>
      </c>
      <c r="DL36">
        <v>-32.698099999999997</v>
      </c>
      <c r="DR36">
        <v>-27.6706</v>
      </c>
      <c r="DS36">
        <v>11.3369</v>
      </c>
      <c r="DT36">
        <v>-15.4824</v>
      </c>
      <c r="DU36">
        <v>10.072800000000001</v>
      </c>
      <c r="DW36">
        <v>-0.28649999999999998</v>
      </c>
      <c r="DX36">
        <v>13.5512</v>
      </c>
      <c r="DZ36">
        <v>7.8417000000000003</v>
      </c>
      <c r="EA36">
        <v>-3.7355</v>
      </c>
      <c r="EB36">
        <v>1.6017999999999999</v>
      </c>
      <c r="EE36">
        <v>12.8566</v>
      </c>
      <c r="EG36">
        <v>9.5610999999999997</v>
      </c>
      <c r="EJ36">
        <v>16.9757</v>
      </c>
      <c r="EK36">
        <v>16.9757</v>
      </c>
      <c r="EO36">
        <v>-7.3182999999999998</v>
      </c>
      <c r="EP36">
        <v>17.664100000000001</v>
      </c>
      <c r="EQ36">
        <v>32.140300000000003</v>
      </c>
      <c r="ES36">
        <v>3.911</v>
      </c>
      <c r="ET36">
        <v>-181.179</v>
      </c>
      <c r="EU36">
        <v>12.2775</v>
      </c>
      <c r="EV36">
        <v>-28.022600000000001</v>
      </c>
      <c r="EW36">
        <v>-2.7321</v>
      </c>
      <c r="EX36">
        <v>48.023600000000002</v>
      </c>
      <c r="EY36">
        <v>-21.692299999999999</v>
      </c>
      <c r="EZ36">
        <v>-82.588400000000007</v>
      </c>
      <c r="FA36">
        <v>19.226199999999999</v>
      </c>
      <c r="FB36">
        <v>8.3247999999999998</v>
      </c>
      <c r="FC36">
        <v>18.617699999999999</v>
      </c>
      <c r="FD36">
        <v>6.8009000000000004</v>
      </c>
      <c r="FF36">
        <v>7.6426999999999996</v>
      </c>
      <c r="FG36">
        <v>20.7012</v>
      </c>
      <c r="FH36">
        <v>6.9687000000000001</v>
      </c>
      <c r="FI36">
        <v>30.716200000000001</v>
      </c>
      <c r="FJ36">
        <v>32.689500000000002</v>
      </c>
      <c r="FK36">
        <v>-47.3416</v>
      </c>
      <c r="FL36">
        <v>-3.6173000000000002</v>
      </c>
      <c r="FN36">
        <v>1.8378999999999999</v>
      </c>
      <c r="FO36">
        <v>27.077200000000001</v>
      </c>
      <c r="FP36">
        <v>35.420099999999998</v>
      </c>
      <c r="FQ36">
        <v>-12.4489</v>
      </c>
      <c r="FS36">
        <v>0.53600000000000003</v>
      </c>
      <c r="FT36">
        <v>0.53600000000000003</v>
      </c>
      <c r="FU36">
        <v>8.2426999999999992</v>
      </c>
      <c r="FV36">
        <v>-11.9902</v>
      </c>
      <c r="FW36">
        <v>5.2849000000000004</v>
      </c>
      <c r="FX36">
        <v>3.0127999999999999</v>
      </c>
      <c r="FY36">
        <v>3.0127999999999999</v>
      </c>
      <c r="GA36">
        <v>1.9363999999999999</v>
      </c>
      <c r="GB36">
        <v>1.7002999999999999</v>
      </c>
      <c r="GC36">
        <v>33.704700000000003</v>
      </c>
      <c r="GD36">
        <v>-1.4384000000000001</v>
      </c>
      <c r="GE36">
        <v>19.8248</v>
      </c>
      <c r="GF36">
        <v>-14.1732</v>
      </c>
      <c r="GG36">
        <v>5.3933</v>
      </c>
      <c r="GH36">
        <v>40.341500000000003</v>
      </c>
      <c r="GJ36">
        <v>13.7525</v>
      </c>
      <c r="GK36">
        <v>3.0514999999999999</v>
      </c>
      <c r="GN36">
        <v>-24.436199999999999</v>
      </c>
      <c r="GR36">
        <v>-4.9768999999999997</v>
      </c>
      <c r="GS36">
        <v>9.9181000000000008</v>
      </c>
      <c r="GT36">
        <v>18.865200000000002</v>
      </c>
      <c r="GV36">
        <v>1.1901999999999999</v>
      </c>
      <c r="GW36">
        <v>23.666699999999999</v>
      </c>
      <c r="GX36">
        <v>9.6410999999999998</v>
      </c>
      <c r="HC36">
        <v>1.7793000000000001</v>
      </c>
      <c r="HD36">
        <v>-60.558700000000002</v>
      </c>
      <c r="HF36">
        <v>17.870999999999999</v>
      </c>
      <c r="HG36">
        <v>37.943300000000001</v>
      </c>
      <c r="HH36">
        <v>-17.816299999999998</v>
      </c>
      <c r="HI36">
        <v>5.8967000000000001</v>
      </c>
      <c r="HJ36">
        <v>11.720599999999999</v>
      </c>
      <c r="HK36">
        <v>38.235799999999998</v>
      </c>
      <c r="HL36">
        <v>-25.688700000000001</v>
      </c>
      <c r="HM36">
        <v>31.834900000000001</v>
      </c>
      <c r="HO36">
        <v>36.738199999999999</v>
      </c>
      <c r="HQ36">
        <v>55.5473</v>
      </c>
      <c r="HR36">
        <v>-9.1753</v>
      </c>
      <c r="HS36">
        <v>-9.7516999999999996</v>
      </c>
      <c r="HT36">
        <v>18.864699999999999</v>
      </c>
      <c r="HU36">
        <v>2.7481</v>
      </c>
      <c r="HW36">
        <v>28.486499999999999</v>
      </c>
      <c r="HY36">
        <v>3.6482999999999999</v>
      </c>
      <c r="HZ36">
        <v>-15.6645</v>
      </c>
      <c r="IA36">
        <v>20.920300000000001</v>
      </c>
      <c r="IB36">
        <v>46.395699999999998</v>
      </c>
      <c r="IC36">
        <v>31.75</v>
      </c>
      <c r="ID36">
        <v>-28.713799999999999</v>
      </c>
      <c r="IE36">
        <v>5.9493999999999998</v>
      </c>
      <c r="IF36">
        <v>-20.870100000000001</v>
      </c>
      <c r="IG36">
        <v>8.8382000000000005</v>
      </c>
      <c r="IH36">
        <v>-13.996499999999999</v>
      </c>
      <c r="II36">
        <v>-2.7404000000000002</v>
      </c>
      <c r="IJ36">
        <v>5.8567999999999998</v>
      </c>
      <c r="IK36">
        <v>-84.403800000000004</v>
      </c>
      <c r="IN36">
        <v>2.1153</v>
      </c>
      <c r="IO36">
        <v>-0.17560000000000001</v>
      </c>
      <c r="IP36">
        <v>7.0423</v>
      </c>
      <c r="IQ36">
        <v>14.6492</v>
      </c>
      <c r="IS36">
        <v>6.3959000000000001</v>
      </c>
      <c r="IT36">
        <v>10.9842</v>
      </c>
      <c r="IU36">
        <v>21.7666</v>
      </c>
      <c r="IV36">
        <v>-16.208100000000002</v>
      </c>
      <c r="IW36">
        <v>6.1447000000000003</v>
      </c>
      <c r="IX36">
        <v>19.885200000000001</v>
      </c>
      <c r="IY36">
        <v>24.860399999999998</v>
      </c>
      <c r="IZ36">
        <v>-2551.6300999999999</v>
      </c>
      <c r="JB36">
        <v>7.3056000000000001</v>
      </c>
      <c r="JD36">
        <v>2.3109000000000002</v>
      </c>
      <c r="JE36">
        <v>-1.3869</v>
      </c>
      <c r="JF36">
        <v>-1.3869</v>
      </c>
      <c r="JH36">
        <v>21.495100000000001</v>
      </c>
      <c r="JI36">
        <v>41.1706</v>
      </c>
      <c r="JJ36">
        <v>21.997399999999999</v>
      </c>
      <c r="JK36">
        <v>-5.3659999999999997</v>
      </c>
      <c r="JN36">
        <v>-15.3873</v>
      </c>
      <c r="JO36">
        <v>10.0093</v>
      </c>
      <c r="JP36">
        <v>13.311999999999999</v>
      </c>
      <c r="JQ36">
        <v>11.857699999999999</v>
      </c>
      <c r="JR36">
        <v>2.6139999999999999</v>
      </c>
      <c r="JT36">
        <v>74.772599999999997</v>
      </c>
      <c r="JV36">
        <v>13.406700000000001</v>
      </c>
      <c r="JX36">
        <v>-2.2720000000000002</v>
      </c>
      <c r="JY36">
        <v>-29.7547</v>
      </c>
      <c r="KC36">
        <v>34.290500000000002</v>
      </c>
      <c r="KD36">
        <v>-5.7460000000000004</v>
      </c>
      <c r="KE36">
        <v>11.1958</v>
      </c>
      <c r="KF36">
        <v>-5.3251999999999997</v>
      </c>
      <c r="KG36">
        <v>-7.0518000000000001</v>
      </c>
      <c r="KI36">
        <v>24.769300000000001</v>
      </c>
      <c r="KJ36">
        <v>-82.109499999999997</v>
      </c>
      <c r="KK36">
        <v>29.2194</v>
      </c>
      <c r="KL36">
        <v>-5.4120999999999997</v>
      </c>
      <c r="KM36">
        <v>-13.4407</v>
      </c>
      <c r="KN36">
        <v>10.710900000000001</v>
      </c>
      <c r="KO36">
        <v>8.2735000000000003</v>
      </c>
      <c r="KP36">
        <v>5.6166</v>
      </c>
      <c r="KQ36">
        <v>5.2093999999999996</v>
      </c>
      <c r="KR36">
        <v>21.775600000000001</v>
      </c>
      <c r="KT36">
        <v>2.2239</v>
      </c>
      <c r="KU36">
        <v>-28.543700000000001</v>
      </c>
      <c r="KV36">
        <v>2.8736000000000002</v>
      </c>
      <c r="KZ36">
        <v>9.7453000000000003</v>
      </c>
      <c r="LA36">
        <v>6.9687999999999999</v>
      </c>
      <c r="LC36">
        <v>-37.623199999999997</v>
      </c>
      <c r="LD36">
        <v>1.5800999999999998</v>
      </c>
      <c r="LE36">
        <v>-43.6965</v>
      </c>
      <c r="LF36">
        <v>-5.1357999999999997</v>
      </c>
      <c r="LG36">
        <v>5.6355000000000004</v>
      </c>
      <c r="LH36">
        <v>14.8545</v>
      </c>
      <c r="LJ36">
        <v>5.8286999999999995</v>
      </c>
      <c r="LK36">
        <v>22.09</v>
      </c>
      <c r="LL36">
        <v>30.141100000000002</v>
      </c>
      <c r="LM36">
        <v>21.933900000000001</v>
      </c>
      <c r="LO36">
        <v>-17.8139</v>
      </c>
      <c r="LQ36">
        <v>-3.4512</v>
      </c>
      <c r="LR36">
        <v>-10.0974</v>
      </c>
      <c r="LS36">
        <v>8.3780999999999999</v>
      </c>
      <c r="LT36">
        <v>57.927799999999998</v>
      </c>
      <c r="LU36">
        <v>3.8022</v>
      </c>
      <c r="LW36">
        <v>18.646999999999998</v>
      </c>
      <c r="LX36">
        <v>4.7812999999999999</v>
      </c>
      <c r="LY36">
        <v>4.8501000000000003</v>
      </c>
      <c r="LZ36">
        <v>-20.226900000000001</v>
      </c>
      <c r="MA36">
        <v>-0.91690000000000005</v>
      </c>
      <c r="MB36">
        <v>30.869</v>
      </c>
      <c r="MD36">
        <v>0.48330000000000001</v>
      </c>
      <c r="MF36">
        <v>-0.623</v>
      </c>
      <c r="MG36">
        <v>11.1859</v>
      </c>
      <c r="MI36">
        <v>-16.0991</v>
      </c>
      <c r="MK36">
        <v>2.6974</v>
      </c>
      <c r="ML36">
        <v>1.7528999999999999</v>
      </c>
      <c r="MM36">
        <v>17.5746</v>
      </c>
      <c r="MN36">
        <v>6.9778000000000002</v>
      </c>
      <c r="MP36">
        <v>37.659700000000001</v>
      </c>
      <c r="MQ36">
        <v>2.5611999999999999</v>
      </c>
      <c r="MS36">
        <v>24.743099999999998</v>
      </c>
      <c r="MU36">
        <v>-3.1899999999999998E-2</v>
      </c>
      <c r="MV36">
        <v>-2.2161</v>
      </c>
      <c r="MY36">
        <v>-13.715999999999999</v>
      </c>
      <c r="MZ36">
        <v>-388.77100000000002</v>
      </c>
      <c r="NA36">
        <v>-0.64480000000000004</v>
      </c>
      <c r="NB36">
        <v>11.124000000000001</v>
      </c>
      <c r="NC36">
        <v>4.4303999999999997</v>
      </c>
      <c r="ND36">
        <v>5.2712000000000003</v>
      </c>
      <c r="NE36">
        <v>22.574999999999999</v>
      </c>
      <c r="NF36">
        <v>-14.341799999999999</v>
      </c>
      <c r="NG36">
        <v>-23.891200000000001</v>
      </c>
      <c r="NH36">
        <v>9.4216999999999995</v>
      </c>
      <c r="NI36">
        <v>-6.2869999999999999</v>
      </c>
      <c r="NJ36">
        <v>-97.622100000000003</v>
      </c>
    </row>
    <row r="37" spans="1:374" x14ac:dyDescent="0.25">
      <c r="A37" s="2"/>
      <c r="C37">
        <v>31.349299999999999</v>
      </c>
      <c r="E37">
        <v>7.2304000000000004</v>
      </c>
      <c r="F37">
        <v>16.671299999999999</v>
      </c>
      <c r="G37">
        <v>-1.0548</v>
      </c>
      <c r="H37">
        <v>26.792000000000002</v>
      </c>
      <c r="I37">
        <v>16.1204</v>
      </c>
      <c r="J37">
        <v>-8.8917999999999999</v>
      </c>
      <c r="K37">
        <v>-2.2713000000000001</v>
      </c>
      <c r="M37">
        <v>53.071199999999997</v>
      </c>
      <c r="O37">
        <v>20.796800000000001</v>
      </c>
      <c r="P37">
        <v>4.4370000000000003</v>
      </c>
      <c r="Q37">
        <v>20.264099999999999</v>
      </c>
      <c r="R37">
        <v>-15.434100000000001</v>
      </c>
      <c r="S37">
        <v>5.3662000000000001</v>
      </c>
      <c r="T37">
        <v>39.183199999999999</v>
      </c>
      <c r="V37">
        <v>17.620100000000001</v>
      </c>
      <c r="W37">
        <v>13.8498</v>
      </c>
      <c r="X37">
        <v>6.5786999999999995</v>
      </c>
      <c r="Z37">
        <v>13.2356</v>
      </c>
      <c r="AC37">
        <v>60.962600000000002</v>
      </c>
      <c r="AD37">
        <v>-45.641399999999997</v>
      </c>
      <c r="AE37">
        <v>-3.4725999999999999</v>
      </c>
      <c r="AF37">
        <v>-1.2339</v>
      </c>
      <c r="AG37">
        <v>16.3215</v>
      </c>
      <c r="AI37">
        <v>-216.0051</v>
      </c>
      <c r="AJ37">
        <v>-23.008500000000002</v>
      </c>
      <c r="AK37">
        <v>34.630800000000001</v>
      </c>
      <c r="AL37">
        <v>15.2469</v>
      </c>
      <c r="AN37">
        <v>-24.300599999999999</v>
      </c>
      <c r="AO37">
        <v>0.87980000000000003</v>
      </c>
      <c r="AP37">
        <v>-36.861400000000003</v>
      </c>
      <c r="AQ37">
        <v>-3.05</v>
      </c>
      <c r="AT37">
        <v>4.8109000000000002</v>
      </c>
      <c r="AU37">
        <v>31.260899999999999</v>
      </c>
      <c r="AV37">
        <v>10.749499999999999</v>
      </c>
      <c r="AW37">
        <v>8.7039000000000009</v>
      </c>
      <c r="AZ37">
        <v>23.259699999999999</v>
      </c>
      <c r="BB37">
        <v>-22.7988</v>
      </c>
      <c r="BC37">
        <v>9.9748000000000001</v>
      </c>
      <c r="BD37">
        <v>7.8959000000000001</v>
      </c>
      <c r="BE37">
        <v>-2.8662999999999998</v>
      </c>
      <c r="BF37">
        <v>-1.6211</v>
      </c>
      <c r="BG37">
        <v>0.84060000000000001</v>
      </c>
      <c r="BH37">
        <v>12.786099999999999</v>
      </c>
      <c r="BI37">
        <v>-9.7713999999999999</v>
      </c>
      <c r="BJ37">
        <v>-24.988700000000001</v>
      </c>
      <c r="BL37">
        <v>13.1608</v>
      </c>
      <c r="BM37">
        <v>-19.0442</v>
      </c>
      <c r="BN37">
        <v>11.157299999999999</v>
      </c>
      <c r="BO37">
        <v>26.803599999999999</v>
      </c>
      <c r="BP37">
        <v>18.3658</v>
      </c>
      <c r="BQ37">
        <v>-6.1485000000000003</v>
      </c>
      <c r="BR37">
        <v>8.0742999999999991</v>
      </c>
      <c r="BS37">
        <v>-171.23660000000001</v>
      </c>
      <c r="BU37">
        <v>17.218499999999999</v>
      </c>
      <c r="BV37">
        <v>10.7342</v>
      </c>
      <c r="BW37">
        <v>3.7016</v>
      </c>
      <c r="BX37">
        <v>20.658200000000001</v>
      </c>
      <c r="BY37">
        <v>30.3066</v>
      </c>
      <c r="BZ37">
        <v>7.3826000000000001</v>
      </c>
      <c r="CA37">
        <v>-2.6451000000000002</v>
      </c>
      <c r="CC37">
        <v>10.3916</v>
      </c>
      <c r="CG37">
        <v>-69.018299999999996</v>
      </c>
      <c r="CH37">
        <v>8.4554000000000009</v>
      </c>
      <c r="CI37">
        <v>4.8347999999999995</v>
      </c>
      <c r="CJ37">
        <v>-27.6662</v>
      </c>
      <c r="CK37">
        <v>39.136099999999999</v>
      </c>
      <c r="CL37">
        <v>2.0209000000000001</v>
      </c>
      <c r="CM37">
        <v>-15.231199999999999</v>
      </c>
      <c r="CN37">
        <v>-0.93689999999999996</v>
      </c>
      <c r="CO37">
        <v>23.773800000000001</v>
      </c>
      <c r="CP37">
        <v>6.5072000000000001</v>
      </c>
      <c r="CQ37">
        <v>-7.1882999999999999</v>
      </c>
      <c r="CR37">
        <v>9.1706000000000003</v>
      </c>
      <c r="CS37">
        <v>23.543099999999999</v>
      </c>
      <c r="CT37">
        <v>15.3904</v>
      </c>
      <c r="CW37">
        <v>-2.4060999999999999</v>
      </c>
      <c r="CX37">
        <v>0.18140000000000001</v>
      </c>
      <c r="CY37">
        <v>-0.8</v>
      </c>
      <c r="CZ37">
        <v>-7.5681000000000003</v>
      </c>
      <c r="DA37">
        <v>1.0817000000000001</v>
      </c>
      <c r="DC37">
        <v>6.9437999999999995</v>
      </c>
      <c r="DD37">
        <v>16.190100000000001</v>
      </c>
      <c r="DE37">
        <v>-46.784399999999998</v>
      </c>
      <c r="DG37">
        <v>8.2681000000000004</v>
      </c>
      <c r="DH37">
        <v>19.642199999999999</v>
      </c>
      <c r="DI37">
        <v>-13.3726</v>
      </c>
      <c r="DJ37">
        <v>-18.401900000000001</v>
      </c>
      <c r="DK37">
        <v>8.2111000000000001</v>
      </c>
      <c r="DL37">
        <v>-23.736999999999998</v>
      </c>
      <c r="DR37">
        <v>-1.2812000000000001</v>
      </c>
      <c r="DS37">
        <v>11.2462</v>
      </c>
      <c r="DT37">
        <v>-22.008199999999999</v>
      </c>
      <c r="DU37">
        <v>26.660900000000002</v>
      </c>
      <c r="DW37">
        <v>-0.1249</v>
      </c>
      <c r="DX37">
        <v>27.7592</v>
      </c>
      <c r="DZ37">
        <v>7.2114000000000003</v>
      </c>
      <c r="EA37">
        <v>-1.7858000000000001</v>
      </c>
      <c r="EB37">
        <v>2.2279</v>
      </c>
      <c r="EE37">
        <v>5.0750000000000002</v>
      </c>
      <c r="EG37">
        <v>26.976299999999998</v>
      </c>
      <c r="EJ37">
        <v>19.0396</v>
      </c>
      <c r="EK37">
        <v>19.0396</v>
      </c>
      <c r="EO37">
        <v>9.4875000000000007</v>
      </c>
      <c r="EP37">
        <v>12.7394</v>
      </c>
      <c r="EQ37">
        <v>23.417899999999999</v>
      </c>
      <c r="ES37">
        <v>0.20530000000000001</v>
      </c>
      <c r="ET37">
        <v>54.998899999999999</v>
      </c>
      <c r="EU37">
        <v>-4.2694000000000001</v>
      </c>
      <c r="EV37">
        <v>1.9089</v>
      </c>
      <c r="EW37">
        <v>-4.1969000000000003</v>
      </c>
      <c r="EX37">
        <v>31.622299999999999</v>
      </c>
      <c r="EY37">
        <v>-21.191199999999998</v>
      </c>
      <c r="EZ37">
        <v>-43.576900000000002</v>
      </c>
      <c r="FA37">
        <v>13.9049</v>
      </c>
      <c r="FB37">
        <v>15.373100000000001</v>
      </c>
      <c r="FC37">
        <v>-2.7968999999999999</v>
      </c>
      <c r="FD37">
        <v>2.3216999999999999</v>
      </c>
      <c r="FF37">
        <v>7.0288000000000004</v>
      </c>
      <c r="FG37">
        <v>2.9666000000000001</v>
      </c>
      <c r="FH37">
        <v>12.469099999999999</v>
      </c>
      <c r="FI37">
        <v>19.7653</v>
      </c>
      <c r="FJ37">
        <v>-11.9307</v>
      </c>
      <c r="FK37">
        <v>-54.074800000000003</v>
      </c>
      <c r="FL37">
        <v>-3.9801000000000002</v>
      </c>
      <c r="FN37">
        <v>-10.870799999999999</v>
      </c>
      <c r="FO37">
        <v>24.7639</v>
      </c>
      <c r="FP37">
        <v>26.4223</v>
      </c>
      <c r="FQ37">
        <v>-7.3539000000000003</v>
      </c>
      <c r="FS37">
        <v>1.4612000000000001</v>
      </c>
      <c r="FT37">
        <v>1.4612000000000001</v>
      </c>
      <c r="FU37">
        <v>11.5435</v>
      </c>
      <c r="FV37">
        <v>3.4576000000000002</v>
      </c>
      <c r="FW37">
        <v>3.7624</v>
      </c>
      <c r="FX37">
        <v>-0.35170000000000001</v>
      </c>
      <c r="FY37">
        <v>-0.35170000000000001</v>
      </c>
      <c r="GA37">
        <v>-22.375699999999998</v>
      </c>
      <c r="GB37">
        <v>15.1584</v>
      </c>
      <c r="GC37">
        <v>13.8932</v>
      </c>
      <c r="GD37">
        <v>-7.7821999999999996</v>
      </c>
      <c r="GE37">
        <v>-0.33960000000000001</v>
      </c>
      <c r="GF37">
        <v>0.5897</v>
      </c>
      <c r="GG37">
        <v>2.5808</v>
      </c>
      <c r="GH37">
        <v>44.959899999999998</v>
      </c>
      <c r="GJ37">
        <v>3.8</v>
      </c>
      <c r="GK37">
        <v>2.589</v>
      </c>
      <c r="GN37">
        <v>-25.274000000000001</v>
      </c>
      <c r="GR37">
        <v>10.388</v>
      </c>
      <c r="GS37">
        <v>24.369399999999999</v>
      </c>
      <c r="GT37">
        <v>-50.648200000000003</v>
      </c>
      <c r="GV37">
        <v>1.9462000000000002</v>
      </c>
      <c r="GW37">
        <v>17.738199999999999</v>
      </c>
      <c r="GX37">
        <v>-22.309799999999999</v>
      </c>
      <c r="HC37">
        <v>11.4816</v>
      </c>
      <c r="HD37">
        <v>-11.6678</v>
      </c>
      <c r="HF37">
        <v>9.0808</v>
      </c>
      <c r="HG37">
        <v>43.098500000000001</v>
      </c>
      <c r="HH37">
        <v>3.7109999999999999</v>
      </c>
      <c r="HI37">
        <v>19.982800000000001</v>
      </c>
      <c r="HJ37">
        <v>33.761899999999997</v>
      </c>
      <c r="HK37">
        <v>41.8142</v>
      </c>
      <c r="HL37">
        <v>38.936</v>
      </c>
      <c r="HM37">
        <v>-3.8292999999999999</v>
      </c>
      <c r="HO37">
        <v>-32.179200000000002</v>
      </c>
      <c r="HQ37">
        <v>-83.119699999999995</v>
      </c>
      <c r="HR37">
        <v>-8.8515999999999995</v>
      </c>
      <c r="HS37">
        <v>0.81950000000000001</v>
      </c>
      <c r="HT37">
        <v>11.2988</v>
      </c>
      <c r="HU37">
        <v>3.5021</v>
      </c>
      <c r="HW37">
        <v>22.776599999999998</v>
      </c>
      <c r="HY37">
        <v>9.1326000000000001</v>
      </c>
      <c r="HZ37">
        <v>53.875999999999998</v>
      </c>
      <c r="IA37">
        <v>14.4833</v>
      </c>
      <c r="IB37">
        <v>25.314299999999999</v>
      </c>
      <c r="IC37">
        <v>3.8719000000000001</v>
      </c>
      <c r="ID37">
        <v>-48.787100000000002</v>
      </c>
      <c r="IE37">
        <v>8.6110000000000007</v>
      </c>
      <c r="IF37">
        <v>9.2537000000000003</v>
      </c>
      <c r="IG37">
        <v>-5.4089999999999998</v>
      </c>
      <c r="IH37">
        <v>-4.8468999999999998</v>
      </c>
      <c r="II37">
        <v>-2.3633000000000002</v>
      </c>
      <c r="IJ37">
        <v>7.4656000000000002</v>
      </c>
      <c r="IK37">
        <v>-26.834299999999999</v>
      </c>
      <c r="IN37">
        <v>-1.6804999999999999</v>
      </c>
      <c r="IO37">
        <v>17.523599999999998</v>
      </c>
      <c r="IP37">
        <v>22.795200000000001</v>
      </c>
      <c r="IQ37">
        <v>41.246200000000002</v>
      </c>
      <c r="IS37">
        <v>4.8640999999999996</v>
      </c>
      <c r="IT37">
        <v>-0.92190000000000005</v>
      </c>
      <c r="IU37">
        <v>2.6572</v>
      </c>
      <c r="IV37">
        <v>0.3785</v>
      </c>
      <c r="IW37">
        <v>0.46550000000000002</v>
      </c>
      <c r="IX37">
        <v>5.8990999999999998</v>
      </c>
      <c r="IY37">
        <v>10.809100000000001</v>
      </c>
      <c r="IZ37">
        <v>-6692.7861000000003</v>
      </c>
      <c r="JB37">
        <v>11.727499999999999</v>
      </c>
      <c r="JD37">
        <v>4.1890999999999998</v>
      </c>
      <c r="JE37">
        <v>-3.1627000000000001</v>
      </c>
      <c r="JF37">
        <v>-3.1627000000000001</v>
      </c>
      <c r="JH37">
        <v>22.170300000000001</v>
      </c>
      <c r="JI37">
        <v>32.496200000000002</v>
      </c>
      <c r="JJ37">
        <v>28.657800000000002</v>
      </c>
      <c r="JK37">
        <v>-6.2602000000000002</v>
      </c>
      <c r="JN37">
        <v>-9.9146000000000001</v>
      </c>
      <c r="JO37">
        <v>11.908099999999999</v>
      </c>
      <c r="JP37">
        <v>9.4832000000000001</v>
      </c>
      <c r="JQ37">
        <v>23.8856</v>
      </c>
      <c r="JR37">
        <v>9.0990000000000002</v>
      </c>
      <c r="JT37">
        <v>66.210300000000004</v>
      </c>
      <c r="JV37">
        <v>-7.5129000000000001</v>
      </c>
      <c r="JX37">
        <v>-3.8740000000000001</v>
      </c>
      <c r="KC37">
        <v>3.0888</v>
      </c>
      <c r="KD37">
        <v>-3.4622999999999999</v>
      </c>
      <c r="KE37">
        <v>-5.3958000000000004</v>
      </c>
      <c r="KF37">
        <v>-3.3458000000000001</v>
      </c>
      <c r="KG37">
        <v>-8.4276999999999997</v>
      </c>
      <c r="KI37">
        <v>-14.945600000000001</v>
      </c>
      <c r="KJ37">
        <v>-39.263800000000003</v>
      </c>
      <c r="KK37">
        <v>34.204599999999999</v>
      </c>
      <c r="KL37">
        <v>-13.6373</v>
      </c>
      <c r="KM37">
        <v>-0.12230000000000001</v>
      </c>
      <c r="KN37">
        <v>6.0362</v>
      </c>
      <c r="KO37">
        <v>36.912700000000001</v>
      </c>
      <c r="KP37">
        <v>10.259</v>
      </c>
      <c r="KQ37">
        <v>-14.7079</v>
      </c>
      <c r="KR37">
        <v>48.259700000000002</v>
      </c>
      <c r="KT37">
        <v>-20.372900000000001</v>
      </c>
      <c r="KU37">
        <v>31.0595</v>
      </c>
      <c r="KV37">
        <v>-6.0762</v>
      </c>
      <c r="KZ37">
        <v>-2.4304000000000001</v>
      </c>
      <c r="LA37">
        <v>3.1935000000000002</v>
      </c>
      <c r="LC37">
        <v>-15.601100000000001</v>
      </c>
      <c r="LE37">
        <v>-76.859499999999997</v>
      </c>
      <c r="LF37">
        <v>-9.3552999999999997</v>
      </c>
      <c r="LG37">
        <v>6.3821000000000003</v>
      </c>
      <c r="LH37">
        <v>17.471499999999999</v>
      </c>
      <c r="LJ37">
        <v>10.552899999999999</v>
      </c>
      <c r="LK37">
        <v>11.2372</v>
      </c>
      <c r="LL37">
        <v>41.754899999999999</v>
      </c>
      <c r="LM37">
        <v>-2.8365</v>
      </c>
      <c r="LO37">
        <v>14.9796</v>
      </c>
      <c r="LQ37">
        <v>3.9706000000000001</v>
      </c>
      <c r="LR37">
        <v>17.427900000000001</v>
      </c>
      <c r="LS37">
        <v>-2.3370000000000002</v>
      </c>
      <c r="LT37">
        <v>46.733199999999997</v>
      </c>
      <c r="LU37">
        <v>6.0049000000000001</v>
      </c>
      <c r="LW37">
        <v>11.7111</v>
      </c>
      <c r="LX37">
        <v>10.053599999999999</v>
      </c>
      <c r="LY37">
        <v>36.9908</v>
      </c>
      <c r="LZ37">
        <v>18.849399999999999</v>
      </c>
      <c r="MA37">
        <v>7.2714999999999996</v>
      </c>
      <c r="MB37">
        <v>15.7455</v>
      </c>
      <c r="MD37">
        <v>-7.0561999999999996</v>
      </c>
      <c r="MF37">
        <v>6.2850000000000001</v>
      </c>
      <c r="MG37">
        <v>11.1433</v>
      </c>
      <c r="MI37">
        <v>10.5578</v>
      </c>
      <c r="MK37">
        <v>-7.3464</v>
      </c>
      <c r="ML37">
        <v>-20.819400000000002</v>
      </c>
      <c r="MM37">
        <v>23.5411</v>
      </c>
      <c r="MN37">
        <v>-7.1074999999999999</v>
      </c>
      <c r="MP37">
        <v>-1.5070999999999999</v>
      </c>
      <c r="MQ37">
        <v>-1.349</v>
      </c>
      <c r="MS37">
        <v>14.4597</v>
      </c>
      <c r="MU37">
        <v>4.3876999999999997</v>
      </c>
      <c r="MV37">
        <v>-17.105499999999999</v>
      </c>
      <c r="MY37">
        <v>-28.972799999999999</v>
      </c>
      <c r="MZ37">
        <v>-561.25599999999997</v>
      </c>
      <c r="NA37">
        <v>7.6591000000000005</v>
      </c>
      <c r="NB37">
        <v>5.7952000000000004</v>
      </c>
      <c r="NC37">
        <v>2.8466</v>
      </c>
      <c r="ND37">
        <v>6.7803000000000004</v>
      </c>
      <c r="NE37">
        <v>29.1479</v>
      </c>
      <c r="NF37">
        <v>-12.746499999999999</v>
      </c>
      <c r="NG37">
        <v>40.378700000000002</v>
      </c>
      <c r="NH37">
        <v>16.156700000000001</v>
      </c>
      <c r="NI37">
        <v>9.0950000000000006</v>
      </c>
      <c r="NJ37">
        <v>-127.1561</v>
      </c>
    </row>
    <row r="38" spans="1:374" x14ac:dyDescent="0.25">
      <c r="A38" s="2"/>
      <c r="C38">
        <v>14.149900000000001</v>
      </c>
      <c r="E38">
        <v>15.4436</v>
      </c>
      <c r="F38">
        <v>21.392900000000001</v>
      </c>
      <c r="G38">
        <v>-3.2745000000000002</v>
      </c>
      <c r="H38">
        <v>34.869900000000001</v>
      </c>
      <c r="I38">
        <v>14.382899999999999</v>
      </c>
      <c r="J38">
        <v>19.545100000000001</v>
      </c>
      <c r="K38">
        <v>-3.0453999999999999</v>
      </c>
      <c r="M38">
        <v>0.62119999999999997</v>
      </c>
      <c r="O38">
        <v>27.709900000000001</v>
      </c>
      <c r="P38">
        <v>6.1806999999999999</v>
      </c>
      <c r="Q38">
        <v>-23.3672</v>
      </c>
      <c r="R38">
        <v>-17.429500000000001</v>
      </c>
      <c r="S38">
        <v>27.383900000000001</v>
      </c>
      <c r="T38">
        <v>25.7286</v>
      </c>
      <c r="V38">
        <v>-7.2953000000000001</v>
      </c>
      <c r="W38">
        <v>20.9648</v>
      </c>
      <c r="X38">
        <v>-5.8423999999999996</v>
      </c>
      <c r="Z38">
        <v>14.367100000000001</v>
      </c>
      <c r="AC38">
        <v>10.7858</v>
      </c>
      <c r="AD38">
        <v>12.3744</v>
      </c>
      <c r="AE38">
        <v>8.2781000000000002</v>
      </c>
      <c r="AF38">
        <v>-925.83939999999996</v>
      </c>
      <c r="AG38">
        <v>16.2242</v>
      </c>
      <c r="AI38">
        <v>-98.509100000000004</v>
      </c>
      <c r="AJ38">
        <v>-18.162500000000001</v>
      </c>
      <c r="AK38">
        <v>18.073399999999999</v>
      </c>
      <c r="AL38">
        <v>27.768599999999999</v>
      </c>
      <c r="AN38">
        <v>27.844799999999999</v>
      </c>
      <c r="AO38">
        <v>-28.100200000000001</v>
      </c>
      <c r="AP38">
        <v>-50.2774</v>
      </c>
      <c r="AQ38">
        <v>3.2067000000000001</v>
      </c>
      <c r="AT38">
        <v>6.8170999999999999</v>
      </c>
      <c r="AU38">
        <v>6.8791000000000002</v>
      </c>
      <c r="AV38">
        <v>19.535</v>
      </c>
      <c r="AW38">
        <v>16.0534</v>
      </c>
      <c r="AZ38">
        <v>13.1035</v>
      </c>
      <c r="BB38">
        <v>10.819100000000001</v>
      </c>
      <c r="BC38">
        <v>26.464099999999998</v>
      </c>
      <c r="BD38">
        <v>-2.0205000000000002</v>
      </c>
      <c r="BE38">
        <v>-12.6296</v>
      </c>
      <c r="BF38">
        <v>52.547800000000002</v>
      </c>
      <c r="BG38">
        <v>-2.1680000000000001</v>
      </c>
      <c r="BH38">
        <v>26.579799999999999</v>
      </c>
      <c r="BI38">
        <v>8.4748999999999999</v>
      </c>
      <c r="BJ38">
        <v>-24.839300000000001</v>
      </c>
      <c r="BL38">
        <v>4.2051999999999996</v>
      </c>
      <c r="BM38">
        <v>-38.0625</v>
      </c>
      <c r="BN38">
        <v>22.667100000000001</v>
      </c>
      <c r="BO38">
        <v>28.8719</v>
      </c>
      <c r="BP38">
        <v>34.037999999999997</v>
      </c>
      <c r="BQ38">
        <v>-18.1525</v>
      </c>
      <c r="BR38">
        <v>-8.5869999999999997</v>
      </c>
      <c r="BS38">
        <v>-70.649600000000007</v>
      </c>
      <c r="BV38">
        <v>9.8369999999999997</v>
      </c>
      <c r="BW38">
        <v>-0.72989999999999999</v>
      </c>
      <c r="BX38">
        <v>36.209499999999998</v>
      </c>
      <c r="BY38">
        <v>-5.3900000000000003E-2</v>
      </c>
      <c r="BZ38">
        <v>0.33169999999999999</v>
      </c>
      <c r="CA38">
        <v>-11.026</v>
      </c>
      <c r="CC38">
        <v>13.0151</v>
      </c>
      <c r="CG38">
        <v>47.185400000000001</v>
      </c>
      <c r="CH38">
        <v>5.4732000000000003</v>
      </c>
      <c r="CI38">
        <v>5.4306000000000001</v>
      </c>
      <c r="CJ38">
        <v>-107.18980000000001</v>
      </c>
      <c r="CK38">
        <v>21.518899999999999</v>
      </c>
      <c r="CL38">
        <v>0.61770000000000003</v>
      </c>
      <c r="CM38">
        <v>-17.797699999999999</v>
      </c>
      <c r="CN38">
        <v>-0.58599999999999997</v>
      </c>
      <c r="CO38">
        <v>-1.8023</v>
      </c>
      <c r="CP38">
        <v>-1.3651</v>
      </c>
      <c r="CQ38">
        <v>-3.9300999999999999</v>
      </c>
      <c r="CR38">
        <v>12.212199999999999</v>
      </c>
      <c r="CS38">
        <v>9.3977000000000004</v>
      </c>
      <c r="CT38">
        <v>15.1134</v>
      </c>
      <c r="CW38">
        <v>46.8249</v>
      </c>
      <c r="CX38">
        <v>7.2742000000000004</v>
      </c>
      <c r="CY38">
        <v>-7.3791000000000002</v>
      </c>
      <c r="CZ38">
        <v>-14.4123</v>
      </c>
      <c r="DA38">
        <v>6.2961999999999998</v>
      </c>
      <c r="DC38">
        <v>7.0075000000000003</v>
      </c>
      <c r="DD38">
        <v>1.7699</v>
      </c>
      <c r="DE38">
        <v>-19.702200000000001</v>
      </c>
      <c r="DG38">
        <v>-8.6862999999999992</v>
      </c>
      <c r="DH38">
        <v>12.340999999999999</v>
      </c>
      <c r="DI38">
        <v>-3.7155</v>
      </c>
      <c r="DJ38">
        <v>46.957900000000002</v>
      </c>
      <c r="DK38">
        <v>2.3561000000000001</v>
      </c>
      <c r="DL38">
        <v>-14.584</v>
      </c>
      <c r="DR38">
        <v>-53.710799999999999</v>
      </c>
      <c r="DS38">
        <v>5.9701000000000004</v>
      </c>
      <c r="DT38">
        <v>-8.8321000000000005</v>
      </c>
      <c r="DU38">
        <v>-7.2643000000000004</v>
      </c>
      <c r="DW38">
        <v>0.31830000000000003</v>
      </c>
      <c r="DX38">
        <v>32.348399999999998</v>
      </c>
      <c r="DZ38">
        <v>-4.8840000000000003</v>
      </c>
      <c r="EA38">
        <v>43.044699999999999</v>
      </c>
      <c r="EB38">
        <v>-14.833399999999999</v>
      </c>
      <c r="EE38">
        <v>16.426500000000001</v>
      </c>
      <c r="EG38">
        <v>-2.7111999999999998</v>
      </c>
      <c r="EJ38">
        <v>5.7648999999999999</v>
      </c>
      <c r="EK38">
        <v>5.7648999999999999</v>
      </c>
      <c r="EO38">
        <v>-7.3638000000000003</v>
      </c>
      <c r="EP38">
        <v>-3.4483999999999999</v>
      </c>
      <c r="EQ38">
        <v>-33.634700000000002</v>
      </c>
      <c r="ES38">
        <v>-0.44790000000000002</v>
      </c>
      <c r="ET38">
        <v>-38.939</v>
      </c>
      <c r="EU38">
        <v>1.1482999999999999</v>
      </c>
      <c r="EV38">
        <v>42.722099999999998</v>
      </c>
      <c r="EW38">
        <v>-7.3070000000000004</v>
      </c>
      <c r="EX38">
        <v>16.003900000000002</v>
      </c>
      <c r="EY38">
        <v>0.67090000000000005</v>
      </c>
      <c r="EZ38">
        <v>89.232900000000001</v>
      </c>
      <c r="FA38">
        <v>31.680700000000002</v>
      </c>
      <c r="FB38">
        <v>-7.8975</v>
      </c>
      <c r="FC38">
        <v>3.7359999999999998</v>
      </c>
      <c r="FD38">
        <v>15.7446</v>
      </c>
      <c r="FF38">
        <v>9.7454999999999998</v>
      </c>
      <c r="FG38">
        <v>12.8819</v>
      </c>
      <c r="FH38">
        <v>4.3009000000000004</v>
      </c>
      <c r="FI38">
        <v>24.950299999999999</v>
      </c>
      <c r="FJ38">
        <v>7.67</v>
      </c>
      <c r="FK38">
        <v>67.970399999999998</v>
      </c>
      <c r="FL38">
        <v>14.381399999999999</v>
      </c>
      <c r="FN38">
        <v>1.6981000000000002</v>
      </c>
      <c r="FO38">
        <v>44.0002</v>
      </c>
      <c r="FP38">
        <v>-4.8806000000000003</v>
      </c>
      <c r="FQ38">
        <v>-16.957799999999999</v>
      </c>
      <c r="FS38">
        <v>0.37769999999999998</v>
      </c>
      <c r="FT38">
        <v>0.37769999999999998</v>
      </c>
      <c r="FU38">
        <v>-3.3774000000000002</v>
      </c>
      <c r="FV38">
        <v>-5.1593999999999998</v>
      </c>
      <c r="FW38">
        <v>-0.39319999999999999</v>
      </c>
      <c r="FX38">
        <v>14.4825</v>
      </c>
      <c r="FY38">
        <v>14.4825</v>
      </c>
      <c r="GA38">
        <v>1.1708000000000001</v>
      </c>
      <c r="GB38">
        <v>-2.8242000000000003</v>
      </c>
      <c r="GC38">
        <v>23.59</v>
      </c>
      <c r="GD38">
        <v>-0.29089999999999999</v>
      </c>
      <c r="GE38">
        <v>-10.840400000000001</v>
      </c>
      <c r="GF38">
        <v>-55.853400000000001</v>
      </c>
      <c r="GG38">
        <v>2.5832999999999999</v>
      </c>
      <c r="GH38">
        <v>36.703299999999999</v>
      </c>
      <c r="GJ38">
        <v>21.557600000000001</v>
      </c>
      <c r="GK38">
        <v>19.209</v>
      </c>
      <c r="GN38">
        <v>-51.095500000000001</v>
      </c>
      <c r="GR38">
        <v>9.2827999999999999</v>
      </c>
      <c r="GS38">
        <v>12.202</v>
      </c>
      <c r="GT38">
        <v>-170.28319999999999</v>
      </c>
      <c r="GV38">
        <v>-7.4383999999999997</v>
      </c>
      <c r="GW38">
        <v>16.075199999999999</v>
      </c>
      <c r="GX38">
        <v>-9.1468000000000007</v>
      </c>
      <c r="HC38">
        <v>7.5056000000000003</v>
      </c>
      <c r="HD38">
        <v>10.755700000000001</v>
      </c>
      <c r="HF38">
        <v>13.071</v>
      </c>
      <c r="HG38">
        <v>32.6845</v>
      </c>
      <c r="HH38">
        <v>56.604100000000003</v>
      </c>
      <c r="HI38">
        <v>10.7174</v>
      </c>
      <c r="HJ38">
        <v>21.484200000000001</v>
      </c>
      <c r="HK38">
        <v>38.060699999999997</v>
      </c>
      <c r="HL38">
        <v>-44.158700000000003</v>
      </c>
      <c r="HM38">
        <v>11.152799999999999</v>
      </c>
      <c r="HO38">
        <v>-0.3473</v>
      </c>
      <c r="HQ38">
        <v>-57.836500000000001</v>
      </c>
      <c r="HR38">
        <v>-10.2217</v>
      </c>
      <c r="HS38">
        <v>-26.554099999999998</v>
      </c>
      <c r="HT38">
        <v>7.4312000000000005</v>
      </c>
      <c r="HU38">
        <v>19.639399999999998</v>
      </c>
      <c r="HW38">
        <v>22.6585</v>
      </c>
      <c r="HY38">
        <v>41.384500000000003</v>
      </c>
      <c r="HZ38">
        <v>-12.3133</v>
      </c>
      <c r="IA38">
        <v>19.3718</v>
      </c>
      <c r="IB38">
        <v>14.699199999999999</v>
      </c>
      <c r="IC38">
        <v>4.2342000000000004</v>
      </c>
      <c r="ID38">
        <v>-30.022500000000001</v>
      </c>
      <c r="IE38">
        <v>8.1524000000000001</v>
      </c>
      <c r="IF38">
        <v>21.6037</v>
      </c>
      <c r="IG38">
        <v>5.1497000000000002</v>
      </c>
      <c r="IH38">
        <v>-7.1134000000000004</v>
      </c>
      <c r="II38">
        <v>2.7770999999999999</v>
      </c>
      <c r="IJ38">
        <v>6.3220000000000001</v>
      </c>
      <c r="IK38">
        <v>60.536799999999999</v>
      </c>
      <c r="IN38">
        <v>-7.7698999999999998</v>
      </c>
      <c r="IO38">
        <v>7.1661999999999999</v>
      </c>
      <c r="IP38">
        <v>4.0224000000000002</v>
      </c>
      <c r="IQ38">
        <v>7.9215</v>
      </c>
      <c r="IS38">
        <v>-3.3212000000000002</v>
      </c>
      <c r="IT38">
        <v>2.2694999999999999</v>
      </c>
      <c r="IU38">
        <v>9.0022000000000002</v>
      </c>
      <c r="IV38">
        <v>-7.0187999999999997</v>
      </c>
      <c r="IW38">
        <v>4.1631999999999998</v>
      </c>
      <c r="IX38">
        <v>-15.0932</v>
      </c>
      <c r="IY38">
        <v>18.736000000000001</v>
      </c>
      <c r="IZ38">
        <v>-9528.3235000000004</v>
      </c>
      <c r="JB38">
        <v>20.5336</v>
      </c>
      <c r="JD38">
        <v>28.0413</v>
      </c>
      <c r="JE38">
        <v>18.480699999999999</v>
      </c>
      <c r="JF38">
        <v>18.480699999999999</v>
      </c>
      <c r="JH38">
        <v>13.3637</v>
      </c>
      <c r="JI38">
        <v>39.694699999999997</v>
      </c>
      <c r="JJ38">
        <v>12.709099999999999</v>
      </c>
      <c r="JK38">
        <v>4.9683000000000002</v>
      </c>
      <c r="JN38">
        <v>6.0751999999999997</v>
      </c>
      <c r="JO38">
        <v>4.8599999999999997E-2</v>
      </c>
      <c r="JP38">
        <v>4.4294000000000002</v>
      </c>
      <c r="JQ38">
        <v>30.345300000000002</v>
      </c>
      <c r="JR38">
        <v>-5.4607000000000001</v>
      </c>
      <c r="JT38">
        <v>-5.3082000000000003</v>
      </c>
      <c r="JV38">
        <v>7.4972000000000003</v>
      </c>
      <c r="JX38">
        <v>1.8664000000000001</v>
      </c>
      <c r="KC38">
        <v>-2.3699999999999999E-2</v>
      </c>
      <c r="KD38">
        <v>-5.1243999999999996</v>
      </c>
      <c r="KE38">
        <v>-24.412700000000001</v>
      </c>
      <c r="KF38">
        <v>2.4483000000000001</v>
      </c>
      <c r="KG38">
        <v>14.3781</v>
      </c>
      <c r="KI38">
        <v>-27.354800000000001</v>
      </c>
      <c r="KJ38">
        <v>-232.0446</v>
      </c>
      <c r="KK38">
        <v>22.825800000000001</v>
      </c>
      <c r="KL38">
        <v>-19.622900000000001</v>
      </c>
      <c r="KM38">
        <v>-3.9409000000000001</v>
      </c>
      <c r="KN38">
        <v>2.3782000000000001</v>
      </c>
      <c r="KO38">
        <v>10.8134</v>
      </c>
      <c r="KP38">
        <v>17.380199999999999</v>
      </c>
      <c r="KQ38">
        <v>-6.2504999999999997</v>
      </c>
      <c r="KR38">
        <v>36.196300000000001</v>
      </c>
      <c r="KT38">
        <v>-26.9556</v>
      </c>
      <c r="KU38">
        <v>-19.213999999999999</v>
      </c>
      <c r="KV38">
        <v>4.6908000000000003</v>
      </c>
      <c r="KZ38">
        <v>-4.3143000000000002</v>
      </c>
      <c r="LA38">
        <v>-26.1434</v>
      </c>
      <c r="LC38">
        <v>-64.073599999999999</v>
      </c>
      <c r="LE38">
        <v>-25.050799999999999</v>
      </c>
      <c r="LF38">
        <v>19.315300000000001</v>
      </c>
      <c r="LG38">
        <v>3.2978000000000001</v>
      </c>
      <c r="LH38">
        <v>34.080199999999998</v>
      </c>
      <c r="LJ38">
        <v>7.4000000000000003E-3</v>
      </c>
      <c r="LK38">
        <v>-15.5749</v>
      </c>
      <c r="LL38">
        <v>-20.378599999999999</v>
      </c>
      <c r="LM38">
        <v>-3.512</v>
      </c>
      <c r="LO38">
        <v>-1.2706999999999999</v>
      </c>
      <c r="LQ38">
        <v>2.2339000000000002</v>
      </c>
      <c r="LR38">
        <v>-7.5301</v>
      </c>
      <c r="LS38">
        <v>0.75790000000000002</v>
      </c>
      <c r="LT38">
        <v>9.1319999999999997</v>
      </c>
      <c r="LU38">
        <v>4.4691000000000001</v>
      </c>
      <c r="LW38">
        <v>0.61809999999999998</v>
      </c>
      <c r="LX38">
        <v>5.3992000000000004</v>
      </c>
      <c r="LY38">
        <v>10.445600000000001</v>
      </c>
      <c r="LZ38">
        <v>-17.135300000000001</v>
      </c>
      <c r="MA38">
        <v>6.9206000000000003</v>
      </c>
      <c r="MB38">
        <v>18.648499999999999</v>
      </c>
      <c r="MD38">
        <v>-9.9931999999999999</v>
      </c>
      <c r="MF38">
        <v>5.3684000000000003</v>
      </c>
      <c r="MG38">
        <v>9.1197999999999997</v>
      </c>
      <c r="MI38">
        <v>9.2272999999999996</v>
      </c>
      <c r="MK38">
        <v>-2.9792999999999998</v>
      </c>
      <c r="ML38">
        <v>13.647500000000001</v>
      </c>
      <c r="MM38">
        <v>5.6372</v>
      </c>
      <c r="MN38">
        <v>4.7134999999999998</v>
      </c>
      <c r="MP38">
        <v>1.7458</v>
      </c>
      <c r="MQ38">
        <v>9.2409999999999997</v>
      </c>
      <c r="MS38">
        <v>16.3491</v>
      </c>
      <c r="MU38">
        <v>9.3806999999999992</v>
      </c>
      <c r="MV38">
        <v>-18.811</v>
      </c>
      <c r="MY38">
        <v>2.6368</v>
      </c>
      <c r="MZ38">
        <v>-925.947</v>
      </c>
      <c r="NA38">
        <v>5.5735999999999999</v>
      </c>
      <c r="NB38">
        <v>7.3520000000000003</v>
      </c>
      <c r="NC38">
        <v>1.3376999999999999</v>
      </c>
      <c r="ND38">
        <v>-5.4733000000000001</v>
      </c>
      <c r="NE38">
        <v>12.9778</v>
      </c>
      <c r="NF38">
        <v>-36.656100000000002</v>
      </c>
      <c r="NG38">
        <v>18.463699999999999</v>
      </c>
      <c r="NH38">
        <v>15.5153</v>
      </c>
      <c r="NI38">
        <v>11.8233</v>
      </c>
      <c r="NJ38">
        <v>-152.60589999999999</v>
      </c>
    </row>
    <row r="39" spans="1:374" x14ac:dyDescent="0.25">
      <c r="A39" s="2"/>
      <c r="C39">
        <v>5.0948000000000002</v>
      </c>
      <c r="E39">
        <v>15.5379</v>
      </c>
      <c r="F39">
        <v>27.347300000000001</v>
      </c>
      <c r="G39">
        <v>-13.3256</v>
      </c>
      <c r="H39">
        <v>25.3505</v>
      </c>
      <c r="I39">
        <v>22.929600000000001</v>
      </c>
      <c r="J39">
        <v>-0.9224</v>
      </c>
      <c r="K39">
        <v>-5.3357999999999999</v>
      </c>
      <c r="M39">
        <v>56.088799999999999</v>
      </c>
      <c r="O39">
        <v>14.350899999999999</v>
      </c>
      <c r="P39">
        <v>4.8094999999999999</v>
      </c>
      <c r="Q39">
        <v>3.6149</v>
      </c>
      <c r="R39">
        <v>-8.3630999999999993</v>
      </c>
      <c r="S39">
        <v>24.930700000000002</v>
      </c>
      <c r="T39">
        <v>45.1248</v>
      </c>
      <c r="V39">
        <v>3.4963000000000002</v>
      </c>
      <c r="W39">
        <v>19.536999999999999</v>
      </c>
      <c r="X39">
        <v>19.3538</v>
      </c>
      <c r="Z39">
        <v>17.922599999999999</v>
      </c>
      <c r="AC39">
        <v>12.9925</v>
      </c>
      <c r="AD39">
        <v>50.115200000000002</v>
      </c>
      <c r="AE39">
        <v>7.1489000000000003</v>
      </c>
      <c r="AF39">
        <v>-217.83600000000001</v>
      </c>
      <c r="AG39">
        <v>-9.8370999999999995</v>
      </c>
      <c r="AI39">
        <v>-96.211200000000005</v>
      </c>
      <c r="AJ39">
        <v>-0.58620000000000005</v>
      </c>
      <c r="AK39">
        <v>25.6264</v>
      </c>
      <c r="AL39">
        <v>20.069900000000001</v>
      </c>
      <c r="AN39">
        <v>-30.7378</v>
      </c>
      <c r="AO39">
        <v>-61.4983</v>
      </c>
      <c r="AP39">
        <v>-46.468800000000002</v>
      </c>
      <c r="AQ39">
        <v>19.7592</v>
      </c>
      <c r="AT39">
        <v>8.1736000000000004</v>
      </c>
      <c r="AU39">
        <v>25.132899999999999</v>
      </c>
      <c r="AV39">
        <v>19.963000000000001</v>
      </c>
      <c r="AW39">
        <v>4.6481000000000003</v>
      </c>
      <c r="AZ39">
        <v>24.0318</v>
      </c>
      <c r="BB39">
        <v>-31.081600000000002</v>
      </c>
      <c r="BC39">
        <v>14.028499999999999</v>
      </c>
      <c r="BD39">
        <v>4.7854999999999999</v>
      </c>
      <c r="BE39">
        <v>6.1715</v>
      </c>
      <c r="BF39">
        <v>37.927500000000002</v>
      </c>
      <c r="BG39">
        <v>17.435700000000001</v>
      </c>
      <c r="BH39">
        <v>7.9566999999999997</v>
      </c>
      <c r="BI39">
        <v>15.227399999999999</v>
      </c>
      <c r="BJ39">
        <v>21.695</v>
      </c>
      <c r="BL39">
        <v>17.566199999999998</v>
      </c>
      <c r="BM39">
        <v>135.4641</v>
      </c>
      <c r="BN39">
        <v>12.106999999999999</v>
      </c>
      <c r="BO39">
        <v>25.4375</v>
      </c>
      <c r="BP39">
        <v>25.891100000000002</v>
      </c>
      <c r="BQ39">
        <v>-11.841900000000001</v>
      </c>
      <c r="BR39">
        <v>17.128299999999999</v>
      </c>
      <c r="BS39">
        <v>-12.8451</v>
      </c>
      <c r="BV39">
        <v>18.340299999999999</v>
      </c>
      <c r="BW39">
        <v>29.6462</v>
      </c>
      <c r="BX39">
        <v>6.9378000000000002</v>
      </c>
      <c r="BY39">
        <v>-2.7250999999999999</v>
      </c>
      <c r="BZ39">
        <v>-4.3701999999999996</v>
      </c>
      <c r="CA39">
        <v>-5.1920000000000002</v>
      </c>
      <c r="CC39">
        <v>8.9985999999999997</v>
      </c>
      <c r="CG39">
        <v>37.802799999999998</v>
      </c>
      <c r="CH39">
        <v>11.5892</v>
      </c>
      <c r="CI39">
        <v>5.0410000000000004</v>
      </c>
      <c r="CJ39">
        <v>-66.147900000000007</v>
      </c>
      <c r="CK39">
        <v>13.1675</v>
      </c>
      <c r="CL39">
        <v>-2.0072000000000001</v>
      </c>
      <c r="CM39">
        <v>28.212299999999999</v>
      </c>
      <c r="CN39">
        <v>-13.670299999999999</v>
      </c>
      <c r="CO39">
        <v>-20.313800000000001</v>
      </c>
      <c r="CP39">
        <v>5.173</v>
      </c>
      <c r="CQ39">
        <v>15.249000000000001</v>
      </c>
      <c r="CR39">
        <v>16.1706</v>
      </c>
      <c r="CT39">
        <v>6.2350000000000003</v>
      </c>
      <c r="CW39">
        <v>88.44</v>
      </c>
      <c r="CX39">
        <v>7.8315999999999999</v>
      </c>
      <c r="CY39">
        <v>15.882199999999999</v>
      </c>
      <c r="CZ39">
        <v>1.5762</v>
      </c>
      <c r="DA39">
        <v>20.1646</v>
      </c>
      <c r="DC39">
        <v>6.6420000000000003</v>
      </c>
      <c r="DD39">
        <v>19.834600000000002</v>
      </c>
      <c r="DE39">
        <v>-29.152200000000001</v>
      </c>
      <c r="DG39">
        <v>5.4188000000000001</v>
      </c>
      <c r="DH39">
        <v>-14.7279</v>
      </c>
      <c r="DI39">
        <v>-7.5724999999999998</v>
      </c>
      <c r="DJ39">
        <v>19.448799999999999</v>
      </c>
      <c r="DK39">
        <v>19.277899999999999</v>
      </c>
      <c r="DL39">
        <v>-18.7103</v>
      </c>
      <c r="DS39">
        <v>44.943399999999997</v>
      </c>
      <c r="DT39">
        <v>2.2284000000000002</v>
      </c>
      <c r="DU39">
        <v>-9.2894000000000005</v>
      </c>
      <c r="DW39">
        <v>11.8993</v>
      </c>
      <c r="DX39">
        <v>34.737200000000001</v>
      </c>
      <c r="DZ39">
        <v>10.814500000000001</v>
      </c>
      <c r="EA39">
        <v>9.4380000000000006</v>
      </c>
      <c r="EB39">
        <v>-1.9939</v>
      </c>
      <c r="EE39">
        <v>14.0662</v>
      </c>
      <c r="EG39">
        <v>11.957800000000001</v>
      </c>
      <c r="EJ39">
        <v>21.291799999999999</v>
      </c>
      <c r="EK39">
        <v>21.291799999999999</v>
      </c>
      <c r="EO39">
        <v>8.7810000000000006</v>
      </c>
      <c r="EP39">
        <v>30.104800000000001</v>
      </c>
      <c r="EQ39">
        <v>16.832899999999999</v>
      </c>
      <c r="ES39">
        <v>-2.3475999999999999</v>
      </c>
      <c r="ET39">
        <v>-25.552599999999998</v>
      </c>
      <c r="EU39">
        <v>-3.5186999999999999</v>
      </c>
      <c r="EV39">
        <v>-13.853300000000001</v>
      </c>
      <c r="EW39">
        <v>-2.4712000000000001</v>
      </c>
      <c r="EX39">
        <v>16.745200000000001</v>
      </c>
      <c r="EY39">
        <v>-14.786099999999999</v>
      </c>
      <c r="EZ39">
        <v>-6.3301999999999996</v>
      </c>
      <c r="FA39">
        <v>10.0588</v>
      </c>
      <c r="FB39">
        <v>-15.8515</v>
      </c>
      <c r="FC39">
        <v>23.233000000000001</v>
      </c>
      <c r="FD39">
        <v>24.8489</v>
      </c>
      <c r="FF39">
        <v>-1.4767000000000001</v>
      </c>
      <c r="FG39">
        <v>-30.214400000000001</v>
      </c>
      <c r="FH39">
        <v>15.458500000000001</v>
      </c>
      <c r="FI39">
        <v>25.848700000000001</v>
      </c>
      <c r="FJ39">
        <v>7.1068999999999996</v>
      </c>
      <c r="FK39">
        <v>19.873999999999999</v>
      </c>
      <c r="FL39">
        <v>17.924600000000002</v>
      </c>
      <c r="FN39">
        <v>1.4104000000000001</v>
      </c>
      <c r="FO39">
        <v>42.927199999999999</v>
      </c>
      <c r="FP39">
        <v>-7.8708999999999998</v>
      </c>
      <c r="FQ39">
        <v>-2.8444000000000003</v>
      </c>
      <c r="FS39">
        <v>-0.34470000000000001</v>
      </c>
      <c r="FT39">
        <v>-0.34470000000000001</v>
      </c>
      <c r="FU39">
        <v>1.8546</v>
      </c>
      <c r="FV39">
        <v>2.0326</v>
      </c>
      <c r="FW39">
        <v>11.63</v>
      </c>
      <c r="FX39">
        <v>3.6017000000000001</v>
      </c>
      <c r="FY39">
        <v>3.6017000000000001</v>
      </c>
      <c r="GA39">
        <v>27.406700000000001</v>
      </c>
      <c r="GB39">
        <v>2.8552999999999997</v>
      </c>
      <c r="GC39">
        <v>29.691700000000001</v>
      </c>
      <c r="GD39">
        <v>3.2728999999999999</v>
      </c>
      <c r="GE39">
        <v>0.1797</v>
      </c>
      <c r="GF39">
        <v>-3.6642000000000001</v>
      </c>
      <c r="GG39">
        <v>0.75360000000000005</v>
      </c>
      <c r="GH39">
        <v>29.610500000000002</v>
      </c>
      <c r="GJ39">
        <v>42.374099999999999</v>
      </c>
      <c r="GK39">
        <v>24.335000000000001</v>
      </c>
      <c r="GN39">
        <v>-40.680199999999999</v>
      </c>
      <c r="GR39">
        <v>-6.0358999999999998</v>
      </c>
      <c r="GS39">
        <v>5.0209999999999999</v>
      </c>
      <c r="GT39">
        <v>-46.564500000000002</v>
      </c>
      <c r="GV39">
        <v>9.2226999999999997</v>
      </c>
      <c r="GW39">
        <v>21.459399999999999</v>
      </c>
      <c r="GX39">
        <v>-19.5259</v>
      </c>
      <c r="HC39">
        <v>4.0918000000000001</v>
      </c>
      <c r="HD39">
        <v>63.456400000000002</v>
      </c>
      <c r="HF39">
        <v>24.0886</v>
      </c>
      <c r="HG39">
        <v>43.571199999999997</v>
      </c>
      <c r="HH39">
        <v>11.492100000000001</v>
      </c>
      <c r="HI39">
        <v>1.6711</v>
      </c>
      <c r="HJ39">
        <v>39.091700000000003</v>
      </c>
      <c r="HK39">
        <v>37.5976</v>
      </c>
      <c r="HL39">
        <v>-15.8674</v>
      </c>
      <c r="HM39">
        <v>-41.671199999999999</v>
      </c>
      <c r="HO39">
        <v>16.289100000000001</v>
      </c>
      <c r="HQ39">
        <v>39.508699999999997</v>
      </c>
      <c r="HR39">
        <v>-4.6253000000000002</v>
      </c>
      <c r="HS39">
        <v>17.406099999999999</v>
      </c>
      <c r="HT39">
        <v>12.0374</v>
      </c>
      <c r="HW39">
        <v>20.0091</v>
      </c>
      <c r="HY39">
        <v>-0.98350000000000004</v>
      </c>
      <c r="HZ39">
        <v>-5.6321000000000003</v>
      </c>
      <c r="IA39">
        <v>-4.6920999999999999</v>
      </c>
      <c r="IB39">
        <v>27.902899999999999</v>
      </c>
      <c r="IC39">
        <v>31.870799999999999</v>
      </c>
      <c r="ID39">
        <v>-18.478100000000001</v>
      </c>
      <c r="IE39">
        <v>-6.6036999999999999</v>
      </c>
      <c r="IF39">
        <v>29.216999999999999</v>
      </c>
      <c r="IG39">
        <v>9.8302999999999994</v>
      </c>
      <c r="IH39">
        <v>-3.2978000000000001</v>
      </c>
      <c r="II39">
        <v>6.6356999999999999</v>
      </c>
      <c r="IJ39">
        <v>21.177700000000002</v>
      </c>
      <c r="IK39">
        <v>1.9466000000000001</v>
      </c>
      <c r="IN39">
        <v>6.1806999999999999</v>
      </c>
      <c r="IO39">
        <v>-4.4474999999999998</v>
      </c>
      <c r="IP39">
        <v>34.8416</v>
      </c>
      <c r="IQ39">
        <v>24.6844</v>
      </c>
      <c r="IS39">
        <v>23.0944</v>
      </c>
      <c r="IT39">
        <v>8.8047000000000004</v>
      </c>
      <c r="IU39">
        <v>-15.3393</v>
      </c>
      <c r="IV39">
        <v>-3.8214999999999999</v>
      </c>
      <c r="IW39">
        <v>2.4093</v>
      </c>
      <c r="IX39">
        <v>35.241599999999998</v>
      </c>
      <c r="IY39">
        <v>34.656100000000002</v>
      </c>
      <c r="IZ39">
        <v>-4322.4445999999998</v>
      </c>
      <c r="JB39">
        <v>0.88819999999999999</v>
      </c>
      <c r="JD39">
        <v>-12.9437</v>
      </c>
      <c r="JE39">
        <v>15.3607</v>
      </c>
      <c r="JF39">
        <v>15.3607</v>
      </c>
      <c r="JH39">
        <v>4.0918000000000001</v>
      </c>
      <c r="JI39">
        <v>21.998899999999999</v>
      </c>
      <c r="JJ39">
        <v>42.019300000000001</v>
      </c>
      <c r="JK39">
        <v>-0.89649999999999996</v>
      </c>
      <c r="JN39">
        <v>20.800599999999999</v>
      </c>
      <c r="JO39">
        <v>9.7235999999999994</v>
      </c>
      <c r="JP39">
        <v>8.8054000000000006</v>
      </c>
      <c r="JQ39">
        <v>23.7395</v>
      </c>
      <c r="JR39">
        <v>1.9504999999999999</v>
      </c>
      <c r="JT39">
        <v>531.01549999999997</v>
      </c>
      <c r="JV39">
        <v>4.1115000000000004</v>
      </c>
      <c r="JX39">
        <v>2.7176</v>
      </c>
      <c r="KC39">
        <v>3.3167</v>
      </c>
      <c r="KD39">
        <v>-3.1027</v>
      </c>
      <c r="KE39">
        <v>32.820599999999999</v>
      </c>
      <c r="KF39">
        <v>-0.9093</v>
      </c>
      <c r="KG39">
        <v>-2.1067</v>
      </c>
      <c r="KI39">
        <v>-24.1967</v>
      </c>
      <c r="KJ39">
        <v>-161.89840000000001</v>
      </c>
      <c r="KK39">
        <v>28.860900000000001</v>
      </c>
      <c r="KL39">
        <v>7.8383000000000003</v>
      </c>
      <c r="KM39">
        <v>-10.2536</v>
      </c>
      <c r="KN39">
        <v>-50.174199999999999</v>
      </c>
      <c r="KO39">
        <v>31.484400000000001</v>
      </c>
      <c r="KP39">
        <v>49.641500000000001</v>
      </c>
      <c r="KQ39">
        <v>4.2187999999999999</v>
      </c>
      <c r="KR39">
        <v>4.3489000000000004</v>
      </c>
      <c r="KT39">
        <v>-84.188000000000002</v>
      </c>
      <c r="KU39">
        <v>24.067</v>
      </c>
      <c r="KV39">
        <v>-9.3508999999999993</v>
      </c>
      <c r="KZ39">
        <v>-10.946199999999999</v>
      </c>
      <c r="LA39">
        <v>32.045299999999997</v>
      </c>
      <c r="LE39">
        <v>-89.890199999999993</v>
      </c>
      <c r="LF39">
        <v>16.583400000000001</v>
      </c>
      <c r="LG39">
        <v>7.1871999999999998</v>
      </c>
      <c r="LH39">
        <v>22.2102</v>
      </c>
      <c r="LJ39">
        <v>17.967300000000002</v>
      </c>
      <c r="LL39">
        <v>4.7126999999999999</v>
      </c>
      <c r="LM39">
        <v>5.2923</v>
      </c>
      <c r="LO39">
        <v>12.4549</v>
      </c>
      <c r="LQ39">
        <v>0.20799999999999999</v>
      </c>
      <c r="LR39">
        <v>7.4390000000000001</v>
      </c>
      <c r="LS39">
        <v>-8.2977000000000007</v>
      </c>
      <c r="LT39">
        <v>59.432400000000001</v>
      </c>
      <c r="LU39">
        <v>17.87</v>
      </c>
      <c r="LW39">
        <v>14.5405</v>
      </c>
      <c r="LX39">
        <v>8.7896999999999998</v>
      </c>
      <c r="LY39">
        <v>24.4039</v>
      </c>
      <c r="LZ39">
        <v>-9.3513000000000002</v>
      </c>
      <c r="MA39">
        <v>13.6875</v>
      </c>
      <c r="MB39">
        <v>33.872900000000001</v>
      </c>
      <c r="MD39">
        <v>-19.736599999999999</v>
      </c>
      <c r="MF39">
        <v>2.5926</v>
      </c>
      <c r="MG39">
        <v>17.431999999999999</v>
      </c>
      <c r="MI39">
        <v>7.0865999999999998</v>
      </c>
      <c r="MK39">
        <v>-10.0562</v>
      </c>
      <c r="ML39">
        <v>-14.175800000000001</v>
      </c>
      <c r="MM39">
        <v>13.492800000000001</v>
      </c>
      <c r="MN39">
        <v>-3.1732</v>
      </c>
      <c r="MP39">
        <v>24.454799999999999</v>
      </c>
      <c r="MQ39">
        <v>10.9245</v>
      </c>
      <c r="MS39">
        <v>19.2727</v>
      </c>
      <c r="MU39">
        <v>5.3911999999999995</v>
      </c>
      <c r="MV39">
        <v>2.8460999999999999</v>
      </c>
      <c r="MY39">
        <v>-28.8032</v>
      </c>
      <c r="MZ39">
        <v>-1172.7116000000001</v>
      </c>
      <c r="NA39">
        <v>-2.1295999999999999</v>
      </c>
      <c r="NB39">
        <v>14.162699999999999</v>
      </c>
      <c r="NC39">
        <v>5.7827999999999999</v>
      </c>
      <c r="ND39">
        <v>17.3065</v>
      </c>
      <c r="NE39">
        <v>39.219799999999999</v>
      </c>
      <c r="NF39">
        <v>-16.1541</v>
      </c>
      <c r="NG39">
        <v>-18.826799999999999</v>
      </c>
      <c r="NH39">
        <v>1.0148999999999999</v>
      </c>
      <c r="NI39">
        <v>7.2434000000000003</v>
      </c>
      <c r="NJ39">
        <v>-178.42230000000001</v>
      </c>
    </row>
    <row r="40" spans="1:374" x14ac:dyDescent="0.25">
      <c r="A40" s="2"/>
      <c r="C40">
        <v>20.9787</v>
      </c>
      <c r="E40">
        <v>11.987299999999999</v>
      </c>
      <c r="F40">
        <v>12.634499999999999</v>
      </c>
      <c r="G40">
        <v>13.6607</v>
      </c>
      <c r="H40">
        <v>41.4373</v>
      </c>
      <c r="I40">
        <v>20.783100000000001</v>
      </c>
      <c r="J40">
        <v>-0.42180000000000001</v>
      </c>
      <c r="K40">
        <v>-5.3331</v>
      </c>
      <c r="M40">
        <v>39.753700000000002</v>
      </c>
      <c r="O40">
        <v>1.2977000000000001</v>
      </c>
      <c r="P40">
        <v>-15.9422</v>
      </c>
      <c r="Q40">
        <v>-2.9619999999999997</v>
      </c>
      <c r="R40">
        <v>-8.3173999999999992</v>
      </c>
      <c r="S40">
        <v>28.8187</v>
      </c>
      <c r="T40">
        <v>34.299999999999997</v>
      </c>
      <c r="V40">
        <v>17.835799999999999</v>
      </c>
      <c r="W40">
        <v>7.8513000000000002</v>
      </c>
      <c r="X40">
        <v>7.2873000000000001</v>
      </c>
      <c r="Z40">
        <v>-4.8049999999999997</v>
      </c>
      <c r="AC40">
        <v>-32.892699999999998</v>
      </c>
      <c r="AD40">
        <v>-2.5750999999999999</v>
      </c>
      <c r="AE40">
        <v>0.1147</v>
      </c>
      <c r="AF40">
        <v>-179.74930000000001</v>
      </c>
      <c r="AG40">
        <v>6.2009999999999996</v>
      </c>
      <c r="AI40">
        <v>-62.243099999999998</v>
      </c>
      <c r="AJ40">
        <v>-4.1346999999999996</v>
      </c>
      <c r="AK40">
        <v>31.323699999999999</v>
      </c>
      <c r="AL40">
        <v>17.791499999999999</v>
      </c>
      <c r="AN40">
        <v>-23.274999999999999</v>
      </c>
      <c r="AO40">
        <v>-5.9337</v>
      </c>
      <c r="AP40">
        <v>-24.280799999999999</v>
      </c>
      <c r="AQ40">
        <v>-9.6372999999999998</v>
      </c>
      <c r="AT40">
        <v>5.7081999999999997</v>
      </c>
      <c r="AU40">
        <v>42.7012</v>
      </c>
      <c r="AV40">
        <v>11.7296</v>
      </c>
      <c r="AW40">
        <v>7.1805000000000003</v>
      </c>
      <c r="AZ40">
        <v>14.279199999999999</v>
      </c>
      <c r="BB40">
        <v>-154.98259999999999</v>
      </c>
      <c r="BC40">
        <v>21.322099999999999</v>
      </c>
      <c r="BD40">
        <v>2.8935</v>
      </c>
      <c r="BE40">
        <v>-5.1394000000000002</v>
      </c>
      <c r="BF40">
        <v>28.631599999999999</v>
      </c>
      <c r="BG40">
        <v>11.5907</v>
      </c>
      <c r="BH40">
        <v>40.957999999999998</v>
      </c>
      <c r="BI40">
        <v>7.4337</v>
      </c>
      <c r="BJ40">
        <v>1.6084000000000001</v>
      </c>
      <c r="BL40">
        <v>8.5702999999999996</v>
      </c>
      <c r="BM40">
        <v>-84.378699999999995</v>
      </c>
      <c r="BN40">
        <v>16.200600000000001</v>
      </c>
      <c r="BO40">
        <v>18.1221</v>
      </c>
      <c r="BP40">
        <v>31.172899999999998</v>
      </c>
      <c r="BQ40">
        <v>-18.236999999999998</v>
      </c>
      <c r="BR40">
        <v>15.147600000000001</v>
      </c>
      <c r="BS40">
        <v>-15.998100000000001</v>
      </c>
      <c r="BV40">
        <v>17.8934</v>
      </c>
      <c r="BW40">
        <v>-8.9769000000000005</v>
      </c>
      <c r="BX40">
        <v>12.4543</v>
      </c>
      <c r="BY40">
        <v>4.0266000000000002</v>
      </c>
      <c r="BZ40">
        <v>1.0295000000000001</v>
      </c>
      <c r="CA40">
        <v>-13.6114</v>
      </c>
      <c r="CC40">
        <v>17.153099999999998</v>
      </c>
      <c r="CG40">
        <v>32.918399999999998</v>
      </c>
      <c r="CH40">
        <v>35.455300000000001</v>
      </c>
      <c r="CI40">
        <v>5.6887999999999996</v>
      </c>
      <c r="CJ40">
        <v>-23.7807</v>
      </c>
      <c r="CK40">
        <v>23.183700000000002</v>
      </c>
      <c r="CL40">
        <v>-21.1845</v>
      </c>
      <c r="CM40">
        <v>11.011100000000001</v>
      </c>
      <c r="CN40">
        <v>6.3647</v>
      </c>
      <c r="CO40">
        <v>-40.774099999999997</v>
      </c>
      <c r="CP40">
        <v>6.2946</v>
      </c>
      <c r="CQ40">
        <v>24.582899999999999</v>
      </c>
      <c r="CR40">
        <v>2.7347000000000001</v>
      </c>
      <c r="CT40">
        <v>17.2835</v>
      </c>
      <c r="CW40">
        <v>46.166699999999999</v>
      </c>
      <c r="CX40">
        <v>15.2437</v>
      </c>
      <c r="CY40">
        <v>-28.752099999999999</v>
      </c>
      <c r="CZ40">
        <v>8.6318000000000001</v>
      </c>
      <c r="DA40">
        <v>24.966699999999999</v>
      </c>
      <c r="DC40">
        <v>18.562999999999999</v>
      </c>
      <c r="DD40">
        <v>24.7456</v>
      </c>
      <c r="DE40">
        <v>-20.343399999999999</v>
      </c>
      <c r="DG40">
        <v>-3.5135999999999998</v>
      </c>
      <c r="DH40">
        <v>24.602699999999999</v>
      </c>
      <c r="DI40">
        <v>-17.1815</v>
      </c>
      <c r="DJ40">
        <v>-1.6295999999999999</v>
      </c>
      <c r="DK40">
        <v>16.5931</v>
      </c>
      <c r="DL40">
        <v>12.064</v>
      </c>
      <c r="DS40">
        <v>4.8832000000000004</v>
      </c>
      <c r="DT40">
        <v>-22.134</v>
      </c>
      <c r="DU40">
        <v>-0.63470000000000004</v>
      </c>
      <c r="DW40">
        <v>9.0459999999999994</v>
      </c>
      <c r="DX40">
        <v>37.468200000000003</v>
      </c>
      <c r="DZ40">
        <v>13.0825</v>
      </c>
      <c r="EA40">
        <v>14.0532</v>
      </c>
      <c r="EB40">
        <v>-8.5832999999999995</v>
      </c>
      <c r="EE40">
        <v>10.065</v>
      </c>
      <c r="EG40">
        <v>3.75</v>
      </c>
      <c r="EJ40">
        <v>21.4999</v>
      </c>
      <c r="EK40">
        <v>21.4999</v>
      </c>
      <c r="EO40">
        <v>11.372999999999999</v>
      </c>
      <c r="EP40">
        <v>18.747700000000002</v>
      </c>
      <c r="EQ40">
        <v>32.4238</v>
      </c>
      <c r="ES40">
        <v>-2.2496</v>
      </c>
      <c r="ET40">
        <v>-7.7879000000000005</v>
      </c>
      <c r="EU40">
        <v>5.9566999999999997</v>
      </c>
      <c r="EV40">
        <v>-17.802099999999999</v>
      </c>
      <c r="EW40">
        <v>-8.3108000000000004</v>
      </c>
      <c r="EX40">
        <v>22.5441</v>
      </c>
      <c r="EY40">
        <v>-12.034800000000001</v>
      </c>
      <c r="EZ40">
        <v>-1.7904</v>
      </c>
      <c r="FA40">
        <v>-16.1509</v>
      </c>
      <c r="FB40">
        <v>11.573700000000001</v>
      </c>
      <c r="FC40">
        <v>30.963899999999999</v>
      </c>
      <c r="FD40">
        <v>-0.73740000000000006</v>
      </c>
      <c r="FF40">
        <v>2.2080000000000002</v>
      </c>
      <c r="FG40">
        <v>4.5926999999999998</v>
      </c>
      <c r="FH40">
        <v>4.6959</v>
      </c>
      <c r="FI40">
        <v>17.782499999999999</v>
      </c>
      <c r="FJ40">
        <v>-24.235700000000001</v>
      </c>
      <c r="FK40">
        <v>-35.792999999999999</v>
      </c>
      <c r="FL40">
        <v>22.066099999999999</v>
      </c>
      <c r="FN40">
        <v>12.742800000000001</v>
      </c>
      <c r="FO40">
        <v>35.867199999999997</v>
      </c>
      <c r="FP40">
        <v>72.899600000000007</v>
      </c>
      <c r="FQ40">
        <v>-22.957799999999999</v>
      </c>
      <c r="FS40">
        <v>-1.47E-2</v>
      </c>
      <c r="FT40">
        <v>-1.47E-2</v>
      </c>
      <c r="FU40">
        <v>7.6420000000000003</v>
      </c>
      <c r="FV40">
        <v>-4.6531000000000002</v>
      </c>
      <c r="FW40">
        <v>4.5466999999999995</v>
      </c>
      <c r="FX40">
        <v>-5.3199999999999997E-2</v>
      </c>
      <c r="FY40">
        <v>-5.3199999999999997E-2</v>
      </c>
      <c r="GA40">
        <v>0.31480000000000002</v>
      </c>
      <c r="GB40">
        <v>12.5732</v>
      </c>
      <c r="GC40">
        <v>13.3132</v>
      </c>
      <c r="GD40">
        <v>0.58819999999999995</v>
      </c>
      <c r="GE40">
        <v>-3.1579000000000002</v>
      </c>
      <c r="GF40">
        <v>-27.1236</v>
      </c>
      <c r="GG40">
        <v>5.5565999999999995</v>
      </c>
      <c r="GH40">
        <v>50.011899999999997</v>
      </c>
      <c r="GJ40">
        <v>41.673200000000001</v>
      </c>
      <c r="GK40">
        <v>35.115299999999998</v>
      </c>
      <c r="GN40">
        <v>-50.932899999999997</v>
      </c>
      <c r="GR40">
        <v>-164.01570000000001</v>
      </c>
      <c r="GS40">
        <v>9.3473000000000006</v>
      </c>
      <c r="GT40">
        <v>-14.273199999999999</v>
      </c>
      <c r="GV40">
        <v>53.192999999999998</v>
      </c>
      <c r="GW40">
        <v>36.5762</v>
      </c>
      <c r="GX40">
        <v>7.3235999999999999</v>
      </c>
      <c r="HC40">
        <v>3.9561000000000002</v>
      </c>
      <c r="HD40">
        <v>7.4451000000000001</v>
      </c>
      <c r="HF40">
        <v>11.8565</v>
      </c>
      <c r="HG40">
        <v>43.419699999999999</v>
      </c>
      <c r="HH40">
        <v>12.816000000000001</v>
      </c>
      <c r="HI40">
        <v>19.948499999999999</v>
      </c>
      <c r="HJ40">
        <v>16.161200000000001</v>
      </c>
      <c r="HK40">
        <v>25.1708</v>
      </c>
      <c r="HL40">
        <v>8.1202000000000005</v>
      </c>
      <c r="HM40">
        <v>-84.402199999999993</v>
      </c>
      <c r="HO40">
        <v>26.062100000000001</v>
      </c>
      <c r="HQ40">
        <v>-56.731200000000001</v>
      </c>
      <c r="HR40">
        <v>0.5252</v>
      </c>
      <c r="HS40">
        <v>5.4838000000000005</v>
      </c>
      <c r="HT40">
        <v>21.4605</v>
      </c>
      <c r="HW40">
        <v>15.1121</v>
      </c>
      <c r="HY40">
        <v>1.0359</v>
      </c>
      <c r="HZ40">
        <v>-43.054299999999998</v>
      </c>
      <c r="IA40">
        <v>11.121</v>
      </c>
      <c r="IB40">
        <v>16.674199999999999</v>
      </c>
      <c r="IC40">
        <v>12.1068</v>
      </c>
      <c r="ID40">
        <v>-19.5458</v>
      </c>
      <c r="IE40">
        <v>7.4067999999999996</v>
      </c>
      <c r="IF40">
        <v>10.150600000000001</v>
      </c>
      <c r="IG40">
        <v>11.3202</v>
      </c>
      <c r="IH40">
        <v>-10.3779</v>
      </c>
      <c r="II40">
        <v>-0.74970000000000003</v>
      </c>
      <c r="IJ40">
        <v>-10.2531</v>
      </c>
      <c r="IK40">
        <v>-2.1339999999999999</v>
      </c>
      <c r="IN40">
        <v>-26.134399999999999</v>
      </c>
      <c r="IO40">
        <v>27.0792</v>
      </c>
      <c r="IP40">
        <v>-0.37419999999999998</v>
      </c>
      <c r="IQ40">
        <v>5.6599000000000004</v>
      </c>
      <c r="IS40">
        <v>10.424200000000001</v>
      </c>
      <c r="IT40">
        <v>9.8829999999999991</v>
      </c>
      <c r="IU40">
        <v>5.0754999999999999</v>
      </c>
      <c r="IV40">
        <v>-37.509099999999997</v>
      </c>
      <c r="IW40">
        <v>10.837400000000001</v>
      </c>
      <c r="IX40">
        <v>18.427099999999999</v>
      </c>
      <c r="IY40">
        <v>17.171600000000002</v>
      </c>
      <c r="IZ40">
        <v>-2028.4402</v>
      </c>
      <c r="JB40">
        <v>10.866400000000001</v>
      </c>
      <c r="JD40">
        <v>2.7151000000000001</v>
      </c>
      <c r="JE40">
        <v>7.2746000000000004</v>
      </c>
      <c r="JF40">
        <v>7.2746000000000004</v>
      </c>
      <c r="JH40">
        <v>27.015799999999999</v>
      </c>
      <c r="JI40">
        <v>46.987200000000001</v>
      </c>
      <c r="JJ40">
        <v>18.455100000000002</v>
      </c>
      <c r="JK40">
        <v>-0.90129999999999999</v>
      </c>
      <c r="JN40">
        <v>17.145099999999999</v>
      </c>
      <c r="JO40">
        <v>17.101299999999998</v>
      </c>
      <c r="JP40">
        <v>13.4445</v>
      </c>
      <c r="JQ40">
        <v>5.3228999999999997</v>
      </c>
      <c r="JR40">
        <v>5.1384999999999996</v>
      </c>
      <c r="JT40">
        <v>-1.9129</v>
      </c>
      <c r="JV40">
        <v>12.285600000000001</v>
      </c>
      <c r="JX40">
        <v>-3.1920000000000002</v>
      </c>
      <c r="KC40">
        <v>31.2441</v>
      </c>
      <c r="KD40">
        <v>5.3867000000000003</v>
      </c>
      <c r="KE40">
        <v>-12.4152</v>
      </c>
      <c r="KF40">
        <v>3.3271000000000002</v>
      </c>
      <c r="KG40">
        <v>5.3179999999999996</v>
      </c>
      <c r="KI40">
        <v>-17.5306</v>
      </c>
      <c r="KJ40">
        <v>-60.273099999999999</v>
      </c>
      <c r="KK40">
        <v>30.882200000000001</v>
      </c>
      <c r="KL40">
        <v>18.3123</v>
      </c>
      <c r="KM40">
        <v>-2.9952999999999999</v>
      </c>
      <c r="KO40">
        <v>19.297999999999998</v>
      </c>
      <c r="KP40">
        <v>8.5770999999999997</v>
      </c>
      <c r="KQ40">
        <v>-3.8399999999999997E-2</v>
      </c>
      <c r="KR40">
        <v>23.767399999999999</v>
      </c>
      <c r="KT40">
        <v>-9.5617999999999999</v>
      </c>
      <c r="KU40">
        <v>-0.91520000000000001</v>
      </c>
      <c r="KV40">
        <v>11.598100000000001</v>
      </c>
      <c r="KZ40">
        <v>-12.714399999999999</v>
      </c>
      <c r="LA40">
        <v>-21.757899999999999</v>
      </c>
      <c r="LE40">
        <v>-0.73660000000000003</v>
      </c>
      <c r="LF40">
        <v>-30.4482</v>
      </c>
      <c r="LG40">
        <v>6.8836000000000004</v>
      </c>
      <c r="LH40">
        <v>38.662700000000001</v>
      </c>
      <c r="LJ40">
        <v>16.139199999999999</v>
      </c>
      <c r="LL40">
        <v>-22.081900000000001</v>
      </c>
      <c r="LM40">
        <v>10.252800000000001</v>
      </c>
      <c r="LO40">
        <v>-25.599499999999999</v>
      </c>
      <c r="LQ40">
        <v>1.1073999999999999</v>
      </c>
      <c r="LR40">
        <v>-38.270099999999999</v>
      </c>
      <c r="LS40">
        <v>2.6894</v>
      </c>
      <c r="LT40">
        <v>26.4739</v>
      </c>
      <c r="LU40">
        <v>32.165300000000002</v>
      </c>
      <c r="LW40">
        <v>19.732600000000001</v>
      </c>
      <c r="LX40">
        <v>8.7352000000000007</v>
      </c>
      <c r="LY40">
        <v>6.6458000000000004</v>
      </c>
      <c r="LZ40">
        <v>-5.0444000000000004</v>
      </c>
      <c r="MA40">
        <v>-11.202</v>
      </c>
      <c r="MB40">
        <v>13.923500000000001</v>
      </c>
      <c r="MD40">
        <v>11.300599999999999</v>
      </c>
      <c r="MF40">
        <v>-2.5811000000000002</v>
      </c>
      <c r="MG40">
        <v>12.5945</v>
      </c>
      <c r="MI40">
        <v>-15.5838</v>
      </c>
      <c r="MK40">
        <v>8.3733000000000004</v>
      </c>
      <c r="ML40">
        <v>21.6877</v>
      </c>
      <c r="MM40">
        <v>25.519300000000001</v>
      </c>
      <c r="MN40">
        <v>-5.6662999999999997</v>
      </c>
      <c r="MP40">
        <v>3.9331</v>
      </c>
      <c r="MQ40">
        <v>1.3609</v>
      </c>
      <c r="MS40">
        <v>36.460700000000003</v>
      </c>
      <c r="MU40">
        <v>7.8213999999999997</v>
      </c>
      <c r="MV40">
        <v>-9.4395000000000007</v>
      </c>
      <c r="MY40">
        <v>-33.907600000000002</v>
      </c>
      <c r="MZ40">
        <v>-1620.4948999999999</v>
      </c>
      <c r="NA40">
        <v>1.7667000000000002</v>
      </c>
      <c r="NC40">
        <v>-1.0496000000000001</v>
      </c>
      <c r="ND40">
        <v>12.1182</v>
      </c>
      <c r="NE40">
        <v>11.59</v>
      </c>
      <c r="NF40">
        <v>-38.052599999999998</v>
      </c>
      <c r="NG40">
        <v>-76.625699999999995</v>
      </c>
      <c r="NH40">
        <v>24.784099999999999</v>
      </c>
      <c r="NI40">
        <v>22.0154</v>
      </c>
      <c r="NJ40">
        <v>-180.82660000000001</v>
      </c>
    </row>
    <row r="41" spans="1:374" x14ac:dyDescent="0.25">
      <c r="A41" s="2"/>
      <c r="C41">
        <v>19.0913</v>
      </c>
      <c r="E41">
        <v>-4.3812999999999995</v>
      </c>
      <c r="F41">
        <v>18.869599999999998</v>
      </c>
      <c r="G41">
        <v>-11.539300000000001</v>
      </c>
      <c r="H41">
        <v>31.938099999999999</v>
      </c>
      <c r="I41">
        <v>15.383699999999999</v>
      </c>
      <c r="J41">
        <v>7.3189000000000002</v>
      </c>
      <c r="K41">
        <v>-15.9328</v>
      </c>
      <c r="M41">
        <v>26.1433</v>
      </c>
      <c r="O41">
        <v>6.0956999999999999</v>
      </c>
      <c r="P41">
        <v>-14.091799999999999</v>
      </c>
      <c r="Q41">
        <v>15.0646</v>
      </c>
      <c r="R41">
        <v>-30.242699999999999</v>
      </c>
      <c r="S41">
        <v>27.7118</v>
      </c>
      <c r="T41">
        <v>43.4619</v>
      </c>
      <c r="V41">
        <v>11.619299999999999</v>
      </c>
      <c r="W41">
        <v>16.996700000000001</v>
      </c>
      <c r="X41">
        <v>-40.1218</v>
      </c>
      <c r="Z41">
        <v>-7.3822000000000001</v>
      </c>
      <c r="AC41">
        <v>79.515000000000001</v>
      </c>
      <c r="AD41">
        <v>9.0981000000000005</v>
      </c>
      <c r="AE41">
        <v>1.2883</v>
      </c>
      <c r="AF41">
        <v>2.0604</v>
      </c>
      <c r="AG41">
        <v>-13.1546</v>
      </c>
      <c r="AI41">
        <v>-63.801099999999998</v>
      </c>
      <c r="AJ41">
        <v>-22.316400000000002</v>
      </c>
      <c r="AK41">
        <v>28.879200000000001</v>
      </c>
      <c r="AL41">
        <v>18.316800000000001</v>
      </c>
      <c r="AN41">
        <v>-14.498699999999999</v>
      </c>
      <c r="AO41">
        <v>2.8216999999999999</v>
      </c>
      <c r="AP41">
        <v>-47.563000000000002</v>
      </c>
      <c r="AQ41">
        <v>4.6486000000000001</v>
      </c>
      <c r="AT41">
        <v>5.7512999999999996</v>
      </c>
      <c r="AU41">
        <v>26.0839</v>
      </c>
      <c r="AV41">
        <v>36.698300000000003</v>
      </c>
      <c r="AW41">
        <v>6.2087000000000003</v>
      </c>
      <c r="AZ41">
        <v>10.216699999999999</v>
      </c>
      <c r="BB41">
        <v>-16.4297</v>
      </c>
      <c r="BC41">
        <v>-3.8839000000000001</v>
      </c>
      <c r="BD41">
        <v>-2.6177999999999999</v>
      </c>
      <c r="BE41">
        <v>-4.125</v>
      </c>
      <c r="BF41">
        <v>7.0118999999999998</v>
      </c>
      <c r="BG41">
        <v>11.0906</v>
      </c>
      <c r="BH41">
        <v>10.947900000000001</v>
      </c>
      <c r="BI41">
        <v>7.4105999999999996</v>
      </c>
      <c r="BJ41">
        <v>-17.875499999999999</v>
      </c>
      <c r="BL41">
        <v>5.2441000000000004</v>
      </c>
      <c r="BM41">
        <v>50.188899999999997</v>
      </c>
      <c r="BN41">
        <v>64.452299999999994</v>
      </c>
      <c r="BO41">
        <v>33.642299999999999</v>
      </c>
      <c r="BP41">
        <v>27.166699999999999</v>
      </c>
      <c r="BQ41">
        <v>-31.001899999999999</v>
      </c>
      <c r="BR41">
        <v>8.1918000000000006</v>
      </c>
      <c r="BV41">
        <v>-1.9944</v>
      </c>
      <c r="BW41">
        <v>2.4449999999999998</v>
      </c>
      <c r="BX41">
        <v>15.3073</v>
      </c>
      <c r="BY41">
        <v>3.5333000000000001</v>
      </c>
      <c r="BZ41">
        <v>15.079499999999999</v>
      </c>
      <c r="CA41">
        <v>3.9567999999999999</v>
      </c>
      <c r="CC41">
        <v>26.500800000000002</v>
      </c>
      <c r="CG41">
        <v>-62.792299999999997</v>
      </c>
      <c r="CH41">
        <v>17.985099999999999</v>
      </c>
      <c r="CI41">
        <v>2.7686000000000002</v>
      </c>
      <c r="CJ41">
        <v>-41.357399999999998</v>
      </c>
      <c r="CK41">
        <v>42.0227</v>
      </c>
      <c r="CL41">
        <v>-9.7287999999999997</v>
      </c>
      <c r="CM41">
        <v>12.581200000000001</v>
      </c>
      <c r="CN41">
        <v>-9.4428000000000001</v>
      </c>
      <c r="CO41">
        <v>0.1467</v>
      </c>
      <c r="CP41">
        <v>-8.7193000000000005</v>
      </c>
      <c r="CQ41">
        <v>11.2559</v>
      </c>
      <c r="CR41">
        <v>-18.167300000000001</v>
      </c>
      <c r="CT41">
        <v>21.110299999999999</v>
      </c>
      <c r="CW41">
        <v>17.310300000000002</v>
      </c>
      <c r="CX41">
        <v>19.7119</v>
      </c>
      <c r="CY41">
        <v>-4.0505000000000004</v>
      </c>
      <c r="CZ41">
        <v>-10.9201</v>
      </c>
      <c r="DA41">
        <v>8.2104999999999997</v>
      </c>
      <c r="DC41">
        <v>16.814299999999999</v>
      </c>
      <c r="DD41">
        <v>13.2866</v>
      </c>
      <c r="DE41">
        <v>21.727699999999999</v>
      </c>
      <c r="DG41">
        <v>15.0686</v>
      </c>
      <c r="DH41">
        <v>-7.5316999999999998</v>
      </c>
      <c r="DI41">
        <v>-20.452000000000002</v>
      </c>
      <c r="DJ41">
        <v>-17.534199999999998</v>
      </c>
      <c r="DK41">
        <v>10.383100000000001</v>
      </c>
      <c r="DL41">
        <v>-19.665099999999999</v>
      </c>
      <c r="DS41">
        <v>25.652000000000001</v>
      </c>
      <c r="DT41">
        <v>-21.8813</v>
      </c>
      <c r="DU41">
        <v>13.458</v>
      </c>
      <c r="DW41">
        <v>-6.3704999999999998</v>
      </c>
      <c r="DX41">
        <v>24.519600000000001</v>
      </c>
      <c r="DZ41">
        <v>8.8149999999999995</v>
      </c>
      <c r="EA41">
        <v>2.8628</v>
      </c>
      <c r="EB41">
        <v>6.1199999999999997E-2</v>
      </c>
      <c r="EE41">
        <v>7.9123000000000001</v>
      </c>
      <c r="EG41">
        <v>5.7778999999999998</v>
      </c>
      <c r="EJ41">
        <v>22.4406</v>
      </c>
      <c r="EK41">
        <v>22.4406</v>
      </c>
      <c r="EO41">
        <v>-13.7713</v>
      </c>
      <c r="EP41">
        <v>-3.2772999999999999</v>
      </c>
      <c r="EQ41">
        <v>10.0969</v>
      </c>
      <c r="ES41">
        <v>1.4722</v>
      </c>
      <c r="ET41">
        <v>-73.928299999999993</v>
      </c>
      <c r="EU41">
        <v>2.5533999999999999</v>
      </c>
      <c r="EV41">
        <v>42.026899999999998</v>
      </c>
      <c r="EW41">
        <v>-1.8149999999999999</v>
      </c>
      <c r="EX41">
        <v>8.8840000000000003</v>
      </c>
      <c r="EY41">
        <v>-11.473800000000001</v>
      </c>
      <c r="EZ41">
        <v>31.759599999999999</v>
      </c>
      <c r="FA41">
        <v>14.7735</v>
      </c>
      <c r="FB41">
        <v>17.625900000000001</v>
      </c>
      <c r="FC41">
        <v>17.148700000000002</v>
      </c>
      <c r="FD41">
        <v>-10.613199999999999</v>
      </c>
      <c r="FF41">
        <v>0.26619999999999999</v>
      </c>
      <c r="FG41">
        <v>6.4672999999999998</v>
      </c>
      <c r="FH41">
        <v>9.8352000000000004</v>
      </c>
      <c r="FI41">
        <v>16.3263</v>
      </c>
      <c r="FJ41">
        <v>-23.630400000000002</v>
      </c>
      <c r="FK41">
        <v>-40.3735</v>
      </c>
      <c r="FL41">
        <v>12.248100000000001</v>
      </c>
      <c r="FN41">
        <v>1.2535000000000001</v>
      </c>
      <c r="FO41">
        <v>39.578600000000002</v>
      </c>
      <c r="FP41">
        <v>-17.6221</v>
      </c>
      <c r="FQ41">
        <v>-21.767099999999999</v>
      </c>
      <c r="FS41">
        <v>-0.2384</v>
      </c>
      <c r="FT41">
        <v>-0.2384</v>
      </c>
      <c r="FU41">
        <v>-2.4849000000000001</v>
      </c>
      <c r="FV41">
        <v>-1.7667000000000002</v>
      </c>
      <c r="FW41">
        <v>6.1425000000000001</v>
      </c>
      <c r="FX41">
        <v>0.64459999999999995</v>
      </c>
      <c r="FY41">
        <v>0.64459999999999995</v>
      </c>
      <c r="GA41">
        <v>17.1203</v>
      </c>
      <c r="GB41">
        <v>8.7627000000000006</v>
      </c>
      <c r="GC41">
        <v>36.650700000000001</v>
      </c>
      <c r="GD41">
        <v>4.3361000000000001</v>
      </c>
      <c r="GE41">
        <v>0.52869999999999995</v>
      </c>
      <c r="GF41">
        <v>-7.6690000000000005</v>
      </c>
      <c r="GG41">
        <v>7.9366000000000003</v>
      </c>
      <c r="GH41">
        <v>60.579099999999997</v>
      </c>
      <c r="GJ41">
        <v>19.181100000000001</v>
      </c>
      <c r="GK41">
        <v>8.9154</v>
      </c>
      <c r="GN41">
        <v>-13.6919</v>
      </c>
      <c r="GR41">
        <v>-64.885000000000005</v>
      </c>
      <c r="GS41">
        <v>20.461500000000001</v>
      </c>
      <c r="GT41">
        <v>-75.165199999999999</v>
      </c>
      <c r="GV41">
        <v>28.420999999999999</v>
      </c>
      <c r="GW41">
        <v>38.863700000000001</v>
      </c>
      <c r="GX41">
        <v>-23.952100000000002</v>
      </c>
      <c r="HC41">
        <v>1.0857000000000001</v>
      </c>
      <c r="HD41">
        <v>-1.2993999999999999</v>
      </c>
      <c r="HF41">
        <v>13.393599999999999</v>
      </c>
      <c r="HG41">
        <v>36.244</v>
      </c>
      <c r="HH41">
        <v>7.8353000000000002</v>
      </c>
      <c r="HI41">
        <v>14.870900000000001</v>
      </c>
      <c r="HJ41">
        <v>42.254399999999997</v>
      </c>
      <c r="HK41">
        <v>49.945</v>
      </c>
      <c r="HL41">
        <v>59.597299999999997</v>
      </c>
      <c r="HM41">
        <v>120.4263</v>
      </c>
      <c r="HO41">
        <v>7.9437999999999995</v>
      </c>
      <c r="HQ41">
        <v>6.2275999999999998</v>
      </c>
      <c r="HR41">
        <v>-13.7399</v>
      </c>
      <c r="HS41">
        <v>11.561</v>
      </c>
      <c r="HT41">
        <v>9.2834000000000003</v>
      </c>
      <c r="HW41">
        <v>23.5105</v>
      </c>
      <c r="HY41">
        <v>7.4932999999999996</v>
      </c>
      <c r="HZ41">
        <v>31.985299999999999</v>
      </c>
      <c r="IA41">
        <v>-16.0365</v>
      </c>
      <c r="IB41">
        <v>31.881900000000002</v>
      </c>
      <c r="IC41">
        <v>3.1596000000000002</v>
      </c>
      <c r="ID41">
        <v>-15.742100000000001</v>
      </c>
      <c r="IE41">
        <v>2.2589000000000001</v>
      </c>
      <c r="IF41">
        <v>34.115699999999997</v>
      </c>
      <c r="IG41">
        <v>16.182300000000001</v>
      </c>
      <c r="IH41">
        <v>-1.9412</v>
      </c>
      <c r="II41">
        <v>0.79959999999999998</v>
      </c>
      <c r="IJ41">
        <v>4.9606000000000003</v>
      </c>
      <c r="IK41">
        <v>-41.786000000000001</v>
      </c>
      <c r="IN41">
        <v>-6.5298999999999996</v>
      </c>
      <c r="IO41">
        <v>11.914400000000001</v>
      </c>
      <c r="IP41">
        <v>24.779599999999999</v>
      </c>
      <c r="IQ41">
        <v>14.692299999999999</v>
      </c>
      <c r="IS41">
        <v>-4.3646000000000003</v>
      </c>
      <c r="IT41">
        <v>10.917999999999999</v>
      </c>
      <c r="IU41">
        <v>-9.5542999999999996</v>
      </c>
      <c r="IV41">
        <v>1.474</v>
      </c>
      <c r="IW41">
        <v>11.044</v>
      </c>
      <c r="IX41">
        <v>4.1109</v>
      </c>
      <c r="IY41">
        <v>21.962</v>
      </c>
      <c r="IZ41">
        <v>-1102.4747</v>
      </c>
      <c r="JB41">
        <v>14.249000000000001</v>
      </c>
      <c r="JD41">
        <v>17.752099999999999</v>
      </c>
      <c r="JE41">
        <v>14.134600000000001</v>
      </c>
      <c r="JF41">
        <v>14.134600000000001</v>
      </c>
      <c r="JH41">
        <v>42.834600000000002</v>
      </c>
      <c r="JI41">
        <v>32.474200000000003</v>
      </c>
      <c r="JJ41">
        <v>25.721900000000002</v>
      </c>
      <c r="JK41">
        <v>-2.6547000000000001</v>
      </c>
      <c r="JN41">
        <v>-4.5809999999999995</v>
      </c>
      <c r="JO41">
        <v>16.049600000000002</v>
      </c>
      <c r="JP41">
        <v>9.8960000000000008</v>
      </c>
      <c r="JQ41">
        <v>22.793500000000002</v>
      </c>
      <c r="JR41">
        <v>4.3916000000000004</v>
      </c>
      <c r="JT41">
        <v>-1.2602</v>
      </c>
      <c r="JV41">
        <v>-7.6459999999999999</v>
      </c>
      <c r="JX41">
        <v>-10.440200000000001</v>
      </c>
      <c r="KC41">
        <v>6.4351000000000003</v>
      </c>
      <c r="KD41">
        <v>1.754</v>
      </c>
      <c r="KE41">
        <v>-3.8524000000000003</v>
      </c>
      <c r="KF41">
        <v>3.9157999999999999</v>
      </c>
      <c r="KG41">
        <v>6.3974000000000002</v>
      </c>
      <c r="KI41">
        <v>-27.825900000000001</v>
      </c>
      <c r="KJ41">
        <v>-29.523900000000001</v>
      </c>
      <c r="KK41">
        <v>16.0565</v>
      </c>
      <c r="KL41">
        <v>-13.2019</v>
      </c>
      <c r="KM41">
        <v>-3.3999999999999998E-3</v>
      </c>
      <c r="KO41">
        <v>14.157</v>
      </c>
      <c r="KP41">
        <v>-2.0175000000000001</v>
      </c>
      <c r="KQ41">
        <v>7.7511999999999999</v>
      </c>
      <c r="KR41">
        <v>11.681699999999999</v>
      </c>
      <c r="KT41">
        <v>-51.7241</v>
      </c>
      <c r="KU41">
        <v>-13.0527</v>
      </c>
      <c r="KV41">
        <v>-11.7774</v>
      </c>
      <c r="KZ41">
        <v>17.061800000000002</v>
      </c>
      <c r="LA41">
        <v>43.133000000000003</v>
      </c>
      <c r="LE41">
        <v>-97.174999999999997</v>
      </c>
      <c r="LF41">
        <v>17.290800000000001</v>
      </c>
      <c r="LG41">
        <v>9.3326999999999991</v>
      </c>
      <c r="LH41">
        <v>26.309000000000001</v>
      </c>
      <c r="LJ41">
        <v>37.433399999999999</v>
      </c>
      <c r="LL41">
        <v>20.264500000000002</v>
      </c>
      <c r="LM41">
        <v>11.789199999999999</v>
      </c>
      <c r="LO41">
        <v>52.668399999999998</v>
      </c>
      <c r="LQ41">
        <v>2.8970000000000002</v>
      </c>
      <c r="LR41">
        <v>30.569099999999999</v>
      </c>
      <c r="LS41">
        <v>4.3479999999999999</v>
      </c>
      <c r="LT41">
        <v>62.900100000000002</v>
      </c>
      <c r="LU41">
        <v>19.488399999999999</v>
      </c>
      <c r="LW41">
        <v>21.355699999999999</v>
      </c>
      <c r="LX41">
        <v>-6.5468000000000002</v>
      </c>
      <c r="LY41">
        <v>14.314</v>
      </c>
      <c r="LZ41">
        <v>26.8293</v>
      </c>
      <c r="MA41">
        <v>-10.884</v>
      </c>
      <c r="MB41">
        <v>7.5354000000000001</v>
      </c>
      <c r="MD41">
        <v>-1.8122</v>
      </c>
      <c r="MF41">
        <v>2.3218000000000001</v>
      </c>
      <c r="MG41">
        <v>2.6985000000000001</v>
      </c>
      <c r="MI41">
        <v>6.4661</v>
      </c>
      <c r="MK41">
        <v>-3.5150000000000001</v>
      </c>
      <c r="ML41">
        <v>1.2002999999999999</v>
      </c>
      <c r="MM41">
        <v>27.150200000000002</v>
      </c>
      <c r="MN41">
        <v>-19.2514</v>
      </c>
      <c r="MP41">
        <v>6.3263999999999996</v>
      </c>
      <c r="MQ41">
        <v>6.7668999999999997</v>
      </c>
      <c r="MS41">
        <v>14.9659</v>
      </c>
      <c r="MU41">
        <v>3.1907000000000001</v>
      </c>
      <c r="MV41">
        <v>-8.2056000000000004</v>
      </c>
      <c r="MY41">
        <v>-21.633500000000002</v>
      </c>
      <c r="MZ41">
        <v>-5946.9966000000004</v>
      </c>
      <c r="NA41">
        <v>-0.1128</v>
      </c>
      <c r="NC41">
        <v>3.4771999999999998</v>
      </c>
      <c r="ND41">
        <v>16.972999999999999</v>
      </c>
      <c r="NE41">
        <v>34.168999999999997</v>
      </c>
      <c r="NF41">
        <v>-45.991799999999998</v>
      </c>
      <c r="NG41">
        <v>-8.0176999999999996</v>
      </c>
      <c r="NH41">
        <v>27.055900000000001</v>
      </c>
      <c r="NI41">
        <v>3.2233999999999998</v>
      </c>
      <c r="NJ41">
        <v>-177.21080000000001</v>
      </c>
    </row>
    <row r="42" spans="1:374" x14ac:dyDescent="0.25">
      <c r="A42" s="2"/>
      <c r="C42">
        <v>17.9788</v>
      </c>
      <c r="E42">
        <v>-6.6753999999999998</v>
      </c>
      <c r="F42">
        <v>19.591999999999999</v>
      </c>
      <c r="G42">
        <v>-8.3240999999999996</v>
      </c>
      <c r="H42">
        <v>32.630800000000001</v>
      </c>
      <c r="I42">
        <v>11.868</v>
      </c>
      <c r="J42">
        <v>9.2560000000000002</v>
      </c>
      <c r="K42">
        <v>-21.953700000000001</v>
      </c>
      <c r="M42">
        <v>15.325799999999999</v>
      </c>
      <c r="O42">
        <v>25.311800000000002</v>
      </c>
      <c r="P42">
        <v>-17.5227</v>
      </c>
      <c r="Q42">
        <v>-13.102499999999999</v>
      </c>
      <c r="R42">
        <v>-28.631799999999998</v>
      </c>
      <c r="S42">
        <v>25.436900000000001</v>
      </c>
      <c r="T42">
        <v>36.835500000000003</v>
      </c>
      <c r="V42">
        <v>15.202</v>
      </c>
      <c r="W42">
        <v>23.133199999999999</v>
      </c>
      <c r="X42">
        <v>2.1930000000000001</v>
      </c>
      <c r="Z42">
        <v>3.6572</v>
      </c>
      <c r="AC42">
        <v>-24.666</v>
      </c>
      <c r="AD42">
        <v>21.5639</v>
      </c>
      <c r="AE42">
        <v>0.15310000000000001</v>
      </c>
      <c r="AF42">
        <v>175.14850000000001</v>
      </c>
      <c r="AG42">
        <v>-10.302099999999999</v>
      </c>
      <c r="AI42">
        <v>-91.465299999999999</v>
      </c>
      <c r="AJ42">
        <v>-1.4822</v>
      </c>
      <c r="AK42">
        <v>16.2714</v>
      </c>
      <c r="AL42">
        <v>14.148999999999999</v>
      </c>
      <c r="AN42">
        <v>7.6231</v>
      </c>
      <c r="AO42">
        <v>-9.9824000000000002</v>
      </c>
      <c r="AP42">
        <v>-51.658099999999997</v>
      </c>
      <c r="AQ42">
        <v>16.280200000000001</v>
      </c>
      <c r="AT42">
        <v>10.267799999999999</v>
      </c>
      <c r="AU42">
        <v>19.442299999999999</v>
      </c>
      <c r="AV42">
        <v>95.440200000000004</v>
      </c>
      <c r="AW42">
        <v>18.572400000000002</v>
      </c>
      <c r="AZ42">
        <v>12.1873</v>
      </c>
      <c r="BB42">
        <v>-169.67019999999999</v>
      </c>
      <c r="BC42">
        <v>29.6906</v>
      </c>
      <c r="BD42">
        <v>8.8254999999999999</v>
      </c>
      <c r="BE42">
        <v>-0.68789999999999996</v>
      </c>
      <c r="BF42">
        <v>71.781700000000001</v>
      </c>
      <c r="BG42">
        <v>-5.7952000000000004</v>
      </c>
      <c r="BH42">
        <v>35.933599999999998</v>
      </c>
      <c r="BI42">
        <v>7.8646000000000003</v>
      </c>
      <c r="BJ42">
        <v>1.8618999999999999</v>
      </c>
      <c r="BL42">
        <v>11.8956</v>
      </c>
      <c r="BM42">
        <v>37.097900000000003</v>
      </c>
      <c r="BN42">
        <v>-8.7344000000000008</v>
      </c>
      <c r="BO42">
        <v>27.541599999999999</v>
      </c>
      <c r="BP42">
        <v>34.215699999999998</v>
      </c>
      <c r="BQ42">
        <v>-29.6158</v>
      </c>
      <c r="BR42">
        <v>-4.9725000000000001</v>
      </c>
      <c r="BV42">
        <v>21.852899999999998</v>
      </c>
      <c r="BW42">
        <v>-8.7848000000000006</v>
      </c>
      <c r="BX42">
        <v>-6.8190999999999997</v>
      </c>
      <c r="BY42">
        <v>7.7969999999999997</v>
      </c>
      <c r="BZ42">
        <v>-12.372999999999999</v>
      </c>
      <c r="CA42">
        <v>-18.444299999999998</v>
      </c>
      <c r="CC42">
        <v>24.7423</v>
      </c>
      <c r="CG42">
        <v>-119.6152</v>
      </c>
      <c r="CH42">
        <v>46.432299999999998</v>
      </c>
      <c r="CI42">
        <v>0.77639999999999998</v>
      </c>
      <c r="CJ42">
        <v>11.1919</v>
      </c>
      <c r="CK42">
        <v>16.088899999999999</v>
      </c>
      <c r="CL42">
        <v>27.171600000000002</v>
      </c>
      <c r="CM42">
        <v>-16.967199999999998</v>
      </c>
      <c r="CN42">
        <v>-13.2174</v>
      </c>
      <c r="CO42">
        <v>10.530100000000001</v>
      </c>
      <c r="CP42">
        <v>-4.2088000000000001</v>
      </c>
      <c r="CQ42">
        <v>15.570399999999999</v>
      </c>
      <c r="CR42">
        <v>12.8384</v>
      </c>
      <c r="CT42">
        <v>24.044799999999999</v>
      </c>
      <c r="CW42">
        <v>43.244900000000001</v>
      </c>
      <c r="CX42">
        <v>0.8165</v>
      </c>
      <c r="CY42">
        <v>0.79859999999999998</v>
      </c>
      <c r="CZ42">
        <v>-4.0148000000000001</v>
      </c>
      <c r="DA42">
        <v>-27.1892</v>
      </c>
      <c r="DC42">
        <v>6.1101000000000001</v>
      </c>
      <c r="DD42">
        <v>25.4404</v>
      </c>
      <c r="DE42">
        <v>-7.6189</v>
      </c>
      <c r="DG42">
        <v>16.571400000000001</v>
      </c>
      <c r="DH42">
        <v>-31.4237</v>
      </c>
      <c r="DI42">
        <v>-19.892700000000001</v>
      </c>
      <c r="DJ42">
        <v>77.746899999999997</v>
      </c>
      <c r="DK42">
        <v>-5.5083000000000002</v>
      </c>
      <c r="DL42">
        <v>-25.529599999999999</v>
      </c>
      <c r="DS42">
        <v>4.1416000000000004</v>
      </c>
      <c r="DT42">
        <v>-15.923500000000001</v>
      </c>
      <c r="DU42">
        <v>9.1687999999999992</v>
      </c>
      <c r="DW42">
        <v>-2.7669000000000001</v>
      </c>
      <c r="DX42">
        <v>23.8447</v>
      </c>
      <c r="DZ42">
        <v>-17.2271</v>
      </c>
      <c r="EA42">
        <v>5.1604999999999999</v>
      </c>
      <c r="EB42">
        <v>-14.598100000000001</v>
      </c>
      <c r="EE42">
        <v>10.5243</v>
      </c>
      <c r="EG42">
        <v>-8.8688000000000002</v>
      </c>
      <c r="EJ42">
        <v>33.741999999999997</v>
      </c>
      <c r="EK42">
        <v>33.741999999999997</v>
      </c>
      <c r="EO42">
        <v>8.3493999999999993</v>
      </c>
      <c r="EP42">
        <v>16.5945</v>
      </c>
      <c r="EQ42">
        <v>-36.338999999999999</v>
      </c>
      <c r="ES42">
        <v>-7.5792999999999999</v>
      </c>
      <c r="ET42">
        <v>-15.0504</v>
      </c>
      <c r="EU42">
        <v>9.1639999999999997</v>
      </c>
      <c r="EV42">
        <v>9.1648999999999994</v>
      </c>
      <c r="EW42">
        <v>7.9129000000000005</v>
      </c>
      <c r="EX42">
        <v>9.7446999999999999</v>
      </c>
      <c r="EY42">
        <v>24.700600000000001</v>
      </c>
      <c r="EZ42">
        <v>15.087300000000001</v>
      </c>
      <c r="FA42">
        <v>2.2509000000000001</v>
      </c>
      <c r="FB42">
        <v>-5.4942000000000002</v>
      </c>
      <c r="FC42">
        <v>20.860700000000001</v>
      </c>
      <c r="FD42">
        <v>2.5217999999999998</v>
      </c>
      <c r="FF42">
        <v>-12.307499999999999</v>
      </c>
      <c r="FG42">
        <v>-3.0638000000000001</v>
      </c>
      <c r="FH42">
        <v>-14.63</v>
      </c>
      <c r="FI42">
        <v>25.7042</v>
      </c>
      <c r="FJ42">
        <v>18.985299999999999</v>
      </c>
      <c r="FK42">
        <v>66.700199999999995</v>
      </c>
      <c r="FL42">
        <v>22.134</v>
      </c>
      <c r="FN42">
        <v>14.6937</v>
      </c>
      <c r="FO42">
        <v>35.032899999999998</v>
      </c>
      <c r="FP42">
        <v>3.3567999999999998</v>
      </c>
      <c r="FQ42">
        <v>-18.400500000000001</v>
      </c>
      <c r="FS42">
        <v>-7.3999999999999996E-2</v>
      </c>
      <c r="FT42">
        <v>-7.3999999999999996E-2</v>
      </c>
      <c r="FU42">
        <v>0.9032</v>
      </c>
      <c r="FV42">
        <v>12.4482</v>
      </c>
      <c r="FW42">
        <v>0.4375</v>
      </c>
      <c r="FX42">
        <v>9.8213000000000008</v>
      </c>
      <c r="FY42">
        <v>9.8213000000000008</v>
      </c>
      <c r="GA42">
        <v>3.5864000000000003</v>
      </c>
      <c r="GB42">
        <v>-2.6379000000000001</v>
      </c>
      <c r="GC42">
        <v>27.6693</v>
      </c>
      <c r="GD42">
        <v>-10.9567</v>
      </c>
      <c r="GE42">
        <v>-58.4131</v>
      </c>
      <c r="GF42">
        <v>-12.218999999999999</v>
      </c>
      <c r="GG42">
        <v>2.2570999999999999</v>
      </c>
      <c r="GH42">
        <v>27.1812</v>
      </c>
      <c r="GJ42">
        <v>-1.3182</v>
      </c>
      <c r="GK42">
        <v>4.5014000000000003</v>
      </c>
      <c r="GN42">
        <v>-9.9824999999999999</v>
      </c>
      <c r="GR42">
        <v>-210.84870000000001</v>
      </c>
      <c r="GS42">
        <v>5.6494</v>
      </c>
      <c r="GV42">
        <v>-15.5326</v>
      </c>
      <c r="GW42">
        <v>28.099699999999999</v>
      </c>
      <c r="GX42">
        <v>-17.7623</v>
      </c>
      <c r="HC42">
        <v>0.70469999999999999</v>
      </c>
      <c r="HD42">
        <v>29.378699999999998</v>
      </c>
      <c r="HF42">
        <v>19.563300000000002</v>
      </c>
      <c r="HG42">
        <v>23.729500000000002</v>
      </c>
      <c r="HH42">
        <v>-0.21410000000000001</v>
      </c>
      <c r="HI42">
        <v>11.6343</v>
      </c>
      <c r="HJ42">
        <v>36.571199999999997</v>
      </c>
      <c r="HK42">
        <v>41.472499999999997</v>
      </c>
      <c r="HL42">
        <v>-14.807499999999999</v>
      </c>
      <c r="HM42">
        <v>-46.981200000000001</v>
      </c>
      <c r="HO42">
        <v>3.5728</v>
      </c>
      <c r="HQ42">
        <v>-41.2971</v>
      </c>
      <c r="HR42">
        <v>-10.5145</v>
      </c>
      <c r="HS42">
        <v>3.6347</v>
      </c>
      <c r="HT42">
        <v>7.6946000000000003</v>
      </c>
      <c r="HW42">
        <v>19.2591</v>
      </c>
      <c r="HY42">
        <v>16.978999999999999</v>
      </c>
      <c r="HZ42">
        <v>12.3713</v>
      </c>
      <c r="IA42">
        <v>17.0486</v>
      </c>
      <c r="IB42">
        <v>23.621600000000001</v>
      </c>
      <c r="IC42">
        <v>13.03</v>
      </c>
      <c r="ID42">
        <v>-68.4315</v>
      </c>
      <c r="IE42">
        <v>-17.613299999999999</v>
      </c>
      <c r="IF42">
        <v>-10.872400000000001</v>
      </c>
      <c r="IG42">
        <v>8.9946999999999999</v>
      </c>
      <c r="IH42">
        <v>-17.061599999999999</v>
      </c>
      <c r="II42">
        <v>2.8932000000000002</v>
      </c>
      <c r="IJ42">
        <v>-2.2000000000000002</v>
      </c>
      <c r="IK42">
        <v>-44.121600000000001</v>
      </c>
      <c r="IN42">
        <v>-54.53</v>
      </c>
      <c r="IO42">
        <v>6.1680999999999999</v>
      </c>
      <c r="IP42">
        <v>-20.815799999999999</v>
      </c>
      <c r="IQ42">
        <v>48.171700000000001</v>
      </c>
      <c r="IS42">
        <v>-12.38</v>
      </c>
      <c r="IT42">
        <v>2.1200999999999999</v>
      </c>
      <c r="IU42">
        <v>15.772500000000001</v>
      </c>
      <c r="IV42">
        <v>3.6959</v>
      </c>
      <c r="IW42">
        <v>-0.2331</v>
      </c>
      <c r="IX42">
        <v>2.3597000000000001</v>
      </c>
      <c r="IY42">
        <v>17.183</v>
      </c>
      <c r="IZ42">
        <v>-2901.1779999999999</v>
      </c>
      <c r="JB42">
        <v>31.649899999999999</v>
      </c>
      <c r="JD42">
        <v>28.384499999999999</v>
      </c>
      <c r="JE42">
        <v>1.9790999999999999</v>
      </c>
      <c r="JF42">
        <v>1.9790999999999999</v>
      </c>
      <c r="JH42">
        <v>34.0779</v>
      </c>
      <c r="JI42">
        <v>53.260100000000001</v>
      </c>
      <c r="JJ42">
        <v>2.3504999999999998</v>
      </c>
      <c r="JK42">
        <v>3.3786</v>
      </c>
      <c r="JN42">
        <v>1.397</v>
      </c>
      <c r="JO42">
        <v>-1.4875</v>
      </c>
      <c r="JP42">
        <v>8.0010999999999992</v>
      </c>
      <c r="JQ42">
        <v>12.2516</v>
      </c>
      <c r="JR42">
        <v>-4.8520000000000003</v>
      </c>
      <c r="JT42">
        <v>7.6097999999999999</v>
      </c>
      <c r="JV42">
        <v>12.7331</v>
      </c>
      <c r="JX42">
        <v>-30.251000000000001</v>
      </c>
      <c r="KC42">
        <v>23.088899999999999</v>
      </c>
      <c r="KD42">
        <v>3.6536</v>
      </c>
      <c r="KE42">
        <v>-8.6112000000000002</v>
      </c>
      <c r="KF42">
        <v>6.0742000000000003</v>
      </c>
      <c r="KG42">
        <v>21.0549</v>
      </c>
      <c r="KI42">
        <v>-37.8491</v>
      </c>
      <c r="KJ42">
        <v>-73.246200000000002</v>
      </c>
      <c r="KK42">
        <v>13.926399999999999</v>
      </c>
      <c r="KL42">
        <v>-13.411799999999999</v>
      </c>
      <c r="KM42">
        <v>-3.1484000000000001</v>
      </c>
      <c r="KO42">
        <v>22.3049</v>
      </c>
      <c r="KP42">
        <v>37.4771</v>
      </c>
      <c r="KQ42">
        <v>2.2057000000000002</v>
      </c>
      <c r="KR42">
        <v>-2.6600999999999999</v>
      </c>
      <c r="KT42">
        <v>-46.660200000000003</v>
      </c>
      <c r="KU42">
        <v>23.7118</v>
      </c>
      <c r="KV42">
        <v>18.4922</v>
      </c>
      <c r="KZ42">
        <v>16.712499999999999</v>
      </c>
      <c r="LA42">
        <v>-42.626600000000003</v>
      </c>
      <c r="LE42">
        <v>-137.80699999999999</v>
      </c>
      <c r="LF42">
        <v>-21.1845</v>
      </c>
      <c r="LG42">
        <v>7.5487000000000002</v>
      </c>
      <c r="LH42">
        <v>46.171500000000002</v>
      </c>
      <c r="LJ42">
        <v>1.3923000000000001</v>
      </c>
      <c r="LL42">
        <v>-10.875500000000001</v>
      </c>
      <c r="LM42">
        <v>8.4857999999999993</v>
      </c>
      <c r="LO42">
        <v>-45.382899999999999</v>
      </c>
      <c r="LQ42">
        <v>0.1522</v>
      </c>
      <c r="LR42">
        <v>5.6681999999999997</v>
      </c>
      <c r="LS42">
        <v>4.2076000000000002</v>
      </c>
      <c r="LT42">
        <v>49.1738</v>
      </c>
      <c r="LU42">
        <v>9.5114999999999998</v>
      </c>
      <c r="LW42">
        <v>-5.6002999999999998</v>
      </c>
      <c r="LX42">
        <v>-1.7967</v>
      </c>
      <c r="LY42">
        <v>22.083500000000001</v>
      </c>
      <c r="LZ42">
        <v>5.6294000000000004</v>
      </c>
      <c r="MA42">
        <v>12.654199999999999</v>
      </c>
      <c r="MB42">
        <v>15.142099999999999</v>
      </c>
      <c r="MD42">
        <v>2.2608999999999999</v>
      </c>
      <c r="MF42">
        <v>6.6818</v>
      </c>
      <c r="MG42">
        <v>4.8163</v>
      </c>
      <c r="MI42">
        <v>1.2722</v>
      </c>
      <c r="MK42">
        <v>-3.1653000000000002</v>
      </c>
      <c r="ML42">
        <v>-23.067</v>
      </c>
      <c r="MM42">
        <v>21.626999999999999</v>
      </c>
      <c r="MN42">
        <v>-5.8186</v>
      </c>
      <c r="MP42">
        <v>12.652900000000001</v>
      </c>
      <c r="MQ42">
        <v>13.3681</v>
      </c>
      <c r="MS42">
        <v>25.9801</v>
      </c>
      <c r="MU42">
        <v>14.778</v>
      </c>
      <c r="MV42">
        <v>-30.616099999999999</v>
      </c>
      <c r="MY42">
        <v>9.7074999999999996</v>
      </c>
      <c r="MZ42">
        <v>-73433.330300000001</v>
      </c>
      <c r="NA42">
        <v>5.4501999999999997</v>
      </c>
      <c r="NC42">
        <v>6.9573</v>
      </c>
      <c r="ND42">
        <v>-14.0152</v>
      </c>
      <c r="NE42">
        <v>-8.7296999999999993</v>
      </c>
      <c r="NF42">
        <v>-51.680300000000003</v>
      </c>
      <c r="NG42">
        <v>-36.771999999999998</v>
      </c>
      <c r="NH42">
        <v>23.322500000000002</v>
      </c>
      <c r="NI42">
        <v>10.8056</v>
      </c>
      <c r="NJ42">
        <v>-225.25819999999999</v>
      </c>
    </row>
    <row r="43" spans="1:374" x14ac:dyDescent="0.25">
      <c r="A43" s="2"/>
      <c r="C43">
        <v>18.142800000000001</v>
      </c>
      <c r="E43">
        <v>16.4602</v>
      </c>
      <c r="F43">
        <v>25.5031</v>
      </c>
      <c r="G43">
        <v>1.0538000000000001</v>
      </c>
      <c r="H43">
        <v>32.267000000000003</v>
      </c>
      <c r="I43">
        <v>14.288499999999999</v>
      </c>
      <c r="J43">
        <v>-0.21390000000000001</v>
      </c>
      <c r="K43">
        <v>-7.9105999999999996</v>
      </c>
      <c r="M43">
        <v>19.179600000000001</v>
      </c>
      <c r="O43">
        <v>21.817799999999998</v>
      </c>
      <c r="P43">
        <v>-3.1734999999999998</v>
      </c>
      <c r="Q43">
        <v>-1.1383000000000001</v>
      </c>
      <c r="R43">
        <v>-16.368500000000001</v>
      </c>
      <c r="S43">
        <v>16.018000000000001</v>
      </c>
      <c r="T43">
        <v>28.4285</v>
      </c>
      <c r="V43">
        <v>20.5444</v>
      </c>
      <c r="W43">
        <v>11.4945</v>
      </c>
      <c r="X43">
        <v>-38.363799999999998</v>
      </c>
      <c r="Z43">
        <v>4.7733999999999996</v>
      </c>
      <c r="AC43">
        <v>-7.1344000000000003</v>
      </c>
      <c r="AD43">
        <v>-12.062900000000001</v>
      </c>
      <c r="AE43">
        <v>7.2011000000000003</v>
      </c>
      <c r="AF43">
        <v>-459.19119999999998</v>
      </c>
      <c r="AG43">
        <v>-6.8383000000000003</v>
      </c>
      <c r="AI43">
        <v>-48.552700000000002</v>
      </c>
      <c r="AJ43">
        <v>11.015499999999999</v>
      </c>
      <c r="AK43">
        <v>37.107999999999997</v>
      </c>
      <c r="AL43">
        <v>18.102399999999999</v>
      </c>
      <c r="AN43">
        <v>20.404599999999999</v>
      </c>
      <c r="AO43">
        <v>25.834800000000001</v>
      </c>
      <c r="AP43">
        <v>-7.7529000000000003</v>
      </c>
      <c r="AQ43">
        <v>4.0332999999999997</v>
      </c>
      <c r="AT43">
        <v>10.071199999999999</v>
      </c>
      <c r="AU43">
        <v>24.444299999999998</v>
      </c>
      <c r="AV43">
        <v>22.401299999999999</v>
      </c>
      <c r="AW43">
        <v>12.416499999999999</v>
      </c>
      <c r="AZ43">
        <v>25.991900000000001</v>
      </c>
      <c r="BB43">
        <v>-30.971800000000002</v>
      </c>
      <c r="BC43">
        <v>18.159700000000001</v>
      </c>
      <c r="BD43">
        <v>6.8018000000000001</v>
      </c>
      <c r="BE43">
        <v>29.382000000000001</v>
      </c>
      <c r="BF43">
        <v>39.040300000000002</v>
      </c>
      <c r="BG43">
        <v>22.045500000000001</v>
      </c>
      <c r="BH43">
        <v>16.205100000000002</v>
      </c>
      <c r="BI43">
        <v>6.0250000000000004</v>
      </c>
      <c r="BJ43">
        <v>-21.998699999999999</v>
      </c>
      <c r="BL43">
        <v>15.2362</v>
      </c>
      <c r="BM43">
        <v>11.593400000000001</v>
      </c>
      <c r="BN43">
        <v>10.0191</v>
      </c>
      <c r="BO43">
        <v>26.492899999999999</v>
      </c>
      <c r="BP43">
        <v>35.096499999999999</v>
      </c>
      <c r="BQ43">
        <v>-40.501300000000001</v>
      </c>
      <c r="BR43">
        <v>15.630800000000001</v>
      </c>
      <c r="BV43">
        <v>9.9773999999999994</v>
      </c>
      <c r="BW43">
        <v>-11.682700000000001</v>
      </c>
      <c r="BX43">
        <v>-7.8910999999999998</v>
      </c>
      <c r="BY43">
        <v>23.8599</v>
      </c>
      <c r="BZ43">
        <v>-1.6153999999999999</v>
      </c>
      <c r="CA43">
        <v>8.0004000000000008</v>
      </c>
      <c r="CC43">
        <v>29.668399999999998</v>
      </c>
      <c r="CG43">
        <v>-98.553200000000004</v>
      </c>
      <c r="CH43">
        <v>-21.5427</v>
      </c>
      <c r="CI43">
        <v>3.5533000000000001</v>
      </c>
      <c r="CK43">
        <v>10.0807</v>
      </c>
      <c r="CL43">
        <v>-19.5505</v>
      </c>
      <c r="CM43">
        <v>-25.107399999999998</v>
      </c>
      <c r="CN43">
        <v>-8.7928999999999995</v>
      </c>
      <c r="CO43">
        <v>-11.114800000000001</v>
      </c>
      <c r="CP43">
        <v>14.8674</v>
      </c>
      <c r="CQ43">
        <v>10.166499999999999</v>
      </c>
      <c r="CR43">
        <v>3.0792000000000002</v>
      </c>
      <c r="CT43">
        <v>-10.0305</v>
      </c>
      <c r="CW43">
        <v>50.455599999999997</v>
      </c>
      <c r="CX43">
        <v>-1.5659000000000001</v>
      </c>
      <c r="CY43">
        <v>-10.1614</v>
      </c>
      <c r="CZ43">
        <v>15.874000000000001</v>
      </c>
      <c r="DA43">
        <v>2.8891999999999998</v>
      </c>
      <c r="DC43">
        <v>10.497299999999999</v>
      </c>
      <c r="DD43">
        <v>23.386399999999998</v>
      </c>
      <c r="DE43">
        <v>-4.1498999999999997</v>
      </c>
      <c r="DG43">
        <v>3.5356999999999998</v>
      </c>
      <c r="DH43">
        <v>19.683800000000002</v>
      </c>
      <c r="DI43">
        <v>-4.7633999999999999</v>
      </c>
      <c r="DJ43">
        <v>6.9791999999999996</v>
      </c>
      <c r="DK43">
        <v>13.402799999999999</v>
      </c>
      <c r="DL43">
        <v>-46.6126</v>
      </c>
      <c r="DS43">
        <v>36.235500000000002</v>
      </c>
      <c r="DT43">
        <v>2.1269999999999998</v>
      </c>
      <c r="DU43">
        <v>-31.381799999999998</v>
      </c>
      <c r="DW43">
        <v>6.2472000000000003</v>
      </c>
      <c r="DX43">
        <v>19.042100000000001</v>
      </c>
      <c r="DZ43">
        <v>10.4902</v>
      </c>
      <c r="EA43">
        <v>0.45279999999999998</v>
      </c>
      <c r="EB43">
        <v>-3.2675999999999998</v>
      </c>
      <c r="EE43">
        <v>22.418900000000001</v>
      </c>
      <c r="EG43">
        <v>10.216200000000001</v>
      </c>
      <c r="EJ43">
        <v>30.817799999999998</v>
      </c>
      <c r="EK43">
        <v>30.817799999999998</v>
      </c>
      <c r="EO43">
        <v>12.7111</v>
      </c>
      <c r="EP43">
        <v>2.1112000000000002</v>
      </c>
      <c r="EQ43">
        <v>-4.7187999999999999</v>
      </c>
      <c r="ES43">
        <v>-2.0242</v>
      </c>
      <c r="ET43">
        <v>-24.704899999999999</v>
      </c>
      <c r="EU43">
        <v>-14.864699999999999</v>
      </c>
      <c r="EV43">
        <v>-88.284300000000002</v>
      </c>
      <c r="EW43">
        <v>-10.856999999999999</v>
      </c>
      <c r="EX43">
        <v>7.8956</v>
      </c>
      <c r="EY43">
        <v>30.4937</v>
      </c>
      <c r="EZ43">
        <v>38.546500000000002</v>
      </c>
      <c r="FA43">
        <v>11.1394</v>
      </c>
      <c r="FB43">
        <v>-36.448099999999997</v>
      </c>
      <c r="FC43">
        <v>32.131700000000002</v>
      </c>
      <c r="FD43">
        <v>-14.9046</v>
      </c>
      <c r="FF43">
        <v>-15.4498</v>
      </c>
      <c r="FG43">
        <v>-16.094100000000001</v>
      </c>
      <c r="FH43">
        <v>17.162800000000001</v>
      </c>
      <c r="FI43">
        <v>5.0636000000000001</v>
      </c>
      <c r="FJ43">
        <v>-6.0921000000000003</v>
      </c>
      <c r="FK43">
        <v>31.601199999999999</v>
      </c>
      <c r="FL43">
        <v>17.5916</v>
      </c>
      <c r="FN43">
        <v>-0.98399999999999999</v>
      </c>
      <c r="FO43">
        <v>36.585099999999997</v>
      </c>
      <c r="FP43">
        <v>-3.3451</v>
      </c>
      <c r="FQ43">
        <v>-22.4377</v>
      </c>
      <c r="FS43">
        <v>1.286</v>
      </c>
      <c r="FT43">
        <v>1.286</v>
      </c>
      <c r="FU43">
        <v>39.695300000000003</v>
      </c>
      <c r="FV43">
        <v>-4.3552</v>
      </c>
      <c r="FW43">
        <v>2.4803000000000002</v>
      </c>
      <c r="FX43">
        <v>2.6322000000000001</v>
      </c>
      <c r="FY43">
        <v>2.6322000000000001</v>
      </c>
      <c r="GA43">
        <v>10.4107</v>
      </c>
      <c r="GB43">
        <v>-8.0236999999999998</v>
      </c>
      <c r="GC43">
        <v>37.261699999999998</v>
      </c>
      <c r="GD43">
        <v>-9.6529000000000007</v>
      </c>
      <c r="GE43">
        <v>-46.358699999999999</v>
      </c>
      <c r="GF43">
        <v>-10.483000000000001</v>
      </c>
      <c r="GG43">
        <v>-5.8725000000000005</v>
      </c>
      <c r="GH43">
        <v>32.707799999999999</v>
      </c>
      <c r="GJ43">
        <v>11.9732</v>
      </c>
      <c r="GK43">
        <v>6.1574999999999998</v>
      </c>
      <c r="GN43">
        <v>-18.279800000000002</v>
      </c>
      <c r="GR43">
        <v>-10.2347</v>
      </c>
      <c r="GS43">
        <v>20.822099999999999</v>
      </c>
      <c r="GV43">
        <v>15.666</v>
      </c>
      <c r="GW43">
        <v>32.621400000000001</v>
      </c>
      <c r="GX43">
        <v>1.6926999999999999</v>
      </c>
      <c r="HC43">
        <v>-2.2861000000000002</v>
      </c>
      <c r="HD43">
        <v>64.385599999999997</v>
      </c>
      <c r="HF43">
        <v>17.2087</v>
      </c>
      <c r="HG43">
        <v>43.439100000000003</v>
      </c>
      <c r="HH43">
        <v>-5.3955000000000002</v>
      </c>
      <c r="HI43">
        <v>-7.0132000000000003</v>
      </c>
      <c r="HJ43">
        <v>49.896000000000001</v>
      </c>
      <c r="HK43">
        <v>25.797499999999999</v>
      </c>
      <c r="HL43">
        <v>36.737299999999998</v>
      </c>
      <c r="HM43">
        <v>-100.1028</v>
      </c>
      <c r="HO43">
        <v>-10.967000000000001</v>
      </c>
      <c r="HQ43">
        <v>-281.06560000000002</v>
      </c>
      <c r="HR43">
        <v>-15.1122</v>
      </c>
      <c r="HS43">
        <v>1.0673999999999999</v>
      </c>
      <c r="HT43">
        <v>21.2119</v>
      </c>
      <c r="HW43">
        <v>31.904299999999999</v>
      </c>
      <c r="HY43">
        <v>1.8182</v>
      </c>
      <c r="HZ43">
        <v>-24.0915</v>
      </c>
      <c r="IA43">
        <v>7.8807</v>
      </c>
      <c r="IB43">
        <v>8.9757999999999996</v>
      </c>
      <c r="IC43">
        <v>14.3332</v>
      </c>
      <c r="ID43">
        <v>-66.767899999999997</v>
      </c>
      <c r="IE43">
        <v>-5.9733000000000001</v>
      </c>
      <c r="IF43">
        <v>30.433199999999999</v>
      </c>
      <c r="IG43">
        <v>-30.8018</v>
      </c>
      <c r="IH43">
        <v>4.3002000000000002</v>
      </c>
      <c r="II43">
        <v>4.1058000000000003</v>
      </c>
      <c r="IJ43">
        <v>17.700800000000001</v>
      </c>
      <c r="IN43">
        <v>-0.83840000000000003</v>
      </c>
      <c r="IO43">
        <v>2.2934999999999999</v>
      </c>
      <c r="IP43">
        <v>-40.901200000000003</v>
      </c>
      <c r="IQ43">
        <v>3.6132</v>
      </c>
      <c r="IS43">
        <v>10.2966</v>
      </c>
      <c r="IT43">
        <v>-4.2671000000000001</v>
      </c>
      <c r="IU43">
        <v>8.6091999999999995</v>
      </c>
      <c r="IV43">
        <v>6.6273</v>
      </c>
      <c r="IW43">
        <v>-2.9891000000000001</v>
      </c>
      <c r="IX43">
        <v>20.882200000000001</v>
      </c>
      <c r="IY43">
        <v>9.3516999999999992</v>
      </c>
      <c r="IZ43">
        <v>-5191.4345999999996</v>
      </c>
      <c r="JB43">
        <v>12.38</v>
      </c>
      <c r="JD43">
        <v>15.2994</v>
      </c>
      <c r="JE43">
        <v>20.422899999999998</v>
      </c>
      <c r="JF43">
        <v>20.422899999999998</v>
      </c>
      <c r="JH43">
        <v>27.064499999999999</v>
      </c>
      <c r="JI43">
        <v>15.036</v>
      </c>
      <c r="JJ43">
        <v>37.536200000000001</v>
      </c>
      <c r="JK43">
        <v>-4.0518999999999998</v>
      </c>
      <c r="JN43">
        <v>-23.964300000000001</v>
      </c>
      <c r="JO43">
        <v>13.9878</v>
      </c>
      <c r="JP43">
        <v>6.8521999999999998</v>
      </c>
      <c r="JQ43">
        <v>18.228899999999999</v>
      </c>
      <c r="JR43">
        <v>-1.7305000000000001</v>
      </c>
      <c r="JT43">
        <v>-3.4199000000000002</v>
      </c>
      <c r="JV43">
        <v>4.8167999999999997</v>
      </c>
      <c r="JX43">
        <v>-3.6555999999999997</v>
      </c>
      <c r="KC43">
        <v>-0.86580000000000001</v>
      </c>
      <c r="KD43">
        <v>1.1499999999999999</v>
      </c>
      <c r="KE43">
        <v>9.7643000000000004</v>
      </c>
      <c r="KF43">
        <v>-7.5724999999999998</v>
      </c>
      <c r="KG43">
        <v>6.6054000000000004</v>
      </c>
      <c r="KI43">
        <v>-14.0413</v>
      </c>
      <c r="KJ43">
        <v>-65.570999999999998</v>
      </c>
      <c r="KK43">
        <v>24.651299999999999</v>
      </c>
      <c r="KL43">
        <v>13.4255</v>
      </c>
      <c r="KM43">
        <v>4.4321000000000002</v>
      </c>
      <c r="KO43">
        <v>22.718699999999998</v>
      </c>
      <c r="KP43">
        <v>26.057300000000001</v>
      </c>
      <c r="KQ43">
        <v>-1.3235999999999999</v>
      </c>
      <c r="KR43">
        <v>35.354999999999997</v>
      </c>
      <c r="KT43">
        <v>-91.3262</v>
      </c>
      <c r="KU43">
        <v>-11.616300000000001</v>
      </c>
      <c r="KV43">
        <v>-13.2593</v>
      </c>
      <c r="LA43">
        <v>41.591900000000003</v>
      </c>
      <c r="LE43">
        <v>-62.912700000000001</v>
      </c>
      <c r="LF43">
        <v>26.746099999999998</v>
      </c>
      <c r="LG43">
        <v>-0.54679999999999995</v>
      </c>
      <c r="LH43">
        <v>51.294499999999999</v>
      </c>
      <c r="LJ43">
        <v>11.8565</v>
      </c>
      <c r="LL43">
        <v>56.254800000000003</v>
      </c>
      <c r="LM43">
        <v>23.199300000000001</v>
      </c>
      <c r="LO43">
        <v>36.584000000000003</v>
      </c>
      <c r="LQ43">
        <v>-0.22800000000000001</v>
      </c>
      <c r="LR43">
        <v>15.938599999999999</v>
      </c>
      <c r="LS43">
        <v>15.5068</v>
      </c>
      <c r="LT43">
        <v>46.971200000000003</v>
      </c>
      <c r="LU43">
        <v>34.697099999999999</v>
      </c>
      <c r="LW43">
        <v>-1.6124000000000001</v>
      </c>
      <c r="LX43">
        <v>-7.3099999999999998E-2</v>
      </c>
      <c r="LY43">
        <v>20.541399999999999</v>
      </c>
      <c r="LZ43">
        <v>3.8643999999999998</v>
      </c>
      <c r="MA43">
        <v>6.9241999999999999</v>
      </c>
      <c r="MB43">
        <v>28.222100000000001</v>
      </c>
      <c r="MD43">
        <v>21.837399999999999</v>
      </c>
      <c r="MF43">
        <v>6.9802</v>
      </c>
      <c r="MG43">
        <v>6.8403</v>
      </c>
      <c r="MI43">
        <v>1.3448</v>
      </c>
      <c r="MK43">
        <v>3.1415000000000002</v>
      </c>
      <c r="ML43">
        <v>-34.352400000000003</v>
      </c>
      <c r="MM43">
        <v>25.438099999999999</v>
      </c>
      <c r="MN43">
        <v>-21.612100000000002</v>
      </c>
      <c r="MP43">
        <v>-14.677300000000001</v>
      </c>
      <c r="MQ43">
        <v>-9.6050000000000004</v>
      </c>
      <c r="MS43">
        <v>14.2783</v>
      </c>
      <c r="MU43">
        <v>-13.1425</v>
      </c>
      <c r="MV43">
        <v>-0.51039999999999996</v>
      </c>
      <c r="MY43">
        <v>-3.1141999999999999</v>
      </c>
      <c r="MZ43">
        <v>-10798.000099999999</v>
      </c>
      <c r="NA43">
        <v>2.3712</v>
      </c>
      <c r="NC43">
        <v>9.2365999999999993</v>
      </c>
      <c r="ND43">
        <v>13.163399999999999</v>
      </c>
      <c r="NE43">
        <v>2.2993999999999999</v>
      </c>
      <c r="NF43">
        <v>-46.240499999999997</v>
      </c>
      <c r="NG43">
        <v>31.577400000000001</v>
      </c>
      <c r="NH43">
        <v>22.242899999999999</v>
      </c>
      <c r="NI43">
        <v>18.6694</v>
      </c>
      <c r="NJ43">
        <v>-202.5831</v>
      </c>
    </row>
    <row r="44" spans="1:374" x14ac:dyDescent="0.25">
      <c r="A44" s="2"/>
      <c r="C44">
        <v>30.357600000000001</v>
      </c>
      <c r="E44">
        <v>-0.86099999999999999</v>
      </c>
      <c r="F44">
        <v>19.032900000000001</v>
      </c>
      <c r="G44">
        <v>-5.6696999999999997</v>
      </c>
      <c r="H44">
        <v>39.339300000000001</v>
      </c>
      <c r="I44">
        <v>11.411200000000001</v>
      </c>
      <c r="J44">
        <v>0.99199999999999999</v>
      </c>
      <c r="K44">
        <v>-42.155500000000004</v>
      </c>
      <c r="M44">
        <v>33.203099999999999</v>
      </c>
      <c r="O44">
        <v>-13.8065</v>
      </c>
      <c r="P44">
        <v>-8.0745000000000005</v>
      </c>
      <c r="Q44">
        <v>-34.161200000000001</v>
      </c>
      <c r="R44">
        <v>-36.298999999999999</v>
      </c>
      <c r="S44">
        <v>17.127300000000002</v>
      </c>
      <c r="T44">
        <v>39.730199999999996</v>
      </c>
      <c r="V44">
        <v>16.340399999999999</v>
      </c>
      <c r="W44">
        <v>21.1846</v>
      </c>
      <c r="X44">
        <v>-18.968699999999998</v>
      </c>
      <c r="Z44">
        <v>-3.4779</v>
      </c>
      <c r="AC44">
        <v>-23.1373</v>
      </c>
      <c r="AD44">
        <v>30.864999999999998</v>
      </c>
      <c r="AE44">
        <v>4.7485999999999997</v>
      </c>
      <c r="AG44">
        <v>-3.8022</v>
      </c>
      <c r="AI44">
        <v>-10.558999999999999</v>
      </c>
      <c r="AJ44">
        <v>6.4370000000000003</v>
      </c>
      <c r="AK44">
        <v>24.399799999999999</v>
      </c>
      <c r="AL44">
        <v>11.8619</v>
      </c>
      <c r="AN44">
        <v>-46.459099999999999</v>
      </c>
      <c r="AO44">
        <v>-2.6052</v>
      </c>
      <c r="AP44">
        <v>-11.733700000000001</v>
      </c>
      <c r="AQ44">
        <v>8.4382999999999999</v>
      </c>
      <c r="AT44">
        <v>8.0098000000000003</v>
      </c>
      <c r="AU44">
        <v>45.806100000000001</v>
      </c>
      <c r="AV44">
        <v>16.3855</v>
      </c>
      <c r="AW44">
        <v>8.4655000000000005</v>
      </c>
      <c r="AZ44">
        <v>24.711600000000001</v>
      </c>
      <c r="BB44">
        <v>-18.5504</v>
      </c>
      <c r="BC44">
        <v>24.4849</v>
      </c>
      <c r="BD44">
        <v>3.9361999999999999</v>
      </c>
      <c r="BE44">
        <v>-30.598600000000001</v>
      </c>
      <c r="BF44">
        <v>14.5665</v>
      </c>
      <c r="BG44">
        <v>12.893800000000001</v>
      </c>
      <c r="BH44">
        <v>36.021099999999997</v>
      </c>
      <c r="BI44">
        <v>2.8879000000000001</v>
      </c>
      <c r="BJ44">
        <v>-52.834000000000003</v>
      </c>
      <c r="BL44">
        <v>14.508800000000001</v>
      </c>
      <c r="BM44">
        <v>-312.4871</v>
      </c>
      <c r="BN44">
        <v>-36.688600000000001</v>
      </c>
      <c r="BO44">
        <v>22.642800000000001</v>
      </c>
      <c r="BP44">
        <v>29.1372</v>
      </c>
      <c r="BQ44">
        <v>-64.048699999999997</v>
      </c>
      <c r="BR44">
        <v>17.048300000000001</v>
      </c>
      <c r="BV44">
        <v>13.756399999999999</v>
      </c>
      <c r="BW44">
        <v>0.245</v>
      </c>
      <c r="BX44">
        <v>5.3907999999999996</v>
      </c>
      <c r="BY44">
        <v>33.034300000000002</v>
      </c>
      <c r="BZ44">
        <v>-1.5394999999999999</v>
      </c>
      <c r="CA44">
        <v>-54.021900000000002</v>
      </c>
      <c r="CC44">
        <v>21.353400000000001</v>
      </c>
      <c r="CG44">
        <v>8.157</v>
      </c>
      <c r="CH44">
        <v>-9.2231000000000005</v>
      </c>
      <c r="CI44">
        <v>5.6753999999999998</v>
      </c>
      <c r="CK44">
        <v>24.5794</v>
      </c>
      <c r="CL44">
        <v>3.0438999999999998</v>
      </c>
      <c r="CM44">
        <v>26.6937</v>
      </c>
      <c r="CN44">
        <v>-0.22309999999999999</v>
      </c>
      <c r="CO44">
        <v>-37.758000000000003</v>
      </c>
      <c r="CP44">
        <v>-14.383800000000001</v>
      </c>
      <c r="CQ44">
        <v>5.1323999999999996</v>
      </c>
      <c r="CR44">
        <v>2.0404</v>
      </c>
      <c r="CT44">
        <v>17.093699999999998</v>
      </c>
      <c r="CW44">
        <v>78.939599999999999</v>
      </c>
      <c r="CX44">
        <v>5.1386000000000003</v>
      </c>
      <c r="CZ44">
        <v>-6.9340000000000002</v>
      </c>
      <c r="DA44">
        <v>34.268500000000003</v>
      </c>
      <c r="DC44">
        <v>15.738099999999999</v>
      </c>
      <c r="DD44">
        <v>18.316800000000001</v>
      </c>
      <c r="DE44">
        <v>16.745100000000001</v>
      </c>
      <c r="DG44">
        <v>-4.4477000000000002</v>
      </c>
      <c r="DH44">
        <v>-16.754899999999999</v>
      </c>
      <c r="DI44">
        <v>-21.438700000000001</v>
      </c>
      <c r="DJ44">
        <v>9.7446000000000002</v>
      </c>
      <c r="DK44">
        <v>11.8193</v>
      </c>
      <c r="DL44">
        <v>-21.617899999999999</v>
      </c>
      <c r="DS44">
        <v>10.3491</v>
      </c>
      <c r="DT44">
        <v>-4.1452999999999998</v>
      </c>
      <c r="DU44">
        <v>20.110199999999999</v>
      </c>
      <c r="DW44">
        <v>12.333</v>
      </c>
      <c r="DX44">
        <v>20.587800000000001</v>
      </c>
      <c r="DZ44">
        <v>-3.2218999999999998</v>
      </c>
      <c r="EA44">
        <v>-27.376200000000001</v>
      </c>
      <c r="EB44">
        <v>-19.0381</v>
      </c>
      <c r="EE44">
        <v>16.938199999999998</v>
      </c>
      <c r="EG44">
        <v>5.2630999999999997</v>
      </c>
      <c r="EJ44">
        <v>29.957999999999998</v>
      </c>
      <c r="EK44">
        <v>29.957999999999998</v>
      </c>
      <c r="EO44">
        <v>-5.8170000000000002</v>
      </c>
      <c r="EP44">
        <v>-12.619199999999999</v>
      </c>
      <c r="EQ44">
        <v>32.3142</v>
      </c>
      <c r="ES44">
        <v>-0.46089999999999998</v>
      </c>
      <c r="ET44">
        <v>-30.9483</v>
      </c>
      <c r="EU44">
        <v>-2.0032999999999999</v>
      </c>
      <c r="EV44">
        <v>-114.2359</v>
      </c>
      <c r="EW44">
        <v>-14.9376</v>
      </c>
      <c r="EX44">
        <v>0.26889999999999997</v>
      </c>
      <c r="EY44">
        <v>9.0789000000000009</v>
      </c>
      <c r="EZ44">
        <v>47.058700000000002</v>
      </c>
      <c r="FA44">
        <v>10.2813</v>
      </c>
      <c r="FB44">
        <v>-53.8812</v>
      </c>
      <c r="FC44">
        <v>24.365500000000001</v>
      </c>
      <c r="FD44">
        <v>11.6669</v>
      </c>
      <c r="FF44">
        <v>-21.134499999999999</v>
      </c>
      <c r="FG44">
        <v>-2.2185000000000001</v>
      </c>
      <c r="FH44">
        <v>-0.76700000000000002</v>
      </c>
      <c r="FI44">
        <v>26.947500000000002</v>
      </c>
      <c r="FJ44">
        <v>-48.403799999999997</v>
      </c>
      <c r="FK44">
        <v>-44.222200000000001</v>
      </c>
      <c r="FL44">
        <v>20.790199999999999</v>
      </c>
      <c r="FN44">
        <v>11.559799999999999</v>
      </c>
      <c r="FO44">
        <v>42.8613</v>
      </c>
      <c r="FP44">
        <v>60.5886</v>
      </c>
      <c r="FQ44">
        <v>-33.830300000000001</v>
      </c>
      <c r="FS44">
        <v>0.58660000000000001</v>
      </c>
      <c r="FT44">
        <v>0.58660000000000001</v>
      </c>
      <c r="FU44">
        <v>5.6452999999999998</v>
      </c>
      <c r="FV44">
        <v>-1.5869</v>
      </c>
      <c r="FW44">
        <v>1.6912</v>
      </c>
      <c r="FX44">
        <v>0.60550000000000004</v>
      </c>
      <c r="FY44">
        <v>0.60550000000000004</v>
      </c>
      <c r="GA44">
        <v>-3.7202999999999999</v>
      </c>
      <c r="GB44">
        <v>-2.6303999999999998</v>
      </c>
      <c r="GC44">
        <v>8.4003999999999994</v>
      </c>
      <c r="GD44">
        <v>-22.01</v>
      </c>
      <c r="GE44">
        <v>10.0557</v>
      </c>
      <c r="GF44">
        <v>-14.880800000000001</v>
      </c>
      <c r="GG44">
        <v>-2.2745000000000002</v>
      </c>
      <c r="GH44">
        <v>45.366100000000003</v>
      </c>
      <c r="GK44">
        <v>23.944299999999998</v>
      </c>
      <c r="GN44">
        <v>-1.9268000000000001</v>
      </c>
      <c r="GR44">
        <v>-9.9989000000000008</v>
      </c>
      <c r="GS44">
        <v>14.710100000000001</v>
      </c>
      <c r="GV44">
        <v>-28.1387</v>
      </c>
      <c r="GW44">
        <v>25.890599999999999</v>
      </c>
      <c r="GX44">
        <v>1.2972000000000001</v>
      </c>
      <c r="HC44">
        <v>8.7829999999999995</v>
      </c>
      <c r="HD44">
        <v>39.798000000000002</v>
      </c>
      <c r="HF44">
        <v>57.858899999999998</v>
      </c>
      <c r="HG44">
        <v>27.177</v>
      </c>
      <c r="HH44">
        <v>6.2394999999999996</v>
      </c>
      <c r="HI44">
        <v>3.2904</v>
      </c>
      <c r="HJ44">
        <v>31.826599999999999</v>
      </c>
      <c r="HK44">
        <v>23.055499999999999</v>
      </c>
      <c r="HL44">
        <v>24.145199999999999</v>
      </c>
      <c r="HM44">
        <v>-143.02109999999999</v>
      </c>
      <c r="HO44">
        <v>55.221600000000002</v>
      </c>
      <c r="HQ44">
        <v>391.31200000000001</v>
      </c>
      <c r="HS44">
        <v>11.8627</v>
      </c>
      <c r="HT44">
        <v>14.5778</v>
      </c>
      <c r="HW44">
        <v>28.019600000000001</v>
      </c>
      <c r="HY44">
        <v>7.7847</v>
      </c>
      <c r="HZ44">
        <v>-62.003300000000003</v>
      </c>
      <c r="IA44">
        <v>-2.3912</v>
      </c>
      <c r="IB44">
        <v>3.6341999999999999</v>
      </c>
      <c r="IC44">
        <v>-2.6421999999999999</v>
      </c>
      <c r="ID44">
        <v>-92.874899999999997</v>
      </c>
      <c r="IE44">
        <v>-19.414100000000001</v>
      </c>
      <c r="IF44">
        <v>40.641399999999997</v>
      </c>
      <c r="IG44">
        <v>4.4283999999999999</v>
      </c>
      <c r="IH44">
        <v>-13.771599999999999</v>
      </c>
      <c r="II44">
        <v>11.5717</v>
      </c>
      <c r="IJ44">
        <v>-7.3571999999999997</v>
      </c>
      <c r="IN44">
        <v>-11.6455</v>
      </c>
      <c r="IO44">
        <v>5.5380000000000003</v>
      </c>
      <c r="IP44">
        <v>-39.9084</v>
      </c>
      <c r="IQ44">
        <v>1.9508999999999999</v>
      </c>
      <c r="IS44">
        <v>3.1387</v>
      </c>
      <c r="IT44">
        <v>-8.7233000000000001</v>
      </c>
      <c r="IU44">
        <v>16.7683</v>
      </c>
      <c r="IV44">
        <v>-1.5851999999999999</v>
      </c>
      <c r="IW44">
        <v>1.5615999999999999</v>
      </c>
      <c r="IX44">
        <v>8.6001999999999992</v>
      </c>
      <c r="IY44">
        <v>20.090499999999999</v>
      </c>
      <c r="IZ44">
        <v>-3401.2127999999998</v>
      </c>
      <c r="JB44">
        <v>12.456099999999999</v>
      </c>
      <c r="JD44">
        <v>20.443899999999999</v>
      </c>
      <c r="JE44">
        <v>0.86199999999999999</v>
      </c>
      <c r="JF44">
        <v>0.86199999999999999</v>
      </c>
      <c r="JH44">
        <v>22.0412</v>
      </c>
      <c r="JI44">
        <v>57.1556</v>
      </c>
      <c r="JJ44">
        <v>21.416799999999999</v>
      </c>
      <c r="JK44">
        <v>4.4885000000000002</v>
      </c>
      <c r="JN44">
        <v>16.652699999999999</v>
      </c>
      <c r="JO44">
        <v>-4.0382999999999996</v>
      </c>
      <c r="JP44">
        <v>11.150499999999999</v>
      </c>
      <c r="JQ44">
        <v>9.7989999999999995</v>
      </c>
      <c r="JR44">
        <v>2.8681000000000001</v>
      </c>
      <c r="JT44">
        <v>4.1779999999999999</v>
      </c>
      <c r="JV44">
        <v>11.570399999999999</v>
      </c>
      <c r="JX44">
        <v>-16.5793</v>
      </c>
      <c r="KC44">
        <v>18.3719</v>
      </c>
      <c r="KD44">
        <v>4.5110999999999999</v>
      </c>
      <c r="KE44">
        <v>4.6637000000000004</v>
      </c>
      <c r="KF44">
        <v>0.35539999999999999</v>
      </c>
      <c r="KG44">
        <v>3.1036000000000001</v>
      </c>
      <c r="KI44">
        <v>14.5785</v>
      </c>
      <c r="KJ44">
        <v>-67.704700000000003</v>
      </c>
      <c r="KK44">
        <v>30.538399999999999</v>
      </c>
      <c r="KL44">
        <v>-9.6522000000000006</v>
      </c>
      <c r="KM44">
        <v>-6.3921999999999999</v>
      </c>
      <c r="KO44">
        <v>36.063600000000001</v>
      </c>
      <c r="KP44">
        <v>26.6829</v>
      </c>
      <c r="KQ44">
        <v>5.3974000000000002</v>
      </c>
      <c r="KR44">
        <v>38.976399999999998</v>
      </c>
      <c r="KT44">
        <v>-111.6279</v>
      </c>
      <c r="KU44">
        <v>-9.9998000000000005</v>
      </c>
      <c r="KV44">
        <v>-2.2191999999999998</v>
      </c>
      <c r="LA44">
        <v>-16.824300000000001</v>
      </c>
      <c r="LE44">
        <v>-132.6996</v>
      </c>
      <c r="LF44">
        <v>40.400300000000001</v>
      </c>
      <c r="LG44">
        <v>6.3090000000000002</v>
      </c>
      <c r="LH44">
        <v>35.513399999999997</v>
      </c>
      <c r="LJ44">
        <v>-0.18640000000000001</v>
      </c>
      <c r="LL44">
        <v>10.2514</v>
      </c>
      <c r="LM44">
        <v>20.662199999999999</v>
      </c>
      <c r="LO44">
        <v>-5.9603000000000002</v>
      </c>
      <c r="LQ44">
        <v>-0.154</v>
      </c>
      <c r="LR44">
        <v>-10.6843</v>
      </c>
      <c r="LS44">
        <v>14.442600000000001</v>
      </c>
      <c r="LT44">
        <v>72.015199999999993</v>
      </c>
      <c r="LU44">
        <v>18.8308</v>
      </c>
      <c r="LW44">
        <v>15.6854</v>
      </c>
      <c r="LX44">
        <v>6.4078999999999997</v>
      </c>
      <c r="LY44">
        <v>12.2156</v>
      </c>
      <c r="LZ44">
        <v>10.737</v>
      </c>
      <c r="MA44">
        <v>12.0185</v>
      </c>
      <c r="MB44">
        <v>21.595800000000001</v>
      </c>
      <c r="MD44">
        <v>0.7944</v>
      </c>
      <c r="MF44">
        <v>1.8115000000000001</v>
      </c>
      <c r="MG44">
        <v>19.4147</v>
      </c>
      <c r="MI44">
        <v>-9.9709000000000003</v>
      </c>
      <c r="MK44">
        <v>5.2811000000000003</v>
      </c>
      <c r="ML44">
        <v>-6.8594999999999997</v>
      </c>
      <c r="MM44">
        <v>20.4283</v>
      </c>
      <c r="MP44">
        <v>34.648600000000002</v>
      </c>
      <c r="MQ44">
        <v>-5.5625999999999998</v>
      </c>
      <c r="MS44">
        <v>32.299199999999999</v>
      </c>
      <c r="MU44">
        <v>-10.084300000000001</v>
      </c>
      <c r="MV44">
        <v>-3.6852999999999998</v>
      </c>
      <c r="NA44">
        <v>-1.3637000000000001</v>
      </c>
      <c r="NC44">
        <v>5.1481000000000003</v>
      </c>
      <c r="ND44">
        <v>-12.520099999999999</v>
      </c>
      <c r="NE44">
        <v>13.942500000000001</v>
      </c>
      <c r="NF44">
        <v>-60.124499999999998</v>
      </c>
      <c r="NG44">
        <v>-5.9809000000000001</v>
      </c>
      <c r="NH44">
        <v>23.3093</v>
      </c>
      <c r="NI44">
        <v>19.131799999999998</v>
      </c>
      <c r="NJ44">
        <v>-194.4718</v>
      </c>
    </row>
    <row r="45" spans="1:374" x14ac:dyDescent="0.25">
      <c r="A45" s="2"/>
      <c r="C45">
        <v>12.905200000000001</v>
      </c>
      <c r="F45">
        <v>11.3812</v>
      </c>
      <c r="H45">
        <v>36.171500000000002</v>
      </c>
      <c r="I45">
        <v>16.090599999999998</v>
      </c>
      <c r="J45">
        <v>14.4497</v>
      </c>
      <c r="K45">
        <v>-90.344399999999993</v>
      </c>
      <c r="M45">
        <v>38.759399999999999</v>
      </c>
      <c r="O45">
        <v>14.2941</v>
      </c>
      <c r="P45">
        <v>-17.8415</v>
      </c>
      <c r="Q45">
        <v>-14.436400000000001</v>
      </c>
      <c r="R45">
        <v>-34.2134</v>
      </c>
      <c r="S45">
        <v>18.144500000000001</v>
      </c>
      <c r="T45">
        <v>37.506999999999998</v>
      </c>
      <c r="V45">
        <v>8.5899000000000001</v>
      </c>
      <c r="W45">
        <v>28.8552</v>
      </c>
      <c r="X45">
        <v>-7.7222999999999997</v>
      </c>
      <c r="Z45">
        <v>2.8929</v>
      </c>
      <c r="AC45">
        <v>-1.3099000000000001</v>
      </c>
      <c r="AD45">
        <v>5.5743999999999998</v>
      </c>
      <c r="AE45">
        <v>10.243</v>
      </c>
      <c r="AG45">
        <v>-7.0506000000000002</v>
      </c>
      <c r="AI45">
        <v>-49.476399999999998</v>
      </c>
      <c r="AJ45">
        <v>-1.4278999999999999</v>
      </c>
      <c r="AK45">
        <v>27.755400000000002</v>
      </c>
      <c r="AL45">
        <v>8.6734000000000009</v>
      </c>
      <c r="AN45">
        <v>-7.6779000000000002</v>
      </c>
      <c r="AO45">
        <v>23.2425</v>
      </c>
      <c r="AP45">
        <v>9.4392999999999994</v>
      </c>
      <c r="AQ45">
        <v>-2.7523999999999997</v>
      </c>
      <c r="AT45">
        <v>7.1867000000000001</v>
      </c>
      <c r="AU45">
        <v>30.5381</v>
      </c>
      <c r="AV45">
        <v>26.056100000000001</v>
      </c>
      <c r="AW45">
        <v>-0.37880000000000003</v>
      </c>
      <c r="AZ45">
        <v>22.969100000000001</v>
      </c>
      <c r="BC45">
        <v>7.8898999999999999</v>
      </c>
      <c r="BD45">
        <v>8.0626999999999995</v>
      </c>
      <c r="BE45">
        <v>-31.196300000000001</v>
      </c>
      <c r="BF45">
        <v>30.941199999999998</v>
      </c>
      <c r="BG45">
        <v>20.535599999999999</v>
      </c>
      <c r="BH45">
        <v>19.8368</v>
      </c>
      <c r="BI45">
        <v>2.9473000000000003</v>
      </c>
      <c r="BJ45">
        <v>-56.793100000000003</v>
      </c>
      <c r="BL45">
        <v>10.577500000000001</v>
      </c>
      <c r="BM45">
        <v>-18.556799999999999</v>
      </c>
      <c r="BN45">
        <v>-4.6906999999999996</v>
      </c>
      <c r="BO45">
        <v>33.007100000000001</v>
      </c>
      <c r="BP45">
        <v>20.921199999999999</v>
      </c>
      <c r="BR45">
        <v>19.5928</v>
      </c>
      <c r="BV45">
        <v>5.5800999999999998</v>
      </c>
      <c r="BW45">
        <v>8.5589999999999993</v>
      </c>
      <c r="BX45">
        <v>9.0645000000000007</v>
      </c>
      <c r="BY45">
        <v>26.569700000000001</v>
      </c>
      <c r="BZ45">
        <v>0.43580000000000002</v>
      </c>
      <c r="CA45">
        <v>10.733499999999999</v>
      </c>
      <c r="CC45">
        <v>19.8781</v>
      </c>
      <c r="CG45">
        <v>-128.70570000000001</v>
      </c>
      <c r="CH45">
        <v>19.9162</v>
      </c>
      <c r="CI45">
        <v>10.487500000000001</v>
      </c>
      <c r="CK45">
        <v>29.929099999999998</v>
      </c>
      <c r="CL45">
        <v>15.2722</v>
      </c>
      <c r="CM45">
        <v>-7.2080000000000002</v>
      </c>
      <c r="CN45">
        <v>11.577199999999999</v>
      </c>
      <c r="CO45">
        <v>-53.933399999999999</v>
      </c>
      <c r="CP45">
        <v>12.286300000000001</v>
      </c>
      <c r="CQ45">
        <v>-9.4313000000000002</v>
      </c>
      <c r="CT45">
        <v>20.257200000000001</v>
      </c>
      <c r="CW45">
        <v>10.1127</v>
      </c>
      <c r="CX45">
        <v>2.5703</v>
      </c>
      <c r="CZ45">
        <v>-2.7957999999999998</v>
      </c>
      <c r="DA45">
        <v>-5.9227999999999996</v>
      </c>
      <c r="DC45">
        <v>11.8071</v>
      </c>
      <c r="DD45">
        <v>8.6826000000000008</v>
      </c>
      <c r="DE45">
        <v>12.0328</v>
      </c>
      <c r="DG45">
        <v>-31.828099999999999</v>
      </c>
      <c r="DH45">
        <v>-0.86860000000000004</v>
      </c>
      <c r="DI45">
        <v>-43.307699999999997</v>
      </c>
      <c r="DJ45">
        <v>-21.301300000000001</v>
      </c>
      <c r="DK45">
        <v>14.9358</v>
      </c>
      <c r="DL45">
        <v>-56.033000000000001</v>
      </c>
      <c r="DS45">
        <v>45.525399999999998</v>
      </c>
      <c r="DT45">
        <v>10.0219</v>
      </c>
      <c r="DU45">
        <v>52.6708</v>
      </c>
      <c r="DW45">
        <v>11.6995</v>
      </c>
      <c r="DX45">
        <v>17.9802</v>
      </c>
      <c r="DZ45">
        <v>9.7754999999999992</v>
      </c>
      <c r="EA45">
        <v>-11.5533</v>
      </c>
      <c r="EB45">
        <v>-36.1297</v>
      </c>
      <c r="EE45">
        <v>14.132899999999999</v>
      </c>
      <c r="EG45">
        <v>-16.610299999999999</v>
      </c>
      <c r="EJ45">
        <v>19.9421</v>
      </c>
      <c r="EK45">
        <v>19.9421</v>
      </c>
      <c r="EO45">
        <v>-30.173100000000002</v>
      </c>
      <c r="EP45">
        <v>1.6414</v>
      </c>
      <c r="EQ45">
        <v>18.395199999999999</v>
      </c>
      <c r="ES45">
        <v>-4.6556999999999995</v>
      </c>
      <c r="ET45">
        <v>-53.0623</v>
      </c>
      <c r="EU45">
        <v>14.5046</v>
      </c>
      <c r="EV45">
        <v>-1.6322000000000001</v>
      </c>
      <c r="EW45">
        <v>2.3912</v>
      </c>
      <c r="EX45">
        <v>3.2696000000000001</v>
      </c>
      <c r="EY45">
        <v>22.438099999999999</v>
      </c>
      <c r="EZ45">
        <v>38.200899999999997</v>
      </c>
      <c r="FB45">
        <v>-22.403600000000001</v>
      </c>
      <c r="FC45">
        <v>37.7562</v>
      </c>
      <c r="FD45">
        <v>-15.1235</v>
      </c>
      <c r="FF45">
        <v>-3.1918000000000002</v>
      </c>
      <c r="FG45">
        <v>6.8615000000000004</v>
      </c>
      <c r="FH45">
        <v>10.0449</v>
      </c>
      <c r="FI45">
        <v>18.2026</v>
      </c>
      <c r="FJ45">
        <v>-34.125900000000001</v>
      </c>
      <c r="FK45">
        <v>-8.6157000000000004</v>
      </c>
      <c r="FL45">
        <v>14.5448</v>
      </c>
      <c r="FN45">
        <v>1.0091000000000001</v>
      </c>
      <c r="FO45">
        <v>44.914999999999999</v>
      </c>
      <c r="FP45">
        <v>-6.0022000000000002</v>
      </c>
      <c r="FQ45">
        <v>-22.349599999999999</v>
      </c>
      <c r="FS45">
        <v>1.1363000000000001</v>
      </c>
      <c r="FT45">
        <v>1.1363000000000001</v>
      </c>
      <c r="FU45">
        <v>7.9295999999999998</v>
      </c>
      <c r="FV45">
        <v>-5.0624000000000002</v>
      </c>
      <c r="FW45">
        <v>-0.75380000000000003</v>
      </c>
      <c r="FX45">
        <v>1.7624</v>
      </c>
      <c r="FY45">
        <v>1.7624</v>
      </c>
      <c r="GA45">
        <v>-8.6930999999999994</v>
      </c>
      <c r="GB45">
        <v>-1.6377999999999999</v>
      </c>
      <c r="GC45">
        <v>21.054300000000001</v>
      </c>
      <c r="GD45">
        <v>-7.351</v>
      </c>
      <c r="GE45">
        <v>1.5704</v>
      </c>
      <c r="GF45">
        <v>-14.2075</v>
      </c>
      <c r="GG45">
        <v>6.0637999999999996</v>
      </c>
      <c r="GH45">
        <v>64.096599999999995</v>
      </c>
      <c r="GK45">
        <v>17.549499999999998</v>
      </c>
      <c r="GN45">
        <v>-32.523099999999999</v>
      </c>
      <c r="GR45">
        <v>-0.80359999999999998</v>
      </c>
      <c r="GS45">
        <v>13.7324</v>
      </c>
      <c r="GV45">
        <v>-7.0355999999999996</v>
      </c>
      <c r="GW45">
        <v>32.3947</v>
      </c>
      <c r="GX45">
        <v>-22.8567</v>
      </c>
      <c r="HC45">
        <v>1.8597999999999999</v>
      </c>
      <c r="HD45">
        <v>36.701500000000003</v>
      </c>
      <c r="HF45">
        <v>15.893700000000001</v>
      </c>
      <c r="HG45">
        <v>42.733899999999998</v>
      </c>
      <c r="HH45">
        <v>-1.2445999999999999</v>
      </c>
      <c r="HI45">
        <v>1.7917000000000001</v>
      </c>
      <c r="HJ45">
        <v>41.723799999999997</v>
      </c>
      <c r="HK45">
        <v>46.994300000000003</v>
      </c>
      <c r="HL45">
        <v>46.863799999999998</v>
      </c>
      <c r="HM45">
        <v>-132.3202</v>
      </c>
      <c r="HO45">
        <v>23.046900000000001</v>
      </c>
      <c r="HQ45">
        <v>-36.523800000000001</v>
      </c>
      <c r="HS45">
        <v>-5.1611000000000002</v>
      </c>
      <c r="HT45">
        <v>-0.22420000000000001</v>
      </c>
      <c r="HW45">
        <v>12.481999999999999</v>
      </c>
      <c r="HY45">
        <v>2.4830000000000001</v>
      </c>
      <c r="HZ45">
        <v>-53.240499999999997</v>
      </c>
      <c r="IA45">
        <v>4.3949999999999996</v>
      </c>
      <c r="IB45">
        <v>-8.9469999999999992</v>
      </c>
      <c r="IC45">
        <v>-9.9809000000000001</v>
      </c>
      <c r="IE45">
        <v>0.27050000000000002</v>
      </c>
      <c r="IF45">
        <v>33.564399999999999</v>
      </c>
      <c r="IG45">
        <v>10.434799999999999</v>
      </c>
      <c r="IH45">
        <v>-9.7799999999999994</v>
      </c>
      <c r="II45">
        <v>4.0789999999999997</v>
      </c>
      <c r="IJ45">
        <v>5.9157000000000002</v>
      </c>
      <c r="IN45">
        <v>-35.014000000000003</v>
      </c>
      <c r="IO45">
        <v>9.0645000000000007</v>
      </c>
      <c r="IQ45">
        <v>9.3219999999999992</v>
      </c>
      <c r="IS45">
        <v>8.4128000000000007</v>
      </c>
      <c r="IT45">
        <v>13.510400000000001</v>
      </c>
      <c r="IU45">
        <v>17.702999999999999</v>
      </c>
      <c r="IV45">
        <v>6.7966999999999995</v>
      </c>
      <c r="IW45">
        <v>-1.3740000000000001</v>
      </c>
      <c r="IX45">
        <v>20.117100000000001</v>
      </c>
      <c r="IY45">
        <v>28.3079</v>
      </c>
      <c r="IZ45">
        <v>-15191.758900000001</v>
      </c>
      <c r="JB45">
        <v>14.789099999999999</v>
      </c>
      <c r="JD45">
        <v>26.700800000000001</v>
      </c>
      <c r="JE45">
        <v>-4.3948999999999998</v>
      </c>
      <c r="JF45">
        <v>-4.3948999999999998</v>
      </c>
      <c r="JH45">
        <v>30.425000000000001</v>
      </c>
      <c r="JI45">
        <v>28.822299999999998</v>
      </c>
      <c r="JJ45">
        <v>18.9816</v>
      </c>
      <c r="JK45">
        <v>-6.8216999999999999</v>
      </c>
      <c r="JN45">
        <v>4.7588999999999997</v>
      </c>
      <c r="JO45">
        <v>6.8628999999999998</v>
      </c>
      <c r="JP45">
        <v>5.1433</v>
      </c>
      <c r="JQ45">
        <v>7.6761999999999997</v>
      </c>
      <c r="JR45">
        <v>-1.0585</v>
      </c>
      <c r="JT45">
        <v>-3.7955000000000001</v>
      </c>
      <c r="JV45">
        <v>3.6404000000000001</v>
      </c>
      <c r="JX45">
        <v>9.7476000000000003</v>
      </c>
      <c r="KC45">
        <v>-2.9340999999999999</v>
      </c>
      <c r="KD45">
        <v>-4.2374000000000001</v>
      </c>
      <c r="KE45">
        <v>8.0538000000000007</v>
      </c>
      <c r="KF45">
        <v>-1.3868</v>
      </c>
      <c r="KG45">
        <v>-3.778</v>
      </c>
      <c r="KI45">
        <v>17.421600000000002</v>
      </c>
      <c r="KJ45">
        <v>-51.814500000000002</v>
      </c>
      <c r="KK45">
        <v>21.907599999999999</v>
      </c>
      <c r="KL45">
        <v>-10.744299999999999</v>
      </c>
      <c r="KM45">
        <v>-3.84</v>
      </c>
      <c r="KO45">
        <v>11.437099999999999</v>
      </c>
      <c r="KP45">
        <v>-21.037299999999998</v>
      </c>
      <c r="KQ45">
        <v>-0.1206</v>
      </c>
      <c r="KR45">
        <v>0.22459999999999999</v>
      </c>
      <c r="KT45">
        <v>-168.63079999999999</v>
      </c>
      <c r="KU45">
        <v>2.9371999999999998</v>
      </c>
      <c r="KV45">
        <v>-8.407</v>
      </c>
      <c r="LA45">
        <v>75.879599999999996</v>
      </c>
      <c r="LE45">
        <v>-91.513599999999997</v>
      </c>
      <c r="LF45">
        <v>9.5038</v>
      </c>
      <c r="LG45">
        <v>-7.3601000000000001</v>
      </c>
      <c r="LH45">
        <v>37.847700000000003</v>
      </c>
      <c r="LJ45">
        <v>12.7578</v>
      </c>
      <c r="LL45">
        <v>41.823599999999999</v>
      </c>
      <c r="LM45">
        <v>14.173500000000001</v>
      </c>
      <c r="LO45">
        <v>-41.496200000000002</v>
      </c>
      <c r="LQ45">
        <v>4.9638999999999998</v>
      </c>
      <c r="LR45">
        <v>-12.0627</v>
      </c>
      <c r="LS45">
        <v>-6.6018999999999997</v>
      </c>
      <c r="LT45">
        <v>28.595700000000001</v>
      </c>
      <c r="LU45">
        <v>4.6281999999999996</v>
      </c>
      <c r="LW45">
        <v>7.0096999999999996</v>
      </c>
      <c r="LX45">
        <v>-13.896800000000001</v>
      </c>
      <c r="LY45">
        <v>20.792000000000002</v>
      </c>
      <c r="LZ45">
        <v>32.723199999999999</v>
      </c>
      <c r="MA45">
        <v>16.4511</v>
      </c>
      <c r="MB45">
        <v>9.2984000000000009</v>
      </c>
      <c r="MD45">
        <v>7.7965</v>
      </c>
      <c r="MF45">
        <v>19.400600000000001</v>
      </c>
      <c r="MG45">
        <v>17.1556</v>
      </c>
      <c r="MI45">
        <v>6.0213999999999999</v>
      </c>
      <c r="MK45">
        <v>-14.913399999999999</v>
      </c>
      <c r="ML45">
        <v>-29.163900000000002</v>
      </c>
      <c r="MM45">
        <v>22.2622</v>
      </c>
      <c r="MP45">
        <v>29.286300000000001</v>
      </c>
      <c r="MQ45">
        <v>-1.8620000000000001</v>
      </c>
      <c r="MS45">
        <v>19.3215</v>
      </c>
      <c r="MU45">
        <v>-1.4388000000000001</v>
      </c>
      <c r="MV45">
        <v>1.3408</v>
      </c>
      <c r="NC45">
        <v>4.2468000000000004</v>
      </c>
      <c r="ND45">
        <v>-59.802999999999997</v>
      </c>
      <c r="NE45">
        <v>31.597300000000001</v>
      </c>
      <c r="NF45">
        <v>-6.2290999999999999</v>
      </c>
      <c r="NG45">
        <v>26.003499999999999</v>
      </c>
      <c r="NH45">
        <v>26.034500000000001</v>
      </c>
      <c r="NI45">
        <v>4.3352000000000004</v>
      </c>
      <c r="NJ45">
        <v>-102.1585</v>
      </c>
    </row>
    <row r="46" spans="1:374" x14ac:dyDescent="0.25">
      <c r="A46" s="2"/>
      <c r="C46" s="2"/>
      <c r="D46" s="2"/>
      <c r="F46">
        <v>26.148399999999999</v>
      </c>
      <c r="H46">
        <v>32.8003</v>
      </c>
      <c r="I46">
        <v>14.2714</v>
      </c>
      <c r="J46">
        <v>16.6114</v>
      </c>
      <c r="K46">
        <v>-88.223500000000001</v>
      </c>
      <c r="M46">
        <v>21.070900000000002</v>
      </c>
      <c r="O46">
        <v>56.667900000000003</v>
      </c>
      <c r="P46">
        <v>-10.010400000000001</v>
      </c>
      <c r="Q46">
        <v>16.053999999999998</v>
      </c>
      <c r="R46">
        <v>-59.235700000000001</v>
      </c>
      <c r="S46">
        <v>28.465199999999999</v>
      </c>
      <c r="T46">
        <v>39.183599999999998</v>
      </c>
      <c r="V46">
        <v>1.3620000000000001</v>
      </c>
      <c r="W46">
        <v>9.0945</v>
      </c>
      <c r="X46">
        <v>-12.7719</v>
      </c>
      <c r="Z46">
        <v>5.5219000000000005</v>
      </c>
      <c r="AC46">
        <v>1.8327</v>
      </c>
      <c r="AE46">
        <v>-6.1929999999999996</v>
      </c>
      <c r="AG46">
        <v>14.6556</v>
      </c>
      <c r="AJ46">
        <v>0.87649999999999995</v>
      </c>
      <c r="AK46">
        <v>16.5502</v>
      </c>
      <c r="AL46">
        <v>24.908300000000001</v>
      </c>
      <c r="AN46">
        <v>-4.8306000000000004</v>
      </c>
      <c r="AO46">
        <v>2.8952</v>
      </c>
      <c r="AP46">
        <v>-18.269200000000001</v>
      </c>
      <c r="AQ46">
        <v>13.230700000000001</v>
      </c>
      <c r="AT46">
        <v>20.440100000000001</v>
      </c>
      <c r="AU46">
        <v>13.538499999999999</v>
      </c>
      <c r="AV46">
        <v>-2.0070000000000001</v>
      </c>
      <c r="AW46">
        <v>2.8839999999999999</v>
      </c>
      <c r="AZ46">
        <v>15.676299999999999</v>
      </c>
      <c r="BC46">
        <v>20.648599999999998</v>
      </c>
      <c r="BD46">
        <v>-4.8925999999999998</v>
      </c>
      <c r="BE46">
        <v>-27.902200000000001</v>
      </c>
      <c r="BF46">
        <v>66.093900000000005</v>
      </c>
      <c r="BG46">
        <v>15.783200000000001</v>
      </c>
      <c r="BH46">
        <v>29.783100000000001</v>
      </c>
      <c r="BI46">
        <v>6.6360000000000001</v>
      </c>
      <c r="BJ46">
        <v>-4.1853999999999996</v>
      </c>
      <c r="BL46">
        <v>7.4608999999999996</v>
      </c>
      <c r="BM46">
        <v>-19.6983</v>
      </c>
      <c r="BN46">
        <v>33.8551</v>
      </c>
      <c r="BO46">
        <v>41.121000000000002</v>
      </c>
      <c r="BP46">
        <v>45.760300000000001</v>
      </c>
      <c r="BR46">
        <v>5.6800000000000003E-2</v>
      </c>
      <c r="BV46">
        <v>16.220099999999999</v>
      </c>
      <c r="BW46">
        <v>-0.99580000000000002</v>
      </c>
      <c r="BX46">
        <v>31.4679</v>
      </c>
      <c r="BY46">
        <v>9.1074000000000002</v>
      </c>
      <c r="BZ46">
        <v>-4.5846</v>
      </c>
      <c r="CA46">
        <v>-8.0005000000000006</v>
      </c>
      <c r="CC46">
        <v>22.482199999999999</v>
      </c>
      <c r="CG46">
        <v>-12.8634</v>
      </c>
      <c r="CH46">
        <v>24.670400000000001</v>
      </c>
      <c r="CI46">
        <v>3.9243999999999999</v>
      </c>
      <c r="CK46">
        <v>23.441299999999998</v>
      </c>
      <c r="CL46">
        <v>-8.9757999999999996</v>
      </c>
      <c r="CN46">
        <v>5.7131999999999996</v>
      </c>
      <c r="CO46">
        <v>9.3513999999999999</v>
      </c>
      <c r="CP46">
        <v>-14.016999999999999</v>
      </c>
      <c r="CQ46">
        <v>13.825900000000001</v>
      </c>
      <c r="CT46">
        <v>17.952400000000001</v>
      </c>
      <c r="CW46">
        <v>53.435899999999997</v>
      </c>
      <c r="CZ46">
        <v>1.6892</v>
      </c>
      <c r="DA46">
        <v>29.898199999999999</v>
      </c>
      <c r="DC46">
        <v>7.8164999999999996</v>
      </c>
      <c r="DD46">
        <v>-8.5154999999999994</v>
      </c>
      <c r="DE46">
        <v>18.226500000000001</v>
      </c>
      <c r="DH46">
        <v>-18.831399999999999</v>
      </c>
      <c r="DI46">
        <v>11.217599999999999</v>
      </c>
      <c r="DJ46">
        <v>88.32</v>
      </c>
      <c r="DK46">
        <v>13.495200000000001</v>
      </c>
      <c r="DL46">
        <v>-25.5824</v>
      </c>
      <c r="DS46">
        <v>-14.8355</v>
      </c>
      <c r="DW46">
        <v>1.7867999999999999</v>
      </c>
      <c r="DX46">
        <v>21.758099999999999</v>
      </c>
      <c r="DZ46">
        <v>-3.1774</v>
      </c>
      <c r="EA46">
        <v>-22.133500000000002</v>
      </c>
      <c r="EB46">
        <v>-21.205400000000001</v>
      </c>
      <c r="EE46">
        <v>14.3414</v>
      </c>
      <c r="EG46">
        <v>-6.1938000000000004</v>
      </c>
      <c r="EJ46">
        <v>9.9970999999999997</v>
      </c>
      <c r="EK46">
        <v>9.9970999999999997</v>
      </c>
      <c r="EO46">
        <v>-11.018800000000001</v>
      </c>
      <c r="EP46">
        <v>-16.340699999999998</v>
      </c>
      <c r="EQ46">
        <v>-27.4787</v>
      </c>
      <c r="ES46">
        <v>-6.1765999999999996</v>
      </c>
      <c r="ET46">
        <v>9.6144999999999996</v>
      </c>
      <c r="EU46">
        <v>-13.8079</v>
      </c>
      <c r="EV46">
        <v>-61.344499999999996</v>
      </c>
      <c r="EW46">
        <v>-5.5483000000000002</v>
      </c>
      <c r="EX46">
        <v>5.9752999999999998</v>
      </c>
      <c r="EY46">
        <v>43.431800000000003</v>
      </c>
      <c r="EZ46">
        <v>9.4171999999999993</v>
      </c>
      <c r="FB46">
        <v>-23.285599999999999</v>
      </c>
      <c r="FC46">
        <v>13.4594</v>
      </c>
      <c r="FD46">
        <v>8.0111000000000008</v>
      </c>
      <c r="FF46">
        <v>-0.66759999999999997</v>
      </c>
      <c r="FG46">
        <v>19.102</v>
      </c>
      <c r="FH46">
        <v>6.0846999999999998</v>
      </c>
      <c r="FI46">
        <v>18.494499999999999</v>
      </c>
      <c r="FK46">
        <v>60.48</v>
      </c>
      <c r="FN46">
        <v>4.6669</v>
      </c>
      <c r="FO46">
        <v>43.296100000000003</v>
      </c>
      <c r="FP46">
        <v>2.8536000000000001</v>
      </c>
      <c r="FQ46">
        <v>-22.676600000000001</v>
      </c>
      <c r="FS46">
        <v>-1.7852999999999999</v>
      </c>
      <c r="FT46">
        <v>-1.7852999999999999</v>
      </c>
      <c r="FU46">
        <v>2.548</v>
      </c>
      <c r="FV46">
        <v>2.8083999999999998</v>
      </c>
      <c r="FW46">
        <v>-3.0958000000000001</v>
      </c>
      <c r="FX46">
        <v>6.5274999999999999</v>
      </c>
      <c r="FY46">
        <v>6.5274999999999999</v>
      </c>
      <c r="GA46">
        <v>-25.266100000000002</v>
      </c>
      <c r="GB46">
        <v>-22.484300000000001</v>
      </c>
      <c r="GC46">
        <v>15.480600000000001</v>
      </c>
      <c r="GD46">
        <v>-9.5612999999999992</v>
      </c>
      <c r="GE46">
        <v>18.6555</v>
      </c>
      <c r="GF46">
        <v>-46.386499999999998</v>
      </c>
      <c r="GG46">
        <v>1.0247999999999999</v>
      </c>
      <c r="GH46">
        <v>47.448799999999999</v>
      </c>
      <c r="GK46">
        <v>-7.6601999999999997</v>
      </c>
      <c r="GN46">
        <v>-3.0649999999999999</v>
      </c>
      <c r="GR46">
        <v>-95.031999999999996</v>
      </c>
      <c r="GS46">
        <v>20.0047</v>
      </c>
      <c r="GV46">
        <v>-38.716200000000001</v>
      </c>
      <c r="GX46">
        <v>8.6917000000000009</v>
      </c>
      <c r="HC46">
        <v>2.2463000000000002</v>
      </c>
      <c r="HD46">
        <v>22.6004</v>
      </c>
      <c r="HF46">
        <v>14.8773</v>
      </c>
      <c r="HG46">
        <v>37.200000000000003</v>
      </c>
      <c r="HH46">
        <v>2.3411</v>
      </c>
      <c r="HI46">
        <v>2.2183999999999999</v>
      </c>
      <c r="HJ46">
        <v>11.8489</v>
      </c>
      <c r="HL46">
        <v>51.925400000000003</v>
      </c>
      <c r="HM46">
        <v>-44.003999999999998</v>
      </c>
      <c r="HO46">
        <v>-49.462800000000001</v>
      </c>
      <c r="HQ46">
        <v>9.4603999999999999</v>
      </c>
      <c r="HS46">
        <v>-12.4726</v>
      </c>
      <c r="HT46">
        <v>4.8083</v>
      </c>
      <c r="HW46">
        <v>35.664900000000003</v>
      </c>
      <c r="HY46">
        <v>6.4733999999999998</v>
      </c>
      <c r="HZ46">
        <v>-97.001800000000003</v>
      </c>
      <c r="IB46">
        <v>1.8345</v>
      </c>
      <c r="IC46">
        <v>9.0881000000000007</v>
      </c>
      <c r="IE46">
        <v>0.84079999999999999</v>
      </c>
      <c r="IF46">
        <v>12.409599999999999</v>
      </c>
      <c r="IG46">
        <v>0.71379999999999999</v>
      </c>
      <c r="IH46">
        <v>-9.1351999999999993</v>
      </c>
      <c r="IJ46">
        <v>-2.4317000000000002</v>
      </c>
      <c r="IO46">
        <v>14.105399999999999</v>
      </c>
      <c r="IQ46">
        <v>11.688800000000001</v>
      </c>
      <c r="IS46">
        <v>-1.4572000000000001</v>
      </c>
      <c r="IT46">
        <v>-18.2714</v>
      </c>
      <c r="IU46">
        <v>5.86</v>
      </c>
      <c r="IV46">
        <v>19.516200000000001</v>
      </c>
      <c r="IW46">
        <v>-7.6177999999999999</v>
      </c>
      <c r="IX46">
        <v>4.55</v>
      </c>
      <c r="IY46">
        <v>11.064</v>
      </c>
      <c r="JB46">
        <v>27.571999999999999</v>
      </c>
      <c r="JD46">
        <v>17.959700000000002</v>
      </c>
      <c r="JE46">
        <v>3.4731999999999998</v>
      </c>
      <c r="JF46">
        <v>3.4731999999999998</v>
      </c>
      <c r="JH46">
        <v>29.040299999999998</v>
      </c>
      <c r="JI46">
        <v>60.422800000000002</v>
      </c>
      <c r="JJ46">
        <v>33.768000000000001</v>
      </c>
      <c r="JK46">
        <v>5.8299000000000003</v>
      </c>
      <c r="JN46">
        <v>-7.5327999999999999</v>
      </c>
      <c r="JO46">
        <v>-4.5071000000000003</v>
      </c>
      <c r="JP46">
        <v>9.1891999999999996</v>
      </c>
      <c r="JQ46">
        <v>55.081299999999999</v>
      </c>
      <c r="JR46">
        <v>-2.0230999999999999</v>
      </c>
      <c r="JT46">
        <v>-1.4621999999999999</v>
      </c>
      <c r="JV46">
        <v>24.595500000000001</v>
      </c>
      <c r="JX46">
        <v>11.0616</v>
      </c>
      <c r="KC46">
        <v>11.4512</v>
      </c>
      <c r="KD46">
        <v>0.40629999999999999</v>
      </c>
      <c r="KE46">
        <v>-8.0891999999999999</v>
      </c>
      <c r="KF46">
        <v>-3.1709000000000001</v>
      </c>
      <c r="KG46">
        <v>17.678799999999999</v>
      </c>
      <c r="KI46">
        <v>3.6335999999999999</v>
      </c>
      <c r="KJ46">
        <v>28.334900000000001</v>
      </c>
      <c r="KK46">
        <v>7.0670000000000002</v>
      </c>
      <c r="KL46">
        <v>16.456800000000001</v>
      </c>
      <c r="KM46">
        <v>-6.4058000000000002</v>
      </c>
      <c r="KO46">
        <v>12.295299999999999</v>
      </c>
      <c r="KQ46">
        <v>4.4257999999999997</v>
      </c>
      <c r="KR46">
        <v>2.1703999999999999</v>
      </c>
      <c r="KT46">
        <v>-132.41229999999999</v>
      </c>
      <c r="KV46">
        <v>0.92979999999999996</v>
      </c>
      <c r="LA46">
        <v>-35.162799999999997</v>
      </c>
      <c r="LF46">
        <v>18.668399999999998</v>
      </c>
      <c r="LG46">
        <v>-8.2408999999999999</v>
      </c>
      <c r="LH46">
        <v>55.292900000000003</v>
      </c>
      <c r="LJ46">
        <v>11.465999999999999</v>
      </c>
      <c r="LL46">
        <v>27.5791</v>
      </c>
      <c r="LM46">
        <v>19.851800000000001</v>
      </c>
      <c r="LO46">
        <v>4.4207000000000001</v>
      </c>
      <c r="LQ46">
        <v>-2.6149</v>
      </c>
      <c r="LR46">
        <v>-8.8896999999999995</v>
      </c>
      <c r="LS46">
        <v>5.2478999999999996</v>
      </c>
      <c r="LT46">
        <v>27.276900000000001</v>
      </c>
      <c r="LU46">
        <v>-0.27250000000000002</v>
      </c>
      <c r="LW46">
        <v>3.4981</v>
      </c>
      <c r="LX46">
        <v>-19.735900000000001</v>
      </c>
      <c r="LY46">
        <v>14.5097</v>
      </c>
      <c r="MB46">
        <v>19.9833</v>
      </c>
      <c r="MD46">
        <v>-2.6425000000000001</v>
      </c>
      <c r="MF46">
        <v>-4.4188000000000001</v>
      </c>
      <c r="MG46">
        <v>8.0058000000000007</v>
      </c>
      <c r="MI46">
        <v>1.3126</v>
      </c>
      <c r="MK46">
        <v>12.2928</v>
      </c>
      <c r="ML46">
        <v>-6.7302999999999997</v>
      </c>
      <c r="MM46">
        <v>31.372199999999999</v>
      </c>
      <c r="MP46">
        <v>-11.1942</v>
      </c>
      <c r="MQ46">
        <v>2.5390000000000001</v>
      </c>
      <c r="MS46">
        <v>30.357600000000001</v>
      </c>
      <c r="MU46">
        <v>-4.899</v>
      </c>
      <c r="NC46">
        <v>4.7135999999999996</v>
      </c>
      <c r="ND46">
        <v>-7.4158999999999997</v>
      </c>
      <c r="NE46">
        <v>16.8841</v>
      </c>
      <c r="NF46">
        <v>-69.624700000000004</v>
      </c>
      <c r="NG46">
        <v>-6.8467000000000002</v>
      </c>
      <c r="NI46">
        <v>21.1294</v>
      </c>
      <c r="NJ46">
        <v>-275.20229999999998</v>
      </c>
    </row>
    <row r="47" spans="1:374" x14ac:dyDescent="0.25">
      <c r="H47">
        <v>40.402700000000003</v>
      </c>
      <c r="AZ47">
        <v>12.135199999999999</v>
      </c>
      <c r="BH47">
        <v>15.7423</v>
      </c>
      <c r="BI47">
        <v>-5.5570000000000004</v>
      </c>
      <c r="BW47">
        <v>-13.608499999999999</v>
      </c>
      <c r="CH47">
        <v>24.828499999999998</v>
      </c>
      <c r="DI47">
        <v>-12.0725</v>
      </c>
      <c r="EJ47">
        <v>18.157699999999998</v>
      </c>
      <c r="EK47">
        <v>18.157699999999998</v>
      </c>
      <c r="EU47">
        <v>-18.250800000000002</v>
      </c>
      <c r="HJ47">
        <v>51.8474</v>
      </c>
      <c r="IB47">
        <v>-1.1225000000000001</v>
      </c>
      <c r="JB47">
        <v>13.026899999999999</v>
      </c>
      <c r="KO47">
        <v>10.545400000000001</v>
      </c>
      <c r="LY47">
        <v>24.837</v>
      </c>
      <c r="MB47">
        <v>-1.5011000000000001</v>
      </c>
      <c r="MF47">
        <v>9.4184999999999999</v>
      </c>
      <c r="MS47">
        <v>14.313000000000001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"/>
  <sheetViews>
    <sheetView topLeftCell="CQ1" workbookViewId="0">
      <selection activeCell="A2" sqref="A2:DA4"/>
    </sheetView>
  </sheetViews>
  <sheetFormatPr defaultRowHeight="15" x14ac:dyDescent="0.25"/>
  <cols>
    <col min="1" max="1" width="26" bestFit="1" customWidth="1"/>
  </cols>
  <sheetData>
    <row r="1" spans="1:105" x14ac:dyDescent="0.25">
      <c r="A1" t="s">
        <v>119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</row>
    <row r="2" spans="1:105" x14ac:dyDescent="0.25">
      <c r="A2" t="s">
        <v>178</v>
      </c>
      <c r="B2">
        <f>_xlfn.STDEV.S(B5:B16)</f>
        <v>8.3572833609645052</v>
      </c>
      <c r="C2">
        <f t="shared" ref="C2:BN2" si="0">_xlfn.STDEV.S(C5:C16)</f>
        <v>53.919669235831883</v>
      </c>
      <c r="D2">
        <f t="shared" si="0"/>
        <v>16.967773789871266</v>
      </c>
      <c r="E2">
        <f t="shared" si="0"/>
        <v>5.1111058600291406</v>
      </c>
      <c r="F2">
        <f t="shared" si="0"/>
        <v>9.0328686962300804</v>
      </c>
      <c r="G2">
        <f t="shared" si="0"/>
        <v>7.6256175279150655</v>
      </c>
      <c r="H2">
        <f t="shared" si="0"/>
        <v>14.023335156856058</v>
      </c>
      <c r="I2">
        <f t="shared" si="0"/>
        <v>15.704871766051005</v>
      </c>
      <c r="J2">
        <f t="shared" si="0"/>
        <v>2.7449043053778426</v>
      </c>
      <c r="K2">
        <f t="shared" si="0"/>
        <v>4.9943917466509342</v>
      </c>
      <c r="L2">
        <f t="shared" si="0"/>
        <v>2.5526849987124374</v>
      </c>
      <c r="M2">
        <f t="shared" si="0"/>
        <v>3.3041099980313957</v>
      </c>
      <c r="N2">
        <f t="shared" si="0"/>
        <v>8.7989338308511691</v>
      </c>
      <c r="O2">
        <f t="shared" si="0"/>
        <v>6.698477101347204</v>
      </c>
      <c r="P2">
        <f t="shared" si="0"/>
        <v>12.686540114085018</v>
      </c>
      <c r="Q2">
        <f t="shared" si="0"/>
        <v>13.145528415566636</v>
      </c>
      <c r="R2">
        <f t="shared" si="0"/>
        <v>6.2153823270770978</v>
      </c>
      <c r="S2">
        <f t="shared" si="0"/>
        <v>6.914779507297772</v>
      </c>
      <c r="T2">
        <f t="shared" si="0"/>
        <v>6.712353999495658</v>
      </c>
      <c r="U2">
        <f t="shared" si="0"/>
        <v>11.104263327164722</v>
      </c>
      <c r="V2">
        <f t="shared" si="0"/>
        <v>8.5366960378149503</v>
      </c>
      <c r="W2">
        <f t="shared" si="0"/>
        <v>6.8032436719330267</v>
      </c>
      <c r="X2">
        <f t="shared" si="0"/>
        <v>7.6015409446345066</v>
      </c>
      <c r="Y2">
        <f t="shared" si="0"/>
        <v>9.1940616472939976</v>
      </c>
      <c r="Z2">
        <f t="shared" si="0"/>
        <v>4.9943917466509342</v>
      </c>
      <c r="AA2">
        <f t="shared" si="0"/>
        <v>6.4933632118366331</v>
      </c>
      <c r="AB2">
        <f t="shared" si="0"/>
        <v>4.839234056872737</v>
      </c>
      <c r="AC2">
        <f t="shared" si="0"/>
        <v>7.7205184694992335</v>
      </c>
      <c r="AD2">
        <f t="shared" si="0"/>
        <v>6.6453676058738163</v>
      </c>
      <c r="AE2">
        <f t="shared" si="0"/>
        <v>8.0566220020843549</v>
      </c>
      <c r="AF2">
        <f t="shared" si="0"/>
        <v>9.0409944665530251</v>
      </c>
      <c r="AG2">
        <f t="shared" si="0"/>
        <v>6.591582456637517</v>
      </c>
      <c r="AH2">
        <f t="shared" si="0"/>
        <v>10.075713506350082</v>
      </c>
      <c r="AI2">
        <f t="shared" si="0"/>
        <v>7.6475436688847989</v>
      </c>
      <c r="AJ2">
        <f t="shared" si="0"/>
        <v>8.6939882315266708</v>
      </c>
      <c r="AK2">
        <f t="shared" si="0"/>
        <v>8.1444910105859432</v>
      </c>
      <c r="AL2">
        <f t="shared" si="0"/>
        <v>5.2242791747167185</v>
      </c>
      <c r="AM2">
        <f t="shared" si="0"/>
        <v>10.995972920818733</v>
      </c>
      <c r="AN2">
        <f t="shared" si="0"/>
        <v>5.7274325073004437</v>
      </c>
      <c r="AO2">
        <f t="shared" si="0"/>
        <v>3.1003333347057822</v>
      </c>
      <c r="AP2">
        <f t="shared" si="0"/>
        <v>21.170374105873787</v>
      </c>
      <c r="AQ2">
        <f t="shared" si="0"/>
        <v>7.5041800969172945</v>
      </c>
      <c r="AR2">
        <f t="shared" si="0"/>
        <v>3.152993851004108</v>
      </c>
      <c r="AS2">
        <f t="shared" si="0"/>
        <v>1.5506557853196994</v>
      </c>
      <c r="AT2">
        <f t="shared" si="0"/>
        <v>6.0125146658864788</v>
      </c>
      <c r="AU2">
        <f t="shared" si="0"/>
        <v>32.639217822052331</v>
      </c>
      <c r="AV2">
        <f t="shared" si="0"/>
        <v>5.7036037638828772</v>
      </c>
      <c r="AW2">
        <f t="shared" si="0"/>
        <v>22.171096801854368</v>
      </c>
      <c r="AX2">
        <f t="shared" si="0"/>
        <v>14.687814164676135</v>
      </c>
      <c r="AY2">
        <f t="shared" si="0"/>
        <v>10.266205432698273</v>
      </c>
      <c r="AZ2">
        <f t="shared" si="0"/>
        <v>7.2991915995052441</v>
      </c>
      <c r="BA2">
        <f t="shared" si="0"/>
        <v>48.903603417685311</v>
      </c>
      <c r="BB2">
        <f t="shared" si="0"/>
        <v>8.182058582581023</v>
      </c>
      <c r="BC2">
        <f t="shared" si="0"/>
        <v>6.6914299383784366</v>
      </c>
      <c r="BD2">
        <f t="shared" si="0"/>
        <v>8.1444910105859432</v>
      </c>
      <c r="BE2">
        <f t="shared" si="0"/>
        <v>1.6346051583986994</v>
      </c>
      <c r="BF2">
        <f t="shared" si="0"/>
        <v>6.2263638269422144</v>
      </c>
      <c r="BG2">
        <f t="shared" si="0"/>
        <v>3.8099480088216744</v>
      </c>
      <c r="BH2">
        <f t="shared" si="0"/>
        <v>3.0239042744163278</v>
      </c>
      <c r="BI2">
        <f t="shared" si="0"/>
        <v>4.034819519479492</v>
      </c>
      <c r="BJ2">
        <f t="shared" si="0"/>
        <v>11.336528463371554</v>
      </c>
      <c r="BK2">
        <f t="shared" si="0"/>
        <v>5.2448690364893045</v>
      </c>
      <c r="BL2">
        <f t="shared" si="0"/>
        <v>4.4353465418229323</v>
      </c>
      <c r="BM2">
        <f t="shared" si="0"/>
        <v>14.008754538015282</v>
      </c>
      <c r="BN2">
        <f t="shared" si="0"/>
        <v>19.352648471078876</v>
      </c>
      <c r="BO2">
        <f t="shared" ref="BO2:DA2" si="1">_xlfn.STDEV.S(BO5:BO16)</f>
        <v>13.223315043948514</v>
      </c>
      <c r="BP2">
        <f t="shared" si="1"/>
        <v>7.6921972857191339</v>
      </c>
      <c r="BQ2">
        <f t="shared" si="1"/>
        <v>8.0247101523933271</v>
      </c>
      <c r="BR2">
        <f t="shared" si="1"/>
        <v>7.6738395313380989</v>
      </c>
      <c r="BS2">
        <f t="shared" si="1"/>
        <v>63.340600028745513</v>
      </c>
      <c r="BT2">
        <f t="shared" si="1"/>
        <v>6.0404881553876759</v>
      </c>
      <c r="BU2">
        <f t="shared" si="1"/>
        <v>11.988110335317341</v>
      </c>
      <c r="BV2">
        <f t="shared" si="1"/>
        <v>13.160869514921417</v>
      </c>
      <c r="BW2">
        <f t="shared" si="1"/>
        <v>8.3458520613490581</v>
      </c>
      <c r="BX2">
        <f t="shared" si="1"/>
        <v>5.1736931195596423</v>
      </c>
      <c r="BY2">
        <f t="shared" si="1"/>
        <v>4.214286328991812</v>
      </c>
      <c r="BZ2">
        <f t="shared" si="1"/>
        <v>28.025762092385914</v>
      </c>
      <c r="CA2">
        <f t="shared" si="1"/>
        <v>4.1100947523823113</v>
      </c>
      <c r="CB2">
        <f t="shared" si="1"/>
        <v>8.6822148979838456</v>
      </c>
      <c r="CC2" t="e">
        <f t="shared" si="1"/>
        <v>#DIV/0!</v>
      </c>
      <c r="CD2">
        <f t="shared" si="1"/>
        <v>1.5818068748485645</v>
      </c>
      <c r="CE2">
        <f t="shared" si="1"/>
        <v>6.2269238832754192</v>
      </c>
      <c r="CF2">
        <f t="shared" si="1"/>
        <v>8.6470363449373</v>
      </c>
      <c r="CG2">
        <f t="shared" si="1"/>
        <v>136.41468754611634</v>
      </c>
      <c r="CH2">
        <f t="shared" si="1"/>
        <v>44.077397230168444</v>
      </c>
      <c r="CI2">
        <f t="shared" si="1"/>
        <v>21.494558652850582</v>
      </c>
      <c r="CJ2">
        <f t="shared" si="1"/>
        <v>4.6777862135843691</v>
      </c>
      <c r="CK2">
        <f t="shared" si="1"/>
        <v>171.15144264796845</v>
      </c>
      <c r="CL2" t="e">
        <f t="shared" si="1"/>
        <v>#DIV/0!</v>
      </c>
      <c r="CM2">
        <f t="shared" si="1"/>
        <v>8.1232583808870356</v>
      </c>
      <c r="CN2">
        <f t="shared" si="1"/>
        <v>17.511917974330999</v>
      </c>
      <c r="CO2">
        <f t="shared" si="1"/>
        <v>28.567795718705387</v>
      </c>
      <c r="CP2">
        <f t="shared" si="1"/>
        <v>8.8001374672587627</v>
      </c>
      <c r="CQ2">
        <f t="shared" si="1"/>
        <v>17.356826014978729</v>
      </c>
      <c r="CR2">
        <f t="shared" si="1"/>
        <v>38.640098702292519</v>
      </c>
      <c r="CS2">
        <f t="shared" si="1"/>
        <v>8.3038701822987147</v>
      </c>
      <c r="CT2">
        <f t="shared" si="1"/>
        <v>18.215275667633438</v>
      </c>
      <c r="CU2">
        <f t="shared" si="1"/>
        <v>6.7080706699433748</v>
      </c>
      <c r="CV2">
        <f t="shared" si="1"/>
        <v>136.41468754611634</v>
      </c>
      <c r="CW2">
        <f t="shared" si="1"/>
        <v>7.7172972131479165</v>
      </c>
      <c r="CX2">
        <f t="shared" si="1"/>
        <v>13.565427635819358</v>
      </c>
      <c r="CY2">
        <f t="shared" si="1"/>
        <v>4.8858352613044591</v>
      </c>
      <c r="CZ2">
        <f t="shared" si="1"/>
        <v>7.8425074936643737</v>
      </c>
      <c r="DA2">
        <f t="shared" si="1"/>
        <v>5.6597572903844835</v>
      </c>
    </row>
    <row r="3" spans="1:105" x14ac:dyDescent="0.25">
      <c r="A3" t="s">
        <v>179</v>
      </c>
      <c r="B3">
        <f>AVERAGE(B5:B16)</f>
        <v>23.785950000000003</v>
      </c>
      <c r="C3">
        <f t="shared" ref="C3:BN3" si="2">AVERAGE(C5:C16)</f>
        <v>9.3034166666666636</v>
      </c>
      <c r="D3">
        <f t="shared" si="2"/>
        <v>8.5636666666666663</v>
      </c>
      <c r="E3">
        <f t="shared" si="2"/>
        <v>16.530816666666666</v>
      </c>
      <c r="F3">
        <f t="shared" si="2"/>
        <v>2.2249166666666667</v>
      </c>
      <c r="G3">
        <f t="shared" si="2"/>
        <v>8.1162749999999999</v>
      </c>
      <c r="H3">
        <f t="shared" si="2"/>
        <v>-6.8016666666666392E-2</v>
      </c>
      <c r="I3">
        <f t="shared" si="2"/>
        <v>27.252941666666668</v>
      </c>
      <c r="J3">
        <f t="shared" si="2"/>
        <v>3.3097250000000003</v>
      </c>
      <c r="K3">
        <f t="shared" si="2"/>
        <v>22.447791666666671</v>
      </c>
      <c r="L3">
        <f t="shared" si="2"/>
        <v>2.8500916666666671</v>
      </c>
      <c r="M3">
        <f t="shared" si="2"/>
        <v>23.334050000000001</v>
      </c>
      <c r="N3">
        <f t="shared" si="2"/>
        <v>17.682183333333327</v>
      </c>
      <c r="O3">
        <f t="shared" si="2"/>
        <v>19.567649999999997</v>
      </c>
      <c r="P3">
        <f t="shared" si="2"/>
        <v>33.644891666666659</v>
      </c>
      <c r="Q3">
        <f t="shared" si="2"/>
        <v>15.500508333333329</v>
      </c>
      <c r="R3">
        <f t="shared" si="2"/>
        <v>11.734491666666671</v>
      </c>
      <c r="S3">
        <f t="shared" si="2"/>
        <v>32.112000000000002</v>
      </c>
      <c r="T3">
        <f t="shared" si="2"/>
        <v>21.3368</v>
      </c>
      <c r="U3">
        <f t="shared" si="2"/>
        <v>29.535241666666664</v>
      </c>
      <c r="V3">
        <f t="shared" si="2"/>
        <v>21.995324999999998</v>
      </c>
      <c r="W3">
        <f t="shared" si="2"/>
        <v>32.005716666666672</v>
      </c>
      <c r="X3">
        <f t="shared" si="2"/>
        <v>24.301874999999995</v>
      </c>
      <c r="Y3">
        <f t="shared" si="2"/>
        <v>22.721783333333335</v>
      </c>
      <c r="Z3">
        <f t="shared" si="2"/>
        <v>22.447791666666671</v>
      </c>
      <c r="AA3">
        <f t="shared" si="2"/>
        <v>15.632841666666666</v>
      </c>
      <c r="AB3">
        <f t="shared" si="2"/>
        <v>-1.8613916666666661</v>
      </c>
      <c r="AC3">
        <f t="shared" si="2"/>
        <v>13.752716666666666</v>
      </c>
      <c r="AD3">
        <f t="shared" si="2"/>
        <v>21.421291666666665</v>
      </c>
      <c r="AE3">
        <f t="shared" si="2"/>
        <v>15.275641666666665</v>
      </c>
      <c r="AF3">
        <f t="shared" si="2"/>
        <v>-4.674666666666667</v>
      </c>
      <c r="AG3">
        <f t="shared" si="2"/>
        <v>26.465991666666667</v>
      </c>
      <c r="AH3">
        <f t="shared" si="2"/>
        <v>29.588325000000001</v>
      </c>
      <c r="AI3">
        <f t="shared" si="2"/>
        <v>26.790975</v>
      </c>
      <c r="AJ3">
        <f t="shared" si="2"/>
        <v>22.433591666666668</v>
      </c>
      <c r="AK3">
        <f t="shared" si="2"/>
        <v>21.668783333333334</v>
      </c>
      <c r="AL3">
        <f t="shared" si="2"/>
        <v>12.779258333333333</v>
      </c>
      <c r="AM3">
        <f t="shared" si="2"/>
        <v>26.984391666666667</v>
      </c>
      <c r="AN3">
        <f t="shared" si="2"/>
        <v>20.536575000000003</v>
      </c>
      <c r="AO3">
        <f t="shared" si="2"/>
        <v>0.71059166666666684</v>
      </c>
      <c r="AP3">
        <f t="shared" si="2"/>
        <v>25.908208333333334</v>
      </c>
      <c r="AQ3">
        <f t="shared" si="2"/>
        <v>17.54921666666667</v>
      </c>
      <c r="AR3">
        <f t="shared" si="2"/>
        <v>8.0025416666666658</v>
      </c>
      <c r="AS3">
        <f t="shared" si="2"/>
        <v>1.6709500000000004</v>
      </c>
      <c r="AT3">
        <f t="shared" si="2"/>
        <v>10.516875000000001</v>
      </c>
      <c r="AU3">
        <f t="shared" si="2"/>
        <v>-3.6956083333333325</v>
      </c>
      <c r="AV3">
        <f t="shared" si="2"/>
        <v>18.430208333333333</v>
      </c>
      <c r="AW3">
        <f t="shared" si="2"/>
        <v>19.544958333333334</v>
      </c>
      <c r="AX3">
        <f t="shared" si="2"/>
        <v>33.018883333333328</v>
      </c>
      <c r="AY3">
        <f t="shared" si="2"/>
        <v>15.087850000000003</v>
      </c>
      <c r="AZ3">
        <f t="shared" si="2"/>
        <v>8.4443583333333319</v>
      </c>
      <c r="BA3">
        <f t="shared" si="2"/>
        <v>16.892383333333335</v>
      </c>
      <c r="BB3">
        <f t="shared" si="2"/>
        <v>33.120483333333333</v>
      </c>
      <c r="BC3">
        <f t="shared" si="2"/>
        <v>16.818474999999999</v>
      </c>
      <c r="BD3">
        <f t="shared" si="2"/>
        <v>21.668783333333334</v>
      </c>
      <c r="BE3">
        <f t="shared" si="2"/>
        <v>2.3183249999999997</v>
      </c>
      <c r="BF3">
        <f t="shared" si="2"/>
        <v>17.424700000000001</v>
      </c>
      <c r="BG3">
        <f t="shared" si="2"/>
        <v>4.3315916666666663</v>
      </c>
      <c r="BH3">
        <f t="shared" si="2"/>
        <v>5.786458333333333</v>
      </c>
      <c r="BI3">
        <f t="shared" si="2"/>
        <v>7.166525</v>
      </c>
      <c r="BJ3">
        <f t="shared" si="2"/>
        <v>29.388491666666667</v>
      </c>
      <c r="BK3">
        <f t="shared" si="2"/>
        <v>4.907191666666666</v>
      </c>
      <c r="BL3">
        <f t="shared" si="2"/>
        <v>16.289866666666665</v>
      </c>
      <c r="BM3">
        <f t="shared" si="2"/>
        <v>32.802050000000001</v>
      </c>
      <c r="BN3">
        <f t="shared" si="2"/>
        <v>24.944016666666666</v>
      </c>
      <c r="BO3">
        <f t="shared" ref="BO3:DA3" si="3">AVERAGE(BO5:BO16)</f>
        <v>28.896966666666668</v>
      </c>
      <c r="BP3">
        <f t="shared" si="3"/>
        <v>41.453733333333325</v>
      </c>
      <c r="BQ3">
        <f t="shared" si="3"/>
        <v>25.319858333333329</v>
      </c>
      <c r="BR3">
        <f t="shared" si="3"/>
        <v>15.371799999999999</v>
      </c>
      <c r="BS3">
        <f t="shared" si="3"/>
        <v>-12.771616666666658</v>
      </c>
      <c r="BT3">
        <f t="shared" si="3"/>
        <v>26.235641666666666</v>
      </c>
      <c r="BU3">
        <f t="shared" si="3"/>
        <v>28.510391666666667</v>
      </c>
      <c r="BV3">
        <f t="shared" si="3"/>
        <v>6.738716666666666</v>
      </c>
      <c r="BW3">
        <f t="shared" si="3"/>
        <v>29.798458333333333</v>
      </c>
      <c r="BX3">
        <f t="shared" si="3"/>
        <v>6.1520083333333337</v>
      </c>
      <c r="BY3">
        <f t="shared" si="3"/>
        <v>6.3399499999999991</v>
      </c>
      <c r="BZ3">
        <f t="shared" si="3"/>
        <v>11.291858333333332</v>
      </c>
      <c r="CA3">
        <f t="shared" si="3"/>
        <v>3.7955583333333336</v>
      </c>
      <c r="CB3">
        <f t="shared" si="3"/>
        <v>17.822975000000003</v>
      </c>
      <c r="CC3" t="e">
        <f t="shared" si="3"/>
        <v>#DIV/0!</v>
      </c>
      <c r="CD3">
        <f t="shared" si="3"/>
        <v>3.7298250000000004</v>
      </c>
      <c r="CE3">
        <f t="shared" si="3"/>
        <v>30.067691666666665</v>
      </c>
      <c r="CF3">
        <f t="shared" si="3"/>
        <v>9.8215800000000009</v>
      </c>
      <c r="CG3">
        <f t="shared" si="3"/>
        <v>63.632350000000002</v>
      </c>
      <c r="CH3">
        <f t="shared" si="3"/>
        <v>5.4987666666666675</v>
      </c>
      <c r="CI3">
        <f t="shared" si="3"/>
        <v>56.280058333333329</v>
      </c>
      <c r="CJ3">
        <f t="shared" si="3"/>
        <v>12.0098</v>
      </c>
      <c r="CK3">
        <f t="shared" si="3"/>
        <v>-134.5652916666667</v>
      </c>
      <c r="CL3" t="e">
        <f t="shared" si="3"/>
        <v>#DIV/0!</v>
      </c>
      <c r="CM3">
        <f t="shared" si="3"/>
        <v>11.644941666666668</v>
      </c>
      <c r="CN3">
        <f t="shared" si="3"/>
        <v>6.1917166666666672</v>
      </c>
      <c r="CO3">
        <f t="shared" si="3"/>
        <v>5.5141249999999999</v>
      </c>
      <c r="CP3">
        <f t="shared" si="3"/>
        <v>22.155308333333338</v>
      </c>
      <c r="CQ3">
        <f t="shared" si="3"/>
        <v>6.6366833333333348</v>
      </c>
      <c r="CR3">
        <f t="shared" si="3"/>
        <v>47.465609090909091</v>
      </c>
      <c r="CS3">
        <f t="shared" si="3"/>
        <v>10.232808333333335</v>
      </c>
      <c r="CT3">
        <f t="shared" si="3"/>
        <v>24.175166666666666</v>
      </c>
      <c r="CU3">
        <f t="shared" si="3"/>
        <v>5.3499750000000006</v>
      </c>
      <c r="CV3">
        <f t="shared" si="3"/>
        <v>63.632350000000002</v>
      </c>
      <c r="CW3">
        <f t="shared" si="3"/>
        <v>7.4014833333333323</v>
      </c>
      <c r="CX3">
        <f t="shared" si="3"/>
        <v>13.140708333333331</v>
      </c>
      <c r="CY3">
        <f t="shared" si="3"/>
        <v>17.161933333333334</v>
      </c>
      <c r="CZ3">
        <f t="shared" si="3"/>
        <v>10.090249999999999</v>
      </c>
      <c r="DA3">
        <f t="shared" si="3"/>
        <v>26.794466666666668</v>
      </c>
    </row>
    <row r="4" spans="1:105" x14ac:dyDescent="0.25">
      <c r="A4" t="s">
        <v>180</v>
      </c>
      <c r="B4">
        <f>B3/B2</f>
        <v>2.8461342008696584</v>
      </c>
      <c r="C4">
        <f t="shared" ref="C4:BN4" si="4">C3/C2</f>
        <v>0.17254216872094891</v>
      </c>
      <c r="D4">
        <f t="shared" si="4"/>
        <v>0.5047018408377566</v>
      </c>
      <c r="E4">
        <f t="shared" si="4"/>
        <v>3.2342935402579234</v>
      </c>
      <c r="F4">
        <f t="shared" si="4"/>
        <v>0.24631340734480603</v>
      </c>
      <c r="G4">
        <f t="shared" si="4"/>
        <v>1.0643433099403146</v>
      </c>
      <c r="H4">
        <f t="shared" si="4"/>
        <v>-4.8502489533249734E-3</v>
      </c>
      <c r="I4">
        <f t="shared" si="4"/>
        <v>1.7353176818405458</v>
      </c>
      <c r="J4">
        <f t="shared" si="4"/>
        <v>1.2057706323370019</v>
      </c>
      <c r="K4">
        <f t="shared" si="4"/>
        <v>4.4945997041019821</v>
      </c>
      <c r="L4">
        <f t="shared" si="4"/>
        <v>1.1165073904944167</v>
      </c>
      <c r="M4">
        <f t="shared" si="4"/>
        <v>7.0621286863641153</v>
      </c>
      <c r="N4">
        <f t="shared" si="4"/>
        <v>2.0095824872935579</v>
      </c>
      <c r="O4">
        <f t="shared" si="4"/>
        <v>2.9212087619235918</v>
      </c>
      <c r="P4">
        <f t="shared" si="4"/>
        <v>2.6520147624262806</v>
      </c>
      <c r="Q4">
        <f t="shared" si="4"/>
        <v>1.1791468431940688</v>
      </c>
      <c r="R4">
        <f t="shared" si="4"/>
        <v>1.8879758394822734</v>
      </c>
      <c r="S4">
        <f t="shared" si="4"/>
        <v>4.6439658655940361</v>
      </c>
      <c r="T4">
        <f t="shared" si="4"/>
        <v>3.1787358058891368</v>
      </c>
      <c r="U4">
        <f t="shared" si="4"/>
        <v>2.6598109929916411</v>
      </c>
      <c r="V4">
        <f t="shared" si="4"/>
        <v>2.5765618106311203</v>
      </c>
      <c r="W4">
        <f t="shared" si="4"/>
        <v>4.7044789529893158</v>
      </c>
      <c r="X4">
        <f t="shared" si="4"/>
        <v>3.1969669277586803</v>
      </c>
      <c r="Y4">
        <f t="shared" si="4"/>
        <v>2.4713542507103838</v>
      </c>
      <c r="Z4">
        <f t="shared" si="4"/>
        <v>4.4945997041019821</v>
      </c>
      <c r="AA4">
        <f t="shared" si="4"/>
        <v>2.4075107392991422</v>
      </c>
      <c r="AB4">
        <f t="shared" si="4"/>
        <v>-0.38464592635751849</v>
      </c>
      <c r="AC4">
        <f t="shared" si="4"/>
        <v>1.781320350569499</v>
      </c>
      <c r="AD4">
        <f t="shared" si="4"/>
        <v>3.2234923539417841</v>
      </c>
      <c r="AE4">
        <f t="shared" si="4"/>
        <v>1.8960355422799597</v>
      </c>
      <c r="AF4">
        <f t="shared" si="4"/>
        <v>-0.51705226498705437</v>
      </c>
      <c r="AG4">
        <f t="shared" si="4"/>
        <v>4.0151195620736324</v>
      </c>
      <c r="AH4">
        <f t="shared" si="4"/>
        <v>2.9365984832093885</v>
      </c>
      <c r="AI4">
        <f t="shared" si="4"/>
        <v>3.5032130785997575</v>
      </c>
      <c r="AJ4">
        <f t="shared" si="4"/>
        <v>2.5803568016479028</v>
      </c>
      <c r="AK4">
        <f t="shared" si="4"/>
        <v>2.6605448155285525</v>
      </c>
      <c r="AL4">
        <f t="shared" si="4"/>
        <v>2.4461285291145023</v>
      </c>
      <c r="AM4">
        <f t="shared" si="4"/>
        <v>2.4540249290335172</v>
      </c>
      <c r="AN4">
        <f t="shared" si="4"/>
        <v>3.5856511576213528</v>
      </c>
      <c r="AO4">
        <f t="shared" si="4"/>
        <v>0.22919847318098172</v>
      </c>
      <c r="AP4">
        <f t="shared" si="4"/>
        <v>1.223795489100262</v>
      </c>
      <c r="AQ4">
        <f t="shared" si="4"/>
        <v>2.3385921499772988</v>
      </c>
      <c r="AR4">
        <f t="shared" si="4"/>
        <v>2.5380771561346882</v>
      </c>
      <c r="AS4">
        <f t="shared" si="4"/>
        <v>1.0775763491931254</v>
      </c>
      <c r="AT4">
        <f t="shared" si="4"/>
        <v>1.7491641325500873</v>
      </c>
      <c r="AU4">
        <f t="shared" si="4"/>
        <v>-0.11322600784987057</v>
      </c>
      <c r="AV4">
        <f t="shared" si="4"/>
        <v>3.2313269112485625</v>
      </c>
      <c r="AW4">
        <f t="shared" si="4"/>
        <v>0.88155126054470223</v>
      </c>
      <c r="AX4">
        <f t="shared" si="4"/>
        <v>2.2480460988363404</v>
      </c>
      <c r="AY4">
        <f t="shared" si="4"/>
        <v>1.4696618043454108</v>
      </c>
      <c r="AZ4">
        <f t="shared" si="4"/>
        <v>1.156889529233033</v>
      </c>
      <c r="BA4">
        <f t="shared" si="4"/>
        <v>0.34542205794234865</v>
      </c>
      <c r="BB4">
        <f t="shared" si="4"/>
        <v>4.0479401362200349</v>
      </c>
      <c r="BC4">
        <f t="shared" si="4"/>
        <v>2.5134351184846588</v>
      </c>
      <c r="BD4">
        <f t="shared" si="4"/>
        <v>2.6605448155285525</v>
      </c>
      <c r="BE4">
        <f t="shared" si="4"/>
        <v>1.4182782845681765</v>
      </c>
      <c r="BF4">
        <f t="shared" si="4"/>
        <v>2.7985354669769311</v>
      </c>
      <c r="BG4">
        <f t="shared" si="4"/>
        <v>1.1369162142467986</v>
      </c>
      <c r="BH4">
        <f t="shared" si="4"/>
        <v>1.9135719282814374</v>
      </c>
      <c r="BI4">
        <f t="shared" si="4"/>
        <v>1.7761699043541137</v>
      </c>
      <c r="BJ4">
        <f t="shared" si="4"/>
        <v>2.5923713561537998</v>
      </c>
      <c r="BK4">
        <f t="shared" si="4"/>
        <v>0.93561757834688175</v>
      </c>
      <c r="BL4">
        <f t="shared" si="4"/>
        <v>3.6727381982584637</v>
      </c>
      <c r="BM4">
        <f t="shared" si="4"/>
        <v>2.3415393503387989</v>
      </c>
      <c r="BN4">
        <f t="shared" si="4"/>
        <v>1.288920051637567</v>
      </c>
      <c r="BO4">
        <f t="shared" ref="BO4:DA4" si="5">BO3/BO2</f>
        <v>2.1853042577164494</v>
      </c>
      <c r="BP4">
        <f t="shared" si="5"/>
        <v>5.3890626817767409</v>
      </c>
      <c r="BQ4">
        <f t="shared" si="5"/>
        <v>3.15523649483861</v>
      </c>
      <c r="BR4">
        <f t="shared" si="5"/>
        <v>2.0031432684023813</v>
      </c>
      <c r="BS4">
        <f t="shared" si="5"/>
        <v>-0.20163397032662442</v>
      </c>
      <c r="BT4">
        <f t="shared" si="5"/>
        <v>4.3432982553349406</v>
      </c>
      <c r="BU4">
        <f t="shared" si="5"/>
        <v>2.3782223277236763</v>
      </c>
      <c r="BV4">
        <f t="shared" si="5"/>
        <v>0.51202670606425371</v>
      </c>
      <c r="BW4">
        <f t="shared" si="5"/>
        <v>3.570451298955398</v>
      </c>
      <c r="BX4">
        <f t="shared" si="5"/>
        <v>1.1890941714488394</v>
      </c>
      <c r="BY4">
        <f t="shared" si="5"/>
        <v>1.50439469581952</v>
      </c>
      <c r="BZ4">
        <f t="shared" si="5"/>
        <v>0.4029099475015212</v>
      </c>
      <c r="CA4">
        <f t="shared" si="5"/>
        <v>0.92347222193194822</v>
      </c>
      <c r="CB4">
        <f t="shared" si="5"/>
        <v>2.0528143117188673</v>
      </c>
      <c r="CC4" t="e">
        <f t="shared" si="5"/>
        <v>#DIV/0!</v>
      </c>
      <c r="CD4">
        <f t="shared" si="5"/>
        <v>2.3579521996685453</v>
      </c>
      <c r="CE4">
        <f t="shared" si="5"/>
        <v>4.8286589382317588</v>
      </c>
      <c r="CF4">
        <f t="shared" si="5"/>
        <v>1.1358319322608581</v>
      </c>
      <c r="CG4">
        <f t="shared" si="5"/>
        <v>0.46646260123924305</v>
      </c>
      <c r="CH4">
        <f t="shared" si="5"/>
        <v>0.12475252651495215</v>
      </c>
      <c r="CI4">
        <f t="shared" si="5"/>
        <v>2.6183397967033639</v>
      </c>
      <c r="CJ4">
        <f t="shared" si="5"/>
        <v>2.5674110469442448</v>
      </c>
      <c r="CK4">
        <f t="shared" si="5"/>
        <v>-0.7862352170962783</v>
      </c>
      <c r="CL4" t="e">
        <f t="shared" si="5"/>
        <v>#DIV/0!</v>
      </c>
      <c r="CM4">
        <f t="shared" si="5"/>
        <v>1.4335308715608126</v>
      </c>
      <c r="CN4">
        <f t="shared" si="5"/>
        <v>0.35357158911676589</v>
      </c>
      <c r="CO4">
        <f t="shared" si="5"/>
        <v>0.19301891732548013</v>
      </c>
      <c r="CP4">
        <f t="shared" si="5"/>
        <v>2.517609345963399</v>
      </c>
      <c r="CQ4">
        <f t="shared" si="5"/>
        <v>0.38236733649377819</v>
      </c>
      <c r="CR4">
        <f t="shared" si="5"/>
        <v>1.2284028945322791</v>
      </c>
      <c r="CS4">
        <f t="shared" si="5"/>
        <v>1.2322938712537341</v>
      </c>
      <c r="CT4">
        <f t="shared" si="5"/>
        <v>1.3271919189026222</v>
      </c>
      <c r="CU4">
        <f t="shared" si="5"/>
        <v>0.79754302887288475</v>
      </c>
      <c r="CV4">
        <f t="shared" si="5"/>
        <v>0.46646260123924305</v>
      </c>
      <c r="CW4">
        <f t="shared" si="5"/>
        <v>0.95907713917295634</v>
      </c>
      <c r="CX4">
        <f t="shared" si="5"/>
        <v>0.96869104949079821</v>
      </c>
      <c r="CY4">
        <f t="shared" si="5"/>
        <v>3.512589437727236</v>
      </c>
      <c r="CZ4">
        <f t="shared" si="5"/>
        <v>1.2866101827956786</v>
      </c>
      <c r="DA4">
        <f t="shared" si="5"/>
        <v>4.7342077216258938</v>
      </c>
    </row>
    <row r="5" spans="1:105" x14ac:dyDescent="0.25">
      <c r="A5" s="2">
        <v>41820</v>
      </c>
      <c r="B5">
        <v>32.753399999999999</v>
      </c>
      <c r="C5">
        <v>23.063800000000001</v>
      </c>
      <c r="D5">
        <v>6.4840999999999998</v>
      </c>
      <c r="E5">
        <v>10.396800000000001</v>
      </c>
      <c r="F5">
        <v>10.375400000000001</v>
      </c>
      <c r="G5">
        <v>4.5411999999999999</v>
      </c>
      <c r="H5">
        <v>-2.2130000000000001</v>
      </c>
      <c r="I5">
        <v>12.2331</v>
      </c>
      <c r="J5">
        <v>3.1457000000000002</v>
      </c>
      <c r="K5">
        <v>21.648599999999998</v>
      </c>
      <c r="L5">
        <v>2.7446000000000002</v>
      </c>
      <c r="M5">
        <v>26.600300000000001</v>
      </c>
      <c r="N5">
        <v>18.979099999999999</v>
      </c>
      <c r="O5">
        <v>17.920400000000001</v>
      </c>
      <c r="P5">
        <v>30.481400000000001</v>
      </c>
      <c r="Q5">
        <v>6.6878000000000002</v>
      </c>
      <c r="R5">
        <v>14.684100000000001</v>
      </c>
      <c r="S5">
        <v>24.868200000000002</v>
      </c>
      <c r="T5">
        <v>21.6173</v>
      </c>
      <c r="U5">
        <v>30.9726</v>
      </c>
      <c r="V5">
        <v>34.565899999999999</v>
      </c>
      <c r="W5">
        <v>30.1434</v>
      </c>
      <c r="X5">
        <v>32.401600000000002</v>
      </c>
      <c r="Y5">
        <v>21.020700000000001</v>
      </c>
      <c r="Z5">
        <v>21.648599999999998</v>
      </c>
      <c r="AA5">
        <v>15.091799999999999</v>
      </c>
      <c r="AB5">
        <v>-4.1486000000000001</v>
      </c>
      <c r="AC5">
        <v>17.916499999999999</v>
      </c>
      <c r="AD5">
        <v>18.378299999999999</v>
      </c>
      <c r="AE5">
        <v>13.511100000000001</v>
      </c>
      <c r="AF5">
        <v>-7.2808999999999999</v>
      </c>
      <c r="AG5">
        <v>21.240500000000001</v>
      </c>
      <c r="AH5">
        <v>39.652500000000003</v>
      </c>
      <c r="AI5">
        <v>21.043500000000002</v>
      </c>
      <c r="AJ5">
        <v>12.4156</v>
      </c>
      <c r="AK5">
        <v>12.5466</v>
      </c>
      <c r="AL5">
        <v>16.598199999999999</v>
      </c>
      <c r="AM5">
        <v>32.079599999999999</v>
      </c>
      <c r="AN5">
        <v>17.2577</v>
      </c>
      <c r="AO5">
        <v>2.7660999999999998</v>
      </c>
      <c r="AP5">
        <v>4.9119999999999999</v>
      </c>
      <c r="AQ5">
        <v>9.3010999999999999</v>
      </c>
      <c r="AR5">
        <v>8.0404</v>
      </c>
      <c r="AS5">
        <v>0.68969999999999998</v>
      </c>
      <c r="AT5">
        <v>18.4528</v>
      </c>
      <c r="AU5">
        <v>38.593499999999999</v>
      </c>
      <c r="AV5">
        <v>23.623200000000001</v>
      </c>
      <c r="AW5">
        <v>8.3505000000000003</v>
      </c>
      <c r="AX5">
        <v>32.952300000000001</v>
      </c>
      <c r="AY5">
        <v>22.913900000000002</v>
      </c>
      <c r="AZ5">
        <v>9.4855999999999998</v>
      </c>
      <c r="BA5">
        <v>27.501100000000001</v>
      </c>
      <c r="BB5">
        <v>25.5246</v>
      </c>
      <c r="BC5">
        <v>21.829499999999999</v>
      </c>
      <c r="BD5">
        <v>12.5466</v>
      </c>
      <c r="BE5">
        <v>0.68920000000000003</v>
      </c>
      <c r="BF5">
        <v>15.1418</v>
      </c>
      <c r="BG5">
        <v>2.5638000000000001</v>
      </c>
      <c r="BH5">
        <v>2.2044000000000001</v>
      </c>
      <c r="BI5">
        <v>6.5278</v>
      </c>
      <c r="BJ5">
        <v>42.1053</v>
      </c>
      <c r="BK5">
        <v>6.8723999999999998</v>
      </c>
      <c r="BL5">
        <v>15.722300000000001</v>
      </c>
      <c r="BM5">
        <v>62.6524</v>
      </c>
      <c r="BN5">
        <v>29.965599999999998</v>
      </c>
      <c r="BO5">
        <v>33.904299999999999</v>
      </c>
      <c r="BP5">
        <v>48.100299999999997</v>
      </c>
      <c r="BQ5">
        <v>34.9377</v>
      </c>
      <c r="BR5">
        <v>17.079799999999999</v>
      </c>
      <c r="BS5">
        <v>-100.8669</v>
      </c>
      <c r="BT5">
        <v>23.514499999999998</v>
      </c>
      <c r="BU5">
        <v>35.722900000000003</v>
      </c>
      <c r="BV5">
        <v>-2.2696000000000001</v>
      </c>
      <c r="BW5">
        <v>36.9527</v>
      </c>
      <c r="BX5">
        <v>11.2514</v>
      </c>
      <c r="BY5">
        <v>4.8566000000000003</v>
      </c>
      <c r="BZ5">
        <v>13.060600000000001</v>
      </c>
      <c r="CA5">
        <v>-2.2610000000000001</v>
      </c>
      <c r="CB5">
        <v>11.585000000000001</v>
      </c>
      <c r="CC5" t="s">
        <v>126</v>
      </c>
      <c r="CD5">
        <v>2.2801</v>
      </c>
      <c r="CE5">
        <v>19.751300000000001</v>
      </c>
      <c r="CF5">
        <v>5.8773999999999997</v>
      </c>
      <c r="CG5">
        <v>23.2759</v>
      </c>
      <c r="CH5">
        <v>-20.868300000000001</v>
      </c>
      <c r="CI5">
        <v>45.682499999999997</v>
      </c>
      <c r="CJ5">
        <v>10.726699999999999</v>
      </c>
      <c r="CK5">
        <v>-23.300899999999999</v>
      </c>
      <c r="CL5" t="s">
        <v>126</v>
      </c>
      <c r="CM5">
        <v>20.792100000000001</v>
      </c>
      <c r="CN5">
        <v>12.445499999999999</v>
      </c>
      <c r="CO5">
        <v>-19.234400000000001</v>
      </c>
      <c r="CP5">
        <v>30.025400000000001</v>
      </c>
      <c r="CQ5">
        <v>24.3094</v>
      </c>
      <c r="CR5">
        <v>27.231200000000001</v>
      </c>
      <c r="CS5">
        <v>5.3556999999999997</v>
      </c>
      <c r="CT5">
        <v>3.3967000000000001</v>
      </c>
      <c r="CU5">
        <v>3.8797000000000001</v>
      </c>
      <c r="CV5">
        <v>23.2759</v>
      </c>
      <c r="CW5">
        <v>13.9482</v>
      </c>
      <c r="CX5">
        <v>12.038500000000001</v>
      </c>
      <c r="CY5">
        <v>10.549300000000001</v>
      </c>
      <c r="CZ5">
        <v>20.192499999999999</v>
      </c>
      <c r="DA5">
        <v>21.3506</v>
      </c>
    </row>
    <row r="6" spans="1:105" x14ac:dyDescent="0.25">
      <c r="A6" s="2">
        <v>41729</v>
      </c>
      <c r="B6">
        <v>30.592199999999998</v>
      </c>
      <c r="C6">
        <v>4.8030999999999997</v>
      </c>
      <c r="D6">
        <v>-10.450200000000001</v>
      </c>
      <c r="E6">
        <v>22.467600000000001</v>
      </c>
      <c r="F6">
        <v>-6.7534000000000001</v>
      </c>
      <c r="G6">
        <v>9.8229000000000006</v>
      </c>
      <c r="H6">
        <v>-18.145</v>
      </c>
      <c r="I6">
        <v>-8.6104000000000003</v>
      </c>
      <c r="J6">
        <v>0.1055</v>
      </c>
      <c r="K6">
        <v>18.683800000000002</v>
      </c>
      <c r="L6">
        <v>1.7257</v>
      </c>
      <c r="M6">
        <v>24.4695</v>
      </c>
      <c r="N6">
        <v>6.3616000000000001</v>
      </c>
      <c r="O6">
        <v>7.1044</v>
      </c>
      <c r="P6">
        <v>35.001300000000001</v>
      </c>
      <c r="Q6">
        <v>11.0587</v>
      </c>
      <c r="R6">
        <v>4.7088000000000001</v>
      </c>
      <c r="S6">
        <v>28.895</v>
      </c>
      <c r="T6">
        <v>28.057700000000001</v>
      </c>
      <c r="U6">
        <v>8.9702000000000002</v>
      </c>
      <c r="V6">
        <v>4.2956000000000003</v>
      </c>
      <c r="W6">
        <v>18.290500000000002</v>
      </c>
      <c r="X6">
        <v>8.1614000000000004</v>
      </c>
      <c r="Y6">
        <v>12.906499999999999</v>
      </c>
      <c r="Z6">
        <v>18.683800000000002</v>
      </c>
      <c r="AA6">
        <v>14.501799999999999</v>
      </c>
      <c r="AB6">
        <v>-8.5708000000000002</v>
      </c>
      <c r="AC6">
        <v>20.3675</v>
      </c>
      <c r="AD6">
        <v>9.5394000000000005</v>
      </c>
      <c r="AE6">
        <v>9.3658000000000001</v>
      </c>
      <c r="AF6">
        <v>8.4510000000000005</v>
      </c>
      <c r="AG6">
        <v>31.860600000000002</v>
      </c>
      <c r="AH6">
        <v>21.455400000000001</v>
      </c>
      <c r="AI6">
        <v>26.631</v>
      </c>
      <c r="AJ6">
        <v>34.464100000000002</v>
      </c>
      <c r="AK6">
        <v>15.095700000000001</v>
      </c>
      <c r="AL6">
        <v>7.4389000000000003</v>
      </c>
      <c r="AM6">
        <v>26.395800000000001</v>
      </c>
      <c r="AN6">
        <v>25.392299999999999</v>
      </c>
      <c r="AO6">
        <v>0.51370000000000005</v>
      </c>
      <c r="AP6">
        <v>14.3124</v>
      </c>
      <c r="AQ6">
        <v>2.0594000000000001</v>
      </c>
      <c r="AR6">
        <v>11.279400000000001</v>
      </c>
      <c r="AS6">
        <v>4.2064000000000004</v>
      </c>
      <c r="AT6">
        <v>16.055700000000002</v>
      </c>
      <c r="AU6">
        <v>-1.8050999999999999</v>
      </c>
      <c r="AV6">
        <v>12.696099999999999</v>
      </c>
      <c r="AW6">
        <v>8.9108999999999998</v>
      </c>
      <c r="AX6">
        <v>25.549800000000001</v>
      </c>
      <c r="AY6">
        <v>15.8096</v>
      </c>
      <c r="AZ6">
        <v>4.4797000000000002</v>
      </c>
      <c r="BA6">
        <v>74.700999999999993</v>
      </c>
      <c r="BB6">
        <v>30.716799999999999</v>
      </c>
      <c r="BC6">
        <v>10.9748</v>
      </c>
      <c r="BD6">
        <v>15.095700000000001</v>
      </c>
      <c r="BE6">
        <v>2.5007000000000001</v>
      </c>
      <c r="BF6">
        <v>15.4694</v>
      </c>
      <c r="BG6">
        <v>1.4224000000000001</v>
      </c>
      <c r="BH6">
        <v>11.068099999999999</v>
      </c>
      <c r="BI6">
        <v>1.5406</v>
      </c>
      <c r="BJ6">
        <v>31.672599999999999</v>
      </c>
      <c r="BK6">
        <v>-3.0341</v>
      </c>
      <c r="BL6">
        <v>17.990300000000001</v>
      </c>
      <c r="BM6">
        <v>28.096399999999999</v>
      </c>
      <c r="BN6">
        <v>36.850499999999997</v>
      </c>
      <c r="BO6">
        <v>38.265900000000002</v>
      </c>
      <c r="BP6">
        <v>28.192599999999999</v>
      </c>
      <c r="BQ6">
        <v>42.4619</v>
      </c>
      <c r="BR6">
        <v>23.6008</v>
      </c>
      <c r="BS6">
        <v>-161.49119999999999</v>
      </c>
      <c r="BT6">
        <v>27.9755</v>
      </c>
      <c r="BU6">
        <v>24.068899999999999</v>
      </c>
      <c r="BV6">
        <v>-0.11940000000000001</v>
      </c>
      <c r="BW6">
        <v>19.2712</v>
      </c>
      <c r="BX6">
        <v>3.6745000000000001</v>
      </c>
      <c r="BY6">
        <v>13.2761</v>
      </c>
      <c r="BZ6">
        <v>4.4116999999999997</v>
      </c>
      <c r="CA6">
        <v>5.5152999999999999</v>
      </c>
      <c r="CB6">
        <v>22.892299999999999</v>
      </c>
      <c r="CD6">
        <v>4.1841999999999997</v>
      </c>
      <c r="CE6">
        <v>28.361999999999998</v>
      </c>
      <c r="CF6">
        <v>4.0118999999999998</v>
      </c>
      <c r="CG6">
        <v>16.815000000000001</v>
      </c>
      <c r="CH6">
        <v>56.9514</v>
      </c>
      <c r="CI6">
        <v>49.635300000000001</v>
      </c>
      <c r="CJ6">
        <v>15.189399999999999</v>
      </c>
      <c r="CK6">
        <v>-13.0085</v>
      </c>
      <c r="CM6">
        <v>11.341699999999999</v>
      </c>
      <c r="CN6">
        <v>23.8233</v>
      </c>
      <c r="CO6">
        <v>1.7699</v>
      </c>
      <c r="CP6">
        <v>22.33</v>
      </c>
      <c r="CQ6">
        <v>21.5486</v>
      </c>
      <c r="CR6">
        <v>27.056699999999999</v>
      </c>
      <c r="CS6">
        <v>11.4129</v>
      </c>
      <c r="CT6">
        <v>48.013500000000001</v>
      </c>
      <c r="CU6">
        <v>6.3140999999999998</v>
      </c>
      <c r="CV6">
        <v>16.815000000000001</v>
      </c>
      <c r="CW6">
        <v>10.8529</v>
      </c>
      <c r="CX6">
        <v>22.9877</v>
      </c>
      <c r="CY6">
        <v>19.011500000000002</v>
      </c>
      <c r="CZ6">
        <v>12.7004</v>
      </c>
      <c r="DA6">
        <v>34.283499999999997</v>
      </c>
    </row>
    <row r="7" spans="1:105" x14ac:dyDescent="0.25">
      <c r="A7" s="2">
        <v>41639</v>
      </c>
      <c r="B7">
        <v>30.357199999999999</v>
      </c>
      <c r="C7">
        <v>18.873999999999999</v>
      </c>
      <c r="D7">
        <v>48.671999999999997</v>
      </c>
      <c r="E7">
        <v>8.6994000000000007</v>
      </c>
      <c r="F7">
        <v>12.2722</v>
      </c>
      <c r="G7">
        <v>9.5341000000000005</v>
      </c>
      <c r="H7">
        <v>18.360900000000001</v>
      </c>
      <c r="I7">
        <v>45.298900000000003</v>
      </c>
      <c r="J7">
        <v>4.8322000000000003</v>
      </c>
      <c r="K7">
        <v>13.2685</v>
      </c>
      <c r="L7">
        <v>1.3501000000000001</v>
      </c>
      <c r="M7">
        <v>23.406500000000001</v>
      </c>
      <c r="N7">
        <v>22.336300000000001</v>
      </c>
      <c r="O7">
        <v>26.6129</v>
      </c>
      <c r="P7">
        <v>43.655299999999997</v>
      </c>
      <c r="Q7">
        <v>29.219799999999999</v>
      </c>
      <c r="R7">
        <v>16.921900000000001</v>
      </c>
      <c r="S7">
        <v>31.3536</v>
      </c>
      <c r="T7">
        <v>22.712299999999999</v>
      </c>
      <c r="U7">
        <v>34.194299999999998</v>
      </c>
      <c r="V7">
        <v>25.696400000000001</v>
      </c>
      <c r="W7">
        <v>37.875599999999999</v>
      </c>
      <c r="X7">
        <v>25.092199999999998</v>
      </c>
      <c r="Y7">
        <v>36.063400000000001</v>
      </c>
      <c r="Z7">
        <v>13.2685</v>
      </c>
      <c r="AA7">
        <v>13.997999999999999</v>
      </c>
      <c r="AB7">
        <v>1.8129</v>
      </c>
      <c r="AC7">
        <v>11.4993</v>
      </c>
      <c r="AD7">
        <v>20.190200000000001</v>
      </c>
      <c r="AE7">
        <v>20.209800000000001</v>
      </c>
      <c r="AF7">
        <v>-15.0305</v>
      </c>
      <c r="AG7">
        <v>22.225300000000001</v>
      </c>
      <c r="AH7">
        <v>32.6083</v>
      </c>
      <c r="AI7">
        <v>35.915199999999999</v>
      </c>
      <c r="AJ7">
        <v>29.7136</v>
      </c>
      <c r="AK7">
        <v>20.5595</v>
      </c>
      <c r="AL7">
        <v>17.451699999999999</v>
      </c>
      <c r="AM7">
        <v>14.296099999999999</v>
      </c>
      <c r="AN7">
        <v>24.964700000000001</v>
      </c>
      <c r="AO7">
        <v>4.0248999999999997</v>
      </c>
      <c r="AP7">
        <v>42.418799999999997</v>
      </c>
      <c r="AQ7">
        <v>14.037100000000001</v>
      </c>
      <c r="AR7">
        <v>11.635999999999999</v>
      </c>
      <c r="AS7">
        <v>1.0112000000000001</v>
      </c>
      <c r="AT7">
        <v>12.912000000000001</v>
      </c>
      <c r="AU7">
        <v>34.043399999999998</v>
      </c>
      <c r="AV7">
        <v>20.7547</v>
      </c>
      <c r="AW7">
        <v>56.917000000000002</v>
      </c>
      <c r="AX7">
        <v>26.2821</v>
      </c>
      <c r="AY7">
        <v>14.794499999999999</v>
      </c>
      <c r="AZ7">
        <v>21.633800000000001</v>
      </c>
      <c r="BA7">
        <v>-26.140499999999999</v>
      </c>
      <c r="BB7">
        <v>29.847899999999999</v>
      </c>
      <c r="BC7">
        <v>0.88129999999999997</v>
      </c>
      <c r="BD7">
        <v>20.5595</v>
      </c>
      <c r="BE7">
        <v>2.2957999999999998</v>
      </c>
      <c r="BF7">
        <v>8.5393000000000008</v>
      </c>
      <c r="BG7">
        <v>10.808999999999999</v>
      </c>
      <c r="BH7">
        <v>3.1511</v>
      </c>
      <c r="BI7">
        <v>12.633599999999999</v>
      </c>
      <c r="BJ7">
        <v>25.891400000000001</v>
      </c>
      <c r="BK7">
        <v>10.020099999999999</v>
      </c>
      <c r="BL7">
        <v>23.198699999999999</v>
      </c>
      <c r="BM7">
        <v>21.068999999999999</v>
      </c>
      <c r="BN7">
        <v>28.936199999999999</v>
      </c>
      <c r="BO7">
        <v>2.3627000000000002</v>
      </c>
      <c r="BP7">
        <v>49.323799999999999</v>
      </c>
      <c r="BQ7">
        <v>26.541499999999999</v>
      </c>
      <c r="BR7">
        <v>10.732900000000001</v>
      </c>
      <c r="BS7">
        <v>4.0961999999999996</v>
      </c>
      <c r="BT7">
        <v>17.405799999999999</v>
      </c>
      <c r="BU7">
        <v>45.514499999999998</v>
      </c>
      <c r="BV7">
        <v>12.860200000000001</v>
      </c>
      <c r="BW7">
        <v>38.825099999999999</v>
      </c>
      <c r="BX7">
        <v>4.8773</v>
      </c>
      <c r="BY7">
        <v>7.7881999999999998</v>
      </c>
      <c r="BZ7">
        <v>-39.107500000000002</v>
      </c>
      <c r="CA7">
        <v>1.1259000000000001</v>
      </c>
      <c r="CB7">
        <v>15.4839</v>
      </c>
      <c r="CD7">
        <v>2.7837000000000001</v>
      </c>
      <c r="CE7">
        <v>35.005000000000003</v>
      </c>
      <c r="CF7">
        <v>16.126200000000001</v>
      </c>
      <c r="CG7">
        <v>27.7073</v>
      </c>
      <c r="CH7">
        <v>36.572899999999997</v>
      </c>
      <c r="CI7">
        <v>14.485300000000001</v>
      </c>
      <c r="CJ7">
        <v>5.6627999999999998</v>
      </c>
      <c r="CK7">
        <v>6.5551000000000004</v>
      </c>
      <c r="CM7">
        <v>17.817</v>
      </c>
      <c r="CN7">
        <v>15.277900000000001</v>
      </c>
      <c r="CO7">
        <v>44.779200000000003</v>
      </c>
      <c r="CP7">
        <v>30.3169</v>
      </c>
      <c r="CQ7">
        <v>24.270199999999999</v>
      </c>
      <c r="CR7">
        <v>33.039499999999997</v>
      </c>
      <c r="CS7">
        <v>17.793900000000001</v>
      </c>
      <c r="CT7">
        <v>19.7988</v>
      </c>
      <c r="CU7">
        <v>17.034300000000002</v>
      </c>
      <c r="CV7">
        <v>27.7073</v>
      </c>
      <c r="CW7">
        <v>0.55130000000000001</v>
      </c>
      <c r="CX7">
        <v>33.226999999999997</v>
      </c>
      <c r="CY7">
        <v>17.0124</v>
      </c>
      <c r="CZ7">
        <v>17.547000000000001</v>
      </c>
      <c r="DA7">
        <v>24.103999999999999</v>
      </c>
    </row>
    <row r="8" spans="1:105" x14ac:dyDescent="0.25">
      <c r="A8" s="2">
        <v>41547</v>
      </c>
      <c r="B8">
        <v>10.177899999999999</v>
      </c>
      <c r="C8">
        <v>19.347000000000001</v>
      </c>
      <c r="D8">
        <v>3.7770999999999999</v>
      </c>
      <c r="E8">
        <v>26.546500000000002</v>
      </c>
      <c r="F8">
        <v>-1.8523000000000001</v>
      </c>
      <c r="G8">
        <v>2.2736000000000001</v>
      </c>
      <c r="H8">
        <v>2.0476999999999999</v>
      </c>
      <c r="I8">
        <v>34.379899999999999</v>
      </c>
      <c r="J8">
        <v>3.4706999999999999</v>
      </c>
      <c r="K8">
        <v>17.694900000000001</v>
      </c>
      <c r="L8">
        <v>5.3352000000000004</v>
      </c>
      <c r="M8">
        <v>19.313199999999998</v>
      </c>
      <c r="N8">
        <v>21.248999999999999</v>
      </c>
      <c r="O8">
        <v>16.230599999999999</v>
      </c>
      <c r="P8">
        <v>10.9344</v>
      </c>
      <c r="Q8">
        <v>11.7799</v>
      </c>
      <c r="R8">
        <v>19.388400000000001</v>
      </c>
      <c r="S8">
        <v>34.744900000000001</v>
      </c>
      <c r="T8">
        <v>31.611499999999999</v>
      </c>
      <c r="U8">
        <v>41.851399999999998</v>
      </c>
      <c r="V8">
        <v>17.995000000000001</v>
      </c>
      <c r="W8">
        <v>36.133400000000002</v>
      </c>
      <c r="X8">
        <v>29.736499999999999</v>
      </c>
      <c r="Y8">
        <v>31.6584</v>
      </c>
      <c r="Z8">
        <v>17.694900000000001</v>
      </c>
      <c r="AA8">
        <v>14.300700000000001</v>
      </c>
      <c r="AB8">
        <v>1.5602</v>
      </c>
      <c r="AC8">
        <v>1.2290000000000001</v>
      </c>
      <c r="AD8">
        <v>29.003799999999998</v>
      </c>
      <c r="AE8">
        <v>14.932600000000001</v>
      </c>
      <c r="AF8">
        <v>-11.4503</v>
      </c>
      <c r="AG8">
        <v>26.8658</v>
      </c>
      <c r="AH8">
        <v>34.372399999999999</v>
      </c>
      <c r="AI8">
        <v>21.223800000000001</v>
      </c>
      <c r="AJ8">
        <v>14.085000000000001</v>
      </c>
      <c r="AK8">
        <v>31.854500000000002</v>
      </c>
      <c r="AL8">
        <v>1.6484000000000001</v>
      </c>
      <c r="AM8">
        <v>23.619700000000002</v>
      </c>
      <c r="AN8">
        <v>20.5962</v>
      </c>
      <c r="AO8">
        <v>1.0045999999999999</v>
      </c>
      <c r="AP8">
        <v>35.425600000000003</v>
      </c>
      <c r="AQ8">
        <v>16.935500000000001</v>
      </c>
      <c r="AR8">
        <v>4.7207999999999997</v>
      </c>
      <c r="AS8">
        <v>1.4590000000000001</v>
      </c>
      <c r="AT8">
        <v>8.9600000000000009</v>
      </c>
      <c r="AU8">
        <v>10.1778</v>
      </c>
      <c r="AV8">
        <v>19.005800000000001</v>
      </c>
      <c r="AW8">
        <v>-10.419700000000001</v>
      </c>
      <c r="AX8">
        <v>53.2637</v>
      </c>
      <c r="AY8">
        <v>-1.5594000000000001</v>
      </c>
      <c r="AZ8">
        <v>0.27</v>
      </c>
      <c r="BA8">
        <v>-20.402000000000001</v>
      </c>
      <c r="BB8">
        <v>31.6113</v>
      </c>
      <c r="BC8">
        <v>11.103</v>
      </c>
      <c r="BD8">
        <v>31.854500000000002</v>
      </c>
      <c r="BE8">
        <v>2.1688000000000001</v>
      </c>
      <c r="BF8">
        <v>27.053699999999999</v>
      </c>
      <c r="BG8">
        <v>3.7054999999999998</v>
      </c>
      <c r="BH8">
        <v>5.2643000000000004</v>
      </c>
      <c r="BI8">
        <v>4.899</v>
      </c>
      <c r="BJ8">
        <v>50.685099999999998</v>
      </c>
      <c r="BK8">
        <v>5.7896999999999998</v>
      </c>
      <c r="BL8">
        <v>18.567900000000002</v>
      </c>
      <c r="BM8">
        <v>25.726199999999999</v>
      </c>
      <c r="BN8">
        <v>33.035699999999999</v>
      </c>
      <c r="BO8">
        <v>40.204099999999997</v>
      </c>
      <c r="BP8">
        <v>35.209800000000001</v>
      </c>
      <c r="BQ8">
        <v>24.6069</v>
      </c>
      <c r="BR8">
        <v>28.115300000000001</v>
      </c>
      <c r="BS8">
        <v>-14.5395</v>
      </c>
      <c r="BT8">
        <v>34.448599999999999</v>
      </c>
      <c r="BU8">
        <v>18.296500000000002</v>
      </c>
      <c r="BV8">
        <v>12.3835</v>
      </c>
      <c r="BW8">
        <v>35.848799999999997</v>
      </c>
      <c r="BX8">
        <v>3.7025000000000001</v>
      </c>
      <c r="BY8">
        <v>-0.1096</v>
      </c>
      <c r="BZ8">
        <v>86.577100000000002</v>
      </c>
      <c r="CA8">
        <v>7.32</v>
      </c>
      <c r="CB8">
        <v>8.1857000000000006</v>
      </c>
      <c r="CD8">
        <v>1.0417000000000001</v>
      </c>
      <c r="CE8">
        <v>41.156599999999997</v>
      </c>
      <c r="CF8">
        <v>7.8743999999999996</v>
      </c>
      <c r="CG8">
        <v>19.279299999999999</v>
      </c>
      <c r="CH8">
        <v>-38.102899999999998</v>
      </c>
      <c r="CI8">
        <v>56.002299999999998</v>
      </c>
      <c r="CJ8">
        <v>9.1145999999999994</v>
      </c>
      <c r="CK8">
        <v>5.9808000000000003</v>
      </c>
      <c r="CM8">
        <v>18.793500000000002</v>
      </c>
      <c r="CN8">
        <v>2.0381</v>
      </c>
      <c r="CO8">
        <v>-4.4908000000000001</v>
      </c>
      <c r="CP8">
        <v>25.686800000000002</v>
      </c>
      <c r="CQ8">
        <v>15.3711</v>
      </c>
      <c r="CR8">
        <v>39.5366</v>
      </c>
      <c r="CS8">
        <v>17.075199999999999</v>
      </c>
      <c r="CT8">
        <v>21.717400000000001</v>
      </c>
      <c r="CU8">
        <v>-0.96040000000000003</v>
      </c>
      <c r="CV8">
        <v>19.279299999999999</v>
      </c>
      <c r="CW8">
        <v>2.4641999999999999</v>
      </c>
      <c r="CX8">
        <v>20.401</v>
      </c>
      <c r="CY8">
        <v>20.665800000000001</v>
      </c>
      <c r="CZ8">
        <v>7.1879999999999997</v>
      </c>
      <c r="DA8">
        <v>22.886500000000002</v>
      </c>
    </row>
    <row r="9" spans="1:105" x14ac:dyDescent="0.25">
      <c r="A9" s="2">
        <v>41453</v>
      </c>
      <c r="B9">
        <v>27.208100000000002</v>
      </c>
      <c r="C9">
        <v>21.911799999999999</v>
      </c>
      <c r="D9">
        <v>5.4683000000000002</v>
      </c>
      <c r="E9">
        <v>10.8926</v>
      </c>
      <c r="F9">
        <v>7.4759000000000002</v>
      </c>
      <c r="G9">
        <v>7.5503</v>
      </c>
      <c r="H9">
        <v>0.15920000000000001</v>
      </c>
      <c r="I9">
        <v>24.096</v>
      </c>
      <c r="J9">
        <v>3.2464</v>
      </c>
      <c r="K9">
        <v>20.3141</v>
      </c>
      <c r="L9">
        <v>3.1440000000000001</v>
      </c>
      <c r="M9">
        <v>29.548200000000001</v>
      </c>
      <c r="N9">
        <v>15.6038</v>
      </c>
      <c r="O9">
        <v>28.331800000000001</v>
      </c>
      <c r="P9">
        <v>37.638300000000001</v>
      </c>
      <c r="Q9">
        <v>1.175</v>
      </c>
      <c r="R9">
        <v>14.585699999999999</v>
      </c>
      <c r="S9">
        <v>34.028100000000002</v>
      </c>
      <c r="T9">
        <v>26.130500000000001</v>
      </c>
      <c r="U9">
        <v>34.039900000000003</v>
      </c>
      <c r="V9">
        <v>22.269100000000002</v>
      </c>
      <c r="W9">
        <v>32.288499999999999</v>
      </c>
      <c r="X9">
        <v>21.864999999999998</v>
      </c>
      <c r="Y9">
        <v>18.936699999999998</v>
      </c>
      <c r="Z9">
        <v>20.3141</v>
      </c>
      <c r="AA9">
        <v>14.6996</v>
      </c>
      <c r="AB9">
        <v>2.1577999999999999</v>
      </c>
      <c r="AC9">
        <v>18.667000000000002</v>
      </c>
      <c r="AD9">
        <v>26.73</v>
      </c>
      <c r="AE9">
        <v>7.5911999999999997</v>
      </c>
      <c r="AF9">
        <v>4.5938999999999997</v>
      </c>
      <c r="AG9">
        <v>16.955500000000001</v>
      </c>
      <c r="AH9">
        <v>30.7972</v>
      </c>
      <c r="AI9">
        <v>16.8247</v>
      </c>
      <c r="AJ9">
        <v>8.6344999999999992</v>
      </c>
      <c r="AK9">
        <v>21.1997</v>
      </c>
      <c r="AL9">
        <v>11.603</v>
      </c>
      <c r="AM9">
        <v>21.757200000000001</v>
      </c>
      <c r="AN9">
        <v>10.7143</v>
      </c>
      <c r="AO9">
        <v>6.5225</v>
      </c>
      <c r="AP9">
        <v>4.6154000000000002</v>
      </c>
      <c r="AQ9">
        <v>26.947299999999998</v>
      </c>
      <c r="AR9">
        <v>6.8311999999999999</v>
      </c>
      <c r="AS9">
        <v>-0.434</v>
      </c>
      <c r="AT9">
        <v>8.0846</v>
      </c>
      <c r="AU9">
        <v>20.476900000000001</v>
      </c>
      <c r="AV9">
        <v>28.7651</v>
      </c>
      <c r="AW9">
        <v>8.5714000000000006</v>
      </c>
      <c r="AX9">
        <v>13.233599999999999</v>
      </c>
      <c r="AY9">
        <v>16.405100000000001</v>
      </c>
      <c r="AZ9">
        <v>5.5864000000000003</v>
      </c>
      <c r="BA9">
        <v>20.5669</v>
      </c>
      <c r="BB9">
        <v>43.2896</v>
      </c>
      <c r="BC9">
        <v>12.856999999999999</v>
      </c>
      <c r="BD9">
        <v>21.1997</v>
      </c>
      <c r="BE9">
        <v>3.6886000000000001</v>
      </c>
      <c r="BF9">
        <v>19.198499999999999</v>
      </c>
      <c r="BG9">
        <v>-1.0121</v>
      </c>
      <c r="BH9">
        <v>4.4493999999999998</v>
      </c>
      <c r="BI9">
        <v>5.6394000000000002</v>
      </c>
      <c r="BJ9">
        <v>30.488299999999999</v>
      </c>
      <c r="BK9">
        <v>11.068</v>
      </c>
      <c r="BL9">
        <v>10.267099999999999</v>
      </c>
      <c r="BM9">
        <v>32.800800000000002</v>
      </c>
      <c r="BN9">
        <v>58.1357</v>
      </c>
      <c r="BO9">
        <v>32.374499999999998</v>
      </c>
      <c r="BP9">
        <v>48.426200000000001</v>
      </c>
      <c r="BQ9">
        <v>30.882000000000001</v>
      </c>
      <c r="BR9">
        <v>6.3495999999999997</v>
      </c>
      <c r="BS9">
        <v>-0.87790000000000001</v>
      </c>
      <c r="BT9">
        <v>28.176300000000001</v>
      </c>
      <c r="BU9">
        <v>39.406300000000002</v>
      </c>
      <c r="BV9">
        <v>10.388199999999999</v>
      </c>
      <c r="BW9">
        <v>28.239599999999999</v>
      </c>
      <c r="BX9">
        <v>12.6877</v>
      </c>
      <c r="BY9">
        <v>0.20899999999999999</v>
      </c>
      <c r="BZ9">
        <v>9.8351000000000006</v>
      </c>
      <c r="CA9">
        <v>-1.5603</v>
      </c>
      <c r="CB9">
        <v>14.686999999999999</v>
      </c>
      <c r="CD9">
        <v>3.7606000000000002</v>
      </c>
      <c r="CE9">
        <v>22.956499999999998</v>
      </c>
      <c r="CF9">
        <v>5.3434999999999997</v>
      </c>
      <c r="CG9">
        <v>21.335799999999999</v>
      </c>
      <c r="CH9">
        <v>-38.170299999999997</v>
      </c>
      <c r="CI9">
        <v>59.5625</v>
      </c>
      <c r="CJ9">
        <v>6.4127000000000001</v>
      </c>
      <c r="CK9">
        <v>-19.427399999999999</v>
      </c>
      <c r="CM9">
        <v>19.535599999999999</v>
      </c>
      <c r="CN9">
        <v>12.9785</v>
      </c>
      <c r="CO9">
        <v>-24.4085</v>
      </c>
      <c r="CP9">
        <v>25.163</v>
      </c>
      <c r="CQ9">
        <v>18.162199999999999</v>
      </c>
      <c r="CR9">
        <v>35.145000000000003</v>
      </c>
      <c r="CS9">
        <v>6.6932</v>
      </c>
      <c r="CT9">
        <v>5.1219999999999999</v>
      </c>
      <c r="CU9">
        <v>4.0217999999999998</v>
      </c>
      <c r="CV9">
        <v>21.335799999999999</v>
      </c>
      <c r="CW9">
        <v>5.4770000000000003</v>
      </c>
      <c r="CX9">
        <v>21.628699999999998</v>
      </c>
      <c r="CY9">
        <v>14.542899999999999</v>
      </c>
      <c r="CZ9">
        <v>9.7521000000000004</v>
      </c>
      <c r="DA9">
        <v>23.332699999999999</v>
      </c>
    </row>
    <row r="10" spans="1:105" x14ac:dyDescent="0.25">
      <c r="A10" s="2">
        <v>41361</v>
      </c>
      <c r="B10">
        <v>25.913699999999999</v>
      </c>
      <c r="C10">
        <v>13.0748</v>
      </c>
      <c r="D10">
        <v>-7.0906000000000002</v>
      </c>
      <c r="E10">
        <v>15.899100000000001</v>
      </c>
      <c r="F10">
        <v>-13.32</v>
      </c>
      <c r="G10">
        <v>11.125</v>
      </c>
      <c r="H10">
        <v>-18.9297</v>
      </c>
      <c r="I10">
        <v>12.0977</v>
      </c>
      <c r="J10">
        <v>-2.2307999999999999</v>
      </c>
      <c r="K10">
        <v>23.605699999999999</v>
      </c>
      <c r="L10">
        <v>6.7293000000000003</v>
      </c>
      <c r="M10">
        <v>22.9453</v>
      </c>
      <c r="N10">
        <v>16.7806</v>
      </c>
      <c r="O10">
        <v>12.7751</v>
      </c>
      <c r="P10">
        <v>20.6524</v>
      </c>
      <c r="Q10">
        <v>11.5197</v>
      </c>
      <c r="R10">
        <v>6.3500000000000001E-2</v>
      </c>
      <c r="S10">
        <v>28.366499999999998</v>
      </c>
      <c r="T10">
        <v>16.971900000000002</v>
      </c>
      <c r="U10">
        <v>12.908200000000001</v>
      </c>
      <c r="V10">
        <v>20.0627</v>
      </c>
      <c r="W10">
        <v>21.037800000000001</v>
      </c>
      <c r="X10">
        <v>13.420299999999999</v>
      </c>
      <c r="Y10">
        <v>9.5667000000000009</v>
      </c>
      <c r="Z10">
        <v>23.605699999999999</v>
      </c>
      <c r="AA10">
        <v>14.319900000000001</v>
      </c>
      <c r="AB10">
        <v>-10.4834</v>
      </c>
      <c r="AC10">
        <v>18.373899999999999</v>
      </c>
      <c r="AD10">
        <v>8.9756999999999998</v>
      </c>
      <c r="AE10">
        <v>12.819100000000001</v>
      </c>
      <c r="AF10">
        <v>1.6496</v>
      </c>
      <c r="AG10">
        <v>25.0259</v>
      </c>
      <c r="AH10">
        <v>21.024100000000001</v>
      </c>
      <c r="AI10">
        <v>24.0717</v>
      </c>
      <c r="AJ10">
        <v>34.765099999999997</v>
      </c>
      <c r="AK10">
        <v>9.0830000000000002</v>
      </c>
      <c r="AL10">
        <v>11.1248</v>
      </c>
      <c r="AM10">
        <v>54.385100000000001</v>
      </c>
      <c r="AN10">
        <v>25.088999999999999</v>
      </c>
      <c r="AO10">
        <v>-0.15029999999999999</v>
      </c>
      <c r="AP10">
        <v>-0.18260000000000001</v>
      </c>
      <c r="AQ10">
        <v>26.262799999999999</v>
      </c>
      <c r="AR10">
        <v>9.3667999999999996</v>
      </c>
      <c r="AS10">
        <v>3.7911000000000001</v>
      </c>
      <c r="AT10">
        <v>1.5390000000000001</v>
      </c>
      <c r="AU10">
        <v>14.7943</v>
      </c>
      <c r="AV10">
        <v>13.3627</v>
      </c>
      <c r="AW10">
        <v>23.262799999999999</v>
      </c>
      <c r="AX10">
        <v>32.860300000000002</v>
      </c>
      <c r="AY10">
        <v>8.7683999999999997</v>
      </c>
      <c r="AZ10">
        <v>7.9447999999999999</v>
      </c>
      <c r="BA10">
        <v>78.423400000000001</v>
      </c>
      <c r="BB10">
        <v>23.296500000000002</v>
      </c>
      <c r="BC10">
        <v>24.145600000000002</v>
      </c>
      <c r="BD10">
        <v>9.0830000000000002</v>
      </c>
      <c r="BE10">
        <v>1.1821999999999999</v>
      </c>
      <c r="BF10">
        <v>22.1053</v>
      </c>
      <c r="BG10">
        <v>3.2843999999999998</v>
      </c>
      <c r="BH10">
        <v>11.003</v>
      </c>
      <c r="BI10">
        <v>1.9553</v>
      </c>
      <c r="BJ10">
        <v>14.9627</v>
      </c>
      <c r="BK10">
        <v>-2.1760999999999999</v>
      </c>
      <c r="BL10">
        <v>14.2361</v>
      </c>
      <c r="BM10">
        <v>25.013400000000001</v>
      </c>
      <c r="BN10">
        <v>26.886099999999999</v>
      </c>
      <c r="BO10">
        <v>33.134300000000003</v>
      </c>
      <c r="BP10">
        <v>39.055799999999998</v>
      </c>
      <c r="BQ10">
        <v>18.463899999999999</v>
      </c>
      <c r="BR10">
        <v>7.6744000000000003</v>
      </c>
      <c r="BS10">
        <v>-25.089200000000002</v>
      </c>
      <c r="BT10">
        <v>34.282400000000003</v>
      </c>
      <c r="BU10">
        <v>13.8391</v>
      </c>
      <c r="BV10">
        <v>6.8681999999999999</v>
      </c>
      <c r="BW10">
        <v>31.4664</v>
      </c>
      <c r="BX10">
        <v>1.5276999999999998</v>
      </c>
      <c r="BY10">
        <v>10.0518</v>
      </c>
      <c r="BZ10">
        <v>1.7605</v>
      </c>
      <c r="CA10">
        <v>5.2708000000000004</v>
      </c>
      <c r="CB10">
        <v>29.805499999999999</v>
      </c>
      <c r="CD10">
        <v>5.8803999999999998</v>
      </c>
      <c r="CE10">
        <v>31.463899999999999</v>
      </c>
      <c r="CF10">
        <v>3.2336</v>
      </c>
      <c r="CG10">
        <v>39.670499999999997</v>
      </c>
      <c r="CH10">
        <v>67.766599999999997</v>
      </c>
      <c r="CI10">
        <v>101.8994</v>
      </c>
      <c r="CJ10">
        <v>9.6440999999999999</v>
      </c>
      <c r="CK10">
        <v>1.1307</v>
      </c>
      <c r="CM10">
        <v>9.3434000000000008</v>
      </c>
      <c r="CN10">
        <v>20.168600000000001</v>
      </c>
      <c r="CO10">
        <v>-11.607099999999999</v>
      </c>
      <c r="CP10">
        <v>15.8771</v>
      </c>
      <c r="CQ10">
        <v>-4.4755000000000003</v>
      </c>
      <c r="CR10">
        <v>152.87459999999999</v>
      </c>
      <c r="CS10">
        <v>2.1137999999999999</v>
      </c>
      <c r="CT10">
        <v>40.4619</v>
      </c>
      <c r="CU10">
        <v>1.3989</v>
      </c>
      <c r="CV10">
        <v>39.670499999999997</v>
      </c>
      <c r="CW10">
        <v>16.687100000000001</v>
      </c>
      <c r="CX10">
        <v>31.721499999999999</v>
      </c>
      <c r="CY10">
        <v>22.837199999999999</v>
      </c>
      <c r="CZ10">
        <v>2.1819999999999999</v>
      </c>
      <c r="DA10">
        <v>35.443800000000003</v>
      </c>
    </row>
    <row r="11" spans="1:105" x14ac:dyDescent="0.25">
      <c r="A11" s="2">
        <v>41274</v>
      </c>
      <c r="B11">
        <v>31.883900000000001</v>
      </c>
      <c r="C11">
        <v>-152.29490000000001</v>
      </c>
      <c r="D11">
        <v>14.3971</v>
      </c>
      <c r="E11">
        <v>19.204899999999999</v>
      </c>
      <c r="F11">
        <v>14.0505</v>
      </c>
      <c r="G11">
        <v>-11.4032</v>
      </c>
      <c r="H11">
        <v>14.369</v>
      </c>
      <c r="I11">
        <v>30.377600000000001</v>
      </c>
      <c r="J11">
        <v>6.2333999999999996</v>
      </c>
      <c r="K11">
        <v>18.763000000000002</v>
      </c>
      <c r="L11">
        <v>1.8818999999999999</v>
      </c>
      <c r="M11">
        <v>25.31</v>
      </c>
      <c r="N11">
        <v>26.133400000000002</v>
      </c>
      <c r="O11">
        <v>17.306699999999999</v>
      </c>
      <c r="P11">
        <v>42.637500000000003</v>
      </c>
      <c r="Q11">
        <v>36.430599999999998</v>
      </c>
      <c r="R11">
        <v>12.119400000000001</v>
      </c>
      <c r="S11">
        <v>39.466799999999999</v>
      </c>
      <c r="T11">
        <v>17.022400000000001</v>
      </c>
      <c r="U11">
        <v>40.3658</v>
      </c>
      <c r="V11">
        <v>19.974799999999998</v>
      </c>
      <c r="W11">
        <v>37.492899999999999</v>
      </c>
      <c r="X11">
        <v>24.022200000000002</v>
      </c>
      <c r="Y11">
        <v>33.199100000000001</v>
      </c>
      <c r="Z11">
        <v>18.763000000000002</v>
      </c>
      <c r="AA11">
        <v>13.7552</v>
      </c>
      <c r="AB11">
        <v>-2.3797999999999999</v>
      </c>
      <c r="AC11">
        <v>14.691800000000001</v>
      </c>
      <c r="AD11">
        <v>21.228000000000002</v>
      </c>
      <c r="AE11">
        <v>18.538699999999999</v>
      </c>
      <c r="AF11">
        <v>-12.335100000000001</v>
      </c>
      <c r="AG11">
        <v>25.979600000000001</v>
      </c>
      <c r="AH11">
        <v>13.843</v>
      </c>
      <c r="AI11">
        <v>38.723599999999998</v>
      </c>
      <c r="AJ11">
        <v>23.710699999999999</v>
      </c>
      <c r="AK11">
        <v>25.333300000000001</v>
      </c>
      <c r="AL11">
        <v>11.084300000000001</v>
      </c>
      <c r="AM11">
        <v>8.9674999999999994</v>
      </c>
      <c r="AN11">
        <v>20.4861</v>
      </c>
      <c r="AO11">
        <v>2.4093</v>
      </c>
      <c r="AP11">
        <v>48.643900000000002</v>
      </c>
      <c r="AQ11">
        <v>9.6045999999999996</v>
      </c>
      <c r="AR11">
        <v>6.742</v>
      </c>
      <c r="AS11">
        <v>-0.12870000000000001</v>
      </c>
      <c r="AT11">
        <v>12.142200000000001</v>
      </c>
      <c r="AU11">
        <v>18.8188</v>
      </c>
      <c r="AV11">
        <v>19.1111</v>
      </c>
      <c r="AW11">
        <v>53.676499999999997</v>
      </c>
      <c r="AX11">
        <v>27.195499999999999</v>
      </c>
      <c r="AY11">
        <v>-2.0979000000000001</v>
      </c>
      <c r="AZ11">
        <v>14.972799999999999</v>
      </c>
      <c r="BA11">
        <v>-28.2547</v>
      </c>
      <c r="BB11">
        <v>24.803999999999998</v>
      </c>
      <c r="BC11">
        <v>17.890499999999999</v>
      </c>
      <c r="BD11">
        <v>25.333300000000001</v>
      </c>
      <c r="BE11">
        <v>2.2502</v>
      </c>
      <c r="BF11">
        <v>16.083300000000001</v>
      </c>
      <c r="BG11">
        <v>11.3378</v>
      </c>
      <c r="BH11">
        <v>3.2685</v>
      </c>
      <c r="BI11">
        <v>12.9887</v>
      </c>
      <c r="BJ11">
        <v>36.862200000000001</v>
      </c>
      <c r="BK11">
        <v>7.5301</v>
      </c>
      <c r="BL11">
        <v>20.6114</v>
      </c>
      <c r="BM11">
        <v>16.839600000000001</v>
      </c>
      <c r="BN11">
        <v>30.473199999999999</v>
      </c>
      <c r="BO11">
        <v>10.2926</v>
      </c>
      <c r="BP11">
        <v>31.1877</v>
      </c>
      <c r="BQ11">
        <v>21.9803</v>
      </c>
      <c r="BR11">
        <v>11.135300000000001</v>
      </c>
      <c r="BS11">
        <v>3.7465000000000002</v>
      </c>
      <c r="BT11">
        <v>22.454999999999998</v>
      </c>
      <c r="BU11">
        <v>37.771799999999999</v>
      </c>
      <c r="BV11">
        <v>19.916</v>
      </c>
      <c r="BW11">
        <v>29.411799999999999</v>
      </c>
      <c r="BX11">
        <v>1.597</v>
      </c>
      <c r="BY11">
        <v>5.9504999999999999</v>
      </c>
      <c r="BZ11">
        <v>21.712800000000001</v>
      </c>
      <c r="CA11">
        <v>2.7161</v>
      </c>
      <c r="CB11">
        <v>21.552199999999999</v>
      </c>
      <c r="CD11">
        <v>3.8382000000000001</v>
      </c>
      <c r="CE11">
        <v>22.459900000000001</v>
      </c>
      <c r="CF11">
        <v>18.0321</v>
      </c>
      <c r="CG11">
        <v>390.90910000000002</v>
      </c>
      <c r="CH11">
        <v>23.8688</v>
      </c>
      <c r="CI11">
        <v>54.026899999999998</v>
      </c>
      <c r="CJ11">
        <v>9.0737000000000005</v>
      </c>
      <c r="CK11">
        <v>-33.148299999999999</v>
      </c>
      <c r="CM11">
        <v>7.1889000000000003</v>
      </c>
      <c r="CN11">
        <v>18.944900000000001</v>
      </c>
      <c r="CO11">
        <v>58.261099999999999</v>
      </c>
      <c r="CP11">
        <v>30.197399999999998</v>
      </c>
      <c r="CQ11">
        <v>-10.796099999999999</v>
      </c>
      <c r="CR11">
        <v>52.392000000000003</v>
      </c>
      <c r="CS11">
        <v>8.7804000000000002</v>
      </c>
      <c r="CT11">
        <v>33.0989</v>
      </c>
      <c r="CU11">
        <v>12.8596</v>
      </c>
      <c r="CV11">
        <v>390.90910000000002</v>
      </c>
      <c r="CW11">
        <v>0.71089999999999998</v>
      </c>
      <c r="CX11">
        <v>13.6416</v>
      </c>
      <c r="CY11">
        <v>15.606400000000001</v>
      </c>
      <c r="CZ11">
        <v>23.508500000000002</v>
      </c>
      <c r="DA11">
        <v>25.818100000000001</v>
      </c>
    </row>
    <row r="12" spans="1:105" x14ac:dyDescent="0.25">
      <c r="A12" s="2">
        <v>41180</v>
      </c>
      <c r="B12">
        <v>13.8093</v>
      </c>
      <c r="C12">
        <v>75.427999999999997</v>
      </c>
      <c r="D12">
        <v>5.7411000000000003</v>
      </c>
      <c r="E12">
        <v>14.674799999999999</v>
      </c>
      <c r="F12">
        <v>-3.9356</v>
      </c>
      <c r="G12">
        <v>12.040800000000001</v>
      </c>
      <c r="H12">
        <v>1.6442000000000001</v>
      </c>
      <c r="I12">
        <v>45.926000000000002</v>
      </c>
      <c r="J12">
        <v>5.0838000000000001</v>
      </c>
      <c r="K12">
        <v>25.306899999999999</v>
      </c>
      <c r="L12">
        <v>-1.0638000000000001</v>
      </c>
      <c r="M12">
        <v>18.524799999999999</v>
      </c>
      <c r="N12">
        <v>16.7942</v>
      </c>
      <c r="O12">
        <v>25.865400000000001</v>
      </c>
      <c r="P12">
        <v>17.9437</v>
      </c>
      <c r="Q12">
        <v>11.3612</v>
      </c>
      <c r="R12">
        <v>16.647400000000001</v>
      </c>
      <c r="S12">
        <v>21.0898</v>
      </c>
      <c r="T12">
        <v>27.304600000000001</v>
      </c>
      <c r="U12">
        <v>38.938899999999997</v>
      </c>
      <c r="V12">
        <v>11.745699999999999</v>
      </c>
      <c r="W12">
        <v>37.850900000000003</v>
      </c>
      <c r="X12">
        <v>25.702500000000001</v>
      </c>
      <c r="Y12">
        <v>31.120899999999999</v>
      </c>
      <c r="Z12">
        <v>25.306899999999999</v>
      </c>
      <c r="AA12">
        <v>13.729900000000001</v>
      </c>
      <c r="AB12">
        <v>-3.7397999999999998</v>
      </c>
      <c r="AC12">
        <v>-3.6246</v>
      </c>
      <c r="AD12">
        <v>23.1189</v>
      </c>
      <c r="AE12">
        <v>23.2851</v>
      </c>
      <c r="AF12">
        <v>-21.8551</v>
      </c>
      <c r="AG12">
        <v>33.974400000000003</v>
      </c>
      <c r="AH12">
        <v>35.887900000000002</v>
      </c>
      <c r="AI12">
        <v>15.7788</v>
      </c>
      <c r="AJ12">
        <v>25.6569</v>
      </c>
      <c r="AK12">
        <v>32.806699999999999</v>
      </c>
      <c r="AL12">
        <v>12.198</v>
      </c>
      <c r="AM12">
        <v>31.236000000000001</v>
      </c>
      <c r="AN12">
        <v>22.9773</v>
      </c>
      <c r="AO12">
        <v>0.31409999999999999</v>
      </c>
      <c r="AP12">
        <v>46.610900000000001</v>
      </c>
      <c r="AQ12">
        <v>21.212199999999999</v>
      </c>
      <c r="AR12">
        <v>4.3014999999999999</v>
      </c>
      <c r="AS12">
        <v>2.5891000000000002</v>
      </c>
      <c r="AT12">
        <v>5.8288000000000002</v>
      </c>
      <c r="AU12">
        <v>-2.9531000000000001</v>
      </c>
      <c r="AV12">
        <v>24.8855</v>
      </c>
      <c r="AW12">
        <v>12.366199999999999</v>
      </c>
      <c r="AX12">
        <v>53.090400000000002</v>
      </c>
      <c r="AY12">
        <v>22.4787</v>
      </c>
      <c r="AZ12">
        <v>2.0339</v>
      </c>
      <c r="BA12">
        <v>-0.69199999999999995</v>
      </c>
      <c r="BB12">
        <v>41.506900000000002</v>
      </c>
      <c r="BC12">
        <v>19.277799999999999</v>
      </c>
      <c r="BD12">
        <v>32.806699999999999</v>
      </c>
      <c r="BE12">
        <v>1.8652</v>
      </c>
      <c r="BF12">
        <v>21.3202</v>
      </c>
      <c r="BG12">
        <v>2.9003999999999999</v>
      </c>
      <c r="BH12">
        <v>3.8517999999999999</v>
      </c>
      <c r="BI12">
        <v>7.5717999999999996</v>
      </c>
      <c r="BJ12">
        <v>32.492100000000001</v>
      </c>
      <c r="BK12">
        <v>3.0023</v>
      </c>
      <c r="BL12">
        <v>10.6594</v>
      </c>
      <c r="BM12">
        <v>27.9727</v>
      </c>
      <c r="BN12">
        <v>6.1013999999999999</v>
      </c>
      <c r="BO12">
        <v>30.9512</v>
      </c>
      <c r="BP12">
        <v>50.650799999999997</v>
      </c>
      <c r="BQ12">
        <v>26.2273</v>
      </c>
      <c r="BR12">
        <v>18.829899999999999</v>
      </c>
      <c r="BS12">
        <v>25.1677</v>
      </c>
      <c r="BT12">
        <v>28.567799999999998</v>
      </c>
      <c r="BU12">
        <v>13.3123</v>
      </c>
      <c r="BV12">
        <v>17.939799999999998</v>
      </c>
      <c r="BW12">
        <v>23.793900000000001</v>
      </c>
      <c r="BX12">
        <v>12.1656</v>
      </c>
      <c r="BY12">
        <v>1.7183000000000002</v>
      </c>
      <c r="BZ12">
        <v>8.4329000000000001</v>
      </c>
      <c r="CA12">
        <v>8.8249999999999993</v>
      </c>
      <c r="CB12">
        <v>5.2384000000000004</v>
      </c>
      <c r="CD12">
        <v>2.1347999999999998</v>
      </c>
      <c r="CE12">
        <v>34.881900000000002</v>
      </c>
      <c r="CF12">
        <v>18.779900000000001</v>
      </c>
      <c r="CG12">
        <v>-11.039</v>
      </c>
      <c r="CH12">
        <v>-38.2562</v>
      </c>
      <c r="CI12">
        <v>53.939799999999998</v>
      </c>
      <c r="CJ12">
        <v>17.211600000000001</v>
      </c>
      <c r="CK12">
        <v>-326.1696</v>
      </c>
      <c r="CM12">
        <v>10.573499999999999</v>
      </c>
      <c r="CN12">
        <v>-11.2308</v>
      </c>
      <c r="CO12">
        <v>-4.7240000000000002</v>
      </c>
      <c r="CP12">
        <v>22.5059</v>
      </c>
      <c r="CQ12">
        <v>6.1639999999999997</v>
      </c>
      <c r="CR12">
        <v>42.4878</v>
      </c>
      <c r="CS12">
        <v>22.161999999999999</v>
      </c>
      <c r="CT12">
        <v>28.673999999999999</v>
      </c>
      <c r="CU12">
        <v>-3.6616999999999997</v>
      </c>
      <c r="CV12">
        <v>-11.039</v>
      </c>
      <c r="CW12">
        <v>11.510899999999999</v>
      </c>
      <c r="CX12">
        <v>-1.1309</v>
      </c>
      <c r="CY12">
        <v>17.473400000000002</v>
      </c>
      <c r="CZ12">
        <v>-1.0043</v>
      </c>
      <c r="DA12">
        <v>22.598099999999999</v>
      </c>
    </row>
    <row r="13" spans="1:105" x14ac:dyDescent="0.25">
      <c r="A13" s="2">
        <v>41089</v>
      </c>
      <c r="B13">
        <v>18.7591</v>
      </c>
      <c r="C13">
        <v>13.8307</v>
      </c>
      <c r="D13">
        <v>19.397200000000002</v>
      </c>
      <c r="E13">
        <v>15.452999999999999</v>
      </c>
      <c r="F13">
        <v>10.7385</v>
      </c>
      <c r="G13">
        <v>6.6706000000000003</v>
      </c>
      <c r="H13">
        <v>-0.4909</v>
      </c>
      <c r="I13">
        <v>35.408900000000003</v>
      </c>
      <c r="J13">
        <v>0.86029999999999995</v>
      </c>
      <c r="K13">
        <v>23.541799999999999</v>
      </c>
      <c r="L13">
        <v>5.3100000000000001E-2</v>
      </c>
      <c r="M13">
        <v>23.883700000000001</v>
      </c>
      <c r="N13">
        <v>15.384</v>
      </c>
      <c r="O13">
        <v>26.127800000000001</v>
      </c>
      <c r="P13">
        <v>49.2316</v>
      </c>
      <c r="Q13">
        <v>13.305199999999999</v>
      </c>
      <c r="R13">
        <v>13.6907</v>
      </c>
      <c r="S13">
        <v>38.006700000000002</v>
      </c>
      <c r="T13">
        <v>23.2667</v>
      </c>
      <c r="U13">
        <v>31.4209</v>
      </c>
      <c r="V13">
        <v>26.8643</v>
      </c>
      <c r="W13">
        <v>30.533899999999999</v>
      </c>
      <c r="X13">
        <v>32.406599999999997</v>
      </c>
      <c r="Y13">
        <v>15.8621</v>
      </c>
      <c r="Z13">
        <v>23.541799999999999</v>
      </c>
      <c r="AA13">
        <v>16.9331</v>
      </c>
      <c r="AB13">
        <v>-1.5173000000000001</v>
      </c>
      <c r="AC13">
        <v>17.662800000000001</v>
      </c>
      <c r="AD13">
        <v>29.413900000000002</v>
      </c>
      <c r="AE13">
        <v>29.317299999999999</v>
      </c>
      <c r="AF13">
        <v>-0.37219999999999998</v>
      </c>
      <c r="AG13">
        <v>17.204499999999999</v>
      </c>
      <c r="AH13">
        <v>49.207099999999997</v>
      </c>
      <c r="AI13">
        <v>23.221900000000002</v>
      </c>
      <c r="AJ13">
        <v>15.895899999999999</v>
      </c>
      <c r="AK13">
        <v>12.255800000000001</v>
      </c>
      <c r="AL13">
        <v>11.133900000000001</v>
      </c>
      <c r="AM13">
        <v>28.8005</v>
      </c>
      <c r="AN13">
        <v>10.396000000000001</v>
      </c>
      <c r="AO13">
        <v>-4.9134000000000002</v>
      </c>
      <c r="AP13">
        <v>6.8575999999999997</v>
      </c>
      <c r="AQ13">
        <v>19.3491</v>
      </c>
      <c r="AR13">
        <v>6.5198999999999998</v>
      </c>
      <c r="AS13">
        <v>0.46560000000000001</v>
      </c>
      <c r="AT13">
        <v>13.4038</v>
      </c>
      <c r="AU13">
        <v>-29.976800000000001</v>
      </c>
      <c r="AV13">
        <v>19.092300000000002</v>
      </c>
      <c r="AW13">
        <v>6.9767000000000001</v>
      </c>
      <c r="AX13">
        <v>16.808299999999999</v>
      </c>
      <c r="AY13">
        <v>26.0777</v>
      </c>
      <c r="AZ13">
        <v>4.3380000000000001</v>
      </c>
      <c r="BA13">
        <v>46.945399999999999</v>
      </c>
      <c r="BB13">
        <v>43.445700000000002</v>
      </c>
      <c r="BC13">
        <v>20.5596</v>
      </c>
      <c r="BD13">
        <v>12.255800000000001</v>
      </c>
      <c r="BE13">
        <v>1.47</v>
      </c>
      <c r="BF13">
        <v>5.7389999999999999</v>
      </c>
      <c r="BG13">
        <v>0.84060000000000001</v>
      </c>
      <c r="BH13">
        <v>5.5151000000000003</v>
      </c>
      <c r="BI13">
        <v>7.6128999999999998</v>
      </c>
      <c r="BJ13">
        <v>28.327999999999999</v>
      </c>
      <c r="BK13">
        <v>7.6925999999999997</v>
      </c>
      <c r="BL13">
        <v>9.4756</v>
      </c>
      <c r="BM13">
        <v>52.106499999999997</v>
      </c>
      <c r="BN13">
        <v>-14.611499999999999</v>
      </c>
      <c r="BO13">
        <v>34.911700000000003</v>
      </c>
      <c r="BP13">
        <v>46.592700000000001</v>
      </c>
      <c r="BQ13">
        <v>25.852399999999999</v>
      </c>
      <c r="BR13">
        <v>11.467499999999999</v>
      </c>
      <c r="BS13">
        <v>24.590199999999999</v>
      </c>
      <c r="BT13">
        <v>14.4163</v>
      </c>
      <c r="BU13">
        <v>33.846400000000003</v>
      </c>
      <c r="BV13">
        <v>7.3106999999999998</v>
      </c>
      <c r="BW13">
        <v>11.3057</v>
      </c>
      <c r="BX13">
        <v>8.3573000000000004</v>
      </c>
      <c r="BY13">
        <v>4.8154000000000003</v>
      </c>
      <c r="BZ13">
        <v>10.552099999999999</v>
      </c>
      <c r="CA13">
        <v>0.65849999999999997</v>
      </c>
      <c r="CB13">
        <v>15.647500000000001</v>
      </c>
      <c r="CD13">
        <v>5.8673000000000002</v>
      </c>
      <c r="CE13">
        <v>26.528500000000001</v>
      </c>
      <c r="CF13">
        <v>23.046399999999998</v>
      </c>
      <c r="CG13">
        <v>-30.3704</v>
      </c>
      <c r="CH13">
        <v>-42.857100000000003</v>
      </c>
      <c r="CI13">
        <v>47.5413</v>
      </c>
      <c r="CJ13">
        <v>12.865</v>
      </c>
      <c r="CK13">
        <v>-458.7364</v>
      </c>
      <c r="CM13">
        <v>8.5470000000000006</v>
      </c>
      <c r="CN13">
        <v>1.9616</v>
      </c>
      <c r="CO13">
        <v>-25.252099999999999</v>
      </c>
      <c r="CP13">
        <v>27.4634</v>
      </c>
      <c r="CQ13">
        <v>18.784500000000001</v>
      </c>
      <c r="CR13">
        <v>48.5214</v>
      </c>
      <c r="CS13">
        <v>14.311299999999999</v>
      </c>
      <c r="CT13">
        <v>-5.6984000000000004</v>
      </c>
      <c r="CU13">
        <v>4.1417000000000002</v>
      </c>
      <c r="CV13">
        <v>-30.3704</v>
      </c>
      <c r="CW13">
        <v>1.8123</v>
      </c>
      <c r="CX13">
        <v>-7.4556000000000004</v>
      </c>
      <c r="CY13">
        <v>11.581099999999999</v>
      </c>
      <c r="CZ13">
        <v>6.9836</v>
      </c>
      <c r="DA13">
        <v>22.698599999999999</v>
      </c>
    </row>
    <row r="14" spans="1:105" x14ac:dyDescent="0.25">
      <c r="A14" s="2">
        <v>40998</v>
      </c>
      <c r="B14">
        <v>22.136399999999998</v>
      </c>
      <c r="C14">
        <v>15.3666</v>
      </c>
      <c r="D14">
        <v>-13.684100000000001</v>
      </c>
      <c r="E14">
        <v>17.9344</v>
      </c>
      <c r="F14">
        <v>-5.1083999999999996</v>
      </c>
      <c r="G14">
        <v>19.2531</v>
      </c>
      <c r="H14">
        <v>-21.418299999999999</v>
      </c>
      <c r="I14">
        <v>24.123799999999999</v>
      </c>
      <c r="J14">
        <v>2.633</v>
      </c>
      <c r="K14">
        <v>29.457100000000001</v>
      </c>
      <c r="L14">
        <v>6.2397</v>
      </c>
      <c r="M14">
        <v>23.196400000000001</v>
      </c>
      <c r="N14">
        <v>-1.55E-2</v>
      </c>
      <c r="O14">
        <v>15.17</v>
      </c>
      <c r="P14">
        <v>39.066400000000002</v>
      </c>
      <c r="Q14">
        <v>-4.1227999999999998</v>
      </c>
      <c r="R14">
        <v>2.4140000000000001</v>
      </c>
      <c r="S14">
        <v>37.7819</v>
      </c>
      <c r="T14">
        <v>12.0954</v>
      </c>
      <c r="U14">
        <v>16.262599999999999</v>
      </c>
      <c r="V14">
        <v>19.194199999999999</v>
      </c>
      <c r="W14">
        <v>27.8672</v>
      </c>
      <c r="X14">
        <v>19.430399999999999</v>
      </c>
      <c r="Y14">
        <v>11.0862</v>
      </c>
      <c r="Z14">
        <v>29.457100000000001</v>
      </c>
      <c r="AA14">
        <v>35.189500000000002</v>
      </c>
      <c r="AB14">
        <v>-4.9367999999999999</v>
      </c>
      <c r="AC14">
        <v>21.4848</v>
      </c>
      <c r="AD14">
        <v>20.9254</v>
      </c>
      <c r="AE14">
        <v>18.022500000000001</v>
      </c>
      <c r="AF14">
        <v>-4.3986999999999998</v>
      </c>
      <c r="AG14">
        <v>34.457000000000001</v>
      </c>
      <c r="AH14">
        <v>20.454499999999999</v>
      </c>
      <c r="AI14">
        <v>31.950199999999999</v>
      </c>
      <c r="AJ14">
        <v>21.712499999999999</v>
      </c>
      <c r="AK14">
        <v>20.921700000000001</v>
      </c>
      <c r="AL14">
        <v>14.0359</v>
      </c>
      <c r="AM14">
        <v>29.483599999999999</v>
      </c>
      <c r="AN14">
        <v>26.863099999999999</v>
      </c>
      <c r="AO14">
        <v>-3.6368999999999998</v>
      </c>
      <c r="AP14">
        <v>14.0611</v>
      </c>
      <c r="AQ14">
        <v>23.067900000000002</v>
      </c>
      <c r="AR14">
        <v>13.511200000000001</v>
      </c>
      <c r="AS14">
        <v>3.6508000000000003</v>
      </c>
      <c r="AT14">
        <v>11.3224</v>
      </c>
      <c r="AU14">
        <v>-42.321199999999997</v>
      </c>
      <c r="AV14">
        <v>8.4337</v>
      </c>
      <c r="AW14">
        <v>12.2867</v>
      </c>
      <c r="AX14">
        <v>17.161999999999999</v>
      </c>
      <c r="AY14">
        <v>22.196000000000002</v>
      </c>
      <c r="AZ14">
        <v>9.0869</v>
      </c>
      <c r="BA14">
        <v>97.613399999999999</v>
      </c>
      <c r="BB14">
        <v>24.841200000000001</v>
      </c>
      <c r="BC14">
        <v>21.2636</v>
      </c>
      <c r="BD14">
        <v>20.921700000000001</v>
      </c>
      <c r="BE14">
        <v>2.9159999999999999</v>
      </c>
      <c r="BF14">
        <v>25.277699999999999</v>
      </c>
      <c r="BG14">
        <v>4.2150999999999996</v>
      </c>
      <c r="BH14">
        <v>9.2327999999999992</v>
      </c>
      <c r="BI14">
        <v>4.4074</v>
      </c>
      <c r="BJ14">
        <v>12.181900000000001</v>
      </c>
      <c r="BK14">
        <v>-2.8978999999999999</v>
      </c>
      <c r="BL14">
        <v>16.043800000000001</v>
      </c>
      <c r="BM14">
        <v>18.8293</v>
      </c>
      <c r="BN14">
        <v>-1.1342000000000001</v>
      </c>
      <c r="BO14">
        <v>39.599200000000003</v>
      </c>
      <c r="BP14">
        <v>35.381</v>
      </c>
      <c r="BQ14">
        <v>21.397500000000001</v>
      </c>
      <c r="BR14">
        <v>4.8895</v>
      </c>
      <c r="BS14">
        <v>-0.73829999999999996</v>
      </c>
      <c r="BT14">
        <v>29.008099999999999</v>
      </c>
      <c r="BU14">
        <v>21.1967</v>
      </c>
      <c r="BV14">
        <v>13.0806</v>
      </c>
      <c r="BW14">
        <v>32.611800000000002</v>
      </c>
      <c r="BX14">
        <v>-2.8212999999999999</v>
      </c>
      <c r="BY14">
        <v>10.154999999999999</v>
      </c>
      <c r="BZ14">
        <v>-1.5958000000000001</v>
      </c>
      <c r="CA14">
        <v>1.573</v>
      </c>
      <c r="CB14">
        <v>35.692999999999998</v>
      </c>
      <c r="CD14">
        <v>5.7470999999999997</v>
      </c>
      <c r="CE14">
        <v>33.78</v>
      </c>
      <c r="CF14">
        <v>-4.1096000000000004</v>
      </c>
      <c r="CG14">
        <v>302.8571</v>
      </c>
      <c r="CH14">
        <v>64.6417</v>
      </c>
      <c r="CI14">
        <v>87.161000000000001</v>
      </c>
      <c r="CJ14">
        <v>22.170300000000001</v>
      </c>
      <c r="CK14">
        <v>-391.40120000000002</v>
      </c>
      <c r="CM14">
        <v>17.8245</v>
      </c>
      <c r="CN14">
        <v>14.999000000000001</v>
      </c>
      <c r="CO14">
        <v>14.290100000000001</v>
      </c>
      <c r="CP14">
        <v>1.8343</v>
      </c>
      <c r="CQ14">
        <v>9.0592000000000006</v>
      </c>
      <c r="CR14">
        <v>63.8339</v>
      </c>
      <c r="CS14">
        <v>-9.0182000000000002</v>
      </c>
      <c r="CT14">
        <v>49.688499999999998</v>
      </c>
      <c r="CU14">
        <v>4.0091000000000001</v>
      </c>
      <c r="CV14">
        <v>302.8571</v>
      </c>
      <c r="CW14">
        <v>23.315899999999999</v>
      </c>
      <c r="CX14">
        <v>-6.3906999999999998</v>
      </c>
      <c r="CY14">
        <v>26.9251</v>
      </c>
      <c r="CZ14">
        <v>11.214</v>
      </c>
      <c r="DA14">
        <v>37.307000000000002</v>
      </c>
    </row>
    <row r="15" spans="1:105" x14ac:dyDescent="0.25">
      <c r="A15" s="2">
        <v>40907</v>
      </c>
      <c r="B15">
        <v>30.6005</v>
      </c>
      <c r="C15">
        <v>22.9375</v>
      </c>
      <c r="D15">
        <v>24.4343</v>
      </c>
      <c r="E15">
        <v>17.1008</v>
      </c>
      <c r="F15">
        <v>6.7725999999999997</v>
      </c>
      <c r="G15">
        <v>10.952299999999999</v>
      </c>
      <c r="H15">
        <v>21.335599999999999</v>
      </c>
      <c r="I15">
        <v>36.982900000000001</v>
      </c>
      <c r="J15">
        <v>4.58</v>
      </c>
      <c r="K15">
        <v>28.999500000000001</v>
      </c>
      <c r="L15">
        <v>5.3979999999999997</v>
      </c>
      <c r="M15">
        <v>24.438300000000002</v>
      </c>
      <c r="N15">
        <v>17.822400000000002</v>
      </c>
      <c r="O15">
        <v>16.091999999999999</v>
      </c>
      <c r="P15">
        <v>50.812899999999999</v>
      </c>
      <c r="Q15">
        <v>38.327599999999997</v>
      </c>
      <c r="R15">
        <v>9.6473999999999993</v>
      </c>
      <c r="S15">
        <v>23.566199999999998</v>
      </c>
      <c r="T15">
        <v>8.8189999999999991</v>
      </c>
      <c r="U15">
        <v>26.724499999999999</v>
      </c>
      <c r="V15">
        <v>32.465200000000003</v>
      </c>
      <c r="W15">
        <v>39.084800000000001</v>
      </c>
      <c r="X15">
        <v>31.339300000000001</v>
      </c>
      <c r="Y15">
        <v>23.918099999999999</v>
      </c>
      <c r="Z15">
        <v>28.999500000000001</v>
      </c>
      <c r="AA15">
        <v>12.9825</v>
      </c>
      <c r="AB15">
        <v>1.649</v>
      </c>
      <c r="AC15">
        <v>15.4977</v>
      </c>
      <c r="AD15">
        <v>23.417400000000001</v>
      </c>
      <c r="AE15">
        <v>17.777799999999999</v>
      </c>
      <c r="AF15">
        <v>-0.60389999999999999</v>
      </c>
      <c r="AG15">
        <v>25.188500000000001</v>
      </c>
      <c r="AH15">
        <v>34.231099999999998</v>
      </c>
      <c r="AI15">
        <v>35.035499999999999</v>
      </c>
      <c r="AJ15">
        <v>29.5746</v>
      </c>
      <c r="AK15">
        <v>29.294799999999999</v>
      </c>
      <c r="AL15">
        <v>21.635999999999999</v>
      </c>
      <c r="AM15">
        <v>26.8201</v>
      </c>
      <c r="AN15">
        <v>16.341000000000001</v>
      </c>
      <c r="AO15">
        <v>0.45939999999999998</v>
      </c>
      <c r="AP15">
        <v>63.215499999999999</v>
      </c>
      <c r="AQ15">
        <v>19.975300000000001</v>
      </c>
      <c r="AR15">
        <v>9.6476000000000006</v>
      </c>
      <c r="AS15">
        <v>1.2669999999999999</v>
      </c>
      <c r="AT15">
        <v>-0.45469999999999999</v>
      </c>
      <c r="AU15">
        <v>-50.095500000000001</v>
      </c>
      <c r="AV15">
        <v>16.842099999999999</v>
      </c>
      <c r="AW15">
        <v>51.385899999999999</v>
      </c>
      <c r="AX15">
        <v>46.248800000000003</v>
      </c>
      <c r="AY15">
        <v>6.5783000000000005</v>
      </c>
      <c r="AZ15">
        <v>20.9589</v>
      </c>
      <c r="BA15">
        <v>-55.0991</v>
      </c>
      <c r="BB15">
        <v>33.386800000000001</v>
      </c>
      <c r="BC15">
        <v>22.6267</v>
      </c>
      <c r="BD15">
        <v>29.294799999999999</v>
      </c>
      <c r="BE15">
        <v>0.2422</v>
      </c>
      <c r="BF15">
        <v>15.1569</v>
      </c>
      <c r="BG15">
        <v>4.0235000000000003</v>
      </c>
      <c r="BH15">
        <v>5.9040999999999997</v>
      </c>
      <c r="BI15">
        <v>13.523099999999999</v>
      </c>
      <c r="BJ15">
        <v>15.1432</v>
      </c>
      <c r="BK15">
        <v>11.2438</v>
      </c>
      <c r="BL15">
        <v>17.915600000000001</v>
      </c>
      <c r="BM15">
        <v>43.2652</v>
      </c>
      <c r="BN15">
        <v>28.735600000000002</v>
      </c>
      <c r="BO15">
        <v>10.8415</v>
      </c>
      <c r="BP15">
        <v>45.773299999999999</v>
      </c>
      <c r="BQ15">
        <v>17.625499999999999</v>
      </c>
      <c r="BR15">
        <v>23.221499999999999</v>
      </c>
      <c r="BS15">
        <v>87.750600000000006</v>
      </c>
      <c r="BT15">
        <v>29.245999999999999</v>
      </c>
      <c r="BU15">
        <v>43.371400000000001</v>
      </c>
      <c r="BV15">
        <v>-29.665500000000002</v>
      </c>
      <c r="BW15">
        <v>30.3354</v>
      </c>
      <c r="BX15">
        <v>4.0347</v>
      </c>
      <c r="BY15">
        <v>9.2370000000000001</v>
      </c>
      <c r="BZ15">
        <v>9.1038999999999994</v>
      </c>
      <c r="CA15">
        <v>5.3484999999999996</v>
      </c>
      <c r="CB15">
        <v>19.125399999999999</v>
      </c>
      <c r="CD15">
        <v>4.4104000000000001</v>
      </c>
      <c r="CE15">
        <v>31.694199999999999</v>
      </c>
      <c r="CG15">
        <v>20.555</v>
      </c>
      <c r="CH15">
        <v>21.2212</v>
      </c>
      <c r="CI15">
        <v>55.946899999999999</v>
      </c>
      <c r="CJ15">
        <v>13.931799999999999</v>
      </c>
      <c r="CK15">
        <v>-206.60570000000001</v>
      </c>
      <c r="CM15">
        <v>5.9305000000000003</v>
      </c>
      <c r="CN15">
        <v>2.6116000000000001</v>
      </c>
      <c r="CO15">
        <v>43.6723</v>
      </c>
      <c r="CP15">
        <v>24.578600000000002</v>
      </c>
      <c r="CQ15">
        <v>-14.0191</v>
      </c>
      <c r="CR15">
        <v>3.0000000000000001E-3</v>
      </c>
      <c r="CS15">
        <v>11.775600000000001</v>
      </c>
      <c r="CT15">
        <v>9.6882000000000001</v>
      </c>
      <c r="CU15">
        <v>16.1647</v>
      </c>
      <c r="CV15">
        <v>20.555</v>
      </c>
      <c r="CW15">
        <v>-0.72419999999999995</v>
      </c>
      <c r="CX15">
        <v>8.3036999999999992</v>
      </c>
      <c r="CY15">
        <v>11.363799999999999</v>
      </c>
      <c r="CZ15">
        <v>11.8569</v>
      </c>
      <c r="DA15">
        <v>23.651</v>
      </c>
    </row>
    <row r="16" spans="1:105" x14ac:dyDescent="0.25">
      <c r="A16" s="2">
        <v>40816</v>
      </c>
      <c r="B16">
        <v>11.239699999999999</v>
      </c>
      <c r="C16">
        <v>35.2986</v>
      </c>
      <c r="D16">
        <v>5.6177000000000001</v>
      </c>
      <c r="E16">
        <v>19.099900000000002</v>
      </c>
      <c r="F16">
        <v>-4.0164</v>
      </c>
      <c r="G16">
        <v>15.034599999999999</v>
      </c>
      <c r="H16">
        <v>2.4641000000000002</v>
      </c>
      <c r="I16">
        <v>34.7209</v>
      </c>
      <c r="J16">
        <v>7.7565</v>
      </c>
      <c r="K16">
        <v>28.089600000000001</v>
      </c>
      <c r="L16">
        <v>0.6633</v>
      </c>
      <c r="M16">
        <v>18.372399999999999</v>
      </c>
      <c r="N16">
        <v>34.757300000000001</v>
      </c>
      <c r="O16">
        <v>25.274699999999999</v>
      </c>
      <c r="P16">
        <v>25.683499999999999</v>
      </c>
      <c r="Q16">
        <v>19.263400000000001</v>
      </c>
      <c r="R16">
        <v>15.942600000000001</v>
      </c>
      <c r="S16">
        <v>43.176299999999998</v>
      </c>
      <c r="T16">
        <v>20.432300000000001</v>
      </c>
      <c r="U16">
        <v>37.773600000000002</v>
      </c>
      <c r="V16">
        <v>28.815000000000001</v>
      </c>
      <c r="W16">
        <v>35.469700000000003</v>
      </c>
      <c r="X16">
        <v>28.044499999999999</v>
      </c>
      <c r="Y16">
        <v>27.322600000000001</v>
      </c>
      <c r="Z16">
        <v>28.089600000000001</v>
      </c>
      <c r="AA16">
        <v>8.0921000000000003</v>
      </c>
      <c r="AB16">
        <v>6.2599</v>
      </c>
      <c r="AC16">
        <v>11.2669</v>
      </c>
      <c r="AD16">
        <v>26.134499999999999</v>
      </c>
      <c r="AE16">
        <v>-2.0632999999999999</v>
      </c>
      <c r="AF16">
        <v>2.5362</v>
      </c>
      <c r="AG16">
        <v>36.6143</v>
      </c>
      <c r="AH16">
        <v>21.526399999999999</v>
      </c>
      <c r="AI16">
        <v>31.0718</v>
      </c>
      <c r="AJ16">
        <v>18.5746</v>
      </c>
      <c r="AK16">
        <v>29.074100000000001</v>
      </c>
      <c r="AL16">
        <v>17.398</v>
      </c>
      <c r="AM16">
        <v>25.971499999999999</v>
      </c>
      <c r="AN16">
        <v>25.3612</v>
      </c>
      <c r="AO16">
        <v>-0.78690000000000004</v>
      </c>
      <c r="AP16">
        <v>30.007899999999999</v>
      </c>
      <c r="AQ16">
        <v>21.8383</v>
      </c>
      <c r="AR16">
        <v>3.4337</v>
      </c>
      <c r="AS16">
        <v>1.4842</v>
      </c>
      <c r="AT16">
        <v>17.9559</v>
      </c>
      <c r="AU16">
        <v>-54.100299999999997</v>
      </c>
      <c r="AV16">
        <v>14.590199999999999</v>
      </c>
      <c r="AW16">
        <v>2.2545999999999999</v>
      </c>
      <c r="AX16">
        <v>51.579799999999999</v>
      </c>
      <c r="AY16">
        <v>28.689299999999999</v>
      </c>
      <c r="AZ16">
        <v>0.54149999999999998</v>
      </c>
      <c r="BA16">
        <v>-12.4543</v>
      </c>
      <c r="BB16">
        <v>45.174500000000002</v>
      </c>
      <c r="BC16">
        <v>18.412299999999998</v>
      </c>
      <c r="BD16">
        <v>29.074100000000001</v>
      </c>
      <c r="BE16">
        <v>6.5510000000000002</v>
      </c>
      <c r="BF16">
        <v>18.011299999999999</v>
      </c>
      <c r="BG16">
        <v>7.8887</v>
      </c>
      <c r="BH16">
        <v>4.5248999999999997</v>
      </c>
      <c r="BI16">
        <v>6.6986999999999997</v>
      </c>
      <c r="BJ16">
        <v>31.8491</v>
      </c>
      <c r="BK16">
        <v>3.7753999999999999</v>
      </c>
      <c r="BL16">
        <v>20.790199999999999</v>
      </c>
      <c r="BM16">
        <v>39.253100000000003</v>
      </c>
      <c r="BN16">
        <v>35.953899999999997</v>
      </c>
      <c r="BO16">
        <v>39.921599999999998</v>
      </c>
      <c r="BP16">
        <v>39.550800000000002</v>
      </c>
      <c r="BQ16">
        <v>12.8614</v>
      </c>
      <c r="BR16">
        <v>21.365099999999998</v>
      </c>
      <c r="BS16">
        <v>4.9923999999999999</v>
      </c>
      <c r="BT16">
        <v>25.331399999999999</v>
      </c>
      <c r="BU16">
        <v>15.777900000000001</v>
      </c>
      <c r="BV16">
        <v>12.171900000000001</v>
      </c>
      <c r="BW16">
        <v>39.519100000000002</v>
      </c>
      <c r="BX16">
        <v>12.7697</v>
      </c>
      <c r="BY16">
        <v>8.1311</v>
      </c>
      <c r="BZ16">
        <v>10.758900000000001</v>
      </c>
      <c r="CA16">
        <v>11.014900000000001</v>
      </c>
      <c r="CB16">
        <v>13.979800000000001</v>
      </c>
      <c r="CD16">
        <v>2.8294000000000001</v>
      </c>
      <c r="CE16">
        <v>32.772500000000001</v>
      </c>
      <c r="CG16">
        <v>-57.407400000000003</v>
      </c>
      <c r="CH16">
        <v>-26.782599999999999</v>
      </c>
      <c r="CI16">
        <v>49.477499999999999</v>
      </c>
      <c r="CJ16">
        <v>12.1149</v>
      </c>
      <c r="CK16">
        <v>-156.65209999999999</v>
      </c>
      <c r="CM16">
        <v>-7.9484000000000004</v>
      </c>
      <c r="CN16">
        <v>-39.717599999999997</v>
      </c>
      <c r="CO16">
        <v>-6.8861999999999997</v>
      </c>
      <c r="CP16">
        <v>9.8849</v>
      </c>
      <c r="CQ16">
        <v>-28.738299999999999</v>
      </c>
      <c r="CS16">
        <v>14.337899999999999</v>
      </c>
      <c r="CT16">
        <v>36.140500000000003</v>
      </c>
      <c r="CU16">
        <v>-1.0021</v>
      </c>
      <c r="CV16">
        <v>-57.407400000000003</v>
      </c>
      <c r="CW16">
        <v>2.2113</v>
      </c>
      <c r="CX16">
        <v>8.7159999999999993</v>
      </c>
      <c r="CY16">
        <v>18.374300000000002</v>
      </c>
      <c r="CZ16">
        <v>-1.0377000000000001</v>
      </c>
      <c r="DA16">
        <v>28.059699999999999</v>
      </c>
    </row>
    <row r="17" spans="1:105" x14ac:dyDescent="0.25">
      <c r="A17" s="2">
        <v>40724</v>
      </c>
      <c r="B17">
        <v>31.638300000000001</v>
      </c>
      <c r="C17">
        <v>12.945600000000001</v>
      </c>
      <c r="D17">
        <v>6.2256999999999998</v>
      </c>
      <c r="E17">
        <v>10.2692</v>
      </c>
      <c r="F17">
        <v>9.9276</v>
      </c>
      <c r="G17">
        <v>6.8034999999999997</v>
      </c>
      <c r="H17">
        <v>-0.1009</v>
      </c>
      <c r="I17">
        <v>38.271599999999999</v>
      </c>
      <c r="J17">
        <v>0.745</v>
      </c>
      <c r="K17">
        <v>33.642000000000003</v>
      </c>
      <c r="L17">
        <v>7.5934999999999997</v>
      </c>
      <c r="M17">
        <v>23.045999999999999</v>
      </c>
      <c r="N17">
        <v>11.410399999999999</v>
      </c>
      <c r="O17">
        <v>25.0383</v>
      </c>
      <c r="P17">
        <v>46.379199999999997</v>
      </c>
      <c r="Q17">
        <v>5.7744</v>
      </c>
      <c r="R17">
        <v>12.212</v>
      </c>
      <c r="S17">
        <v>32.0349</v>
      </c>
      <c r="T17">
        <v>17.7212</v>
      </c>
      <c r="U17">
        <v>19.3599</v>
      </c>
      <c r="V17">
        <v>19.139700000000001</v>
      </c>
      <c r="W17">
        <v>31.727499999999999</v>
      </c>
      <c r="X17">
        <v>32.332700000000003</v>
      </c>
      <c r="Y17">
        <v>10.2082</v>
      </c>
      <c r="Z17">
        <v>33.642000000000003</v>
      </c>
      <c r="AA17">
        <v>12.2347</v>
      </c>
      <c r="AB17">
        <v>4.3136000000000001</v>
      </c>
      <c r="AC17">
        <v>16.979800000000001</v>
      </c>
      <c r="AD17">
        <v>29.108000000000001</v>
      </c>
      <c r="AE17">
        <v>5.5613999999999999</v>
      </c>
      <c r="AF17">
        <v>-12.2905</v>
      </c>
      <c r="AG17">
        <v>25.6267</v>
      </c>
      <c r="AH17">
        <v>35.690800000000003</v>
      </c>
      <c r="AI17">
        <v>36.158999999999999</v>
      </c>
      <c r="AJ17">
        <v>21.160499999999999</v>
      </c>
      <c r="AK17">
        <v>18.556699999999999</v>
      </c>
      <c r="AL17">
        <v>12.8461</v>
      </c>
      <c r="AM17">
        <v>30.836300000000001</v>
      </c>
      <c r="AN17">
        <v>31.343299999999999</v>
      </c>
      <c r="AO17">
        <v>-3.6684999999999999</v>
      </c>
      <c r="AP17">
        <v>12.666700000000001</v>
      </c>
      <c r="AQ17">
        <v>35.754300000000001</v>
      </c>
      <c r="AR17">
        <v>5.9847999999999999</v>
      </c>
      <c r="AS17">
        <v>1.6644000000000001</v>
      </c>
      <c r="AT17">
        <v>9.3986999999999998</v>
      </c>
      <c r="AU17">
        <v>-45.370600000000003</v>
      </c>
      <c r="AV17">
        <v>14.377000000000001</v>
      </c>
      <c r="AW17">
        <v>-8.0279000000000007</v>
      </c>
      <c r="AX17">
        <v>28.167200000000001</v>
      </c>
      <c r="AY17">
        <v>19.519200000000001</v>
      </c>
      <c r="AZ17">
        <v>7.4053000000000004</v>
      </c>
      <c r="BA17">
        <v>37.364199999999997</v>
      </c>
      <c r="BB17">
        <v>36.448500000000003</v>
      </c>
      <c r="BC17">
        <v>17.515799999999999</v>
      </c>
      <c r="BD17">
        <v>18.556699999999999</v>
      </c>
      <c r="BE17">
        <v>-0.18779999999999999</v>
      </c>
      <c r="BF17">
        <v>9.4795999999999996</v>
      </c>
      <c r="BG17">
        <v>3.7328000000000001</v>
      </c>
      <c r="BH17">
        <v>3.8540999999999999</v>
      </c>
      <c r="BI17">
        <v>7.8087</v>
      </c>
      <c r="BJ17">
        <v>32.383299999999998</v>
      </c>
      <c r="BK17">
        <v>6.0350999999999999</v>
      </c>
      <c r="BL17">
        <v>8.3567999999999998</v>
      </c>
      <c r="BM17">
        <v>42.887799999999999</v>
      </c>
      <c r="BN17">
        <v>-0.3352</v>
      </c>
      <c r="BO17">
        <v>30.0062</v>
      </c>
      <c r="BP17">
        <v>49.227899999999998</v>
      </c>
      <c r="BQ17">
        <v>19.9359</v>
      </c>
      <c r="BR17">
        <v>20.462199999999999</v>
      </c>
      <c r="BS17">
        <v>-198.0581</v>
      </c>
      <c r="BT17">
        <v>29.027899999999999</v>
      </c>
      <c r="BU17">
        <v>29.657299999999999</v>
      </c>
      <c r="BV17">
        <v>6.5209999999999999</v>
      </c>
      <c r="BW17">
        <v>28.843499999999999</v>
      </c>
      <c r="BX17">
        <v>10.531599999999999</v>
      </c>
      <c r="BY17">
        <v>2.1532</v>
      </c>
      <c r="BZ17">
        <v>11.0463</v>
      </c>
      <c r="CA17">
        <v>-0.16550000000000001</v>
      </c>
      <c r="CB17">
        <v>27.344200000000001</v>
      </c>
      <c r="CD17">
        <v>3.7523</v>
      </c>
      <c r="CE17">
        <v>36.379899999999999</v>
      </c>
      <c r="CG17">
        <v>1.8587</v>
      </c>
      <c r="CH17">
        <v>-38.219900000000003</v>
      </c>
      <c r="CI17">
        <v>57.837800000000001</v>
      </c>
      <c r="CJ17">
        <v>14.270799999999999</v>
      </c>
      <c r="CK17">
        <v>-132.02799999999999</v>
      </c>
      <c r="CM17">
        <v>8.1132000000000009</v>
      </c>
      <c r="CN17">
        <v>-1.768</v>
      </c>
      <c r="CO17">
        <v>-20.7957</v>
      </c>
      <c r="CP17">
        <v>20.831099999999999</v>
      </c>
      <c r="CQ17">
        <v>9.2098999999999993</v>
      </c>
      <c r="CS17">
        <v>7.5514999999999999</v>
      </c>
      <c r="CT17">
        <v>8.2446000000000002</v>
      </c>
      <c r="CU17">
        <v>2.5869</v>
      </c>
      <c r="CV17">
        <v>1.8587</v>
      </c>
      <c r="CW17">
        <v>18.2883</v>
      </c>
      <c r="CX17">
        <v>17.573799999999999</v>
      </c>
      <c r="CY17">
        <v>9.7585999999999995</v>
      </c>
      <c r="CZ17">
        <v>9.1620000000000008</v>
      </c>
      <c r="DA17">
        <v>24.432600000000001</v>
      </c>
    </row>
    <row r="18" spans="1:105" x14ac:dyDescent="0.25">
      <c r="A18" s="2">
        <v>40633</v>
      </c>
      <c r="B18">
        <v>37.427999999999997</v>
      </c>
      <c r="C18">
        <v>3.1404999999999998</v>
      </c>
      <c r="D18">
        <v>-9.7271999999999998</v>
      </c>
      <c r="E18">
        <v>13.5367</v>
      </c>
      <c r="F18">
        <v>-8.8103999999999996</v>
      </c>
      <c r="G18">
        <v>18.961500000000001</v>
      </c>
      <c r="H18">
        <v>-19.113299999999999</v>
      </c>
      <c r="I18">
        <v>13.326599999999999</v>
      </c>
      <c r="J18">
        <v>1.9847999999999999</v>
      </c>
      <c r="K18">
        <v>28.8278</v>
      </c>
      <c r="L18">
        <v>5.1411999999999995</v>
      </c>
      <c r="M18">
        <v>24.857399999999998</v>
      </c>
      <c r="N18">
        <v>10.0413</v>
      </c>
      <c r="O18">
        <v>24.276199999999999</v>
      </c>
      <c r="P18">
        <v>30.517600000000002</v>
      </c>
      <c r="Q18">
        <v>14.6569</v>
      </c>
      <c r="R18">
        <v>-0.74280000000000002</v>
      </c>
      <c r="S18">
        <v>38.148899999999998</v>
      </c>
      <c r="T18">
        <v>19.670300000000001</v>
      </c>
      <c r="U18">
        <v>33.1068</v>
      </c>
      <c r="V18">
        <v>26.999600000000001</v>
      </c>
      <c r="W18">
        <v>30.628399999999999</v>
      </c>
      <c r="X18">
        <v>15.32</v>
      </c>
      <c r="Y18">
        <v>9.4929000000000006</v>
      </c>
      <c r="Z18">
        <v>28.8278</v>
      </c>
      <c r="AA18">
        <v>6.1279000000000003</v>
      </c>
      <c r="AB18">
        <v>9.8611000000000004</v>
      </c>
      <c r="AC18">
        <v>19.4206</v>
      </c>
      <c r="AD18">
        <v>39.465800000000002</v>
      </c>
      <c r="AE18">
        <v>2.5973999999999999</v>
      </c>
      <c r="AF18">
        <v>-15.7963</v>
      </c>
      <c r="AG18">
        <v>34.386000000000003</v>
      </c>
      <c r="AH18">
        <v>25.0944</v>
      </c>
      <c r="AI18">
        <v>22.682099999999998</v>
      </c>
      <c r="AJ18">
        <v>19.9129</v>
      </c>
      <c r="AK18">
        <v>21.6614</v>
      </c>
      <c r="AL18">
        <v>15.4678</v>
      </c>
      <c r="AM18">
        <v>27.585799999999999</v>
      </c>
      <c r="AN18">
        <v>41.428600000000003</v>
      </c>
      <c r="AO18">
        <v>3.1002999999999998</v>
      </c>
      <c r="AP18">
        <v>10.662100000000001</v>
      </c>
      <c r="AQ18">
        <v>23.076899999999998</v>
      </c>
      <c r="AR18">
        <v>10.5238</v>
      </c>
      <c r="AS18">
        <v>2.5845000000000002</v>
      </c>
      <c r="AT18">
        <v>14.4511</v>
      </c>
      <c r="AU18">
        <v>-29.1843</v>
      </c>
      <c r="AV18">
        <v>12.087899999999999</v>
      </c>
      <c r="AW18">
        <v>8.9717000000000002</v>
      </c>
      <c r="AX18">
        <v>54.515999999999998</v>
      </c>
      <c r="AY18">
        <v>22.6066</v>
      </c>
      <c r="AZ18">
        <v>10.6729</v>
      </c>
      <c r="BA18">
        <v>88.834000000000003</v>
      </c>
      <c r="BB18">
        <v>22.4041</v>
      </c>
      <c r="BC18">
        <v>21.382300000000001</v>
      </c>
      <c r="BD18">
        <v>21.6614</v>
      </c>
      <c r="BE18">
        <v>-3.7900000000000003E-2</v>
      </c>
      <c r="BF18">
        <v>21.61</v>
      </c>
      <c r="BG18">
        <v>2.0270999999999999</v>
      </c>
      <c r="BH18">
        <v>10.7272</v>
      </c>
      <c r="BI18">
        <v>-1.1578999999999999</v>
      </c>
      <c r="BK18">
        <v>1.9518</v>
      </c>
      <c r="BL18">
        <v>21.660299999999999</v>
      </c>
      <c r="BM18">
        <v>41.829300000000003</v>
      </c>
      <c r="BN18">
        <v>26.2654</v>
      </c>
      <c r="BO18">
        <v>31.074400000000001</v>
      </c>
      <c r="BP18">
        <v>30.45</v>
      </c>
      <c r="BQ18">
        <v>19.697299999999998</v>
      </c>
      <c r="BR18">
        <v>4.7949000000000002</v>
      </c>
      <c r="BS18">
        <v>-259.94139999999999</v>
      </c>
      <c r="BT18">
        <v>20.548999999999999</v>
      </c>
      <c r="BU18">
        <v>26.956199999999999</v>
      </c>
      <c r="BV18">
        <v>16.423400000000001</v>
      </c>
      <c r="BW18">
        <v>43.6434</v>
      </c>
      <c r="BX18">
        <v>2.7717999999999998</v>
      </c>
      <c r="BY18">
        <v>-1.4</v>
      </c>
      <c r="BZ18">
        <v>-4.1031000000000004</v>
      </c>
      <c r="CA18">
        <v>2.3919000000000001</v>
      </c>
      <c r="CB18">
        <v>36.2224</v>
      </c>
      <c r="CD18">
        <v>3.0312000000000001</v>
      </c>
      <c r="CE18">
        <v>38.838299999999997</v>
      </c>
      <c r="CG18">
        <v>26.927</v>
      </c>
      <c r="CH18">
        <v>59.9026</v>
      </c>
      <c r="CI18">
        <v>74.569299999999998</v>
      </c>
      <c r="CJ18">
        <v>14.443</v>
      </c>
      <c r="CK18">
        <v>-130.0693</v>
      </c>
      <c r="CM18">
        <v>-4.7279</v>
      </c>
      <c r="CN18">
        <v>1.4963</v>
      </c>
      <c r="CO18">
        <v>-9.2050999999999998</v>
      </c>
      <c r="CP18">
        <v>-2.3311999999999999</v>
      </c>
      <c r="CQ18">
        <v>3.7660999999999998</v>
      </c>
      <c r="CS18">
        <v>-5.9987000000000004</v>
      </c>
      <c r="CT18">
        <v>42.168799999999997</v>
      </c>
      <c r="CU18">
        <v>6.3392999999999997</v>
      </c>
      <c r="CV18">
        <v>26.927</v>
      </c>
      <c r="CW18">
        <v>18.120200000000001</v>
      </c>
      <c r="CX18">
        <v>28.194600000000001</v>
      </c>
      <c r="CY18">
        <v>27.0181</v>
      </c>
      <c r="CZ18">
        <v>10.864100000000001</v>
      </c>
      <c r="DA18">
        <v>26.9681</v>
      </c>
    </row>
    <row r="19" spans="1:105" x14ac:dyDescent="0.25">
      <c r="A19" s="2">
        <v>40543</v>
      </c>
      <c r="B19">
        <v>22.990300000000001</v>
      </c>
      <c r="C19">
        <v>10.2125</v>
      </c>
      <c r="D19">
        <v>13.6717</v>
      </c>
      <c r="E19">
        <v>27.4114</v>
      </c>
      <c r="F19">
        <v>9.5547000000000004</v>
      </c>
      <c r="G19">
        <v>10.132899999999999</v>
      </c>
      <c r="H19">
        <v>24.343499999999999</v>
      </c>
      <c r="I19">
        <v>30.206099999999999</v>
      </c>
      <c r="J19">
        <v>8.7697000000000003</v>
      </c>
      <c r="K19">
        <v>26.612200000000001</v>
      </c>
      <c r="L19">
        <v>12.7803</v>
      </c>
      <c r="M19">
        <v>21.937200000000001</v>
      </c>
      <c r="N19">
        <v>32.128799999999998</v>
      </c>
      <c r="O19">
        <v>15.859</v>
      </c>
      <c r="P19">
        <v>48.782600000000002</v>
      </c>
      <c r="Q19">
        <v>46.631500000000003</v>
      </c>
      <c r="R19">
        <v>24.244</v>
      </c>
      <c r="S19">
        <v>23.3703</v>
      </c>
      <c r="T19">
        <v>21.646799999999999</v>
      </c>
      <c r="U19">
        <v>23.491199999999999</v>
      </c>
      <c r="V19">
        <v>26.4438</v>
      </c>
      <c r="W19">
        <v>36.3093</v>
      </c>
      <c r="X19">
        <v>21.6584</v>
      </c>
      <c r="Y19">
        <v>26.354600000000001</v>
      </c>
      <c r="Z19">
        <v>26.612200000000001</v>
      </c>
      <c r="AA19">
        <v>10.303000000000001</v>
      </c>
      <c r="AB19">
        <v>13.917300000000001</v>
      </c>
      <c r="AC19">
        <v>15.916399999999999</v>
      </c>
      <c r="AD19">
        <v>20.910800000000002</v>
      </c>
      <c r="AE19">
        <v>11.2174</v>
      </c>
      <c r="AF19">
        <v>-5.9261999999999997</v>
      </c>
      <c r="AG19">
        <v>29.1602</v>
      </c>
      <c r="AH19">
        <v>47.539700000000003</v>
      </c>
      <c r="AI19">
        <v>32.006999999999998</v>
      </c>
      <c r="AJ19">
        <v>31.400400000000001</v>
      </c>
      <c r="AK19">
        <v>17.6355</v>
      </c>
      <c r="AL19">
        <v>19.4756</v>
      </c>
      <c r="AM19">
        <v>23.798300000000001</v>
      </c>
      <c r="AN19">
        <v>6.3635999999999999</v>
      </c>
      <c r="AO19">
        <v>3.24</v>
      </c>
      <c r="AP19">
        <v>54.875900000000001</v>
      </c>
      <c r="AQ19">
        <v>27.637499999999999</v>
      </c>
      <c r="AR19">
        <v>11.6448</v>
      </c>
      <c r="AS19">
        <v>2.3569</v>
      </c>
      <c r="AT19">
        <v>56.808900000000001</v>
      </c>
      <c r="AU19">
        <v>-54.694600000000001</v>
      </c>
      <c r="AV19">
        <v>21.0443</v>
      </c>
      <c r="AW19">
        <v>68.114900000000006</v>
      </c>
      <c r="AX19">
        <v>36.737900000000003</v>
      </c>
      <c r="AY19">
        <v>14.9293</v>
      </c>
      <c r="AZ19">
        <v>19.8826</v>
      </c>
      <c r="BA19">
        <v>-48.181399999999996</v>
      </c>
      <c r="BB19">
        <v>15.507199999999999</v>
      </c>
      <c r="BC19">
        <v>18.947800000000001</v>
      </c>
      <c r="BD19">
        <v>17.6355</v>
      </c>
      <c r="BE19">
        <v>5.3814000000000002</v>
      </c>
      <c r="BF19">
        <v>18.181799999999999</v>
      </c>
      <c r="BG19">
        <v>2.1259000000000001</v>
      </c>
      <c r="BH19">
        <v>7.5263</v>
      </c>
      <c r="BI19">
        <v>8.2858999999999998</v>
      </c>
      <c r="BK19">
        <v>10.1058</v>
      </c>
      <c r="BL19">
        <v>21.985199999999999</v>
      </c>
      <c r="BM19">
        <v>35.097099999999998</v>
      </c>
      <c r="BO19">
        <v>18.401700000000002</v>
      </c>
      <c r="BP19">
        <v>32.762300000000003</v>
      </c>
      <c r="BQ19">
        <v>23.976299999999998</v>
      </c>
      <c r="BR19">
        <v>16.836200000000002</v>
      </c>
      <c r="BS19">
        <v>-275.51889999999997</v>
      </c>
      <c r="BT19">
        <v>26.246099999999998</v>
      </c>
      <c r="BU19">
        <v>37.417700000000004</v>
      </c>
      <c r="BV19">
        <v>-9.2752999999999997</v>
      </c>
      <c r="BW19">
        <v>-1.6129</v>
      </c>
      <c r="BX19">
        <v>2.1417000000000002</v>
      </c>
      <c r="BY19">
        <v>9.1976999999999993</v>
      </c>
      <c r="BZ19">
        <v>18.459399999999999</v>
      </c>
      <c r="CA19">
        <v>4.3537999999999997</v>
      </c>
      <c r="CB19">
        <v>24.3766</v>
      </c>
      <c r="CD19">
        <v>5.3929999999999998</v>
      </c>
      <c r="CE19">
        <v>56.003599999999999</v>
      </c>
      <c r="CG19">
        <v>-27.653500000000001</v>
      </c>
      <c r="CH19">
        <v>19.817799999999998</v>
      </c>
      <c r="CI19">
        <v>50.7089</v>
      </c>
      <c r="CJ19">
        <v>1.6918</v>
      </c>
      <c r="CK19">
        <v>-141.7406</v>
      </c>
      <c r="CM19">
        <v>-4.7134999999999998</v>
      </c>
      <c r="CN19">
        <v>0.38719999999999999</v>
      </c>
      <c r="CO19">
        <v>43.023400000000002</v>
      </c>
      <c r="CP19">
        <v>22.741599999999998</v>
      </c>
      <c r="CQ19">
        <v>11.8561</v>
      </c>
      <c r="CS19">
        <v>6.8270999999999997</v>
      </c>
      <c r="CT19">
        <v>26.5352</v>
      </c>
      <c r="CU19">
        <v>18.077999999999999</v>
      </c>
      <c r="CV19">
        <v>-27.653500000000001</v>
      </c>
      <c r="CW19">
        <v>-0.79900000000000004</v>
      </c>
      <c r="CX19">
        <v>23.427900000000001</v>
      </c>
      <c r="CY19">
        <v>22.340299999999999</v>
      </c>
      <c r="CZ19">
        <v>8.4319000000000006</v>
      </c>
      <c r="DA19">
        <v>-39.417099999999998</v>
      </c>
    </row>
    <row r="20" spans="1:105" x14ac:dyDescent="0.25">
      <c r="A20" s="2">
        <v>40451</v>
      </c>
      <c r="B20">
        <v>19.160299999999999</v>
      </c>
      <c r="C20">
        <v>-9.5648</v>
      </c>
      <c r="D20">
        <v>0.2782</v>
      </c>
      <c r="E20">
        <v>17.962299999999999</v>
      </c>
      <c r="F20">
        <v>-1.1293</v>
      </c>
      <c r="G20">
        <v>3.8369999999999997</v>
      </c>
      <c r="H20">
        <v>7.1429</v>
      </c>
      <c r="I20">
        <v>27.914300000000001</v>
      </c>
      <c r="J20">
        <v>5.0095999999999998</v>
      </c>
      <c r="K20">
        <v>11.623200000000001</v>
      </c>
      <c r="L20">
        <v>8.0271000000000008</v>
      </c>
      <c r="M20">
        <v>12.474399999999999</v>
      </c>
      <c r="N20">
        <v>19.9514</v>
      </c>
      <c r="O20">
        <v>21.8247</v>
      </c>
      <c r="P20">
        <v>18.5185</v>
      </c>
      <c r="Q20">
        <v>22.556100000000001</v>
      </c>
      <c r="R20">
        <v>15.608499999999999</v>
      </c>
      <c r="S20">
        <v>33.984099999999998</v>
      </c>
      <c r="T20">
        <v>26.310500000000001</v>
      </c>
      <c r="U20">
        <v>30.059799999999999</v>
      </c>
      <c r="V20">
        <v>17.578800000000001</v>
      </c>
      <c r="W20">
        <v>32.99</v>
      </c>
      <c r="X20">
        <v>33.451999999999998</v>
      </c>
      <c r="Y20">
        <v>24.6524</v>
      </c>
      <c r="Z20">
        <v>11.623200000000001</v>
      </c>
      <c r="AA20">
        <v>7.9298999999999999</v>
      </c>
      <c r="AB20">
        <v>14.1091</v>
      </c>
      <c r="AC20">
        <v>8.2399000000000004</v>
      </c>
      <c r="AD20">
        <v>27.945</v>
      </c>
      <c r="AE20">
        <v>-4.1898</v>
      </c>
      <c r="AF20">
        <v>-9.2866</v>
      </c>
      <c r="AG20">
        <v>25.318200000000001</v>
      </c>
      <c r="AH20">
        <v>30.791399999999999</v>
      </c>
      <c r="AI20">
        <v>24.2</v>
      </c>
      <c r="AJ20">
        <v>22.508900000000001</v>
      </c>
      <c r="AK20">
        <v>37.365000000000002</v>
      </c>
      <c r="AL20">
        <v>18.033100000000001</v>
      </c>
      <c r="AM20">
        <v>12.364000000000001</v>
      </c>
      <c r="AN20">
        <v>32.692300000000003</v>
      </c>
      <c r="AO20">
        <v>5.6794000000000002</v>
      </c>
      <c r="AP20">
        <v>40.734299999999998</v>
      </c>
      <c r="AQ20">
        <v>19.635999999999999</v>
      </c>
      <c r="AR20">
        <v>10.041499999999999</v>
      </c>
      <c r="AS20">
        <v>2.1518999999999999</v>
      </c>
      <c r="AT20">
        <v>-1.3150999999999999</v>
      </c>
      <c r="AU20">
        <v>131.53360000000001</v>
      </c>
      <c r="AV20">
        <v>15.807600000000001</v>
      </c>
      <c r="AW20">
        <v>19.463100000000001</v>
      </c>
      <c r="AX20">
        <v>50.426900000000003</v>
      </c>
      <c r="AY20">
        <v>16.9788</v>
      </c>
      <c r="AZ20">
        <v>-0.66769999999999996</v>
      </c>
      <c r="BA20">
        <v>-3.6252</v>
      </c>
      <c r="BB20">
        <v>39.858899999999998</v>
      </c>
      <c r="BC20">
        <v>21.5322</v>
      </c>
      <c r="BD20">
        <v>37.365000000000002</v>
      </c>
      <c r="BE20">
        <v>5.2183999999999999</v>
      </c>
      <c r="BF20">
        <v>31.2913</v>
      </c>
      <c r="BG20">
        <v>3.1968000000000001</v>
      </c>
      <c r="BH20">
        <v>6.1205999999999996</v>
      </c>
      <c r="BI20">
        <v>7.5362999999999998</v>
      </c>
      <c r="BK20">
        <v>2.0308000000000002</v>
      </c>
      <c r="BL20">
        <v>19.4146</v>
      </c>
      <c r="BM20">
        <v>37.603000000000002</v>
      </c>
      <c r="BO20">
        <v>31.353400000000001</v>
      </c>
      <c r="BP20">
        <v>36.228200000000001</v>
      </c>
      <c r="BQ20">
        <v>15.2576</v>
      </c>
      <c r="BR20">
        <v>10.619299999999999</v>
      </c>
      <c r="BS20">
        <v>-734.69219999999996</v>
      </c>
      <c r="BT20">
        <v>44.567700000000002</v>
      </c>
      <c r="BU20">
        <v>19.023399999999999</v>
      </c>
      <c r="BV20">
        <v>25.677199999999999</v>
      </c>
      <c r="BW20">
        <v>33.197800000000001</v>
      </c>
      <c r="BX20">
        <v>11.631399999999999</v>
      </c>
      <c r="BY20">
        <v>3.2218</v>
      </c>
      <c r="BZ20">
        <v>3.2980999999999998</v>
      </c>
      <c r="CA20">
        <v>10.1501</v>
      </c>
      <c r="CB20">
        <v>16.621600000000001</v>
      </c>
      <c r="CD20">
        <v>3.2101000000000002</v>
      </c>
      <c r="CE20">
        <v>4.2667000000000002</v>
      </c>
      <c r="CG20">
        <v>-100</v>
      </c>
      <c r="CH20">
        <v>-49.248100000000001</v>
      </c>
      <c r="CI20">
        <v>52.3932</v>
      </c>
      <c r="CJ20">
        <v>10.002800000000001</v>
      </c>
      <c r="CK20">
        <v>-176.71969999999999</v>
      </c>
      <c r="CM20">
        <v>6.4935</v>
      </c>
      <c r="CN20">
        <v>-27.381499999999999</v>
      </c>
      <c r="CO20">
        <v>-5.0808</v>
      </c>
      <c r="CP20">
        <v>8.6402999999999999</v>
      </c>
      <c r="CQ20">
        <v>29.282</v>
      </c>
      <c r="CS20">
        <v>24.709600000000002</v>
      </c>
      <c r="CT20">
        <v>21.554300000000001</v>
      </c>
      <c r="CU20">
        <v>-2.4954000000000001</v>
      </c>
      <c r="CV20">
        <v>-100</v>
      </c>
      <c r="CW20">
        <v>3.1646000000000001</v>
      </c>
      <c r="CX20">
        <v>28.924700000000001</v>
      </c>
      <c r="CY20">
        <v>24.98</v>
      </c>
      <c r="CZ20">
        <v>-1.2105999999999999</v>
      </c>
      <c r="DA20">
        <v>35.396099999999997</v>
      </c>
    </row>
    <row r="21" spans="1:105" x14ac:dyDescent="0.25">
      <c r="A21" s="2">
        <v>40359</v>
      </c>
      <c r="B21">
        <v>20.024799999999999</v>
      </c>
      <c r="C21">
        <v>-7.6458000000000004</v>
      </c>
      <c r="D21">
        <v>3.4032</v>
      </c>
      <c r="E21">
        <v>10.3634</v>
      </c>
      <c r="F21">
        <v>6.6353</v>
      </c>
      <c r="G21">
        <v>5.4570999999999996</v>
      </c>
      <c r="H21">
        <v>0.82240000000000002</v>
      </c>
      <c r="I21">
        <v>33.596600000000002</v>
      </c>
      <c r="J21">
        <v>9.4899999999999998E-2</v>
      </c>
      <c r="K21">
        <v>29.220400000000001</v>
      </c>
      <c r="L21">
        <v>6.3240999999999996</v>
      </c>
      <c r="M21">
        <v>26.974900000000002</v>
      </c>
      <c r="N21">
        <v>22.647500000000001</v>
      </c>
      <c r="O21">
        <v>23.3187</v>
      </c>
      <c r="P21">
        <v>47.113300000000002</v>
      </c>
      <c r="Q21">
        <v>-0.40679999999999999</v>
      </c>
      <c r="R21">
        <v>8.4466000000000001</v>
      </c>
      <c r="S21">
        <v>18.2636</v>
      </c>
      <c r="T21">
        <v>25.789200000000001</v>
      </c>
      <c r="U21">
        <v>23.7044</v>
      </c>
      <c r="V21">
        <v>30.2151</v>
      </c>
      <c r="W21">
        <v>31.253</v>
      </c>
      <c r="X21">
        <v>11.3697</v>
      </c>
      <c r="Y21">
        <v>7.9805000000000001</v>
      </c>
      <c r="Z21">
        <v>29.220400000000001</v>
      </c>
      <c r="AA21">
        <v>7.4726999999999997</v>
      </c>
      <c r="AB21">
        <v>6.3057999999999996</v>
      </c>
      <c r="AC21">
        <v>16.851600000000001</v>
      </c>
      <c r="AD21">
        <v>23.814900000000002</v>
      </c>
      <c r="AE21">
        <v>-2.3342999999999998</v>
      </c>
      <c r="AF21">
        <v>-31.003299999999999</v>
      </c>
      <c r="AG21">
        <v>25.484999999999999</v>
      </c>
      <c r="AH21">
        <v>36.461599999999997</v>
      </c>
      <c r="AI21">
        <v>26.7898</v>
      </c>
      <c r="AJ21">
        <v>22.4619</v>
      </c>
      <c r="AK21">
        <v>-4.5690999999999997</v>
      </c>
      <c r="AL21">
        <v>12.604100000000001</v>
      </c>
      <c r="AM21">
        <v>13.8513</v>
      </c>
      <c r="AN21">
        <v>20.909099999999999</v>
      </c>
      <c r="AO21">
        <v>13.3071</v>
      </c>
      <c r="AP21">
        <v>9.8346</v>
      </c>
      <c r="AQ21">
        <v>17.6431</v>
      </c>
      <c r="AR21">
        <v>6.5491999999999999</v>
      </c>
      <c r="AS21">
        <v>0.82899999999999996</v>
      </c>
      <c r="AT21">
        <v>5.1357999999999997</v>
      </c>
      <c r="AU21">
        <v>-29.711099999999998</v>
      </c>
      <c r="AV21">
        <v>21.669599999999999</v>
      </c>
      <c r="AW21">
        <v>-5.4809000000000001</v>
      </c>
      <c r="AX21">
        <v>51.802500000000002</v>
      </c>
      <c r="AY21">
        <v>10.435</v>
      </c>
      <c r="AZ21">
        <v>8.7646999999999995</v>
      </c>
      <c r="BA21">
        <v>32.417999999999999</v>
      </c>
      <c r="BB21">
        <v>33.900799999999997</v>
      </c>
      <c r="BC21">
        <v>18.9331</v>
      </c>
      <c r="BD21">
        <v>-4.5690999999999997</v>
      </c>
      <c r="BE21">
        <v>7.6989000000000001</v>
      </c>
      <c r="BF21">
        <v>10.633100000000001</v>
      </c>
      <c r="BG21">
        <v>5.9447999999999999</v>
      </c>
      <c r="BH21">
        <v>0.81940000000000002</v>
      </c>
      <c r="BI21">
        <v>6.0180999999999996</v>
      </c>
      <c r="BK21">
        <v>5.3441000000000001</v>
      </c>
      <c r="BL21">
        <v>12.915900000000001</v>
      </c>
      <c r="BM21">
        <v>35.441000000000003</v>
      </c>
      <c r="BO21">
        <v>33.1081</v>
      </c>
      <c r="BP21">
        <v>37.744500000000002</v>
      </c>
      <c r="BQ21">
        <v>29.369299999999999</v>
      </c>
      <c r="BR21">
        <v>15.2507</v>
      </c>
      <c r="BS21">
        <v>-374.97</v>
      </c>
      <c r="BT21">
        <v>25.846299999999999</v>
      </c>
      <c r="BU21">
        <v>34.285200000000003</v>
      </c>
      <c r="BV21">
        <v>28.950600000000001</v>
      </c>
      <c r="BW21">
        <v>30.8889</v>
      </c>
      <c r="BX21">
        <v>11.6564</v>
      </c>
      <c r="BY21">
        <v>3.2982</v>
      </c>
      <c r="BZ21">
        <v>15.0383</v>
      </c>
      <c r="CA21">
        <v>-0.8881</v>
      </c>
      <c r="CB21">
        <v>19.748799999999999</v>
      </c>
      <c r="CD21">
        <v>3.0141</v>
      </c>
      <c r="CE21">
        <v>14.5905</v>
      </c>
      <c r="CG21">
        <v>4.9142000000000001</v>
      </c>
      <c r="CH21">
        <v>-28.119199999999999</v>
      </c>
      <c r="CI21">
        <v>56.564999999999998</v>
      </c>
      <c r="CJ21">
        <v>6.7728999999999999</v>
      </c>
      <c r="CK21">
        <v>-100.60899999999999</v>
      </c>
      <c r="CM21">
        <v>8.6607000000000003</v>
      </c>
      <c r="CN21">
        <v>-12.149699999999999</v>
      </c>
      <c r="CO21">
        <v>-15.793200000000001</v>
      </c>
      <c r="CP21">
        <v>15.480600000000001</v>
      </c>
      <c r="CQ21">
        <v>33.872399999999999</v>
      </c>
      <c r="CS21">
        <v>6.2343999999999999</v>
      </c>
      <c r="CT21">
        <v>9.9308999999999994</v>
      </c>
      <c r="CU21">
        <v>5.2979000000000003</v>
      </c>
      <c r="CV21">
        <v>4.9142000000000001</v>
      </c>
      <c r="CW21">
        <v>7.6695000000000002</v>
      </c>
      <c r="CX21">
        <v>30.7514</v>
      </c>
      <c r="CY21">
        <v>11.8835</v>
      </c>
      <c r="CZ21">
        <v>-3.4119999999999999</v>
      </c>
      <c r="DA21">
        <v>18.412299999999998</v>
      </c>
    </row>
    <row r="22" spans="1:105" x14ac:dyDescent="0.25">
      <c r="A22" s="2">
        <v>40268</v>
      </c>
      <c r="B22">
        <v>27.3139</v>
      </c>
      <c r="C22">
        <v>1.9447000000000001</v>
      </c>
      <c r="D22">
        <v>-2.1734999999999998</v>
      </c>
      <c r="E22">
        <v>20.3627</v>
      </c>
      <c r="F22">
        <v>-4.7706</v>
      </c>
      <c r="G22">
        <v>13.2676</v>
      </c>
      <c r="H22">
        <v>-17.360800000000001</v>
      </c>
      <c r="I22">
        <v>16.308299999999999</v>
      </c>
      <c r="J22">
        <v>4.9700000000000001E-2</v>
      </c>
      <c r="K22">
        <v>23.592400000000001</v>
      </c>
      <c r="L22">
        <v>12.680099999999999</v>
      </c>
      <c r="M22">
        <v>25.810200000000002</v>
      </c>
      <c r="N22">
        <v>30.595199999999998</v>
      </c>
      <c r="O22">
        <v>10.3767</v>
      </c>
      <c r="P22">
        <v>30.213899999999999</v>
      </c>
      <c r="Q22">
        <v>-2.2435999999999998</v>
      </c>
      <c r="R22">
        <v>-2.2810000000000001</v>
      </c>
      <c r="S22">
        <v>44.254300000000001</v>
      </c>
      <c r="T22">
        <v>23.435199999999998</v>
      </c>
      <c r="U22">
        <v>17.088799999999999</v>
      </c>
      <c r="V22">
        <v>24.923100000000002</v>
      </c>
      <c r="W22">
        <v>36.263800000000003</v>
      </c>
      <c r="X22">
        <v>24.8095</v>
      </c>
      <c r="Y22">
        <v>15.319800000000001</v>
      </c>
      <c r="Z22">
        <v>23.592400000000001</v>
      </c>
      <c r="AA22">
        <v>15.5623</v>
      </c>
      <c r="AB22">
        <v>10.5</v>
      </c>
      <c r="AC22">
        <v>24.210100000000001</v>
      </c>
      <c r="AD22">
        <v>45.514000000000003</v>
      </c>
      <c r="AE22">
        <v>13.0207</v>
      </c>
      <c r="AF22">
        <v>-17.529900000000001</v>
      </c>
      <c r="AG22">
        <v>21.363199999999999</v>
      </c>
      <c r="AH22">
        <v>22.800699999999999</v>
      </c>
      <c r="AI22">
        <v>15.2308</v>
      </c>
      <c r="AJ22">
        <v>28.0868</v>
      </c>
      <c r="AK22">
        <v>13.118499999999999</v>
      </c>
      <c r="AL22">
        <v>13.553800000000001</v>
      </c>
      <c r="AM22">
        <v>24.593599999999999</v>
      </c>
      <c r="AN22">
        <v>18.835000000000001</v>
      </c>
      <c r="AO22">
        <v>4.3170000000000002</v>
      </c>
      <c r="AP22">
        <v>9.0739000000000001</v>
      </c>
      <c r="AQ22">
        <v>5.7031999999999998</v>
      </c>
      <c r="AR22">
        <v>18.384499999999999</v>
      </c>
      <c r="AS22">
        <v>3.7739000000000003</v>
      </c>
      <c r="AT22">
        <v>11.508699999999999</v>
      </c>
      <c r="AU22">
        <v>-31.2178</v>
      </c>
      <c r="AV22">
        <v>13.898899999999999</v>
      </c>
      <c r="AW22">
        <v>16.4373</v>
      </c>
      <c r="AX22">
        <v>32.595999999999997</v>
      </c>
      <c r="AY22">
        <v>21.008299999999998</v>
      </c>
      <c r="AZ22">
        <v>6.9291</v>
      </c>
      <c r="BA22">
        <v>82.1614</v>
      </c>
      <c r="BB22">
        <v>33.5852</v>
      </c>
      <c r="BC22">
        <v>17.015699999999999</v>
      </c>
      <c r="BD22">
        <v>13.118499999999999</v>
      </c>
      <c r="BE22">
        <v>-0.8044</v>
      </c>
      <c r="BF22">
        <v>13.711399999999999</v>
      </c>
      <c r="BG22">
        <v>6.5278999999999998</v>
      </c>
      <c r="BH22">
        <v>9.9526000000000003</v>
      </c>
      <c r="BI22">
        <v>2.8757999999999999</v>
      </c>
      <c r="BK22">
        <v>0.71650000000000003</v>
      </c>
      <c r="BL22">
        <v>21.3294</v>
      </c>
      <c r="BM22">
        <v>31.589099999999998</v>
      </c>
      <c r="BO22">
        <v>31.4529</v>
      </c>
      <c r="BP22">
        <v>43.334299999999999</v>
      </c>
      <c r="BQ22">
        <v>17.069600000000001</v>
      </c>
      <c r="BR22">
        <v>27.956399999999999</v>
      </c>
      <c r="BS22">
        <v>-889.79449999999997</v>
      </c>
      <c r="BT22">
        <v>38.959499999999998</v>
      </c>
      <c r="BU22">
        <v>17.752299999999998</v>
      </c>
      <c r="BV22">
        <v>29.5441</v>
      </c>
      <c r="BW22">
        <v>25.722899999999999</v>
      </c>
      <c r="BX22">
        <v>5.1330999999999998</v>
      </c>
      <c r="BY22">
        <v>7.9420999999999999</v>
      </c>
      <c r="BZ22">
        <v>4.1149000000000004</v>
      </c>
      <c r="CA22">
        <v>2.3746999999999998</v>
      </c>
      <c r="CB22">
        <v>39.451300000000003</v>
      </c>
      <c r="CD22">
        <v>5.5560999999999998</v>
      </c>
      <c r="CE22">
        <v>17.628399999999999</v>
      </c>
      <c r="CG22">
        <v>11.0488</v>
      </c>
      <c r="CH22">
        <v>62.85</v>
      </c>
      <c r="CI22">
        <v>88.506500000000003</v>
      </c>
      <c r="CJ22">
        <v>6.2435</v>
      </c>
      <c r="CK22">
        <v>-157.6062</v>
      </c>
      <c r="CM22">
        <v>0.89370000000000005</v>
      </c>
      <c r="CN22">
        <v>5.5145</v>
      </c>
      <c r="CO22">
        <v>-30.539400000000001</v>
      </c>
      <c r="CP22">
        <v>-20.587</v>
      </c>
      <c r="CQ22">
        <v>36.256999999999998</v>
      </c>
      <c r="CS22">
        <v>17.062799999999999</v>
      </c>
      <c r="CT22">
        <v>46.963299999999997</v>
      </c>
      <c r="CU22">
        <v>-0.68759999999999999</v>
      </c>
      <c r="CV22">
        <v>11.0488</v>
      </c>
      <c r="CW22">
        <v>24.3825</v>
      </c>
      <c r="CX22">
        <v>28.836099999999998</v>
      </c>
      <c r="CY22">
        <v>37.223100000000002</v>
      </c>
      <c r="CZ22">
        <v>18.417100000000001</v>
      </c>
      <c r="DA22">
        <v>31.936499999999999</v>
      </c>
    </row>
    <row r="23" spans="1:105" x14ac:dyDescent="0.25">
      <c r="A23" s="2">
        <v>40178</v>
      </c>
      <c r="B23">
        <v>0.56430000000000002</v>
      </c>
      <c r="C23">
        <v>10.4693</v>
      </c>
      <c r="D23">
        <v>11.6448</v>
      </c>
      <c r="E23">
        <v>16.920500000000001</v>
      </c>
      <c r="F23">
        <v>9.2627000000000006</v>
      </c>
      <c r="G23">
        <v>-0.33950000000000002</v>
      </c>
      <c r="H23">
        <v>25.990099999999998</v>
      </c>
      <c r="I23">
        <v>21.033200000000001</v>
      </c>
      <c r="J23">
        <v>6.2103999999999999</v>
      </c>
      <c r="K23">
        <v>34.612499999999997</v>
      </c>
      <c r="M23">
        <v>22.8018</v>
      </c>
      <c r="N23">
        <v>24.2502</v>
      </c>
      <c r="O23">
        <v>17.0733</v>
      </c>
      <c r="P23">
        <v>48.162399999999998</v>
      </c>
      <c r="Q23">
        <v>4.7501999999999995</v>
      </c>
      <c r="R23">
        <v>24.691600000000001</v>
      </c>
      <c r="S23">
        <v>30.249500000000001</v>
      </c>
      <c r="T23">
        <v>12.1129</v>
      </c>
      <c r="U23">
        <v>26.0379</v>
      </c>
      <c r="V23">
        <v>30.4069</v>
      </c>
      <c r="W23">
        <v>36.799300000000002</v>
      </c>
      <c r="X23">
        <v>40.127099999999999</v>
      </c>
      <c r="Y23">
        <v>18.768699999999999</v>
      </c>
      <c r="Z23">
        <v>34.612499999999997</v>
      </c>
      <c r="AA23">
        <v>13.6693</v>
      </c>
      <c r="AB23">
        <v>14.344099999999999</v>
      </c>
      <c r="AC23">
        <v>18.621500000000001</v>
      </c>
      <c r="AD23">
        <v>21.913699999999999</v>
      </c>
      <c r="AE23">
        <v>21.473400000000002</v>
      </c>
      <c r="AF23">
        <v>-7.9282000000000004</v>
      </c>
      <c r="AG23">
        <v>27.287099999999999</v>
      </c>
      <c r="AH23">
        <v>44.079799999999999</v>
      </c>
      <c r="AI23">
        <v>34.464100000000002</v>
      </c>
      <c r="AJ23">
        <v>25.6084</v>
      </c>
      <c r="AK23">
        <v>24.481300000000001</v>
      </c>
      <c r="AL23">
        <v>21.4953</v>
      </c>
      <c r="AM23">
        <v>34.714300000000001</v>
      </c>
      <c r="AN23">
        <v>7.0175000000000001</v>
      </c>
      <c r="AO23">
        <v>6.7309000000000001</v>
      </c>
      <c r="AP23">
        <v>56.651200000000003</v>
      </c>
      <c r="AQ23">
        <v>4.7130000000000001</v>
      </c>
      <c r="AR23">
        <v>11.870900000000001</v>
      </c>
      <c r="AS23">
        <v>2.2195999999999998</v>
      </c>
      <c r="AT23">
        <v>7.2249999999999996</v>
      </c>
      <c r="AU23">
        <v>-70.991699999999994</v>
      </c>
      <c r="AV23">
        <v>23.2517</v>
      </c>
      <c r="AW23">
        <v>50.417499999999997</v>
      </c>
      <c r="AX23">
        <v>47.816200000000002</v>
      </c>
      <c r="AY23">
        <v>17.2376</v>
      </c>
      <c r="AZ23">
        <v>20.866</v>
      </c>
      <c r="BA23">
        <v>-24.8614</v>
      </c>
      <c r="BB23">
        <v>37.744</v>
      </c>
      <c r="BC23">
        <v>14.3101</v>
      </c>
      <c r="BD23">
        <v>24.481300000000001</v>
      </c>
      <c r="BE23">
        <v>7.7614999999999998</v>
      </c>
      <c r="BF23">
        <v>8.1258999999999997</v>
      </c>
      <c r="BG23">
        <v>9.6133000000000006</v>
      </c>
      <c r="BH23">
        <v>1.7328000000000001</v>
      </c>
      <c r="BI23">
        <v>13.612500000000001</v>
      </c>
      <c r="BK23">
        <v>9.2551000000000005</v>
      </c>
      <c r="BL23">
        <v>15.913399999999999</v>
      </c>
      <c r="BM23">
        <v>45.674999999999997</v>
      </c>
      <c r="BO23">
        <v>26.936299999999999</v>
      </c>
      <c r="BP23">
        <v>29.769400000000001</v>
      </c>
      <c r="BQ23">
        <v>27.673000000000002</v>
      </c>
      <c r="BR23">
        <v>8.9390999999999998</v>
      </c>
      <c r="BS23">
        <v>-324.30880000000002</v>
      </c>
      <c r="BT23">
        <v>32.6036</v>
      </c>
      <c r="BU23">
        <v>40.465600000000002</v>
      </c>
      <c r="BW23">
        <v>43.108600000000003</v>
      </c>
      <c r="BX23">
        <v>-9.2898999999999994</v>
      </c>
      <c r="BY23">
        <v>13.6471</v>
      </c>
      <c r="BZ23">
        <v>24.571200000000001</v>
      </c>
      <c r="CA23">
        <v>5.8513000000000002</v>
      </c>
      <c r="CB23">
        <v>22.739000000000001</v>
      </c>
      <c r="CD23">
        <v>2.9914000000000001</v>
      </c>
      <c r="CE23">
        <v>34.437600000000003</v>
      </c>
      <c r="CH23">
        <v>25.209099999999999</v>
      </c>
      <c r="CI23">
        <v>53.594299999999997</v>
      </c>
      <c r="CJ23">
        <v>-8.6363000000000003</v>
      </c>
      <c r="CK23">
        <v>-189.4323</v>
      </c>
      <c r="CM23">
        <v>-5.8986000000000001</v>
      </c>
      <c r="CN23">
        <v>-1.6326000000000001</v>
      </c>
      <c r="CO23">
        <v>63.107399999999998</v>
      </c>
      <c r="CP23">
        <v>22.116700000000002</v>
      </c>
      <c r="CQ23">
        <v>15.1724</v>
      </c>
      <c r="CS23">
        <v>-0.4501</v>
      </c>
      <c r="CT23">
        <v>21.291799999999999</v>
      </c>
      <c r="CU23">
        <v>19.722799999999999</v>
      </c>
      <c r="CW23">
        <v>-4.3068</v>
      </c>
      <c r="CX23">
        <v>29.933399999999999</v>
      </c>
      <c r="CY23">
        <v>17.1036</v>
      </c>
      <c r="CZ23">
        <v>36.622500000000002</v>
      </c>
      <c r="DA23">
        <v>36.010899999999999</v>
      </c>
    </row>
    <row r="24" spans="1:105" x14ac:dyDescent="0.25">
      <c r="A24" s="2">
        <v>40086</v>
      </c>
      <c r="B24">
        <v>24.9422</v>
      </c>
      <c r="C24">
        <v>16.264900000000001</v>
      </c>
      <c r="D24">
        <v>13.557499999999999</v>
      </c>
      <c r="E24">
        <v>25.5124</v>
      </c>
      <c r="F24">
        <v>-9.6600000000000005E-2</v>
      </c>
      <c r="G24">
        <v>13.4261</v>
      </c>
      <c r="H24">
        <v>12.773</v>
      </c>
      <c r="I24">
        <v>30.181799999999999</v>
      </c>
      <c r="J24">
        <v>7.5232999999999999</v>
      </c>
      <c r="K24">
        <v>37.612200000000001</v>
      </c>
      <c r="M24">
        <v>14.7212</v>
      </c>
      <c r="N24">
        <v>46.128399999999999</v>
      </c>
      <c r="O24">
        <v>23.3947</v>
      </c>
      <c r="P24">
        <v>24.145700000000001</v>
      </c>
      <c r="Q24">
        <v>13.808999999999999</v>
      </c>
      <c r="R24">
        <v>20.675999999999998</v>
      </c>
      <c r="S24">
        <v>33.410200000000003</v>
      </c>
      <c r="T24">
        <v>16155.665199999999</v>
      </c>
      <c r="U24">
        <v>26.468</v>
      </c>
      <c r="V24">
        <v>0.68700000000000006</v>
      </c>
      <c r="W24">
        <v>31.5075</v>
      </c>
      <c r="X24">
        <v>37.380099999999999</v>
      </c>
      <c r="Y24">
        <v>21.1111</v>
      </c>
      <c r="Z24">
        <v>37.612200000000001</v>
      </c>
      <c r="AA24">
        <v>11.684799999999999</v>
      </c>
      <c r="AB24">
        <v>18.757300000000001</v>
      </c>
      <c r="AC24">
        <v>9.9852000000000007</v>
      </c>
      <c r="AD24">
        <v>35.938200000000002</v>
      </c>
      <c r="AE24">
        <v>7.0972999999999997</v>
      </c>
      <c r="AF24">
        <v>8.5007000000000001</v>
      </c>
      <c r="AG24">
        <v>-38.999000000000002</v>
      </c>
      <c r="AH24">
        <v>48.399799999999999</v>
      </c>
      <c r="AI24">
        <v>21.716999999999999</v>
      </c>
      <c r="AJ24">
        <v>9.7865000000000002</v>
      </c>
      <c r="AK24">
        <v>2.27</v>
      </c>
      <c r="AL24">
        <v>16.554500000000001</v>
      </c>
      <c r="AM24">
        <v>20.3142</v>
      </c>
      <c r="AN24">
        <v>6.5420999999999996</v>
      </c>
      <c r="AO24">
        <v>8.5241000000000007</v>
      </c>
      <c r="AP24">
        <v>29.144400000000001</v>
      </c>
      <c r="AQ24">
        <v>19.011099999999999</v>
      </c>
      <c r="AR24">
        <v>11.7658</v>
      </c>
      <c r="AS24">
        <v>2.5319000000000003</v>
      </c>
      <c r="AT24">
        <v>18.491700000000002</v>
      </c>
      <c r="AU24">
        <v>-27.374700000000001</v>
      </c>
      <c r="AV24">
        <v>15.5459</v>
      </c>
      <c r="AW24">
        <v>20.483599999999999</v>
      </c>
      <c r="AX24">
        <v>35.971600000000002</v>
      </c>
      <c r="AY24">
        <v>11.7431</v>
      </c>
      <c r="AZ24">
        <v>-2.0905</v>
      </c>
      <c r="BA24">
        <v>-5.2904999999999998</v>
      </c>
      <c r="BB24">
        <v>36.811</v>
      </c>
      <c r="BC24">
        <v>12.032299999999999</v>
      </c>
      <c r="BD24">
        <v>2.27</v>
      </c>
      <c r="BE24">
        <v>2.4420999999999999</v>
      </c>
      <c r="BF24">
        <v>16.792300000000001</v>
      </c>
      <c r="BG24">
        <v>6.2462</v>
      </c>
      <c r="BH24">
        <v>3.1762000000000001</v>
      </c>
      <c r="BI24">
        <v>8.49</v>
      </c>
      <c r="BK24">
        <v>7.6173999999999999</v>
      </c>
      <c r="BL24">
        <v>19.858899999999998</v>
      </c>
      <c r="BM24">
        <v>46.764200000000002</v>
      </c>
      <c r="BO24">
        <v>20.110399999999998</v>
      </c>
      <c r="BP24">
        <v>44.338999999999999</v>
      </c>
      <c r="BQ24">
        <v>35.811900000000001</v>
      </c>
      <c r="BR24">
        <v>28.0016</v>
      </c>
      <c r="BS24">
        <v>-105.73390000000001</v>
      </c>
      <c r="BT24">
        <v>10.913399999999999</v>
      </c>
      <c r="BU24">
        <v>16.03</v>
      </c>
      <c r="BW24">
        <v>43.754600000000003</v>
      </c>
      <c r="BX24">
        <v>8.9436999999999998</v>
      </c>
      <c r="BY24">
        <v>7.2511000000000001</v>
      </c>
      <c r="BZ24">
        <v>11.183999999999999</v>
      </c>
      <c r="CA24">
        <v>12.703799999999999</v>
      </c>
      <c r="CB24">
        <v>11.668900000000001</v>
      </c>
      <c r="CD24">
        <v>2.7616000000000001</v>
      </c>
      <c r="CE24">
        <v>27.435400000000001</v>
      </c>
      <c r="CH24">
        <v>-36.286900000000003</v>
      </c>
      <c r="CI24">
        <v>53.539000000000001</v>
      </c>
      <c r="CJ24">
        <v>3.9891999999999999</v>
      </c>
      <c r="CN24">
        <v>-16.959199999999999</v>
      </c>
      <c r="CO24">
        <v>0.13150000000000001</v>
      </c>
      <c r="CP24">
        <v>-1.2563</v>
      </c>
      <c r="CQ24">
        <v>23.655899999999999</v>
      </c>
      <c r="CS24">
        <v>14.189500000000001</v>
      </c>
      <c r="CT24">
        <v>24.359400000000001</v>
      </c>
      <c r="CU24">
        <v>3.4276</v>
      </c>
      <c r="CW24">
        <v>7.6398999999999999</v>
      </c>
      <c r="CX24">
        <v>24.346900000000002</v>
      </c>
      <c r="CY24">
        <v>23.8093</v>
      </c>
      <c r="CZ24">
        <v>8.3817000000000004</v>
      </c>
      <c r="DA24">
        <v>29.2333</v>
      </c>
    </row>
    <row r="25" spans="1:105" x14ac:dyDescent="0.25">
      <c r="A25" s="2">
        <v>39994</v>
      </c>
      <c r="B25">
        <v>19.888400000000001</v>
      </c>
      <c r="C25">
        <v>15.7111</v>
      </c>
      <c r="D25">
        <v>10.5306</v>
      </c>
      <c r="E25">
        <v>13.9701</v>
      </c>
      <c r="F25">
        <v>9.9070999999999998</v>
      </c>
      <c r="G25">
        <v>4.4794</v>
      </c>
      <c r="H25">
        <v>8.3853000000000009</v>
      </c>
      <c r="I25">
        <v>16.036899999999999</v>
      </c>
      <c r="J25">
        <v>0.99909999999999999</v>
      </c>
      <c r="K25">
        <v>42.720100000000002</v>
      </c>
      <c r="M25">
        <v>20.785</v>
      </c>
      <c r="N25">
        <v>29.947700000000001</v>
      </c>
      <c r="O25">
        <v>17.061399999999999</v>
      </c>
      <c r="P25">
        <v>43.9009</v>
      </c>
      <c r="Q25">
        <v>15.1266</v>
      </c>
      <c r="R25">
        <v>18.247</v>
      </c>
      <c r="S25">
        <v>32.464799999999997</v>
      </c>
      <c r="T25">
        <v>25.179200000000002</v>
      </c>
      <c r="U25">
        <v>14.7471</v>
      </c>
      <c r="V25">
        <v>15.680899999999999</v>
      </c>
      <c r="W25">
        <v>28.1007</v>
      </c>
      <c r="X25">
        <v>41.823999999999998</v>
      </c>
      <c r="Y25">
        <v>20.7163</v>
      </c>
      <c r="Z25">
        <v>42.720100000000002</v>
      </c>
      <c r="AA25">
        <v>12.3444</v>
      </c>
      <c r="AB25">
        <v>16.146000000000001</v>
      </c>
      <c r="AC25">
        <v>18.183499999999999</v>
      </c>
      <c r="AD25">
        <v>36.774299999999997</v>
      </c>
      <c r="AE25">
        <v>4.7599</v>
      </c>
      <c r="AF25">
        <v>-12.1496</v>
      </c>
      <c r="AG25">
        <v>25.555299999999999</v>
      </c>
      <c r="AH25">
        <v>41.475900000000003</v>
      </c>
      <c r="AI25">
        <v>20.793099999999999</v>
      </c>
      <c r="AJ25">
        <v>8.8214000000000006</v>
      </c>
      <c r="AK25">
        <v>11.560700000000001</v>
      </c>
      <c r="AL25">
        <v>9.3950999999999993</v>
      </c>
      <c r="AM25">
        <v>25.384499999999999</v>
      </c>
      <c r="AN25">
        <v>4.9587000000000003</v>
      </c>
      <c r="AO25">
        <v>5.5857000000000001</v>
      </c>
      <c r="AP25">
        <v>9.6532</v>
      </c>
      <c r="AQ25">
        <v>-1.7221</v>
      </c>
      <c r="AR25">
        <v>10.5404</v>
      </c>
      <c r="AS25">
        <v>0.87590000000000001</v>
      </c>
      <c r="AT25">
        <v>4.2054</v>
      </c>
      <c r="AU25">
        <v>-34.850900000000003</v>
      </c>
      <c r="AV25">
        <v>23.389500000000002</v>
      </c>
      <c r="AW25">
        <v>-12.716799999999999</v>
      </c>
      <c r="AX25">
        <v>15.969899999999999</v>
      </c>
      <c r="AY25">
        <v>11.82</v>
      </c>
      <c r="AZ25">
        <v>8.2015999999999991</v>
      </c>
      <c r="BA25">
        <v>42.075000000000003</v>
      </c>
      <c r="BB25">
        <v>26.595199999999998</v>
      </c>
      <c r="BC25">
        <v>11.238099999999999</v>
      </c>
      <c r="BD25">
        <v>11.560700000000001</v>
      </c>
      <c r="BE25">
        <v>7.8118999999999996</v>
      </c>
      <c r="BF25">
        <v>-0.48499999999999999</v>
      </c>
      <c r="BG25">
        <v>3.8877000000000002</v>
      </c>
      <c r="BH25">
        <v>8.7026000000000003</v>
      </c>
      <c r="BI25">
        <v>15.9689</v>
      </c>
      <c r="BK25">
        <v>5.6715</v>
      </c>
      <c r="BL25">
        <v>11.1</v>
      </c>
      <c r="BM25">
        <v>36.5505</v>
      </c>
      <c r="BO25">
        <v>20.334299999999999</v>
      </c>
      <c r="BP25">
        <v>30.2608</v>
      </c>
      <c r="BQ25">
        <v>32.373399999999997</v>
      </c>
      <c r="BR25">
        <v>9.1489999999999991</v>
      </c>
      <c r="BS25">
        <v>-643.36450000000002</v>
      </c>
      <c r="BT25">
        <v>26.045000000000002</v>
      </c>
      <c r="BU25">
        <v>35.280700000000003</v>
      </c>
      <c r="BW25">
        <v>34.071899999999999</v>
      </c>
      <c r="BX25">
        <v>4.3326000000000002</v>
      </c>
      <c r="BY25">
        <v>7.1478000000000002</v>
      </c>
      <c r="BZ25">
        <v>8.0701999999999998</v>
      </c>
      <c r="CA25">
        <v>3.3174999999999999</v>
      </c>
      <c r="CB25">
        <v>22.136900000000001</v>
      </c>
      <c r="CD25">
        <v>4.9359000000000002</v>
      </c>
      <c r="CE25">
        <v>37.809600000000003</v>
      </c>
      <c r="CH25">
        <v>-21.881799999999998</v>
      </c>
      <c r="CI25">
        <v>49.856700000000004</v>
      </c>
      <c r="CJ25">
        <v>-1.0946</v>
      </c>
      <c r="CN25">
        <v>-6.1105</v>
      </c>
      <c r="CO25">
        <v>-19.670100000000001</v>
      </c>
      <c r="CP25">
        <v>8.9335000000000004</v>
      </c>
      <c r="CQ25">
        <v>7.8662000000000001</v>
      </c>
      <c r="CS25">
        <v>14.3775</v>
      </c>
      <c r="CT25">
        <v>16.013000000000002</v>
      </c>
      <c r="CU25">
        <v>3.7210000000000001</v>
      </c>
      <c r="CW25">
        <v>11.694900000000001</v>
      </c>
      <c r="CX25">
        <v>-5.5377000000000001</v>
      </c>
      <c r="CY25">
        <v>1.6133999999999999</v>
      </c>
      <c r="CZ25">
        <v>39.288899999999998</v>
      </c>
      <c r="DA25">
        <v>17.609200000000001</v>
      </c>
    </row>
    <row r="26" spans="1:105" x14ac:dyDescent="0.25">
      <c r="A26" s="2">
        <v>39903</v>
      </c>
      <c r="B26">
        <v>20.5991</v>
      </c>
      <c r="C26">
        <v>12.1432</v>
      </c>
      <c r="D26">
        <v>2.4056000000000002</v>
      </c>
      <c r="E26">
        <v>24.5</v>
      </c>
      <c r="F26">
        <v>-4.8602999999999996</v>
      </c>
      <c r="G26">
        <v>22.3398</v>
      </c>
      <c r="H26">
        <v>-13.0906</v>
      </c>
      <c r="I26">
        <v>11.7182</v>
      </c>
      <c r="J26">
        <v>2.7885</v>
      </c>
      <c r="K26">
        <v>26.611699999999999</v>
      </c>
      <c r="M26">
        <v>21.894100000000002</v>
      </c>
      <c r="N26">
        <v>-15.8293</v>
      </c>
      <c r="O26">
        <v>30.189499999999999</v>
      </c>
      <c r="P26">
        <v>22.704000000000001</v>
      </c>
      <c r="Q26">
        <v>18.269400000000001</v>
      </c>
      <c r="R26">
        <v>7.3228</v>
      </c>
      <c r="S26">
        <v>26.910399999999999</v>
      </c>
      <c r="T26">
        <v>28.706700000000001</v>
      </c>
      <c r="U26">
        <v>15.3818</v>
      </c>
      <c r="V26">
        <v>23.033100000000001</v>
      </c>
      <c r="W26">
        <v>23.768599999999999</v>
      </c>
      <c r="X26">
        <v>35.506799999999998</v>
      </c>
      <c r="Y26">
        <v>9.9711999999999996</v>
      </c>
      <c r="Z26">
        <v>26.611699999999999</v>
      </c>
      <c r="AA26">
        <v>15.640700000000001</v>
      </c>
      <c r="AB26">
        <v>16.7362</v>
      </c>
      <c r="AC26">
        <v>17.9297</v>
      </c>
      <c r="AD26">
        <v>65.555499999999995</v>
      </c>
      <c r="AE26">
        <v>8.3720999999999997</v>
      </c>
      <c r="AF26">
        <v>5.8901000000000003</v>
      </c>
      <c r="AG26">
        <v>35.650199999999998</v>
      </c>
      <c r="AH26">
        <v>22.430499999999999</v>
      </c>
      <c r="AI26">
        <v>8.1571999999999996</v>
      </c>
      <c r="AJ26">
        <v>3.194</v>
      </c>
      <c r="AK26">
        <v>16.196300000000001</v>
      </c>
      <c r="AL26">
        <v>16.4847</v>
      </c>
      <c r="AM26">
        <v>23.688400000000001</v>
      </c>
      <c r="AN26">
        <v>16</v>
      </c>
      <c r="AO26">
        <v>-1.1132</v>
      </c>
      <c r="AP26">
        <v>22.7011</v>
      </c>
      <c r="AQ26">
        <v>-16.6218</v>
      </c>
      <c r="AR26">
        <v>9.3246000000000002</v>
      </c>
      <c r="AS26">
        <v>2.8597000000000001</v>
      </c>
      <c r="AT26">
        <v>4.2069999999999999</v>
      </c>
      <c r="AU26">
        <v>-49.743299999999998</v>
      </c>
      <c r="AV26">
        <v>17.796900000000001</v>
      </c>
      <c r="AW26">
        <v>32.314</v>
      </c>
      <c r="AX26">
        <v>14.901999999999999</v>
      </c>
      <c r="AY26">
        <v>2.8938000000000001</v>
      </c>
      <c r="AZ26">
        <v>9.8988999999999994</v>
      </c>
      <c r="BA26">
        <v>75.288499999999999</v>
      </c>
      <c r="BB26">
        <v>17.5428</v>
      </c>
      <c r="BC26">
        <v>13.9306</v>
      </c>
      <c r="BD26">
        <v>16.196300000000001</v>
      </c>
      <c r="BE26">
        <v>2.9396</v>
      </c>
      <c r="BF26">
        <v>4.6815999999999995</v>
      </c>
      <c r="BG26">
        <v>5.0288000000000004</v>
      </c>
      <c r="BH26">
        <v>17.928000000000001</v>
      </c>
      <c r="BI26">
        <v>12.721399999999999</v>
      </c>
      <c r="BK26">
        <v>-2.6924999999999999</v>
      </c>
      <c r="BL26">
        <v>18.181799999999999</v>
      </c>
      <c r="BM26">
        <v>31.184000000000001</v>
      </c>
      <c r="BO26">
        <v>17.732800000000001</v>
      </c>
      <c r="BP26">
        <v>48.687399999999997</v>
      </c>
      <c r="BQ26">
        <v>30.893699999999999</v>
      </c>
      <c r="BR26">
        <v>-2.8917999999999999</v>
      </c>
      <c r="BS26">
        <v>-801.27610000000004</v>
      </c>
      <c r="BT26">
        <v>13.4703</v>
      </c>
      <c r="BU26">
        <v>22.9924</v>
      </c>
      <c r="BW26">
        <v>41.914499999999997</v>
      </c>
      <c r="BX26">
        <v>6.1322999999999999</v>
      </c>
      <c r="BY26">
        <v>12.2262</v>
      </c>
      <c r="BZ26">
        <v>-1.8172000000000001</v>
      </c>
      <c r="CA26">
        <v>6.6096000000000004</v>
      </c>
      <c r="CB26">
        <v>37.465899999999998</v>
      </c>
      <c r="CD26">
        <v>5.2797999999999998</v>
      </c>
      <c r="CE26">
        <v>13.7858</v>
      </c>
      <c r="CH26">
        <v>63.796799999999998</v>
      </c>
      <c r="CI26">
        <v>87.375600000000006</v>
      </c>
      <c r="CJ26">
        <v>-5.5606</v>
      </c>
      <c r="CN26">
        <v>4.1660000000000004</v>
      </c>
      <c r="CO26">
        <v>-29.9039</v>
      </c>
      <c r="CP26">
        <v>-0.72729999999999995</v>
      </c>
      <c r="CQ26">
        <v>23.565000000000001</v>
      </c>
      <c r="CS26">
        <v>7.8710000000000004</v>
      </c>
      <c r="CT26">
        <v>51.6922</v>
      </c>
      <c r="CU26">
        <v>1.7067999999999999</v>
      </c>
      <c r="CW26">
        <v>17.414899999999999</v>
      </c>
      <c r="CX26">
        <v>-19.8277</v>
      </c>
      <c r="CY26">
        <v>-4.1765999999999996</v>
      </c>
      <c r="CZ26">
        <v>9.8498000000000001</v>
      </c>
      <c r="DA26">
        <v>15.9457</v>
      </c>
    </row>
    <row r="27" spans="1:105" x14ac:dyDescent="0.25">
      <c r="A27" s="2">
        <v>39813</v>
      </c>
      <c r="B27">
        <v>10.440099999999999</v>
      </c>
      <c r="C27">
        <v>7.1466000000000003</v>
      </c>
      <c r="D27">
        <v>10.7293</v>
      </c>
      <c r="E27">
        <v>15.505599999999999</v>
      </c>
      <c r="F27">
        <v>6.3681000000000001</v>
      </c>
      <c r="G27">
        <v>2.6474000000000002</v>
      </c>
      <c r="H27">
        <v>21.927199999999999</v>
      </c>
      <c r="I27">
        <v>23.639800000000001</v>
      </c>
      <c r="J27">
        <v>13.5342</v>
      </c>
      <c r="K27">
        <v>36.063899999999997</v>
      </c>
      <c r="M27">
        <v>32.7209</v>
      </c>
      <c r="N27">
        <v>10.1021</v>
      </c>
      <c r="O27">
        <v>9.1692</v>
      </c>
      <c r="P27">
        <v>39.654200000000003</v>
      </c>
      <c r="Q27">
        <v>-13.0565</v>
      </c>
      <c r="R27">
        <v>22.552199999999999</v>
      </c>
      <c r="S27">
        <v>33.255499999999998</v>
      </c>
      <c r="T27">
        <v>28.5854</v>
      </c>
      <c r="U27">
        <v>18.450399999999998</v>
      </c>
      <c r="V27">
        <v>22.098800000000001</v>
      </c>
      <c r="W27">
        <v>32.632899999999999</v>
      </c>
      <c r="X27">
        <v>36.853200000000001</v>
      </c>
      <c r="Y27">
        <v>41.790399999999998</v>
      </c>
      <c r="Z27">
        <v>36.063899999999997</v>
      </c>
      <c r="AA27">
        <v>8.7766999999999999</v>
      </c>
      <c r="AB27">
        <v>14.9864</v>
      </c>
      <c r="AC27">
        <v>11.1151</v>
      </c>
      <c r="AD27">
        <v>32.465499999999999</v>
      </c>
      <c r="AE27">
        <v>-5.5507</v>
      </c>
      <c r="AF27">
        <v>-25.789400000000001</v>
      </c>
      <c r="AG27">
        <v>44.485199999999999</v>
      </c>
      <c r="AH27">
        <v>32.497999999999998</v>
      </c>
      <c r="AI27">
        <v>30.294599999999999</v>
      </c>
      <c r="AJ27">
        <v>13.6995</v>
      </c>
      <c r="AK27">
        <v>14.1593</v>
      </c>
      <c r="AL27">
        <v>15.2493</v>
      </c>
      <c r="AM27">
        <v>-10.7333</v>
      </c>
      <c r="AN27">
        <v>-4.3478000000000003</v>
      </c>
      <c r="AO27">
        <v>-2.1531000000000002</v>
      </c>
      <c r="AP27">
        <v>60.7729</v>
      </c>
      <c r="AQ27">
        <v>-57.851500000000001</v>
      </c>
      <c r="AR27">
        <v>8.1295000000000002</v>
      </c>
      <c r="AS27">
        <v>3.4672999999999998</v>
      </c>
      <c r="AT27">
        <v>2.4472</v>
      </c>
      <c r="AU27">
        <v>-91.965900000000005</v>
      </c>
      <c r="AV27">
        <v>16.5703</v>
      </c>
      <c r="AW27">
        <v>14.205299999999999</v>
      </c>
      <c r="AX27">
        <v>30.671700000000001</v>
      </c>
      <c r="AY27">
        <v>-19.389199999999999</v>
      </c>
      <c r="AZ27">
        <v>22.049299999999999</v>
      </c>
      <c r="BA27">
        <v>-46.34</v>
      </c>
      <c r="BB27">
        <v>-50.6006</v>
      </c>
      <c r="BC27">
        <v>13.6844</v>
      </c>
      <c r="BD27">
        <v>14.1593</v>
      </c>
      <c r="BE27">
        <v>6.3343999999999996</v>
      </c>
      <c r="BF27">
        <v>32.1235</v>
      </c>
      <c r="BG27">
        <v>6.3223000000000003</v>
      </c>
      <c r="BH27">
        <v>7.0377999999999998</v>
      </c>
      <c r="BI27">
        <v>15.224600000000001</v>
      </c>
      <c r="BK27">
        <v>11.5969</v>
      </c>
      <c r="BL27">
        <v>11.1538</v>
      </c>
      <c r="BM27">
        <v>38.333300000000001</v>
      </c>
      <c r="BO27">
        <v>25.442699999999999</v>
      </c>
      <c r="BP27">
        <v>86.956100000000006</v>
      </c>
      <c r="BQ27">
        <v>-62.495399999999997</v>
      </c>
      <c r="BR27">
        <v>23.935700000000001</v>
      </c>
      <c r="BS27">
        <v>-316.4701</v>
      </c>
      <c r="BT27">
        <v>7.9055</v>
      </c>
      <c r="BU27">
        <v>41.783000000000001</v>
      </c>
      <c r="BW27">
        <v>129.79740000000001</v>
      </c>
      <c r="BX27">
        <v>-1.3477999999999999</v>
      </c>
      <c r="BY27">
        <v>9.5527999999999995</v>
      </c>
      <c r="BZ27">
        <v>19.918199999999999</v>
      </c>
      <c r="CA27">
        <v>6.2552000000000003</v>
      </c>
      <c r="CB27">
        <v>20.6737</v>
      </c>
      <c r="CD27">
        <v>1.2894000000000001</v>
      </c>
      <c r="CE27">
        <v>25.615500000000001</v>
      </c>
      <c r="CH27">
        <v>12.031000000000001</v>
      </c>
      <c r="CI27">
        <v>40.451900000000002</v>
      </c>
      <c r="CJ27">
        <v>-6.5168999999999997</v>
      </c>
      <c r="CN27">
        <v>15.4391</v>
      </c>
      <c r="CO27">
        <v>53.743699999999997</v>
      </c>
      <c r="CP27">
        <v>5.8422000000000001</v>
      </c>
      <c r="CQ27">
        <v>6.3480999999999996</v>
      </c>
      <c r="CS27">
        <v>5.9725999999999999</v>
      </c>
      <c r="CU27">
        <v>20.879899999999999</v>
      </c>
      <c r="CW27">
        <v>-12.2729</v>
      </c>
      <c r="CX27">
        <v>-0.66600000000000004</v>
      </c>
      <c r="CY27">
        <v>29.331700000000001</v>
      </c>
      <c r="CZ27">
        <v>21.072399999999998</v>
      </c>
      <c r="DA27">
        <v>17.470199999999998</v>
      </c>
    </row>
    <row r="28" spans="1:105" x14ac:dyDescent="0.25">
      <c r="A28" s="2">
        <v>39721</v>
      </c>
      <c r="B28">
        <v>23.756599999999999</v>
      </c>
      <c r="C28">
        <v>10.068300000000001</v>
      </c>
      <c r="D28">
        <v>8.3550000000000004</v>
      </c>
      <c r="E28">
        <v>17.643599999999999</v>
      </c>
      <c r="F28">
        <v>-7.5643000000000002</v>
      </c>
      <c r="G28">
        <v>5.7061000000000002</v>
      </c>
      <c r="H28">
        <v>7.5515999999999996</v>
      </c>
      <c r="I28">
        <v>12.2235</v>
      </c>
      <c r="J28">
        <v>4.6227999999999998</v>
      </c>
      <c r="K28">
        <v>30.774999999999999</v>
      </c>
      <c r="M28">
        <v>22.814799999999998</v>
      </c>
      <c r="N28">
        <v>18.723700000000001</v>
      </c>
      <c r="O28">
        <v>11.4816</v>
      </c>
      <c r="P28">
        <v>29.707100000000001</v>
      </c>
      <c r="Q28">
        <v>-7.3529999999999998</v>
      </c>
      <c r="R28">
        <v>10.704800000000001</v>
      </c>
      <c r="S28">
        <v>29.9285</v>
      </c>
      <c r="T28">
        <v>25.7776</v>
      </c>
      <c r="U28">
        <v>17.104099999999999</v>
      </c>
      <c r="V28">
        <v>7.9734999999999996</v>
      </c>
      <c r="W28">
        <v>31.660699999999999</v>
      </c>
      <c r="X28">
        <v>31.888999999999999</v>
      </c>
      <c r="Y28">
        <v>25.214099999999998</v>
      </c>
      <c r="Z28">
        <v>30.774999999999999</v>
      </c>
      <c r="AA28">
        <v>6.5907999999999998</v>
      </c>
      <c r="AB28">
        <v>13.1935</v>
      </c>
      <c r="AC28">
        <v>16.1861</v>
      </c>
      <c r="AD28">
        <v>23.2042</v>
      </c>
      <c r="AE28">
        <v>0.7913</v>
      </c>
      <c r="AF28">
        <v>-11.9183</v>
      </c>
      <c r="AG28">
        <v>34.3613</v>
      </c>
      <c r="AH28">
        <v>31.767700000000001</v>
      </c>
      <c r="AI28">
        <v>33.784700000000001</v>
      </c>
      <c r="AJ28">
        <v>14.495100000000001</v>
      </c>
      <c r="AK28">
        <v>23.5503</v>
      </c>
      <c r="AL28">
        <v>12.995100000000001</v>
      </c>
      <c r="AM28">
        <v>13.375299999999999</v>
      </c>
      <c r="AN28">
        <v>20.805399999999999</v>
      </c>
      <c r="AO28">
        <v>-6.3272000000000004</v>
      </c>
      <c r="AP28">
        <v>26.1996</v>
      </c>
      <c r="AQ28">
        <v>-24.314</v>
      </c>
      <c r="AR28">
        <v>6.6653000000000002</v>
      </c>
      <c r="AS28">
        <v>-2.3788</v>
      </c>
      <c r="AT28">
        <v>7.4207000000000001</v>
      </c>
      <c r="AU28">
        <v>-77.570700000000002</v>
      </c>
      <c r="AV28">
        <v>15.4963</v>
      </c>
      <c r="AX28">
        <v>27.148299999999999</v>
      </c>
      <c r="AY28">
        <v>2.3449</v>
      </c>
      <c r="AZ28">
        <v>-6.5796999999999999</v>
      </c>
      <c r="BA28">
        <v>-18.213000000000001</v>
      </c>
      <c r="BB28">
        <v>33.468600000000002</v>
      </c>
      <c r="BC28">
        <v>6.5412999999999997</v>
      </c>
      <c r="BD28">
        <v>23.5503</v>
      </c>
      <c r="BE28">
        <v>0.315</v>
      </c>
      <c r="BF28">
        <v>16.549299999999999</v>
      </c>
      <c r="BG28">
        <v>3.9041999999999999</v>
      </c>
      <c r="BH28">
        <v>4.2843999999999998</v>
      </c>
      <c r="BI28">
        <v>12.8208</v>
      </c>
      <c r="BK28">
        <v>2.4695999999999998</v>
      </c>
      <c r="BL28">
        <v>-13.1021</v>
      </c>
      <c r="BM28">
        <v>34.731900000000003</v>
      </c>
      <c r="BO28">
        <v>33.046300000000002</v>
      </c>
      <c r="BP28">
        <v>39.154699999999998</v>
      </c>
      <c r="BQ28">
        <v>36.771000000000001</v>
      </c>
      <c r="BR28">
        <v>21.297899999999998</v>
      </c>
      <c r="BS28">
        <v>-436.54020000000003</v>
      </c>
      <c r="BT28">
        <v>14.360799999999999</v>
      </c>
      <c r="BU28">
        <v>17.3294</v>
      </c>
      <c r="BW28">
        <v>17.3065</v>
      </c>
      <c r="BX28">
        <v>4.3874000000000004</v>
      </c>
      <c r="BY28">
        <v>1.8100000000000002E-2</v>
      </c>
      <c r="BZ28">
        <v>-2.8067000000000002</v>
      </c>
      <c r="CA28">
        <v>12.9777</v>
      </c>
      <c r="CB28">
        <v>11.857699999999999</v>
      </c>
      <c r="CD28">
        <v>-3.9701</v>
      </c>
      <c r="CE28">
        <v>17.1493</v>
      </c>
      <c r="CH28">
        <v>-55.442999999999998</v>
      </c>
      <c r="CI28">
        <v>56.419499999999999</v>
      </c>
      <c r="CJ28">
        <v>-5.4931000000000001</v>
      </c>
      <c r="CN28">
        <v>-21.416499999999999</v>
      </c>
      <c r="CO28">
        <v>-10.0344</v>
      </c>
      <c r="CP28">
        <v>-23.5274</v>
      </c>
      <c r="CQ28">
        <v>-32.9193</v>
      </c>
      <c r="CS28">
        <v>3.3904000000000001</v>
      </c>
      <c r="CU28">
        <v>-3.8959000000000001</v>
      </c>
      <c r="CW28">
        <v>0.35959999999999998</v>
      </c>
      <c r="CX28">
        <v>15.8697</v>
      </c>
      <c r="CY28">
        <v>19.818000000000001</v>
      </c>
      <c r="CZ28">
        <v>11.8399</v>
      </c>
      <c r="DA28">
        <v>22.415500000000002</v>
      </c>
    </row>
    <row r="29" spans="1:105" x14ac:dyDescent="0.25">
      <c r="A29" s="2">
        <v>39629</v>
      </c>
      <c r="B29">
        <v>17.2194</v>
      </c>
      <c r="C29">
        <v>13.900399999999999</v>
      </c>
      <c r="D29">
        <v>7.5250000000000004</v>
      </c>
      <c r="E29">
        <v>6.9676</v>
      </c>
      <c r="F29">
        <v>19.185199999999998</v>
      </c>
      <c r="G29">
        <v>5.9890999999999996</v>
      </c>
      <c r="H29">
        <v>6.8422000000000001</v>
      </c>
      <c r="I29">
        <v>8.4303000000000008</v>
      </c>
      <c r="J29">
        <v>1.3924000000000001</v>
      </c>
      <c r="K29">
        <v>31.2819</v>
      </c>
      <c r="M29">
        <v>30.576999999999998</v>
      </c>
      <c r="N29">
        <v>17.708600000000001</v>
      </c>
      <c r="O29">
        <v>20.8049</v>
      </c>
      <c r="P29">
        <v>17.21</v>
      </c>
      <c r="Q29">
        <v>3.0741999999999998</v>
      </c>
      <c r="R29">
        <v>6.2702999999999998</v>
      </c>
      <c r="S29">
        <v>21.5321</v>
      </c>
      <c r="T29">
        <v>25.642600000000002</v>
      </c>
      <c r="U29">
        <v>16.679600000000001</v>
      </c>
      <c r="V29">
        <v>10.2463</v>
      </c>
      <c r="W29">
        <v>25.993300000000001</v>
      </c>
      <c r="X29">
        <v>23.588200000000001</v>
      </c>
      <c r="Y29">
        <v>7.7290000000000001</v>
      </c>
      <c r="Z29">
        <v>31.2819</v>
      </c>
      <c r="AA29">
        <v>4.2148000000000003</v>
      </c>
      <c r="AB29">
        <v>15.023</v>
      </c>
      <c r="AC29">
        <v>19.011399999999998</v>
      </c>
      <c r="AD29">
        <v>3.7831000000000001</v>
      </c>
      <c r="AE29">
        <v>3.5185</v>
      </c>
      <c r="AF29">
        <v>-26.5868</v>
      </c>
      <c r="AG29">
        <v>19.332799999999999</v>
      </c>
      <c r="AH29">
        <v>38.629100000000001</v>
      </c>
      <c r="AI29">
        <v>13.4506</v>
      </c>
      <c r="AJ29">
        <v>30.427800000000001</v>
      </c>
      <c r="AK29">
        <v>10.734500000000001</v>
      </c>
      <c r="AL29">
        <v>13.3232</v>
      </c>
      <c r="AM29">
        <v>29.996200000000002</v>
      </c>
      <c r="AN29">
        <v>9.3393999999999995</v>
      </c>
      <c r="AO29">
        <v>6.08E-2</v>
      </c>
      <c r="AP29">
        <v>17.705500000000001</v>
      </c>
      <c r="AQ29">
        <v>-14.853400000000001</v>
      </c>
      <c r="AR29">
        <v>7.7595000000000001</v>
      </c>
      <c r="AS29">
        <v>-8.8999999999999999E-3</v>
      </c>
      <c r="AT29">
        <v>2.7179000000000002</v>
      </c>
      <c r="AU29">
        <v>-0.89859999999999995</v>
      </c>
      <c r="AV29">
        <v>10.2294</v>
      </c>
      <c r="AX29">
        <v>19.3748</v>
      </c>
      <c r="AY29">
        <v>13.4514</v>
      </c>
      <c r="AZ29">
        <v>2.5465999999999998</v>
      </c>
      <c r="BA29">
        <v>33.926299999999998</v>
      </c>
      <c r="BB29">
        <v>31.3245</v>
      </c>
      <c r="BC29">
        <v>15.5268</v>
      </c>
      <c r="BD29">
        <v>10.734500000000001</v>
      </c>
      <c r="BE29">
        <v>3.5990000000000002</v>
      </c>
      <c r="BF29">
        <v>-4.7187000000000001</v>
      </c>
      <c r="BG29">
        <v>3.8872999999999998</v>
      </c>
      <c r="BH29">
        <v>1.4913000000000001</v>
      </c>
      <c r="BI29">
        <v>4.9779</v>
      </c>
      <c r="BK29">
        <v>7.6771000000000003</v>
      </c>
      <c r="BL29">
        <v>10.371499999999999</v>
      </c>
      <c r="BM29">
        <v>32.537700000000001</v>
      </c>
      <c r="BO29">
        <v>40.927700000000002</v>
      </c>
      <c r="BP29">
        <v>36.150500000000001</v>
      </c>
      <c r="BQ29">
        <v>33.007899999999999</v>
      </c>
      <c r="BR29">
        <v>16.352499999999999</v>
      </c>
      <c r="BS29">
        <v>135.7029</v>
      </c>
      <c r="BT29">
        <v>23.789000000000001</v>
      </c>
      <c r="BU29">
        <v>37.1372</v>
      </c>
      <c r="BW29">
        <v>6.6980000000000004</v>
      </c>
      <c r="BX29">
        <v>10.5808</v>
      </c>
      <c r="BY29">
        <v>4.5431999999999997</v>
      </c>
      <c r="BZ29">
        <v>3.2945000000000002</v>
      </c>
      <c r="CA29">
        <v>-4.0602999999999998</v>
      </c>
      <c r="CB29">
        <v>21.575800000000001</v>
      </c>
      <c r="CD29">
        <v>-0.78100000000000003</v>
      </c>
      <c r="CE29">
        <v>30.4404</v>
      </c>
      <c r="CH29">
        <v>-17.557099999999998</v>
      </c>
      <c r="CI29">
        <v>40.062899999999999</v>
      </c>
      <c r="CJ29">
        <v>4.3224</v>
      </c>
      <c r="CN29">
        <v>-2.3832</v>
      </c>
      <c r="CO29">
        <v>-28.104299999999999</v>
      </c>
      <c r="CP29">
        <v>-9.2792999999999992</v>
      </c>
      <c r="CQ29">
        <v>-19.092099999999999</v>
      </c>
      <c r="CS29">
        <v>-16.102</v>
      </c>
      <c r="CU29">
        <v>2.1863999999999999</v>
      </c>
      <c r="CW29">
        <v>10.234</v>
      </c>
      <c r="CX29">
        <v>-46.909199999999998</v>
      </c>
      <c r="CY29">
        <v>19.9801</v>
      </c>
      <c r="CZ29">
        <v>4.8908000000000005</v>
      </c>
      <c r="DA29">
        <v>10.9009</v>
      </c>
    </row>
    <row r="30" spans="1:105" x14ac:dyDescent="0.25">
      <c r="A30" s="2">
        <v>39538</v>
      </c>
      <c r="B30">
        <v>22.6099</v>
      </c>
      <c r="C30">
        <v>35.569499999999998</v>
      </c>
      <c r="D30">
        <v>-0.53749999999999998</v>
      </c>
      <c r="E30">
        <v>20.528400000000001</v>
      </c>
      <c r="F30">
        <v>-7.2473999999999998</v>
      </c>
      <c r="G30">
        <v>22.463999999999999</v>
      </c>
      <c r="H30">
        <v>-17.073799999999999</v>
      </c>
      <c r="I30">
        <v>-42.073999999999998</v>
      </c>
      <c r="J30">
        <v>0.99760000000000004</v>
      </c>
      <c r="K30">
        <v>19.910499999999999</v>
      </c>
      <c r="M30">
        <v>27.688700000000001</v>
      </c>
      <c r="N30">
        <v>13.5222</v>
      </c>
      <c r="O30">
        <v>18.653199999999998</v>
      </c>
      <c r="P30">
        <v>18.103200000000001</v>
      </c>
      <c r="Q30">
        <v>-4.9356999999999998</v>
      </c>
      <c r="R30">
        <v>-4.8455000000000004</v>
      </c>
      <c r="S30">
        <v>8.9945000000000004</v>
      </c>
      <c r="T30">
        <v>28.0883</v>
      </c>
      <c r="U30">
        <v>10.052099999999999</v>
      </c>
      <c r="V30">
        <v>-27.6692</v>
      </c>
      <c r="W30">
        <v>19.722100000000001</v>
      </c>
      <c r="X30">
        <v>35.3429</v>
      </c>
      <c r="Y30">
        <v>13.1418</v>
      </c>
      <c r="Z30">
        <v>19.910499999999999</v>
      </c>
      <c r="AA30">
        <v>13.927</v>
      </c>
      <c r="AB30">
        <v>15.6149</v>
      </c>
      <c r="AC30">
        <v>27.3813</v>
      </c>
      <c r="AD30">
        <v>24.973400000000002</v>
      </c>
      <c r="AE30">
        <v>12.564399999999999</v>
      </c>
      <c r="AF30">
        <v>-39.603000000000002</v>
      </c>
      <c r="AG30">
        <v>34.884799999999998</v>
      </c>
      <c r="AH30">
        <v>39.081099999999999</v>
      </c>
      <c r="AI30">
        <v>12.944900000000001</v>
      </c>
      <c r="AJ30">
        <v>28.7074</v>
      </c>
      <c r="AK30">
        <v>5.5624000000000002</v>
      </c>
      <c r="AL30">
        <v>16.0061</v>
      </c>
      <c r="AM30">
        <v>22.3508</v>
      </c>
      <c r="AN30">
        <v>7.2992999999999997</v>
      </c>
      <c r="AO30">
        <v>1.7418</v>
      </c>
      <c r="AP30">
        <v>2.8519000000000001</v>
      </c>
      <c r="AQ30">
        <v>-18.626799999999999</v>
      </c>
      <c r="AR30">
        <v>11.849299999999999</v>
      </c>
      <c r="AS30">
        <v>3.2469999999999999</v>
      </c>
      <c r="AT30">
        <v>10.3629</v>
      </c>
      <c r="AU30">
        <v>-37.145899999999997</v>
      </c>
      <c r="AV30">
        <v>18.8566</v>
      </c>
      <c r="AX30">
        <v>43.426200000000001</v>
      </c>
      <c r="AY30">
        <v>37.6952</v>
      </c>
      <c r="AZ30">
        <v>0.85699999999999998</v>
      </c>
      <c r="BA30">
        <v>77.141300000000001</v>
      </c>
      <c r="BB30">
        <v>9.8164999999999996</v>
      </c>
      <c r="BC30">
        <v>5.1398000000000001</v>
      </c>
      <c r="BD30">
        <v>5.5624000000000002</v>
      </c>
      <c r="BE30">
        <v>22.330100000000002</v>
      </c>
      <c r="BF30">
        <v>9.6199999999999994E-2</v>
      </c>
      <c r="BG30">
        <v>4.3945999999999996</v>
      </c>
      <c r="BH30">
        <v>12.8886</v>
      </c>
      <c r="BI30">
        <v>1.5748</v>
      </c>
      <c r="BK30">
        <v>-2.4299999999999999E-2</v>
      </c>
      <c r="BL30">
        <v>12.8637</v>
      </c>
      <c r="BM30">
        <v>46.7958</v>
      </c>
      <c r="BO30">
        <v>20.6313</v>
      </c>
      <c r="BP30">
        <v>47.0535</v>
      </c>
      <c r="BQ30">
        <v>24.002700000000001</v>
      </c>
      <c r="BR30">
        <v>11.8024</v>
      </c>
      <c r="BS30">
        <v>-266.41629999999998</v>
      </c>
      <c r="BT30">
        <v>18.9435</v>
      </c>
      <c r="BU30">
        <v>22.461400000000001</v>
      </c>
      <c r="BW30">
        <v>24.788900000000002</v>
      </c>
      <c r="BX30">
        <v>-4.4790999999999999</v>
      </c>
      <c r="BY30">
        <v>7.6177000000000001</v>
      </c>
      <c r="BZ30">
        <v>-11.2431</v>
      </c>
      <c r="CA30">
        <v>4.6126000000000005</v>
      </c>
      <c r="CB30">
        <v>39.597000000000001</v>
      </c>
      <c r="CD30">
        <v>-1.0542</v>
      </c>
      <c r="CE30">
        <v>20.100100000000001</v>
      </c>
      <c r="CH30">
        <v>56.101300000000002</v>
      </c>
      <c r="CI30">
        <v>73.561199999999999</v>
      </c>
      <c r="CJ30">
        <v>9.2333999999999996</v>
      </c>
      <c r="CN30">
        <v>5.7074999999999996</v>
      </c>
      <c r="CO30">
        <v>-32.321599999999997</v>
      </c>
      <c r="CP30">
        <v>-66.031800000000004</v>
      </c>
      <c r="CQ30">
        <v>-19.0581</v>
      </c>
      <c r="CS30">
        <v>26.5275</v>
      </c>
      <c r="CU30">
        <v>0.17119999999999999</v>
      </c>
      <c r="CW30">
        <v>17.8629</v>
      </c>
      <c r="CX30">
        <v>19.042999999999999</v>
      </c>
      <c r="CY30">
        <v>24.513300000000001</v>
      </c>
      <c r="CZ30">
        <v>7.8817000000000004</v>
      </c>
      <c r="DA30">
        <v>20.242699999999999</v>
      </c>
    </row>
    <row r="31" spans="1:105" x14ac:dyDescent="0.25">
      <c r="A31" s="2">
        <v>39447</v>
      </c>
      <c r="B31">
        <v>-2.1133999999999999</v>
      </c>
      <c r="C31">
        <v>23.441800000000001</v>
      </c>
      <c r="D31">
        <v>8.952</v>
      </c>
      <c r="E31">
        <v>13.9551</v>
      </c>
      <c r="F31">
        <v>11.664300000000001</v>
      </c>
      <c r="G31">
        <v>11.9533</v>
      </c>
      <c r="H31">
        <v>18.966999999999999</v>
      </c>
      <c r="I31">
        <v>-101.1164</v>
      </c>
      <c r="J31">
        <v>5.9920999999999998</v>
      </c>
      <c r="K31">
        <v>18.084099999999999</v>
      </c>
      <c r="M31">
        <v>21.849299999999999</v>
      </c>
      <c r="N31">
        <v>32.664299999999997</v>
      </c>
      <c r="O31">
        <v>20.746700000000001</v>
      </c>
      <c r="P31">
        <v>43.745699999999999</v>
      </c>
      <c r="Q31">
        <v>15.1432</v>
      </c>
      <c r="R31">
        <v>12.978</v>
      </c>
      <c r="S31">
        <v>17.2349</v>
      </c>
      <c r="T31">
        <v>28.8108</v>
      </c>
      <c r="U31">
        <v>18.438800000000001</v>
      </c>
      <c r="V31">
        <v>2.4573</v>
      </c>
      <c r="W31">
        <v>24.0745</v>
      </c>
      <c r="X31">
        <v>35.459899999999998</v>
      </c>
      <c r="Y31">
        <v>34.926900000000003</v>
      </c>
      <c r="Z31">
        <v>18.084099999999999</v>
      </c>
      <c r="AA31">
        <v>15.8802</v>
      </c>
      <c r="AB31">
        <v>15.828799999999999</v>
      </c>
      <c r="AC31">
        <v>12.413399999999999</v>
      </c>
      <c r="AD31">
        <v>8.077</v>
      </c>
      <c r="AE31">
        <v>14.970800000000001</v>
      </c>
      <c r="AF31">
        <v>-77.104699999999994</v>
      </c>
      <c r="AG31">
        <v>41.892800000000001</v>
      </c>
      <c r="AH31">
        <v>34.606099999999998</v>
      </c>
      <c r="AI31">
        <v>24.5733</v>
      </c>
      <c r="AJ31">
        <v>34.184600000000003</v>
      </c>
      <c r="AL31">
        <v>9.8701000000000008</v>
      </c>
      <c r="AM31">
        <v>16.1374</v>
      </c>
      <c r="AN31">
        <v>-6.9652000000000003</v>
      </c>
      <c r="AO31">
        <v>6.4241000000000001</v>
      </c>
      <c r="AP31">
        <v>58.8018</v>
      </c>
      <c r="AQ31">
        <v>-26.2056</v>
      </c>
      <c r="AR31">
        <v>7.4036</v>
      </c>
      <c r="AS31">
        <v>1.4198999999999999</v>
      </c>
      <c r="AT31">
        <v>0</v>
      </c>
      <c r="AU31">
        <v>61.929600000000001</v>
      </c>
      <c r="AV31">
        <v>12.342000000000001</v>
      </c>
      <c r="AX31">
        <v>21.3781</v>
      </c>
      <c r="AY31">
        <v>15.1187</v>
      </c>
      <c r="AZ31">
        <v>14.1447</v>
      </c>
      <c r="BA31">
        <v>-42.435600000000001</v>
      </c>
      <c r="BB31">
        <v>33.926299999999998</v>
      </c>
      <c r="BC31">
        <v>14.7242</v>
      </c>
      <c r="BE31">
        <v>39.592700000000001</v>
      </c>
      <c r="BF31">
        <v>13.7561</v>
      </c>
      <c r="BG31">
        <v>5.4650999999999996</v>
      </c>
      <c r="BH31">
        <v>4.2390999999999996</v>
      </c>
      <c r="BI31">
        <v>9.5539000000000005</v>
      </c>
      <c r="BK31">
        <v>5.6332000000000004</v>
      </c>
      <c r="BL31">
        <v>2.9864000000000002</v>
      </c>
      <c r="BM31">
        <v>45.003500000000003</v>
      </c>
      <c r="BO31">
        <v>29.819400000000002</v>
      </c>
      <c r="BP31">
        <v>32.605600000000003</v>
      </c>
      <c r="BQ31">
        <v>30.343499999999999</v>
      </c>
      <c r="BR31">
        <v>17.935600000000001</v>
      </c>
      <c r="BS31">
        <v>-113.5296</v>
      </c>
      <c r="BT31">
        <v>22.3657</v>
      </c>
      <c r="BU31">
        <v>38.936300000000003</v>
      </c>
      <c r="BW31">
        <v>30.860700000000001</v>
      </c>
      <c r="BX31">
        <v>8.0459999999999994</v>
      </c>
      <c r="BY31">
        <v>9.7972999999999999</v>
      </c>
      <c r="BZ31">
        <v>19.655999999999999</v>
      </c>
      <c r="CA31">
        <v>6.7230999999999996</v>
      </c>
      <c r="CB31">
        <v>25.798000000000002</v>
      </c>
      <c r="CD31">
        <v>-3.6383000000000001</v>
      </c>
      <c r="CE31">
        <v>41.492100000000001</v>
      </c>
      <c r="CH31">
        <v>17.040099999999999</v>
      </c>
      <c r="CI31">
        <v>42.180100000000003</v>
      </c>
      <c r="CJ31">
        <v>-7.532</v>
      </c>
      <c r="CN31">
        <v>-17.382300000000001</v>
      </c>
      <c r="CO31">
        <v>51.303100000000001</v>
      </c>
      <c r="CP31">
        <v>41.497700000000002</v>
      </c>
      <c r="CQ31">
        <v>-31.8567</v>
      </c>
      <c r="CS31">
        <v>2.2309999999999999</v>
      </c>
      <c r="CU31">
        <v>19.2515</v>
      </c>
      <c r="CW31">
        <v>-4.8894000000000002</v>
      </c>
      <c r="CX31">
        <v>5.6317000000000004</v>
      </c>
      <c r="CY31">
        <v>26.394100000000002</v>
      </c>
      <c r="CZ31">
        <v>5.5557999999999996</v>
      </c>
      <c r="DA31">
        <v>20.346900000000002</v>
      </c>
    </row>
    <row r="32" spans="1:105" x14ac:dyDescent="0.25">
      <c r="A32" s="2">
        <v>39353</v>
      </c>
      <c r="B32">
        <v>22.601299999999998</v>
      </c>
      <c r="C32">
        <v>17.514099999999999</v>
      </c>
      <c r="D32">
        <v>5.9131999999999998</v>
      </c>
      <c r="E32">
        <v>18.161300000000001</v>
      </c>
      <c r="F32">
        <v>-11.7964</v>
      </c>
      <c r="G32">
        <v>13.5006</v>
      </c>
      <c r="H32">
        <v>5.1501999999999999</v>
      </c>
      <c r="I32">
        <v>-250.6377</v>
      </c>
      <c r="J32">
        <v>4.0532000000000004</v>
      </c>
      <c r="K32">
        <v>21.029800000000002</v>
      </c>
      <c r="M32">
        <v>29.233799999999999</v>
      </c>
      <c r="N32">
        <v>28.087199999999999</v>
      </c>
      <c r="O32">
        <v>18.052499999999998</v>
      </c>
      <c r="P32">
        <v>23.657399999999999</v>
      </c>
      <c r="Q32">
        <v>29.618400000000001</v>
      </c>
      <c r="R32">
        <v>16.165900000000001</v>
      </c>
      <c r="S32">
        <v>39.551099999999998</v>
      </c>
      <c r="T32">
        <v>30.478400000000001</v>
      </c>
      <c r="U32">
        <v>13.4636</v>
      </c>
      <c r="V32">
        <v>-1.7399999999999999E-2</v>
      </c>
      <c r="W32">
        <v>29.441600000000001</v>
      </c>
      <c r="X32">
        <v>34.133600000000001</v>
      </c>
      <c r="Y32">
        <v>37.646700000000003</v>
      </c>
      <c r="Z32">
        <v>21.029800000000002</v>
      </c>
      <c r="AA32">
        <v>3.1709999999999998</v>
      </c>
      <c r="AB32">
        <v>20.385000000000002</v>
      </c>
      <c r="AC32">
        <v>12.0532</v>
      </c>
      <c r="AD32">
        <v>16.041899999999998</v>
      </c>
      <c r="AE32">
        <v>18.386600000000001</v>
      </c>
      <c r="AF32">
        <v>-85.152500000000003</v>
      </c>
      <c r="AG32">
        <v>40.740600000000001</v>
      </c>
      <c r="AH32">
        <v>35.502600000000001</v>
      </c>
      <c r="AI32">
        <v>22.570399999999999</v>
      </c>
      <c r="AJ32">
        <v>27.9346</v>
      </c>
      <c r="AL32">
        <v>13.8508</v>
      </c>
      <c r="AM32">
        <v>27.546399999999998</v>
      </c>
      <c r="AN32">
        <v>28.132999999999999</v>
      </c>
      <c r="AO32">
        <v>3.7669000000000001</v>
      </c>
      <c r="AP32">
        <v>18.818200000000001</v>
      </c>
      <c r="AQ32">
        <v>-18.2776</v>
      </c>
      <c r="AR32">
        <v>1.8951</v>
      </c>
      <c r="AS32">
        <v>-1.0511999999999999</v>
      </c>
      <c r="AT32">
        <v>1.5074999999999998</v>
      </c>
      <c r="AU32">
        <v>-68.988399999999999</v>
      </c>
      <c r="AV32">
        <v>23.116</v>
      </c>
      <c r="AX32">
        <v>39.815300000000001</v>
      </c>
      <c r="AY32">
        <v>26.059899999999999</v>
      </c>
      <c r="AZ32">
        <v>-7.8967999999999998</v>
      </c>
      <c r="BA32">
        <v>3.1722999999999999</v>
      </c>
      <c r="BB32">
        <v>30.446899999999999</v>
      </c>
      <c r="BC32">
        <v>8.3584999999999994</v>
      </c>
      <c r="BE32">
        <v>27.3139</v>
      </c>
      <c r="BF32">
        <v>7.0812999999999997</v>
      </c>
      <c r="BG32">
        <v>4.2439999999999998</v>
      </c>
      <c r="BH32">
        <v>-0.22220000000000001</v>
      </c>
      <c r="BI32">
        <v>9.3026999999999997</v>
      </c>
      <c r="BK32">
        <v>3.8189000000000002</v>
      </c>
      <c r="BL32">
        <v>21.2121</v>
      </c>
      <c r="BM32">
        <v>22.544499999999999</v>
      </c>
      <c r="BO32">
        <v>26.658999999999999</v>
      </c>
      <c r="BP32">
        <v>53.200800000000001</v>
      </c>
      <c r="BQ32">
        <v>21.7042</v>
      </c>
      <c r="BR32">
        <v>14.795500000000001</v>
      </c>
      <c r="BS32">
        <v>-174.50139999999999</v>
      </c>
      <c r="BT32">
        <v>24.003699999999998</v>
      </c>
      <c r="BU32">
        <v>16.9573</v>
      </c>
      <c r="BW32">
        <v>34.518599999999999</v>
      </c>
      <c r="BX32">
        <v>-9.1447000000000003</v>
      </c>
      <c r="BY32">
        <v>3.7629000000000001</v>
      </c>
      <c r="BZ32">
        <v>-0.68969999999999998</v>
      </c>
      <c r="CA32">
        <v>10.175700000000001</v>
      </c>
      <c r="CB32">
        <v>18.795500000000001</v>
      </c>
      <c r="CD32">
        <v>-2.8393999999999999</v>
      </c>
      <c r="CE32">
        <v>29.680599999999998</v>
      </c>
      <c r="CH32">
        <v>-50.936999999999998</v>
      </c>
      <c r="CI32">
        <v>46.841500000000003</v>
      </c>
      <c r="CJ32">
        <v>1.6577</v>
      </c>
      <c r="CN32">
        <v>-8.6857000000000006</v>
      </c>
      <c r="CO32">
        <v>-8.6557999999999993</v>
      </c>
      <c r="CP32">
        <v>-38.380600000000001</v>
      </c>
      <c r="CQ32">
        <v>-42.310400000000001</v>
      </c>
      <c r="CS32">
        <v>-5.3044000000000002</v>
      </c>
      <c r="CU32">
        <v>-7.7770999999999999</v>
      </c>
      <c r="CW32">
        <v>6.5091000000000001</v>
      </c>
      <c r="CX32">
        <v>24.755099999999999</v>
      </c>
      <c r="CY32">
        <v>23.996500000000001</v>
      </c>
      <c r="CZ32">
        <v>1.9215</v>
      </c>
      <c r="DA32">
        <v>17.9681</v>
      </c>
    </row>
    <row r="33" spans="1:105" x14ac:dyDescent="0.25">
      <c r="A33" s="2">
        <v>39262</v>
      </c>
      <c r="B33">
        <v>4.5080999999999998</v>
      </c>
      <c r="C33">
        <v>15.3674</v>
      </c>
      <c r="D33">
        <v>10.027200000000001</v>
      </c>
      <c r="E33">
        <v>2.0829</v>
      </c>
      <c r="F33">
        <v>12.7963</v>
      </c>
      <c r="G33">
        <v>9.9885999999999999</v>
      </c>
      <c r="H33">
        <v>8.7317999999999998</v>
      </c>
      <c r="I33">
        <v>-647.88850000000002</v>
      </c>
      <c r="J33">
        <v>1.4370000000000001</v>
      </c>
      <c r="K33">
        <v>25.523800000000001</v>
      </c>
      <c r="M33">
        <v>25.431999999999999</v>
      </c>
      <c r="N33">
        <v>13.559900000000001</v>
      </c>
      <c r="O33">
        <v>20.3935</v>
      </c>
      <c r="P33">
        <v>39.006</v>
      </c>
      <c r="Q33">
        <v>32.1875</v>
      </c>
      <c r="R33">
        <v>1.9055</v>
      </c>
      <c r="S33">
        <v>27.9693</v>
      </c>
      <c r="T33">
        <v>27.005400000000002</v>
      </c>
      <c r="U33">
        <v>1.575</v>
      </c>
      <c r="V33">
        <v>21.052800000000001</v>
      </c>
      <c r="W33">
        <v>25.434000000000001</v>
      </c>
      <c r="X33">
        <v>6.6791999999999998</v>
      </c>
      <c r="Y33">
        <v>21.1449</v>
      </c>
      <c r="Z33">
        <v>25.523800000000001</v>
      </c>
      <c r="AA33">
        <v>4.9779999999999998</v>
      </c>
      <c r="AB33">
        <v>23.897200000000002</v>
      </c>
      <c r="AC33">
        <v>6.7907000000000002</v>
      </c>
      <c r="AD33">
        <v>20.7212</v>
      </c>
      <c r="AE33">
        <v>5.6486999999999998</v>
      </c>
      <c r="AF33">
        <v>-58.898899999999998</v>
      </c>
      <c r="AG33">
        <v>46.1449</v>
      </c>
      <c r="AH33">
        <v>26.502099999999999</v>
      </c>
      <c r="AI33">
        <v>16.9693</v>
      </c>
      <c r="AJ33">
        <v>23.806799999999999</v>
      </c>
      <c r="AL33">
        <v>0.92530000000000001</v>
      </c>
      <c r="AM33">
        <v>17.155200000000001</v>
      </c>
      <c r="AN33">
        <v>-23.2</v>
      </c>
      <c r="AO33">
        <v>4.5610999999999997</v>
      </c>
      <c r="AP33">
        <v>15.089</v>
      </c>
      <c r="AQ33">
        <v>-10.1457</v>
      </c>
      <c r="AR33">
        <v>4.8585000000000003</v>
      </c>
      <c r="AS33">
        <v>0.12470000000000001</v>
      </c>
      <c r="AT33">
        <v>1.7504</v>
      </c>
      <c r="AU33">
        <v>-24.032399999999999</v>
      </c>
      <c r="AV33">
        <v>17.9849</v>
      </c>
      <c r="AX33">
        <v>9.3512000000000004</v>
      </c>
      <c r="AY33">
        <v>22.046099999999999</v>
      </c>
      <c r="AZ33">
        <v>4.7244999999999999</v>
      </c>
      <c r="BA33">
        <v>52.747199999999999</v>
      </c>
      <c r="BB33">
        <v>24.98</v>
      </c>
      <c r="BC33">
        <v>2.9788999999999999</v>
      </c>
      <c r="BE33">
        <v>-25.749300000000002</v>
      </c>
      <c r="BF33">
        <v>13.0571</v>
      </c>
      <c r="BG33">
        <v>1.6394</v>
      </c>
      <c r="BH33">
        <v>5.48</v>
      </c>
      <c r="BI33">
        <v>7.6588000000000003</v>
      </c>
      <c r="BK33">
        <v>7.3712</v>
      </c>
      <c r="BL33">
        <v>5.7507999999999999</v>
      </c>
      <c r="BM33">
        <v>46.7453</v>
      </c>
      <c r="BO33">
        <v>19.249600000000001</v>
      </c>
      <c r="BP33">
        <v>47.920999999999999</v>
      </c>
      <c r="BQ33">
        <v>18.8874</v>
      </c>
      <c r="BR33">
        <v>1.1125</v>
      </c>
      <c r="BS33">
        <v>-213.3443</v>
      </c>
      <c r="BT33">
        <v>25.830100000000002</v>
      </c>
      <c r="BU33">
        <v>45.834000000000003</v>
      </c>
      <c r="BW33">
        <v>35.7849</v>
      </c>
      <c r="BX33">
        <v>3.3222999999999998</v>
      </c>
      <c r="BY33">
        <v>0.95450000000000002</v>
      </c>
      <c r="BZ33">
        <v>11.347099999999999</v>
      </c>
      <c r="CA33">
        <v>-2.6637</v>
      </c>
      <c r="CB33">
        <v>19.753900000000002</v>
      </c>
      <c r="CD33">
        <v>-0.33310000000000001</v>
      </c>
      <c r="CE33">
        <v>24.831099999999999</v>
      </c>
      <c r="CH33">
        <v>-23.9255</v>
      </c>
      <c r="CI33">
        <v>43.078000000000003</v>
      </c>
      <c r="CJ33">
        <v>-2.0577999999999999</v>
      </c>
      <c r="CN33">
        <v>11.495100000000001</v>
      </c>
      <c r="CO33">
        <v>-19.859400000000001</v>
      </c>
      <c r="CP33">
        <v>-35.345199999999998</v>
      </c>
      <c r="CQ33">
        <v>-45.904200000000003</v>
      </c>
      <c r="CS33">
        <v>10.3752</v>
      </c>
      <c r="CU33">
        <v>1.6371</v>
      </c>
      <c r="CW33">
        <v>15.9902</v>
      </c>
      <c r="CX33">
        <v>-17.4664</v>
      </c>
      <c r="CY33">
        <v>24.275200000000002</v>
      </c>
      <c r="CZ33">
        <v>2.7302999999999997</v>
      </c>
      <c r="DA33">
        <v>25.2623</v>
      </c>
    </row>
    <row r="34" spans="1:105" x14ac:dyDescent="0.25">
      <c r="A34" s="2">
        <v>39171</v>
      </c>
      <c r="B34">
        <v>17.642199999999999</v>
      </c>
      <c r="C34">
        <v>18.942</v>
      </c>
      <c r="D34">
        <v>-0.2213</v>
      </c>
      <c r="E34">
        <v>20.180099999999999</v>
      </c>
      <c r="F34">
        <v>-7.0846</v>
      </c>
      <c r="G34">
        <v>6.5666000000000002</v>
      </c>
      <c r="H34">
        <v>-10.381399999999999</v>
      </c>
      <c r="I34">
        <v>-879.83219999999994</v>
      </c>
      <c r="J34">
        <v>2.7875999999999999</v>
      </c>
      <c r="K34">
        <v>16.911899999999999</v>
      </c>
      <c r="M34">
        <v>23.381499999999999</v>
      </c>
      <c r="N34">
        <v>2.1577000000000002</v>
      </c>
      <c r="O34">
        <v>12.814299999999999</v>
      </c>
      <c r="P34">
        <v>26.789300000000001</v>
      </c>
      <c r="Q34">
        <v>31.845099999999999</v>
      </c>
      <c r="R34">
        <v>-3.5179</v>
      </c>
      <c r="S34">
        <v>25.6358</v>
      </c>
      <c r="T34">
        <v>29.069400000000002</v>
      </c>
      <c r="U34">
        <v>5.4866000000000001</v>
      </c>
      <c r="V34">
        <v>15.806000000000001</v>
      </c>
      <c r="W34">
        <v>25.401</v>
      </c>
      <c r="X34">
        <v>18.187899999999999</v>
      </c>
      <c r="Y34">
        <v>11.751799999999999</v>
      </c>
      <c r="Z34">
        <v>16.911899999999999</v>
      </c>
      <c r="AA34">
        <v>6.7376000000000005</v>
      </c>
      <c r="AB34">
        <v>18.5273</v>
      </c>
      <c r="AC34">
        <v>26.416399999999999</v>
      </c>
      <c r="AD34">
        <v>31.752099999999999</v>
      </c>
      <c r="AE34">
        <v>1.6619999999999999</v>
      </c>
      <c r="AF34">
        <v>-55.465299999999999</v>
      </c>
      <c r="AG34">
        <v>43.176600000000001</v>
      </c>
      <c r="AH34">
        <v>15.4055</v>
      </c>
      <c r="AI34">
        <v>11.8048</v>
      </c>
      <c r="AJ34">
        <v>36.335000000000001</v>
      </c>
      <c r="AL34">
        <v>4.3827999999999996</v>
      </c>
      <c r="AM34">
        <v>24.542300000000001</v>
      </c>
      <c r="AO34">
        <v>5.9054000000000002</v>
      </c>
      <c r="AP34">
        <v>-3.5122</v>
      </c>
      <c r="AQ34">
        <v>4.3089000000000004</v>
      </c>
      <c r="AR34">
        <v>7.9104000000000001</v>
      </c>
      <c r="AS34">
        <v>4.0998000000000001</v>
      </c>
      <c r="AT34">
        <v>10.145799999999999</v>
      </c>
      <c r="AU34">
        <v>-66.094499999999996</v>
      </c>
      <c r="AV34">
        <v>11.507400000000001</v>
      </c>
      <c r="AX34">
        <v>5.1525999999999996</v>
      </c>
      <c r="AY34">
        <v>17.424700000000001</v>
      </c>
      <c r="AZ34">
        <v>2.6456</v>
      </c>
      <c r="BA34">
        <v>94.407600000000002</v>
      </c>
      <c r="BB34">
        <v>26.939</v>
      </c>
      <c r="BC34">
        <v>-1.8948</v>
      </c>
      <c r="BE34">
        <v>20.2163</v>
      </c>
      <c r="BF34">
        <v>11.331899999999999</v>
      </c>
      <c r="BG34">
        <v>3.2669000000000001</v>
      </c>
      <c r="BH34">
        <v>9.173</v>
      </c>
      <c r="BI34">
        <v>2.1549</v>
      </c>
      <c r="BK34">
        <v>-3.2694999999999999</v>
      </c>
      <c r="BL34">
        <v>13.3475</v>
      </c>
      <c r="BM34">
        <v>45.258499999999998</v>
      </c>
      <c r="BO34">
        <v>15.801299999999999</v>
      </c>
      <c r="BP34">
        <v>31.688800000000001</v>
      </c>
      <c r="BQ34">
        <v>21.6861</v>
      </c>
      <c r="BR34">
        <v>28.825500000000002</v>
      </c>
      <c r="BS34">
        <v>-107.4568</v>
      </c>
      <c r="BT34">
        <v>33.301699999999997</v>
      </c>
      <c r="BU34">
        <v>15.1717</v>
      </c>
      <c r="BW34">
        <v>40.432200000000002</v>
      </c>
      <c r="BX34">
        <v>-10.384</v>
      </c>
      <c r="BY34">
        <v>-8.0412999999999997</v>
      </c>
      <c r="BZ34">
        <v>-7.8579999999999997</v>
      </c>
      <c r="CA34">
        <v>2.5045999999999999</v>
      </c>
      <c r="CB34">
        <v>36.61</v>
      </c>
      <c r="CD34">
        <v>-2.4081000000000001</v>
      </c>
      <c r="CE34">
        <v>9.5722000000000005</v>
      </c>
      <c r="CH34">
        <v>58.976900000000001</v>
      </c>
      <c r="CI34">
        <v>64.393900000000002</v>
      </c>
      <c r="CJ34">
        <v>10.526400000000001</v>
      </c>
      <c r="CN34">
        <v>3.4074999999999998</v>
      </c>
      <c r="CO34">
        <v>-37.2956</v>
      </c>
      <c r="CP34">
        <v>-70.332300000000004</v>
      </c>
      <c r="CQ34">
        <v>-55.641199999999998</v>
      </c>
      <c r="CS34">
        <v>18.299499999999998</v>
      </c>
      <c r="CU34">
        <v>-0.91279999999999994</v>
      </c>
      <c r="CW34">
        <v>20.2789</v>
      </c>
      <c r="CX34">
        <v>26.899100000000001</v>
      </c>
      <c r="CY34">
        <v>19.637</v>
      </c>
      <c r="CZ34">
        <v>8.9515999999999991</v>
      </c>
      <c r="DA34">
        <v>34.845599999999997</v>
      </c>
    </row>
    <row r="35" spans="1:105" x14ac:dyDescent="0.25">
      <c r="A35" s="2">
        <v>39080</v>
      </c>
      <c r="B35">
        <v>-2.4603000000000002</v>
      </c>
      <c r="C35">
        <v>2.1032999999999999</v>
      </c>
      <c r="D35">
        <v>4.7167000000000003</v>
      </c>
      <c r="E35">
        <v>16.572800000000001</v>
      </c>
      <c r="F35">
        <v>6.0186999999999999</v>
      </c>
      <c r="G35">
        <v>6.2595000000000001</v>
      </c>
      <c r="H35">
        <v>17.436</v>
      </c>
      <c r="I35">
        <v>-21061.702099999999</v>
      </c>
      <c r="J35">
        <v>6.2202999999999999</v>
      </c>
      <c r="K35">
        <v>16.995200000000001</v>
      </c>
      <c r="M35">
        <v>27.538799999999998</v>
      </c>
      <c r="N35">
        <v>31.308</v>
      </c>
      <c r="O35">
        <v>20.043900000000001</v>
      </c>
      <c r="P35">
        <v>47.437100000000001</v>
      </c>
      <c r="Q35">
        <v>17.602399999999999</v>
      </c>
      <c r="R35">
        <v>20.011800000000001</v>
      </c>
      <c r="S35">
        <v>26.8443</v>
      </c>
      <c r="T35">
        <v>27.0961</v>
      </c>
      <c r="U35">
        <v>10.987</v>
      </c>
      <c r="V35">
        <v>11.821</v>
      </c>
      <c r="W35">
        <v>36.851599999999998</v>
      </c>
      <c r="X35">
        <v>7.4800000000000005E-2</v>
      </c>
      <c r="Y35">
        <v>19.491800000000001</v>
      </c>
      <c r="Z35">
        <v>16.995200000000001</v>
      </c>
      <c r="AA35">
        <v>5.2521000000000004</v>
      </c>
      <c r="AB35">
        <v>14.7439</v>
      </c>
      <c r="AC35">
        <v>15.5045</v>
      </c>
      <c r="AD35">
        <v>10.6835</v>
      </c>
      <c r="AE35">
        <v>8.1107999999999993</v>
      </c>
      <c r="AF35">
        <v>-20.317900000000002</v>
      </c>
      <c r="AG35">
        <v>34.311300000000003</v>
      </c>
      <c r="AH35">
        <v>22.372900000000001</v>
      </c>
      <c r="AI35">
        <v>23.459199999999999</v>
      </c>
      <c r="AJ35">
        <v>36.369100000000003</v>
      </c>
      <c r="AL35">
        <v>6.9165999999999999</v>
      </c>
      <c r="AM35">
        <v>20.045000000000002</v>
      </c>
      <c r="AO35">
        <v>5.0532000000000004</v>
      </c>
      <c r="AP35">
        <v>48.656700000000001</v>
      </c>
      <c r="AQ35">
        <v>-20.585699999999999</v>
      </c>
      <c r="AR35">
        <v>7.1715</v>
      </c>
      <c r="AS35">
        <v>0.30099999999999999</v>
      </c>
      <c r="AU35">
        <v>503.52789999999999</v>
      </c>
      <c r="AV35">
        <v>13.611599999999999</v>
      </c>
      <c r="AX35">
        <v>34.502400000000002</v>
      </c>
      <c r="AY35">
        <v>14.152799999999999</v>
      </c>
      <c r="AZ35">
        <v>15.7196</v>
      </c>
      <c r="BA35">
        <v>-29.071400000000001</v>
      </c>
      <c r="BB35">
        <v>9.6433999999999997</v>
      </c>
      <c r="BC35">
        <v>7.8539000000000003</v>
      </c>
      <c r="BE35">
        <v>28.2971</v>
      </c>
      <c r="BF35">
        <v>37.728200000000001</v>
      </c>
      <c r="BG35">
        <v>6.4154</v>
      </c>
      <c r="BH35">
        <v>3.6362000000000001</v>
      </c>
      <c r="BI35">
        <v>14.669700000000001</v>
      </c>
      <c r="BK35">
        <v>10.414300000000001</v>
      </c>
      <c r="BL35">
        <v>24.664100000000001</v>
      </c>
      <c r="BM35">
        <v>49.964599999999997</v>
      </c>
      <c r="BO35">
        <v>31.418299999999999</v>
      </c>
      <c r="BP35">
        <v>33.166200000000003</v>
      </c>
      <c r="BQ35">
        <v>26.9023</v>
      </c>
      <c r="BR35">
        <v>7.6342999999999996</v>
      </c>
      <c r="BS35">
        <v>-16.5139</v>
      </c>
      <c r="BT35">
        <v>27.213200000000001</v>
      </c>
      <c r="BU35">
        <v>49.317</v>
      </c>
      <c r="BW35">
        <v>23.130299999999998</v>
      </c>
      <c r="BX35">
        <v>3.1332</v>
      </c>
      <c r="BY35">
        <v>8.0107999999999997</v>
      </c>
      <c r="BZ35">
        <v>17.313700000000001</v>
      </c>
      <c r="CA35">
        <v>6.5438999999999998</v>
      </c>
      <c r="CB35">
        <v>25.9343</v>
      </c>
      <c r="CD35">
        <v>-2.1701000000000001</v>
      </c>
      <c r="CE35">
        <v>33.849499999999999</v>
      </c>
      <c r="CH35">
        <v>29.235700000000001</v>
      </c>
      <c r="CI35">
        <v>56.209099999999999</v>
      </c>
      <c r="CJ35">
        <v>-4.9917999999999996</v>
      </c>
      <c r="CN35">
        <v>5.0298999999999996</v>
      </c>
      <c r="CO35">
        <v>57.382800000000003</v>
      </c>
      <c r="CP35">
        <v>18.640999999999998</v>
      </c>
      <c r="CQ35">
        <v>-43.790799999999997</v>
      </c>
      <c r="CS35">
        <v>22.180800000000001</v>
      </c>
      <c r="CU35">
        <v>21.7378</v>
      </c>
      <c r="CW35">
        <v>-4.2963000000000005</v>
      </c>
      <c r="CX35">
        <v>11.258599999999999</v>
      </c>
      <c r="CY35">
        <v>74.223799999999997</v>
      </c>
      <c r="CZ35">
        <v>0.2404</v>
      </c>
      <c r="DA35">
        <v>25.0808</v>
      </c>
    </row>
    <row r="36" spans="1:105" x14ac:dyDescent="0.25">
      <c r="A36" s="2">
        <v>38989</v>
      </c>
      <c r="B36">
        <v>23.666699999999999</v>
      </c>
      <c r="C36">
        <v>9.4216999999999995</v>
      </c>
      <c r="D36">
        <v>11.561299999999999</v>
      </c>
      <c r="E36">
        <v>19.940300000000001</v>
      </c>
      <c r="F36">
        <v>-10.072900000000001</v>
      </c>
      <c r="G36">
        <v>7.2686000000000002</v>
      </c>
      <c r="H36">
        <v>2.9476</v>
      </c>
      <c r="I36">
        <v>-18537.642599999999</v>
      </c>
      <c r="J36">
        <v>5.7239000000000004</v>
      </c>
      <c r="K36">
        <v>16.9757</v>
      </c>
      <c r="M36">
        <v>25.134399999999999</v>
      </c>
      <c r="N36">
        <v>18.617699999999999</v>
      </c>
      <c r="O36">
        <v>27.015999999999998</v>
      </c>
      <c r="P36">
        <v>11.720599999999999</v>
      </c>
      <c r="Q36">
        <v>31.75</v>
      </c>
      <c r="R36">
        <v>16.031600000000001</v>
      </c>
      <c r="S36">
        <v>21.426400000000001</v>
      </c>
      <c r="T36">
        <v>31.6586</v>
      </c>
      <c r="U36">
        <v>10.0473</v>
      </c>
      <c r="V36">
        <v>16.1355</v>
      </c>
      <c r="W36">
        <v>13.5512</v>
      </c>
      <c r="X36">
        <v>31.365500000000001</v>
      </c>
      <c r="Y36">
        <v>3.8022</v>
      </c>
      <c r="Z36">
        <v>16.9757</v>
      </c>
      <c r="AA36">
        <v>4.4303999999999997</v>
      </c>
      <c r="AB36">
        <v>27.264800000000001</v>
      </c>
      <c r="AC36">
        <v>7.2145000000000001</v>
      </c>
      <c r="AD36">
        <v>23.991599999999998</v>
      </c>
      <c r="AE36">
        <v>-14.607900000000001</v>
      </c>
      <c r="AF36">
        <v>-56.813099999999999</v>
      </c>
      <c r="AG36">
        <v>39.228400000000001</v>
      </c>
      <c r="AH36">
        <v>33.139499999999998</v>
      </c>
      <c r="AI36">
        <v>18.813300000000002</v>
      </c>
      <c r="AJ36">
        <v>27.561299999999999</v>
      </c>
      <c r="AL36">
        <v>2.0196000000000001</v>
      </c>
      <c r="AM36">
        <v>15.0398</v>
      </c>
      <c r="AO36">
        <v>2.8820000000000001</v>
      </c>
      <c r="AP36">
        <v>54.8902</v>
      </c>
      <c r="AQ36">
        <v>-32.208599999999997</v>
      </c>
      <c r="AR36">
        <v>8.7189999999999994</v>
      </c>
      <c r="AS36">
        <v>0.1321</v>
      </c>
      <c r="AU36">
        <v>-98.873500000000007</v>
      </c>
      <c r="AV36">
        <v>16.598500000000001</v>
      </c>
      <c r="AX36">
        <v>29.2682</v>
      </c>
      <c r="AY36">
        <v>24.271699999999999</v>
      </c>
      <c r="AZ36">
        <v>-7.1289999999999996</v>
      </c>
      <c r="BA36">
        <v>-3.0777999999999999</v>
      </c>
      <c r="BB36">
        <v>24.558199999999999</v>
      </c>
      <c r="BC36">
        <v>20.6492</v>
      </c>
      <c r="BE36">
        <v>3.4308000000000001</v>
      </c>
      <c r="BF36">
        <v>-25.341799999999999</v>
      </c>
      <c r="BG36">
        <v>3.2631000000000001</v>
      </c>
      <c r="BH36">
        <v>6.0902000000000003</v>
      </c>
      <c r="BI36">
        <v>0.93600000000000005</v>
      </c>
      <c r="BK36">
        <v>3.7492000000000001</v>
      </c>
      <c r="BL36">
        <v>12.8566</v>
      </c>
      <c r="BM36">
        <v>27.9602</v>
      </c>
      <c r="BO36">
        <v>25.035</v>
      </c>
      <c r="BP36">
        <v>40.341500000000003</v>
      </c>
      <c r="BQ36">
        <v>4.1611000000000002</v>
      </c>
      <c r="BR36">
        <v>21.990300000000001</v>
      </c>
      <c r="BS36">
        <v>185.01939999999999</v>
      </c>
      <c r="BT36">
        <v>20.497800000000002</v>
      </c>
      <c r="BU36">
        <v>12.130699999999999</v>
      </c>
      <c r="BW36">
        <v>41.1706</v>
      </c>
      <c r="BX36">
        <v>3.6996000000000002</v>
      </c>
      <c r="BY36">
        <v>9.6246000000000009</v>
      </c>
      <c r="BZ36">
        <v>-2.6467000000000001</v>
      </c>
      <c r="CA36">
        <v>8.4452999999999996</v>
      </c>
      <c r="CB36">
        <v>14.8545</v>
      </c>
      <c r="CD36">
        <v>-2.2021999999999999</v>
      </c>
      <c r="CE36">
        <v>22.574999999999999</v>
      </c>
      <c r="CH36">
        <v>-47.3416</v>
      </c>
      <c r="CI36">
        <v>51.544400000000003</v>
      </c>
      <c r="CJ36">
        <v>-3.2547999999999999</v>
      </c>
      <c r="CN36">
        <v>-6.2968000000000002</v>
      </c>
      <c r="CO36">
        <v>-2.4344999999999999</v>
      </c>
      <c r="CP36">
        <v>-151.00919999999999</v>
      </c>
      <c r="CQ36">
        <v>-17.816299999999998</v>
      </c>
      <c r="CS36">
        <v>31.203600000000002</v>
      </c>
      <c r="CU36">
        <v>-7.2496</v>
      </c>
      <c r="CW36">
        <v>7.3384999999999998</v>
      </c>
      <c r="CX36">
        <v>34.290500000000002</v>
      </c>
      <c r="CY36">
        <v>28.486499999999999</v>
      </c>
      <c r="CZ36">
        <v>2.1625000000000001</v>
      </c>
      <c r="DA36">
        <v>20.434000000000001</v>
      </c>
    </row>
    <row r="37" spans="1:105" x14ac:dyDescent="0.25">
      <c r="A37" s="2">
        <v>38898</v>
      </c>
      <c r="B37">
        <v>17.738199999999999</v>
      </c>
      <c r="C37">
        <v>16.156700000000001</v>
      </c>
      <c r="D37">
        <v>9.9895999999999994</v>
      </c>
      <c r="E37">
        <v>12.5756</v>
      </c>
      <c r="F37">
        <v>9.1464999999999996</v>
      </c>
      <c r="G37">
        <v>8.3645999999999994</v>
      </c>
      <c r="H37">
        <v>3.3660999999999999</v>
      </c>
      <c r="I37">
        <v>-7329.7934999999998</v>
      </c>
      <c r="J37">
        <v>2.9550000000000001</v>
      </c>
      <c r="K37">
        <v>19.0396</v>
      </c>
      <c r="M37">
        <v>26.803599999999999</v>
      </c>
      <c r="N37">
        <v>-2.7968999999999999</v>
      </c>
      <c r="O37">
        <v>23.259699999999999</v>
      </c>
      <c r="P37">
        <v>33.761899999999997</v>
      </c>
      <c r="Q37">
        <v>3.8719000000000001</v>
      </c>
      <c r="R37">
        <v>8.0742999999999991</v>
      </c>
      <c r="S37">
        <v>35.484999999999999</v>
      </c>
      <c r="T37">
        <v>26.593699999999998</v>
      </c>
      <c r="U37">
        <v>6.7897999999999996</v>
      </c>
      <c r="V37">
        <v>23.921900000000001</v>
      </c>
      <c r="W37">
        <v>27.7592</v>
      </c>
      <c r="X37">
        <v>16.903300000000002</v>
      </c>
      <c r="Y37">
        <v>6.0049000000000001</v>
      </c>
      <c r="Z37">
        <v>19.0396</v>
      </c>
      <c r="AA37">
        <v>2.8466</v>
      </c>
      <c r="AB37">
        <v>21.9695</v>
      </c>
      <c r="AC37">
        <v>15.2469</v>
      </c>
      <c r="AD37">
        <v>14.895</v>
      </c>
      <c r="AE37">
        <v>-9.4899000000000004</v>
      </c>
      <c r="AF37">
        <v>-10.8085</v>
      </c>
      <c r="AG37">
        <v>26.792000000000002</v>
      </c>
      <c r="AH37">
        <v>32.131</v>
      </c>
      <c r="AI37">
        <v>17.620100000000001</v>
      </c>
      <c r="AJ37">
        <v>34.630800000000001</v>
      </c>
      <c r="AL37">
        <v>12.9664</v>
      </c>
      <c r="AM37">
        <v>19.975999999999999</v>
      </c>
      <c r="AO37">
        <v>5.8901000000000003</v>
      </c>
      <c r="AP37">
        <v>-1.6211</v>
      </c>
      <c r="AQ37">
        <v>-37.328499999999998</v>
      </c>
      <c r="AR37">
        <v>11.2699</v>
      </c>
      <c r="AS37">
        <v>0.71460000000000001</v>
      </c>
      <c r="AU37">
        <v>-109.12350000000001</v>
      </c>
      <c r="AV37">
        <v>17.0594</v>
      </c>
      <c r="AX37">
        <v>53.071199999999997</v>
      </c>
      <c r="AY37">
        <v>13.8498</v>
      </c>
      <c r="AZ37">
        <v>5.8883999999999999</v>
      </c>
      <c r="BA37">
        <v>39.433799999999998</v>
      </c>
      <c r="BB37">
        <v>-28.125800000000002</v>
      </c>
      <c r="BC37">
        <v>13.1608</v>
      </c>
      <c r="BE37">
        <v>9.6250999999999998</v>
      </c>
      <c r="BF37">
        <v>35.627200000000002</v>
      </c>
      <c r="BG37">
        <v>3.1625999999999999</v>
      </c>
      <c r="BH37">
        <v>-3.9630999999999998</v>
      </c>
      <c r="BI37">
        <v>-0.90239999999999998</v>
      </c>
      <c r="BK37">
        <v>1.4359999999999999</v>
      </c>
      <c r="BL37">
        <v>5.0750000000000002</v>
      </c>
      <c r="BM37">
        <v>35.980199999999996</v>
      </c>
      <c r="BO37">
        <v>29.242699999999999</v>
      </c>
      <c r="BP37">
        <v>44.959899999999998</v>
      </c>
      <c r="BQ37">
        <v>5.7922000000000002</v>
      </c>
      <c r="BR37">
        <v>-0.25879999999999997</v>
      </c>
      <c r="BS37">
        <v>-234.68010000000001</v>
      </c>
      <c r="BT37">
        <v>5.3662000000000001</v>
      </c>
      <c r="BU37">
        <v>40.000100000000003</v>
      </c>
      <c r="BW37">
        <v>32.496200000000002</v>
      </c>
      <c r="BX37">
        <v>10.698</v>
      </c>
      <c r="BY37">
        <v>1.7477</v>
      </c>
      <c r="BZ37">
        <v>-1.9471000000000001</v>
      </c>
      <c r="CA37">
        <v>-4.6086</v>
      </c>
      <c r="CB37">
        <v>17.471499999999999</v>
      </c>
      <c r="CD37">
        <v>3.5704000000000002</v>
      </c>
      <c r="CE37">
        <v>29.1479</v>
      </c>
      <c r="CH37">
        <v>-54.074800000000003</v>
      </c>
      <c r="CI37">
        <v>34.787999999999997</v>
      </c>
      <c r="CJ37">
        <v>-0.86570000000000003</v>
      </c>
      <c r="CN37">
        <v>6.5144000000000002</v>
      </c>
      <c r="CO37">
        <v>-10.998799999999999</v>
      </c>
      <c r="CP37">
        <v>-88.774500000000003</v>
      </c>
      <c r="CQ37">
        <v>3.7109999999999999</v>
      </c>
      <c r="CS37">
        <v>20.963799999999999</v>
      </c>
      <c r="CU37">
        <v>-2.0598000000000001</v>
      </c>
      <c r="CW37">
        <v>12.9755</v>
      </c>
      <c r="CX37">
        <v>3.0888</v>
      </c>
      <c r="CY37">
        <v>22.776599999999998</v>
      </c>
      <c r="CZ37">
        <v>12.2439</v>
      </c>
      <c r="DA37">
        <v>18.3658</v>
      </c>
    </row>
    <row r="38" spans="1:105" x14ac:dyDescent="0.25">
      <c r="A38" s="2">
        <v>38807</v>
      </c>
      <c r="B38">
        <v>16.075199999999999</v>
      </c>
      <c r="C38">
        <v>15.5153</v>
      </c>
      <c r="D38">
        <v>3.6316999999999999</v>
      </c>
      <c r="E38">
        <v>13.208399999999999</v>
      </c>
      <c r="F38">
        <v>-10.3788</v>
      </c>
      <c r="G38">
        <v>14.4053</v>
      </c>
      <c r="H38">
        <v>-15.313700000000001</v>
      </c>
      <c r="I38">
        <v>-3720.3125</v>
      </c>
      <c r="J38">
        <v>3.3098000000000001</v>
      </c>
      <c r="K38">
        <v>5.7648999999999999</v>
      </c>
      <c r="M38">
        <v>28.8719</v>
      </c>
      <c r="N38">
        <v>3.7359999999999998</v>
      </c>
      <c r="O38">
        <v>13.1035</v>
      </c>
      <c r="P38">
        <v>21.484200000000001</v>
      </c>
      <c r="Q38">
        <v>4.2342000000000004</v>
      </c>
      <c r="R38">
        <v>-8.5869999999999997</v>
      </c>
      <c r="S38">
        <v>14.885400000000001</v>
      </c>
      <c r="T38">
        <v>57.961300000000001</v>
      </c>
      <c r="U38">
        <v>7.5530999999999997</v>
      </c>
      <c r="V38">
        <v>-6.2950999999999997</v>
      </c>
      <c r="W38">
        <v>32.348399999999998</v>
      </c>
      <c r="X38">
        <v>21.5855</v>
      </c>
      <c r="Y38">
        <v>4.4691000000000001</v>
      </c>
      <c r="Z38">
        <v>5.7648999999999999</v>
      </c>
      <c r="AA38">
        <v>1.3376999999999999</v>
      </c>
      <c r="AB38">
        <v>20.642099999999999</v>
      </c>
      <c r="AC38">
        <v>27.768599999999999</v>
      </c>
      <c r="AD38">
        <v>12.8286</v>
      </c>
      <c r="AE38">
        <v>11.9703</v>
      </c>
      <c r="AF38">
        <v>-21.307600000000001</v>
      </c>
      <c r="AG38">
        <v>34.869900000000001</v>
      </c>
      <c r="AH38">
        <v>29.779299999999999</v>
      </c>
      <c r="AI38">
        <v>-7.2953000000000001</v>
      </c>
      <c r="AJ38">
        <v>18.073399999999999</v>
      </c>
      <c r="AL38">
        <v>7.9553000000000003</v>
      </c>
      <c r="AM38">
        <v>17.575700000000001</v>
      </c>
      <c r="AO38">
        <v>8.2561</v>
      </c>
      <c r="AP38">
        <v>52.547800000000002</v>
      </c>
      <c r="AQ38">
        <v>-29.6081</v>
      </c>
      <c r="AR38">
        <v>5.0065</v>
      </c>
      <c r="AS38">
        <v>0.2278</v>
      </c>
      <c r="AU38">
        <v>25.423999999999999</v>
      </c>
      <c r="AV38">
        <v>13.4894</v>
      </c>
      <c r="AX38">
        <v>0.62119999999999997</v>
      </c>
      <c r="AY38">
        <v>20.9648</v>
      </c>
      <c r="AZ38">
        <v>0.23799999999999999</v>
      </c>
      <c r="BA38">
        <v>88.862300000000005</v>
      </c>
      <c r="BB38">
        <v>3.4331999999999998</v>
      </c>
      <c r="BC38">
        <v>4.2051999999999996</v>
      </c>
      <c r="BE38">
        <v>5.9301000000000004</v>
      </c>
      <c r="BF38">
        <v>15.5649</v>
      </c>
      <c r="BG38">
        <v>0.72670000000000001</v>
      </c>
      <c r="BH38">
        <v>11.3835</v>
      </c>
      <c r="BI38">
        <v>-4.7286999999999999</v>
      </c>
      <c r="BK38">
        <v>-4.2321</v>
      </c>
      <c r="BL38">
        <v>16.426500000000001</v>
      </c>
      <c r="BM38">
        <v>29.967199999999998</v>
      </c>
      <c r="BO38">
        <v>25.646899999999999</v>
      </c>
      <c r="BP38">
        <v>36.703299999999999</v>
      </c>
      <c r="BQ38">
        <v>13.9338</v>
      </c>
      <c r="BR38">
        <v>19.401700000000002</v>
      </c>
      <c r="BS38">
        <v>-174.3828</v>
      </c>
      <c r="BT38">
        <v>27.383900000000001</v>
      </c>
      <c r="BU38">
        <v>19.644500000000001</v>
      </c>
      <c r="BW38">
        <v>39.694699999999997</v>
      </c>
      <c r="BX38">
        <v>-3.0684</v>
      </c>
      <c r="BY38">
        <v>6.7695999999999996</v>
      </c>
      <c r="BZ38">
        <v>-0.52380000000000004</v>
      </c>
      <c r="CA38">
        <v>1.4799</v>
      </c>
      <c r="CB38">
        <v>34.080199999999998</v>
      </c>
      <c r="CD38">
        <v>5.6383000000000001</v>
      </c>
      <c r="CE38">
        <v>12.9778</v>
      </c>
      <c r="CH38">
        <v>67.970399999999998</v>
      </c>
      <c r="CI38">
        <v>82.9773</v>
      </c>
      <c r="CJ38">
        <v>1.7671999999999999</v>
      </c>
      <c r="CN38">
        <v>-5.8038999999999996</v>
      </c>
      <c r="CO38">
        <v>-40.163800000000002</v>
      </c>
      <c r="CP38">
        <v>-130.13720000000001</v>
      </c>
      <c r="CQ38">
        <v>56.604100000000003</v>
      </c>
      <c r="CS38">
        <v>-14.553699999999999</v>
      </c>
      <c r="CU38">
        <v>4.0864000000000003</v>
      </c>
      <c r="CW38">
        <v>21.813500000000001</v>
      </c>
      <c r="CX38">
        <v>-2.3699999999999999E-2</v>
      </c>
      <c r="CY38">
        <v>22.6585</v>
      </c>
      <c r="DA38">
        <v>34.037999999999997</v>
      </c>
    </row>
    <row r="39" spans="1:105" x14ac:dyDescent="0.25">
      <c r="A39" s="2">
        <v>38716</v>
      </c>
      <c r="B39">
        <v>21.459399999999999</v>
      </c>
      <c r="C39">
        <v>1.0148999999999999</v>
      </c>
      <c r="D39">
        <v>10.7524</v>
      </c>
      <c r="E39">
        <v>-1.6619000000000002</v>
      </c>
      <c r="F39">
        <v>3.6029</v>
      </c>
      <c r="G39">
        <v>-6.1681999999999997</v>
      </c>
      <c r="H39">
        <v>19.281199999999998</v>
      </c>
      <c r="I39">
        <v>-16212.8079</v>
      </c>
      <c r="J39">
        <v>4.0754999999999999</v>
      </c>
      <c r="K39">
        <v>21.291799999999999</v>
      </c>
      <c r="M39">
        <v>25.4375</v>
      </c>
      <c r="N39">
        <v>23.233000000000001</v>
      </c>
      <c r="O39">
        <v>24.0318</v>
      </c>
      <c r="P39">
        <v>39.091700000000003</v>
      </c>
      <c r="Q39">
        <v>31.870799999999999</v>
      </c>
      <c r="R39">
        <v>17.128299999999999</v>
      </c>
      <c r="S39">
        <v>16.712800000000001</v>
      </c>
      <c r="T39">
        <v>32.409500000000001</v>
      </c>
      <c r="U39">
        <v>5.1693999999999996</v>
      </c>
      <c r="V39">
        <v>-1.9510999999999998</v>
      </c>
      <c r="W39">
        <v>34.737200000000001</v>
      </c>
      <c r="X39">
        <v>26.4285</v>
      </c>
      <c r="Y39">
        <v>17.87</v>
      </c>
      <c r="Z39">
        <v>21.291799999999999</v>
      </c>
      <c r="AA39">
        <v>5.7827999999999999</v>
      </c>
      <c r="AB39">
        <v>24.155200000000001</v>
      </c>
      <c r="AC39">
        <v>20.069900000000001</v>
      </c>
      <c r="AD39">
        <v>20.370799999999999</v>
      </c>
      <c r="AE39">
        <v>16.434799999999999</v>
      </c>
      <c r="AF39">
        <v>-73.254800000000003</v>
      </c>
      <c r="AG39">
        <v>25.3505</v>
      </c>
      <c r="AH39">
        <v>26.413900000000002</v>
      </c>
      <c r="AI39">
        <v>3.4963000000000002</v>
      </c>
      <c r="AJ39">
        <v>25.6264</v>
      </c>
      <c r="AL39">
        <v>15.370900000000001</v>
      </c>
      <c r="AM39">
        <v>8.1854999999999993</v>
      </c>
      <c r="AO39">
        <v>1.5377999999999998</v>
      </c>
      <c r="AP39">
        <v>37.927500000000002</v>
      </c>
      <c r="AQ39">
        <v>-38.3917</v>
      </c>
      <c r="AR39">
        <v>5.4345999999999997</v>
      </c>
      <c r="AS39">
        <v>4.0922999999999998</v>
      </c>
      <c r="AU39">
        <v>-115.92059999999999</v>
      </c>
      <c r="AV39">
        <v>9.7043999999999997</v>
      </c>
      <c r="AX39">
        <v>56.088799999999999</v>
      </c>
      <c r="AY39">
        <v>19.536999999999999</v>
      </c>
      <c r="AZ39">
        <v>17.495999999999999</v>
      </c>
      <c r="BA39">
        <v>136.47399999999999</v>
      </c>
      <c r="BB39">
        <v>-17.363299999999999</v>
      </c>
      <c r="BC39">
        <v>17.566199999999998</v>
      </c>
      <c r="BE39">
        <v>9.8670000000000009</v>
      </c>
      <c r="BG39">
        <v>5.0949</v>
      </c>
      <c r="BH39">
        <v>5.0011000000000001</v>
      </c>
      <c r="BI39">
        <v>9.7363</v>
      </c>
      <c r="BK39">
        <v>9.8297000000000008</v>
      </c>
      <c r="BL39">
        <v>14.0662</v>
      </c>
      <c r="BM39">
        <v>53.737900000000003</v>
      </c>
      <c r="BO39">
        <v>14.8277</v>
      </c>
      <c r="BP39">
        <v>29.610500000000002</v>
      </c>
      <c r="BQ39">
        <v>18.428999999999998</v>
      </c>
      <c r="BR39">
        <v>24.987200000000001</v>
      </c>
      <c r="BS39">
        <v>-39.221400000000003</v>
      </c>
      <c r="BT39">
        <v>24.930700000000002</v>
      </c>
      <c r="BU39">
        <v>47.894500000000001</v>
      </c>
      <c r="BW39">
        <v>21.998899999999999</v>
      </c>
      <c r="BX39">
        <v>5.6577999999999999</v>
      </c>
      <c r="BY39">
        <v>5.2759999999999998</v>
      </c>
      <c r="BZ39">
        <v>23.863299999999999</v>
      </c>
      <c r="CA39">
        <v>6.7018000000000004</v>
      </c>
      <c r="CB39">
        <v>22.2102</v>
      </c>
      <c r="CD39">
        <v>1.1504000000000001</v>
      </c>
      <c r="CE39">
        <v>39.219799999999999</v>
      </c>
      <c r="CH39">
        <v>19.873999999999999</v>
      </c>
      <c r="CI39">
        <v>58.4148</v>
      </c>
      <c r="CJ39">
        <v>-4.9213000000000005</v>
      </c>
      <c r="CN39">
        <v>5.0590000000000002</v>
      </c>
      <c r="CO39">
        <v>57.06</v>
      </c>
      <c r="CP39">
        <v>-59.4358</v>
      </c>
      <c r="CQ39">
        <v>11.492100000000001</v>
      </c>
      <c r="CS39">
        <v>13.645300000000001</v>
      </c>
      <c r="CU39">
        <v>20.025400000000001</v>
      </c>
      <c r="CW39">
        <v>-5.4463999999999997</v>
      </c>
      <c r="CX39">
        <v>3.3167</v>
      </c>
      <c r="CY39">
        <v>20.0091</v>
      </c>
      <c r="DA39">
        <v>25.891100000000002</v>
      </c>
    </row>
    <row r="40" spans="1:105" x14ac:dyDescent="0.25">
      <c r="A40" s="2">
        <v>38625</v>
      </c>
      <c r="B40">
        <v>36.5762</v>
      </c>
      <c r="C40">
        <v>24.784099999999999</v>
      </c>
      <c r="D40">
        <v>5.0019</v>
      </c>
      <c r="E40">
        <v>17.933</v>
      </c>
      <c r="F40">
        <v>-13.0655</v>
      </c>
      <c r="G40">
        <v>8.1161999999999992</v>
      </c>
      <c r="H40">
        <v>4.1441999999999997</v>
      </c>
      <c r="I40">
        <v>-16381.457</v>
      </c>
      <c r="J40">
        <v>4.8894000000000002</v>
      </c>
      <c r="K40">
        <v>21.4999</v>
      </c>
      <c r="M40">
        <v>18.1221</v>
      </c>
      <c r="N40">
        <v>30.963899999999999</v>
      </c>
      <c r="O40">
        <v>14.279199999999999</v>
      </c>
      <c r="P40">
        <v>16.161200000000001</v>
      </c>
      <c r="Q40">
        <v>12.1068</v>
      </c>
      <c r="R40">
        <v>15.147600000000001</v>
      </c>
      <c r="S40">
        <v>3.5548000000000002</v>
      </c>
      <c r="T40">
        <v>32.244999999999997</v>
      </c>
      <c r="U40">
        <v>4.1005000000000003</v>
      </c>
      <c r="V40">
        <v>-33.4495</v>
      </c>
      <c r="W40">
        <v>37.468200000000003</v>
      </c>
      <c r="X40">
        <v>17.912400000000002</v>
      </c>
      <c r="Y40">
        <v>32.165300000000002</v>
      </c>
      <c r="Z40">
        <v>21.4999</v>
      </c>
      <c r="AA40">
        <v>-1.0496000000000001</v>
      </c>
      <c r="AB40">
        <v>23.1953</v>
      </c>
      <c r="AC40">
        <v>17.791499999999999</v>
      </c>
      <c r="AD40">
        <v>32.309800000000003</v>
      </c>
      <c r="AE40">
        <v>1.772</v>
      </c>
      <c r="AF40">
        <v>-45.290599999999998</v>
      </c>
      <c r="AG40">
        <v>41.4373</v>
      </c>
      <c r="AH40">
        <v>39.410299999999999</v>
      </c>
      <c r="AI40">
        <v>17.835799999999999</v>
      </c>
      <c r="AJ40">
        <v>31.323699999999999</v>
      </c>
      <c r="AL40">
        <v>0.4985</v>
      </c>
      <c r="AM40">
        <v>-1.1480999999999999</v>
      </c>
      <c r="AO40">
        <v>-2.3553000000000002</v>
      </c>
      <c r="AP40">
        <v>28.631599999999999</v>
      </c>
      <c r="AQ40">
        <v>-58.641199999999998</v>
      </c>
      <c r="AR40">
        <v>5.8951000000000002</v>
      </c>
      <c r="AS40">
        <v>-1.026</v>
      </c>
      <c r="AU40">
        <v>-103.2111</v>
      </c>
      <c r="AV40">
        <v>10.864800000000001</v>
      </c>
      <c r="AX40">
        <v>39.753700000000002</v>
      </c>
      <c r="AY40">
        <v>7.8513000000000002</v>
      </c>
      <c r="AZ40">
        <v>-0.91610000000000003</v>
      </c>
      <c r="BB40">
        <v>11.364000000000001</v>
      </c>
      <c r="BC40">
        <v>8.5702999999999996</v>
      </c>
      <c r="BE40">
        <v>41.921300000000002</v>
      </c>
      <c r="BG40">
        <v>5.1558999999999999</v>
      </c>
      <c r="BH40">
        <v>2.6781000000000001</v>
      </c>
      <c r="BI40">
        <v>5.9386999999999999</v>
      </c>
      <c r="BK40">
        <v>2.3811</v>
      </c>
      <c r="BL40">
        <v>10.065</v>
      </c>
      <c r="BM40">
        <v>-31.5168</v>
      </c>
      <c r="BO40">
        <v>-37.2624</v>
      </c>
      <c r="BP40">
        <v>50.011899999999997</v>
      </c>
      <c r="BQ40">
        <v>-3.6349</v>
      </c>
      <c r="BR40">
        <v>15.725</v>
      </c>
      <c r="BS40">
        <v>-167.7714</v>
      </c>
      <c r="BT40">
        <v>28.8187</v>
      </c>
      <c r="BU40">
        <v>13.567500000000001</v>
      </c>
      <c r="BW40">
        <v>46.987200000000001</v>
      </c>
      <c r="BX40">
        <v>-12.8592</v>
      </c>
      <c r="BY40">
        <v>6.5551000000000004</v>
      </c>
      <c r="BZ40">
        <v>-0.59</v>
      </c>
      <c r="CA40">
        <v>7.7644000000000002</v>
      </c>
      <c r="CB40">
        <v>38.662700000000001</v>
      </c>
      <c r="CD40">
        <v>-1.0958000000000001</v>
      </c>
      <c r="CE40">
        <v>11.59</v>
      </c>
      <c r="CH40">
        <v>-35.792999999999999</v>
      </c>
      <c r="CI40">
        <v>58.252800000000001</v>
      </c>
      <c r="CJ40">
        <v>1.9544999999999999</v>
      </c>
      <c r="CN40">
        <v>-0.28839999999999999</v>
      </c>
      <c r="CO40">
        <v>-6.6961000000000004</v>
      </c>
      <c r="CP40">
        <v>-124.80589999999999</v>
      </c>
      <c r="CQ40">
        <v>12.816000000000001</v>
      </c>
      <c r="CS40">
        <v>-3.4083000000000001</v>
      </c>
      <c r="CU40">
        <v>1.9152</v>
      </c>
      <c r="CW40">
        <v>5.2446000000000002</v>
      </c>
      <c r="CX40">
        <v>31.2441</v>
      </c>
      <c r="CY40">
        <v>15.1121</v>
      </c>
      <c r="DA40">
        <v>31.172899999999998</v>
      </c>
    </row>
    <row r="41" spans="1:105" x14ac:dyDescent="0.25">
      <c r="A41" s="2">
        <v>38442</v>
      </c>
      <c r="B41">
        <v>38.863700000000001</v>
      </c>
      <c r="C41">
        <v>27.055900000000001</v>
      </c>
      <c r="D41">
        <v>8.9753000000000007</v>
      </c>
      <c r="E41">
        <v>8.9910999999999994</v>
      </c>
      <c r="F41">
        <v>11.4481</v>
      </c>
      <c r="G41">
        <v>2.7015000000000002</v>
      </c>
      <c r="H41">
        <v>11.2949</v>
      </c>
      <c r="I41">
        <v>-3887.5666000000001</v>
      </c>
      <c r="J41">
        <v>3.5590999999999999</v>
      </c>
      <c r="K41">
        <v>22.4406</v>
      </c>
      <c r="M41">
        <v>33.642299999999999</v>
      </c>
      <c r="N41">
        <v>17.148700000000002</v>
      </c>
      <c r="O41">
        <v>10.216699999999999</v>
      </c>
      <c r="P41">
        <v>42.254399999999997</v>
      </c>
      <c r="Q41">
        <v>3.1596000000000002</v>
      </c>
      <c r="R41">
        <v>8.1918000000000006</v>
      </c>
      <c r="S41">
        <v>26.949100000000001</v>
      </c>
      <c r="T41">
        <v>38.102800000000002</v>
      </c>
      <c r="U41">
        <v>4.4672999999999998</v>
      </c>
      <c r="V41">
        <v>-44.495699999999999</v>
      </c>
      <c r="W41">
        <v>24.519600000000001</v>
      </c>
      <c r="X41">
        <v>17.728000000000002</v>
      </c>
      <c r="Y41">
        <v>19.488399999999999</v>
      </c>
      <c r="Z41">
        <v>22.4406</v>
      </c>
      <c r="AA41">
        <v>3.4771999999999998</v>
      </c>
      <c r="AB41">
        <v>18.348400000000002</v>
      </c>
      <c r="AC41">
        <v>18.316800000000001</v>
      </c>
      <c r="AD41">
        <v>16.090199999999999</v>
      </c>
      <c r="AE41">
        <v>8.8573000000000004</v>
      </c>
      <c r="AF41">
        <v>15.7377</v>
      </c>
      <c r="AG41">
        <v>31.938099999999999</v>
      </c>
      <c r="AH41">
        <v>31.904199999999999</v>
      </c>
      <c r="AI41">
        <v>11.619299999999999</v>
      </c>
      <c r="AJ41">
        <v>28.879200000000001</v>
      </c>
      <c r="AL41">
        <v>9.6896000000000004</v>
      </c>
      <c r="AM41">
        <v>30.356000000000002</v>
      </c>
      <c r="AO41">
        <v>3.6985999999999999</v>
      </c>
      <c r="AP41">
        <v>7.0118999999999998</v>
      </c>
      <c r="AQ41">
        <v>-139.14830000000001</v>
      </c>
      <c r="AR41">
        <v>3.1055000000000001</v>
      </c>
      <c r="AS41">
        <v>0.90180000000000005</v>
      </c>
      <c r="AU41">
        <v>-184.0462</v>
      </c>
      <c r="AV41">
        <v>16.788</v>
      </c>
      <c r="AX41">
        <v>26.1433</v>
      </c>
      <c r="AY41">
        <v>16.996700000000001</v>
      </c>
      <c r="AZ41">
        <v>7.2068000000000003</v>
      </c>
      <c r="BB41">
        <v>18.202999999999999</v>
      </c>
      <c r="BC41">
        <v>5.2441000000000004</v>
      </c>
      <c r="BE41">
        <v>8.0268999999999995</v>
      </c>
      <c r="BG41">
        <v>4.2152000000000003</v>
      </c>
      <c r="BH41">
        <v>3.0206</v>
      </c>
      <c r="BI41">
        <v>1.9409999999999998</v>
      </c>
      <c r="BK41">
        <v>6.4683999999999999</v>
      </c>
      <c r="BL41">
        <v>7.9123000000000001</v>
      </c>
      <c r="BM41">
        <v>55.907400000000003</v>
      </c>
      <c r="BO41">
        <v>19.0136</v>
      </c>
      <c r="BP41">
        <v>60.579099999999997</v>
      </c>
      <c r="BQ41">
        <v>22.070499999999999</v>
      </c>
      <c r="BR41">
        <v>3.3149000000000002</v>
      </c>
      <c r="BS41">
        <v>-179.61699999999999</v>
      </c>
      <c r="BT41">
        <v>27.7118</v>
      </c>
      <c r="BU41">
        <v>34.947400000000002</v>
      </c>
      <c r="BW41">
        <v>32.474200000000003</v>
      </c>
      <c r="BX41">
        <v>11.1236</v>
      </c>
      <c r="BY41">
        <v>-3.0234000000000001</v>
      </c>
      <c r="BZ41">
        <v>1.4557</v>
      </c>
      <c r="CA41">
        <v>0.56759999999999999</v>
      </c>
      <c r="CB41">
        <v>26.309000000000001</v>
      </c>
      <c r="CD41">
        <v>0.72819999999999996</v>
      </c>
      <c r="CE41">
        <v>34.168999999999997</v>
      </c>
      <c r="CH41">
        <v>-40.3735</v>
      </c>
      <c r="CI41">
        <v>58.012099999999997</v>
      </c>
      <c r="CJ41">
        <v>-0.48559999999999998</v>
      </c>
      <c r="CN41">
        <v>5.3517999999999999</v>
      </c>
      <c r="CO41">
        <v>-23.7852</v>
      </c>
      <c r="CP41">
        <v>-131.45570000000001</v>
      </c>
      <c r="CQ41">
        <v>7.8353000000000002</v>
      </c>
      <c r="CS41">
        <v>38.280700000000003</v>
      </c>
      <c r="CU41">
        <v>-0.3629</v>
      </c>
      <c r="CX41">
        <v>6.4351000000000003</v>
      </c>
      <c r="CY41">
        <v>23.5105</v>
      </c>
      <c r="DA41">
        <v>27.166699999999999</v>
      </c>
    </row>
    <row r="42" spans="1:105" x14ac:dyDescent="0.25">
      <c r="A42" s="2">
        <v>38352</v>
      </c>
      <c r="B42">
        <v>28.099699999999999</v>
      </c>
      <c r="C42">
        <v>23.322500000000002</v>
      </c>
      <c r="D42">
        <v>1.2781</v>
      </c>
      <c r="E42">
        <v>21.270800000000001</v>
      </c>
      <c r="F42">
        <v>-1.9645000000000001</v>
      </c>
      <c r="G42">
        <v>8.5972000000000008</v>
      </c>
      <c r="H42">
        <v>-16.824400000000001</v>
      </c>
      <c r="I42">
        <v>-13828.571400000001</v>
      </c>
      <c r="J42">
        <v>1.2436</v>
      </c>
      <c r="K42">
        <v>33.741999999999997</v>
      </c>
      <c r="M42">
        <v>27.541599999999999</v>
      </c>
      <c r="N42">
        <v>20.860700000000001</v>
      </c>
      <c r="O42">
        <v>12.1873</v>
      </c>
      <c r="P42">
        <v>36.571199999999997</v>
      </c>
      <c r="Q42">
        <v>13.03</v>
      </c>
      <c r="R42">
        <v>-4.9725000000000001</v>
      </c>
      <c r="S42">
        <v>19.747499999999999</v>
      </c>
      <c r="T42">
        <v>37.379300000000001</v>
      </c>
      <c r="U42">
        <v>7.9484000000000004</v>
      </c>
      <c r="V42">
        <v>-42.150799999999997</v>
      </c>
      <c r="W42">
        <v>23.8447</v>
      </c>
      <c r="X42">
        <v>14.947800000000001</v>
      </c>
      <c r="Y42">
        <v>9.5114999999999998</v>
      </c>
      <c r="Z42">
        <v>33.741999999999997</v>
      </c>
      <c r="AA42">
        <v>6.9573</v>
      </c>
      <c r="AB42">
        <v>18.632899999999999</v>
      </c>
      <c r="AC42">
        <v>14.148999999999999</v>
      </c>
      <c r="AD42">
        <v>16.127600000000001</v>
      </c>
      <c r="AE42">
        <v>11.7826</v>
      </c>
      <c r="AF42">
        <v>20.273599999999998</v>
      </c>
      <c r="AG42">
        <v>32.630800000000001</v>
      </c>
      <c r="AH42">
        <v>32.6509</v>
      </c>
      <c r="AI42">
        <v>15.202</v>
      </c>
      <c r="AJ42">
        <v>16.2714</v>
      </c>
      <c r="AL42">
        <v>4.1978999999999997</v>
      </c>
      <c r="AM42">
        <v>32.1875</v>
      </c>
      <c r="AO42">
        <v>1.0313000000000001</v>
      </c>
      <c r="AP42">
        <v>71.781700000000001</v>
      </c>
      <c r="AQ42">
        <v>-29769100</v>
      </c>
      <c r="AR42">
        <v>-6.4105999999999996</v>
      </c>
      <c r="AS42">
        <v>2.2928000000000002</v>
      </c>
      <c r="AU42">
        <v>196.02070000000001</v>
      </c>
      <c r="AV42">
        <v>6.1261000000000001</v>
      </c>
      <c r="AX42">
        <v>15.325799999999999</v>
      </c>
      <c r="AY42">
        <v>23.133199999999999</v>
      </c>
      <c r="AZ42">
        <v>4.4448999999999996</v>
      </c>
      <c r="BB42">
        <v>-8.2324999999999999</v>
      </c>
      <c r="BC42">
        <v>11.8956</v>
      </c>
      <c r="BE42">
        <v>4.4264000000000001</v>
      </c>
      <c r="BG42">
        <v>3.4438</v>
      </c>
      <c r="BH42">
        <v>7.8914999999999997</v>
      </c>
      <c r="BI42">
        <v>-2.4632999999999998</v>
      </c>
      <c r="BK42">
        <v>-2.4754999999999998</v>
      </c>
      <c r="BL42">
        <v>10.5243</v>
      </c>
      <c r="BM42">
        <v>50.730199999999996</v>
      </c>
      <c r="BO42">
        <v>22.854099999999999</v>
      </c>
      <c r="BP42">
        <v>27.1812</v>
      </c>
      <c r="BQ42">
        <v>-3.7385999999999999</v>
      </c>
      <c r="BR42">
        <v>15.3795</v>
      </c>
      <c r="BS42">
        <v>-202.99590000000001</v>
      </c>
      <c r="BT42">
        <v>25.436900000000001</v>
      </c>
      <c r="BU42">
        <v>18.5929</v>
      </c>
      <c r="BW42">
        <v>53.260100000000001</v>
      </c>
      <c r="BX42">
        <v>-3.7885</v>
      </c>
      <c r="BY42">
        <v>7.0484999999999998</v>
      </c>
      <c r="BZ42">
        <v>0.95879999999999999</v>
      </c>
      <c r="CA42">
        <v>2.4138000000000002</v>
      </c>
      <c r="CB42">
        <v>46.171500000000002</v>
      </c>
      <c r="CD42">
        <v>4.9907000000000004</v>
      </c>
      <c r="CE42">
        <v>-8.7296999999999993</v>
      </c>
      <c r="CH42">
        <v>66.700199999999995</v>
      </c>
      <c r="CI42">
        <v>69.677000000000007</v>
      </c>
      <c r="CJ42">
        <v>4.0298999999999996</v>
      </c>
      <c r="CN42">
        <v>0.61629999999999996</v>
      </c>
      <c r="CO42">
        <v>-51.017699999999998</v>
      </c>
      <c r="CP42">
        <v>-287.06029999999998</v>
      </c>
      <c r="CQ42">
        <v>-0.21410000000000001</v>
      </c>
      <c r="CS42">
        <v>-3.8633999999999999</v>
      </c>
      <c r="CU42">
        <v>-0.35349999999999998</v>
      </c>
      <c r="CX42">
        <v>23.088899999999999</v>
      </c>
      <c r="CY42">
        <v>19.2591</v>
      </c>
      <c r="DA42">
        <v>34.215699999999998</v>
      </c>
    </row>
    <row r="43" spans="1:105" x14ac:dyDescent="0.25">
      <c r="A43" s="2">
        <v>38260</v>
      </c>
      <c r="B43">
        <v>32.621400000000001</v>
      </c>
      <c r="C43">
        <v>22.242899999999999</v>
      </c>
      <c r="D43">
        <v>12.386200000000001</v>
      </c>
      <c r="E43">
        <v>15.6462</v>
      </c>
      <c r="F43">
        <v>3.4723000000000002</v>
      </c>
      <c r="G43">
        <v>-4.9137000000000004</v>
      </c>
      <c r="H43">
        <v>20.496700000000001</v>
      </c>
      <c r="I43">
        <v>-445.21339999999998</v>
      </c>
      <c r="J43">
        <v>6.8167999999999997</v>
      </c>
      <c r="K43">
        <v>30.817799999999998</v>
      </c>
      <c r="M43">
        <v>26.492899999999999</v>
      </c>
      <c r="N43">
        <v>32.131700000000002</v>
      </c>
      <c r="O43">
        <v>25.991900000000001</v>
      </c>
      <c r="P43">
        <v>49.896000000000001</v>
      </c>
      <c r="Q43">
        <v>14.3332</v>
      </c>
      <c r="R43">
        <v>15.630800000000001</v>
      </c>
      <c r="S43">
        <v>27.267299999999999</v>
      </c>
      <c r="T43">
        <v>40.304900000000004</v>
      </c>
      <c r="U43">
        <v>1.9182999999999999</v>
      </c>
      <c r="V43">
        <v>-5.9802</v>
      </c>
      <c r="W43">
        <v>19.042100000000001</v>
      </c>
      <c r="X43">
        <v>27.051200000000001</v>
      </c>
      <c r="Y43">
        <v>34.697099999999999</v>
      </c>
      <c r="Z43">
        <v>30.817799999999998</v>
      </c>
      <c r="AA43">
        <v>9.2365999999999993</v>
      </c>
      <c r="AB43">
        <v>14.823600000000001</v>
      </c>
      <c r="AC43">
        <v>18.102399999999999</v>
      </c>
      <c r="AD43">
        <v>4.1624999999999996</v>
      </c>
      <c r="AE43">
        <v>15.8636</v>
      </c>
      <c r="AF43">
        <v>9.9468999999999994</v>
      </c>
      <c r="AG43">
        <v>32.267000000000003</v>
      </c>
      <c r="AH43">
        <v>27.971800000000002</v>
      </c>
      <c r="AI43">
        <v>20.5444</v>
      </c>
      <c r="AJ43">
        <v>37.107999999999997</v>
      </c>
      <c r="AL43">
        <v>8.2043999999999997</v>
      </c>
      <c r="AM43">
        <v>9.2070000000000007</v>
      </c>
      <c r="AO43">
        <v>-18.605799999999999</v>
      </c>
      <c r="AP43">
        <v>39.040300000000002</v>
      </c>
      <c r="AQ43">
        <v>-482976.27120000002</v>
      </c>
      <c r="AR43">
        <v>6.2491000000000003</v>
      </c>
      <c r="AS43">
        <v>4.1189</v>
      </c>
      <c r="AU43">
        <v>-61.231299999999997</v>
      </c>
      <c r="AV43">
        <v>11.8309</v>
      </c>
      <c r="AX43">
        <v>19.179600000000001</v>
      </c>
      <c r="AY43">
        <v>11.4945</v>
      </c>
      <c r="AZ43">
        <v>15.1632</v>
      </c>
      <c r="BB43">
        <v>76.317700000000002</v>
      </c>
      <c r="BC43">
        <v>15.2362</v>
      </c>
      <c r="BE43">
        <v>17.206199999999999</v>
      </c>
      <c r="BG43">
        <v>4.4375</v>
      </c>
      <c r="BH43">
        <v>3.5773999999999999</v>
      </c>
      <c r="BI43">
        <v>9.8439999999999994</v>
      </c>
      <c r="BK43">
        <v>10.325900000000001</v>
      </c>
      <c r="BL43">
        <v>22.418900000000001</v>
      </c>
      <c r="BM43">
        <v>27.538399999999999</v>
      </c>
      <c r="BO43">
        <v>25.0152</v>
      </c>
      <c r="BP43">
        <v>32.707799999999999</v>
      </c>
      <c r="BQ43">
        <v>2.0512999999999999</v>
      </c>
      <c r="BR43">
        <v>7.6471999999999998</v>
      </c>
      <c r="BS43">
        <v>-68.899199999999993</v>
      </c>
      <c r="BT43">
        <v>16.018000000000001</v>
      </c>
      <c r="BU43">
        <v>40.650700000000001</v>
      </c>
      <c r="BW43">
        <v>15.036</v>
      </c>
      <c r="BX43">
        <v>10.9519</v>
      </c>
      <c r="BY43">
        <v>12.7136</v>
      </c>
      <c r="BZ43">
        <v>15.8239</v>
      </c>
      <c r="CA43">
        <v>5.2206999999999999</v>
      </c>
      <c r="CB43">
        <v>51.294499999999999</v>
      </c>
      <c r="CD43">
        <v>2.6691000000000003</v>
      </c>
      <c r="CE43">
        <v>2.2993999999999999</v>
      </c>
      <c r="CH43">
        <v>31.601199999999999</v>
      </c>
      <c r="CI43">
        <v>50.575699999999998</v>
      </c>
      <c r="CJ43">
        <v>-3.9769000000000001</v>
      </c>
      <c r="CN43">
        <v>6.4777000000000005</v>
      </c>
      <c r="CO43">
        <v>58.649500000000003</v>
      </c>
      <c r="CP43">
        <v>-417.2423</v>
      </c>
      <c r="CQ43">
        <v>-5.3955000000000002</v>
      </c>
      <c r="CU43">
        <v>22.5928</v>
      </c>
      <c r="CX43">
        <v>-0.86580000000000001</v>
      </c>
      <c r="CY43">
        <v>31.904299999999999</v>
      </c>
      <c r="DA43">
        <v>35.096499999999999</v>
      </c>
    </row>
    <row r="44" spans="1:105" x14ac:dyDescent="0.25">
      <c r="A44" s="2">
        <v>38168</v>
      </c>
      <c r="B44">
        <v>25.890599999999999</v>
      </c>
      <c r="C44">
        <v>23.3093</v>
      </c>
      <c r="D44">
        <v>12.1145</v>
      </c>
      <c r="E44">
        <v>20.386199999999999</v>
      </c>
      <c r="F44">
        <v>-20.599699999999999</v>
      </c>
      <c r="G44">
        <v>-1.7983</v>
      </c>
      <c r="H44">
        <v>6.0118999999999998</v>
      </c>
      <c r="I44">
        <v>-11942.857099999999</v>
      </c>
      <c r="J44">
        <v>2.2084000000000001</v>
      </c>
      <c r="K44">
        <v>29.957999999999998</v>
      </c>
      <c r="M44">
        <v>22.642800000000001</v>
      </c>
      <c r="N44">
        <v>24.365500000000001</v>
      </c>
      <c r="O44">
        <v>24.711600000000001</v>
      </c>
      <c r="P44">
        <v>31.826599999999999</v>
      </c>
      <c r="Q44">
        <v>-2.6421999999999999</v>
      </c>
      <c r="R44">
        <v>17.048300000000001</v>
      </c>
      <c r="S44">
        <v>17.659400000000002</v>
      </c>
      <c r="T44">
        <v>31.879100000000001</v>
      </c>
      <c r="U44">
        <v>13.283799999999999</v>
      </c>
      <c r="V44">
        <v>-119.0423</v>
      </c>
      <c r="W44">
        <v>20.587800000000001</v>
      </c>
      <c r="X44">
        <v>17.269100000000002</v>
      </c>
      <c r="Y44">
        <v>18.8308</v>
      </c>
      <c r="Z44">
        <v>29.957999999999998</v>
      </c>
      <c r="AA44">
        <v>5.1481000000000003</v>
      </c>
      <c r="AB44">
        <v>18.5108</v>
      </c>
      <c r="AC44">
        <v>11.8619</v>
      </c>
      <c r="AD44">
        <v>32.505099999999999</v>
      </c>
      <c r="AE44">
        <v>1.2195</v>
      </c>
      <c r="AF44">
        <v>7.7569999999999997</v>
      </c>
      <c r="AG44">
        <v>39.339300000000001</v>
      </c>
      <c r="AH44">
        <v>28.577200000000001</v>
      </c>
      <c r="AI44">
        <v>16.340399999999999</v>
      </c>
      <c r="AJ44">
        <v>24.399799999999999</v>
      </c>
      <c r="AL44">
        <v>9.532</v>
      </c>
      <c r="AM44">
        <v>13.8637</v>
      </c>
      <c r="AO44">
        <v>2.9371</v>
      </c>
      <c r="AP44">
        <v>14.5665</v>
      </c>
      <c r="AQ44">
        <v>-93069.697</v>
      </c>
      <c r="AR44">
        <v>-6.7611999999999997</v>
      </c>
      <c r="AS44">
        <v>-1.4389000000000001</v>
      </c>
      <c r="AU44">
        <v>-16.155999999999999</v>
      </c>
      <c r="AV44">
        <v>17.846</v>
      </c>
      <c r="AX44">
        <v>33.203099999999999</v>
      </c>
      <c r="AY44">
        <v>21.1846</v>
      </c>
      <c r="AZ44">
        <v>1.8605</v>
      </c>
      <c r="BB44">
        <v>18.917300000000001</v>
      </c>
      <c r="BC44">
        <v>14.508800000000001</v>
      </c>
      <c r="BE44">
        <v>16.885200000000001</v>
      </c>
      <c r="BG44">
        <v>3.5548000000000002</v>
      </c>
      <c r="BH44">
        <v>0.45739999999999997</v>
      </c>
      <c r="BI44">
        <v>1.2623</v>
      </c>
      <c r="BK44">
        <v>-2.0171999999999999</v>
      </c>
      <c r="BL44">
        <v>16.938199999999998</v>
      </c>
      <c r="BM44">
        <v>47.744700000000002</v>
      </c>
      <c r="BO44">
        <v>9.7919</v>
      </c>
      <c r="BP44">
        <v>45.366100000000003</v>
      </c>
      <c r="BQ44">
        <v>19.7987</v>
      </c>
      <c r="BR44">
        <v>17.410399999999999</v>
      </c>
      <c r="BS44">
        <v>-169.62129999999999</v>
      </c>
      <c r="BT44">
        <v>17.127300000000002</v>
      </c>
      <c r="BU44">
        <v>16.930499999999999</v>
      </c>
      <c r="BW44">
        <v>57.1556</v>
      </c>
      <c r="BX44">
        <v>10.949199999999999</v>
      </c>
      <c r="BY44">
        <v>-3.6945000000000001</v>
      </c>
      <c r="BZ44">
        <v>2.8231999999999999</v>
      </c>
      <c r="CA44">
        <v>13.066700000000001</v>
      </c>
      <c r="CB44">
        <v>35.513399999999997</v>
      </c>
      <c r="CD44">
        <v>1.1344000000000001</v>
      </c>
      <c r="CE44">
        <v>13.942500000000001</v>
      </c>
      <c r="CH44">
        <v>-44.222200000000001</v>
      </c>
      <c r="CI44">
        <v>49.034999999999997</v>
      </c>
      <c r="CJ44">
        <v>-1.3769</v>
      </c>
      <c r="CN44">
        <v>6.6479999999999997</v>
      </c>
      <c r="CO44">
        <v>-4.1368999999999998</v>
      </c>
      <c r="CP44">
        <v>-587.58109999999999</v>
      </c>
      <c r="CQ44">
        <v>6.2394999999999996</v>
      </c>
      <c r="CU44">
        <v>-8.9639000000000006</v>
      </c>
      <c r="CX44">
        <v>18.3719</v>
      </c>
      <c r="CY44">
        <v>28.019600000000001</v>
      </c>
      <c r="DA44">
        <v>29.1372</v>
      </c>
    </row>
    <row r="45" spans="1:105" x14ac:dyDescent="0.25">
      <c r="A45" s="2">
        <v>38077</v>
      </c>
      <c r="B45">
        <v>32.3947</v>
      </c>
      <c r="C45">
        <v>26.034500000000001</v>
      </c>
      <c r="D45">
        <v>7.8235000000000001</v>
      </c>
      <c r="E45">
        <v>7.1239999999999997</v>
      </c>
      <c r="F45">
        <v>10.9815</v>
      </c>
      <c r="G45">
        <v>-1.7685</v>
      </c>
      <c r="H45">
        <v>9.2906999999999993</v>
      </c>
      <c r="J45">
        <v>1.127</v>
      </c>
      <c r="K45">
        <v>19.9421</v>
      </c>
      <c r="M45">
        <v>33.007100000000001</v>
      </c>
      <c r="N45">
        <v>37.7562</v>
      </c>
      <c r="O45">
        <v>22.969100000000001</v>
      </c>
      <c r="P45">
        <v>41.723799999999997</v>
      </c>
      <c r="Q45">
        <v>-9.9809000000000001</v>
      </c>
      <c r="R45">
        <v>19.5928</v>
      </c>
      <c r="S45">
        <v>29.0959</v>
      </c>
      <c r="T45">
        <v>24.988700000000001</v>
      </c>
      <c r="U45">
        <v>3.4342000000000001</v>
      </c>
      <c r="V45">
        <v>-63.590499999999999</v>
      </c>
      <c r="W45">
        <v>17.9802</v>
      </c>
      <c r="X45">
        <v>15.561400000000001</v>
      </c>
      <c r="Y45">
        <v>4.6281999999999996</v>
      </c>
      <c r="Z45">
        <v>19.9421</v>
      </c>
      <c r="AA45">
        <v>4.2468000000000004</v>
      </c>
      <c r="AB45">
        <v>31.842500000000001</v>
      </c>
      <c r="AC45">
        <v>8.6734000000000009</v>
      </c>
      <c r="AD45">
        <v>12.740500000000001</v>
      </c>
      <c r="AE45">
        <v>-11.676600000000001</v>
      </c>
      <c r="AF45">
        <v>11.764699999999999</v>
      </c>
      <c r="AG45">
        <v>36.171500000000002</v>
      </c>
      <c r="AH45">
        <v>29.3706</v>
      </c>
      <c r="AI45">
        <v>8.5899000000000001</v>
      </c>
      <c r="AJ45">
        <v>27.755400000000002</v>
      </c>
      <c r="AL45">
        <v>17.0655</v>
      </c>
      <c r="AM45">
        <v>39.737299999999998</v>
      </c>
      <c r="AO45">
        <v>4.5105000000000004</v>
      </c>
      <c r="AP45">
        <v>30.941199999999998</v>
      </c>
      <c r="AR45">
        <v>3.3033000000000001</v>
      </c>
      <c r="AS45">
        <v>1.4510000000000001</v>
      </c>
      <c r="AU45">
        <v>55.985599999999998</v>
      </c>
      <c r="AV45">
        <v>16.4709</v>
      </c>
      <c r="AX45">
        <v>38.759399999999999</v>
      </c>
      <c r="AY45">
        <v>28.8552</v>
      </c>
      <c r="AZ45">
        <v>11.096</v>
      </c>
      <c r="BB45">
        <v>17.852399999999999</v>
      </c>
      <c r="BC45">
        <v>10.577500000000001</v>
      </c>
      <c r="BE45">
        <v>-10.463900000000001</v>
      </c>
      <c r="BG45">
        <v>1.2147000000000001</v>
      </c>
      <c r="BH45">
        <v>2.6960999999999999</v>
      </c>
      <c r="BI45">
        <v>-3.7134999999999998</v>
      </c>
      <c r="BK45">
        <v>7.7096999999999998</v>
      </c>
      <c r="BL45">
        <v>14.132899999999999</v>
      </c>
      <c r="BM45">
        <v>34.294200000000004</v>
      </c>
      <c r="BO45">
        <v>18.174199999999999</v>
      </c>
      <c r="BP45">
        <v>64.096599999999995</v>
      </c>
      <c r="BQ45">
        <v>0.96540000000000004</v>
      </c>
      <c r="BR45">
        <v>8.8248999999999995</v>
      </c>
      <c r="BS45">
        <v>-145.38050000000001</v>
      </c>
      <c r="BT45">
        <v>18.144500000000001</v>
      </c>
      <c r="BU45">
        <v>33.2468</v>
      </c>
      <c r="BW45">
        <v>28.822299999999998</v>
      </c>
      <c r="BX45">
        <v>-1.8206</v>
      </c>
      <c r="BY45">
        <v>-0.58120000000000005</v>
      </c>
      <c r="BZ45">
        <v>3.3369</v>
      </c>
      <c r="CA45">
        <v>8.8200000000000001E-2</v>
      </c>
      <c r="CB45">
        <v>37.847700000000003</v>
      </c>
      <c r="CD45">
        <v>-0.50829999999999997</v>
      </c>
      <c r="CE45">
        <v>31.597300000000001</v>
      </c>
      <c r="CH45">
        <v>-8.6157000000000004</v>
      </c>
      <c r="CI45">
        <v>63.761099999999999</v>
      </c>
      <c r="CJ45">
        <v>8.5478000000000005</v>
      </c>
      <c r="CN45">
        <v>-11.9724</v>
      </c>
      <c r="CO45">
        <v>-22.481400000000001</v>
      </c>
      <c r="CP45">
        <v>-534.33870000000002</v>
      </c>
      <c r="CQ45">
        <v>-1.2445999999999999</v>
      </c>
      <c r="CU45">
        <v>-7.9709000000000003</v>
      </c>
      <c r="CX45">
        <v>-2.9340999999999999</v>
      </c>
      <c r="CY45">
        <v>12.481999999999999</v>
      </c>
      <c r="DA45">
        <v>20.921199999999999</v>
      </c>
    </row>
    <row r="46" spans="1:105" x14ac:dyDescent="0.25">
      <c r="E46">
        <v>10.396800000000001</v>
      </c>
      <c r="F46">
        <v>10.375400000000001</v>
      </c>
      <c r="G46">
        <v>4.5411999999999999</v>
      </c>
      <c r="H46">
        <v>-2.2130000000000001</v>
      </c>
      <c r="J46">
        <v>3.1457000000000002</v>
      </c>
      <c r="K46">
        <v>18.683800000000002</v>
      </c>
      <c r="M46">
        <v>26.600300000000001</v>
      </c>
      <c r="N46">
        <v>18.979099999999999</v>
      </c>
      <c r="O46">
        <v>7.1044</v>
      </c>
      <c r="P46">
        <v>35.001300000000001</v>
      </c>
      <c r="Q46">
        <v>6.6878000000000002</v>
      </c>
      <c r="R46">
        <v>14.684100000000001</v>
      </c>
      <c r="S46">
        <v>28.895</v>
      </c>
      <c r="T46">
        <v>28.057700000000001</v>
      </c>
      <c r="U46">
        <v>30.9726</v>
      </c>
      <c r="V46">
        <v>34.565899999999999</v>
      </c>
      <c r="W46">
        <v>30.1434</v>
      </c>
      <c r="X46">
        <v>32.401600000000002</v>
      </c>
      <c r="Y46">
        <v>21.020700000000001</v>
      </c>
      <c r="Z46">
        <v>18.683800000000002</v>
      </c>
      <c r="AA46">
        <v>15.091799999999999</v>
      </c>
      <c r="AB46">
        <v>-8.5708000000000002</v>
      </c>
      <c r="AC46">
        <v>17.916499999999999</v>
      </c>
      <c r="AD46">
        <v>18.378299999999999</v>
      </c>
      <c r="AE46">
        <v>13.511100000000001</v>
      </c>
      <c r="AF46">
        <v>-7.2808999999999999</v>
      </c>
      <c r="AG46">
        <v>31.860600000000002</v>
      </c>
      <c r="AH46">
        <v>39.652500000000003</v>
      </c>
      <c r="AI46">
        <v>21.043500000000002</v>
      </c>
      <c r="AJ46">
        <v>12.4156</v>
      </c>
      <c r="AL46">
        <v>7.4389000000000003</v>
      </c>
      <c r="AM46">
        <v>32.079599999999999</v>
      </c>
      <c r="AO46">
        <v>2.7660999999999998</v>
      </c>
      <c r="AP46">
        <v>4.9119999999999999</v>
      </c>
      <c r="AR46">
        <v>8.0404</v>
      </c>
      <c r="AS46">
        <v>4.2064000000000004</v>
      </c>
      <c r="AU46">
        <v>38.593499999999999</v>
      </c>
      <c r="AV46">
        <v>12.696099999999999</v>
      </c>
      <c r="AX46">
        <v>32.952300000000001</v>
      </c>
      <c r="AY46">
        <v>22.913900000000002</v>
      </c>
      <c r="AZ46">
        <v>4.4797000000000002</v>
      </c>
      <c r="BB46">
        <v>25.5246</v>
      </c>
      <c r="BC46">
        <v>21.829499999999999</v>
      </c>
      <c r="BE46">
        <v>0.68920000000000003</v>
      </c>
      <c r="BG46">
        <v>2.5638000000000001</v>
      </c>
      <c r="BH46">
        <v>2.2044000000000001</v>
      </c>
      <c r="BI46">
        <v>1.5406</v>
      </c>
      <c r="BK46">
        <v>6.8723999999999998</v>
      </c>
      <c r="BL46">
        <v>15.722300000000001</v>
      </c>
      <c r="BM46">
        <v>62.6524</v>
      </c>
      <c r="BO46">
        <v>38.265900000000002</v>
      </c>
      <c r="BP46">
        <v>48.100299999999997</v>
      </c>
      <c r="BR46">
        <v>17.079799999999999</v>
      </c>
      <c r="BS46">
        <v>-100.8669</v>
      </c>
      <c r="BT46">
        <v>23.514499999999998</v>
      </c>
      <c r="BU46">
        <v>24.068899999999999</v>
      </c>
      <c r="BW46">
        <v>36.9527</v>
      </c>
      <c r="BY46">
        <v>4.8566000000000003</v>
      </c>
      <c r="BZ46">
        <v>13.060600000000001</v>
      </c>
      <c r="CA46">
        <v>-2.2610000000000001</v>
      </c>
      <c r="CB46">
        <v>11.585000000000001</v>
      </c>
      <c r="CD46">
        <v>2.2801</v>
      </c>
      <c r="CE46">
        <v>19.751300000000001</v>
      </c>
      <c r="CH46">
        <v>-20.868300000000001</v>
      </c>
      <c r="CI46">
        <v>45.682499999999997</v>
      </c>
      <c r="CJ46">
        <v>10.726699999999999</v>
      </c>
      <c r="CN46">
        <v>12.445499999999999</v>
      </c>
      <c r="CO46">
        <v>-19.234400000000001</v>
      </c>
      <c r="CP46">
        <v>30.025400000000001</v>
      </c>
      <c r="CQ46">
        <v>24.3094</v>
      </c>
      <c r="CU46">
        <v>3.8797000000000001</v>
      </c>
      <c r="CX46">
        <v>12.038500000000001</v>
      </c>
      <c r="CY46">
        <v>10.549300000000001</v>
      </c>
      <c r="DA46">
        <v>21.3506</v>
      </c>
    </row>
    <row r="47" spans="1:105" x14ac:dyDescent="0.25">
      <c r="K47">
        <v>21.648599999999998</v>
      </c>
      <c r="O47">
        <v>17.920400000000001</v>
      </c>
      <c r="P47">
        <v>30.481400000000001</v>
      </c>
      <c r="S47">
        <v>24.868200000000002</v>
      </c>
      <c r="T47">
        <v>21.6173</v>
      </c>
      <c r="Z47">
        <v>21.648599999999998</v>
      </c>
      <c r="AB47">
        <v>-4.1486000000000001</v>
      </c>
      <c r="AG47">
        <v>21.240500000000001</v>
      </c>
      <c r="AL47">
        <v>16.598199999999999</v>
      </c>
      <c r="AS47">
        <v>0.68969999999999998</v>
      </c>
      <c r="AV47">
        <v>23.623200000000001</v>
      </c>
      <c r="AZ47">
        <v>9.4855999999999998</v>
      </c>
      <c r="BI47">
        <v>6.5278</v>
      </c>
      <c r="BO47">
        <v>33.904299999999999</v>
      </c>
      <c r="BU47">
        <v>35.722900000000003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5" sqref="B5"/>
    </sheetView>
  </sheetViews>
  <sheetFormatPr defaultRowHeight="15" x14ac:dyDescent="0.25"/>
  <sheetData>
    <row r="3" spans="2:3" x14ac:dyDescent="0.25">
      <c r="B3" t="s">
        <v>175</v>
      </c>
    </row>
    <row r="4" spans="2:3" x14ac:dyDescent="0.25">
      <c r="B4" t="s">
        <v>176</v>
      </c>
      <c r="C4" t="s">
        <v>177</v>
      </c>
    </row>
    <row r="5" spans="2:3" x14ac:dyDescent="0.25">
      <c r="B5" s="2">
        <f>_xll.BDH($B$3,$C$4:$C$4,"CQ42012","CQ42014","Dir=V","Dts=S","Sort=D","Quote=C","QtTyp=Y","Days=T","Per=cq","DtFmt=D","UseDPDF=Y","cols=2;rows=9")</f>
        <v>42004</v>
      </c>
      <c r="C5">
        <v>162.08000000000001</v>
      </c>
    </row>
    <row r="6" spans="2:3" x14ac:dyDescent="0.25">
      <c r="B6" s="2">
        <v>41912</v>
      </c>
      <c r="C6">
        <v>189.83</v>
      </c>
    </row>
    <row r="7" spans="2:3" x14ac:dyDescent="0.25">
      <c r="B7" s="2">
        <v>41820</v>
      </c>
      <c r="C7">
        <v>180.20429999999999</v>
      </c>
    </row>
    <row r="8" spans="2:3" x14ac:dyDescent="0.25">
      <c r="B8" s="2">
        <v>41729</v>
      </c>
      <c r="C8">
        <v>190.25059999999999</v>
      </c>
    </row>
    <row r="9" spans="2:3" x14ac:dyDescent="0.25">
      <c r="B9" s="2">
        <v>41639</v>
      </c>
      <c r="C9">
        <v>184.37710000000001</v>
      </c>
    </row>
    <row r="10" spans="2:3" x14ac:dyDescent="0.25">
      <c r="B10" s="2">
        <v>41547</v>
      </c>
      <c r="C10">
        <v>181.05539999999999</v>
      </c>
    </row>
    <row r="11" spans="2:3" x14ac:dyDescent="0.25">
      <c r="B11" s="2">
        <v>41453</v>
      </c>
      <c r="C11">
        <v>185.9239</v>
      </c>
    </row>
    <row r="12" spans="2:3" x14ac:dyDescent="0.25">
      <c r="B12" s="2">
        <v>41361</v>
      </c>
      <c r="C12">
        <v>206.5437</v>
      </c>
    </row>
    <row r="13" spans="2:3" x14ac:dyDescent="0.25">
      <c r="B13" s="2">
        <v>41274</v>
      </c>
      <c r="C13">
        <v>184.70509999999999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value</vt:lpstr>
      <vt:lpstr>OperMarg BDH</vt:lpstr>
      <vt:lpstr>OperMarg Paste</vt:lpstr>
      <vt:lpstr>FCFMarg BDH</vt:lpstr>
      <vt:lpstr>FCFMarg Paste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Bloomberg Station</cp:lastModifiedBy>
  <dcterms:created xsi:type="dcterms:W3CDTF">2014-10-25T19:23:57Z</dcterms:created>
  <dcterms:modified xsi:type="dcterms:W3CDTF">2014-10-25T21:36:20Z</dcterms:modified>
</cp:coreProperties>
</file>